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filterPrivacy="1" defaultThemeVersion="124226"/>
  <xr:revisionPtr revIDLastSave="0" documentId="13_ncr:1_{CA3BCBC6-A3E0-4427-A6EE-C529BC23150F}" xr6:coauthVersionLast="47" xr6:coauthVersionMax="47" xr10:uidLastSave="{00000000-0000-0000-0000-000000000000}"/>
  <bookViews>
    <workbookView xWindow="-108" yWindow="-108" windowWidth="23256" windowHeight="12456" xr2:uid="{00000000-000D-0000-FFFF-FFFF00000000}"/>
  </bookViews>
  <sheets>
    <sheet name="FILF" sheetId="8" r:id="rId1"/>
    <sheet name="FIONF" sheetId="7" r:id="rId2"/>
    <sheet name="FIMMF" sheetId="2" r:id="rId3"/>
    <sheet name="FIFRF" sheetId="4" r:id="rId4"/>
    <sheet name="FICDF" sheetId="5" r:id="rId5"/>
    <sheet name="FBPF" sheetId="6" r:id="rId6"/>
    <sheet name="FIGSF" sheetId="3" r:id="rId7"/>
    <sheet name="FIPP" sheetId="9" r:id="rId8"/>
    <sheet name="FIDHY" sheetId="10" r:id="rId9"/>
    <sheet name="FIDA" sheetId="11" r:id="rId10"/>
    <sheet name="FISTIP" sheetId="13" r:id="rId11"/>
    <sheet name="FICRF" sheetId="16"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7" i="16" l="1"/>
  <c r="F9" i="16" s="1"/>
  <c r="E7" i="16"/>
  <c r="E9" i="16" s="1"/>
  <c r="F89" i="13"/>
  <c r="F91" i="13" s="1"/>
  <c r="E89" i="13"/>
  <c r="E91" i="13" s="1"/>
  <c r="F78" i="10" l="1"/>
  <c r="E78" i="10"/>
  <c r="F74" i="10"/>
  <c r="E74" i="10"/>
  <c r="F67" i="10"/>
  <c r="E67" i="10"/>
  <c r="F52" i="10"/>
  <c r="F80" i="10"/>
  <c r="E52" i="10"/>
  <c r="F74" i="9"/>
  <c r="E74" i="9"/>
  <c r="F68" i="9"/>
  <c r="E68" i="9"/>
  <c r="F53" i="9"/>
  <c r="F76" i="9" s="1"/>
  <c r="E53" i="9"/>
  <c r="E76" i="9" s="1"/>
  <c r="E78" i="9"/>
  <c r="F58" i="8"/>
  <c r="E58" i="8"/>
  <c r="F54" i="8"/>
  <c r="E54" i="8"/>
  <c r="F45" i="8"/>
  <c r="E45" i="8"/>
  <c r="F26" i="8"/>
  <c r="F60" i="8" s="1"/>
  <c r="E26" i="8"/>
  <c r="F14" i="8"/>
  <c r="E14" i="8"/>
  <c r="F10" i="7"/>
  <c r="F12" i="7" s="1"/>
  <c r="E10" i="7"/>
  <c r="E14" i="7" s="1"/>
  <c r="E12" i="7"/>
  <c r="F44" i="6"/>
  <c r="E44" i="6"/>
  <c r="F40" i="6"/>
  <c r="E40" i="6"/>
  <c r="F35" i="6"/>
  <c r="E35" i="6"/>
  <c r="F30" i="6"/>
  <c r="E30" i="6"/>
  <c r="E48" i="6" s="1"/>
  <c r="F39" i="5"/>
  <c r="E39" i="5"/>
  <c r="F35" i="5"/>
  <c r="F43" i="5" s="1"/>
  <c r="E35" i="5"/>
  <c r="F30" i="5"/>
  <c r="E30" i="5"/>
  <c r="F23" i="4"/>
  <c r="F27" i="4" s="1"/>
  <c r="E23" i="4"/>
  <c r="F19" i="4"/>
  <c r="E19" i="4"/>
  <c r="F10" i="4"/>
  <c r="E10" i="4"/>
  <c r="E27" i="4" s="1"/>
  <c r="F16" i="3"/>
  <c r="E16" i="3"/>
  <c r="E18" i="3" s="1"/>
  <c r="F9" i="3"/>
  <c r="E9" i="3"/>
  <c r="F46" i="2"/>
  <c r="E46" i="2"/>
  <c r="F42" i="2"/>
  <c r="E42" i="2"/>
  <c r="F36" i="2"/>
  <c r="F48" i="2" s="1"/>
  <c r="E36" i="2"/>
  <c r="F24" i="2"/>
  <c r="E24" i="2"/>
  <c r="F18" i="3" l="1"/>
  <c r="E46" i="6"/>
  <c r="E43" i="5"/>
  <c r="E41" i="5"/>
  <c r="F82" i="10"/>
  <c r="F25" i="4"/>
  <c r="F48" i="6"/>
  <c r="F78" i="9"/>
  <c r="F14" i="7"/>
  <c r="E20" i="3"/>
  <c r="E80" i="10"/>
  <c r="E50" i="2"/>
  <c r="E62" i="8"/>
  <c r="F50" i="2"/>
  <c r="F20" i="3"/>
  <c r="F62" i="8"/>
  <c r="E82" i="10"/>
  <c r="F46" i="6"/>
  <c r="F41" i="5"/>
  <c r="E25" i="4"/>
  <c r="E48" i="2"/>
  <c r="E60" i="8"/>
</calcChain>
</file>

<file path=xl/sharedStrings.xml><?xml version="1.0" encoding="utf-8"?>
<sst xmlns="http://schemas.openxmlformats.org/spreadsheetml/2006/main" count="1422" uniqueCount="540">
  <si>
    <t>Name of the Instrument</t>
  </si>
  <si>
    <t>Quantity</t>
  </si>
  <si>
    <t>ISIN Number</t>
  </si>
  <si>
    <t>% to Net Assets</t>
  </si>
  <si>
    <t>Industry Classification / Rating</t>
  </si>
  <si>
    <t>YTM</t>
  </si>
  <si>
    <t>Market Value (including accrued interest, if any) (Rs. in Lakhs)</t>
  </si>
  <si>
    <t>Portfolio Statement as on June 28, 2024</t>
  </si>
  <si>
    <t>Franklin India Government Securities Fund</t>
  </si>
  <si>
    <t>Franklin India Floating Rate Fund</t>
  </si>
  <si>
    <t>Franklin India Corporate Debt Fund</t>
  </si>
  <si>
    <t>Franklin India Banking &amp; PSU Debt Fund</t>
  </si>
  <si>
    <t>Franklin India Overnight Fund</t>
  </si>
  <si>
    <t>Franklin India Liquid Fund</t>
  </si>
  <si>
    <t>Franklin India Pension Plan</t>
  </si>
  <si>
    <t>Franklin India Debt Hybrid Fund</t>
  </si>
  <si>
    <t>Money Market Instruments</t>
  </si>
  <si>
    <t>Certificate of Deposit</t>
  </si>
  <si>
    <t>Small Industries Development Bank of India (18-Dec-2024)</t>
  </si>
  <si>
    <t>INE556F16AN3</t>
  </si>
  <si>
    <t>CARE A1+</t>
  </si>
  <si>
    <t>Indian Bank (13-Mar-2025) **</t>
  </si>
  <si>
    <t>INE562A16MR8</t>
  </si>
  <si>
    <t>CRISIL A1+</t>
  </si>
  <si>
    <t>Axis Bank Ltd (05-Jun-2025) **</t>
  </si>
  <si>
    <t>INE238AD6843</t>
  </si>
  <si>
    <t>National Bank For Agriculture &amp; Rural Development (17-Jan-2025)</t>
  </si>
  <si>
    <t>INE261F16769</t>
  </si>
  <si>
    <t>IND A1+</t>
  </si>
  <si>
    <t>Punjab National Bank (25-Feb-2025)</t>
  </si>
  <si>
    <t>INE160A16OM8</t>
  </si>
  <si>
    <t>Union Bank of India (27-Feb-2025) **</t>
  </si>
  <si>
    <t>INE692A16GZ8</t>
  </si>
  <si>
    <t>Punjab National Bank (31-Jan-2025) **</t>
  </si>
  <si>
    <t>INE160A16OH8</t>
  </si>
  <si>
    <t>ICRA A1+</t>
  </si>
  <si>
    <t>HDFC Bank Ltd (03-Feb-2025) **</t>
  </si>
  <si>
    <t>INE040A16EM3</t>
  </si>
  <si>
    <t>National Bank For Agriculture &amp; Rural Development (07-Feb-2025) **</t>
  </si>
  <si>
    <t>INE261F16785</t>
  </si>
  <si>
    <t>HDFC Bank Ltd (20-Feb-2025) **</t>
  </si>
  <si>
    <t>INE040A16EN1</t>
  </si>
  <si>
    <t>IDFC First Bank Ltd (21-Feb-2025) **</t>
  </si>
  <si>
    <t>INE092T16WB9</t>
  </si>
  <si>
    <t>Small Industries Development Bank of India (27-Feb-2025) **</t>
  </si>
  <si>
    <t>INE556F16AR4</t>
  </si>
  <si>
    <t>Canara Bank (06-Mar-2025) **</t>
  </si>
  <si>
    <t>INE476A16YS4</t>
  </si>
  <si>
    <t>DBS Bank India Ltd (07-Mar-2025) **</t>
  </si>
  <si>
    <t>INE01GA16228</t>
  </si>
  <si>
    <t>Canara Bank (11-Mar-2025) **</t>
  </si>
  <si>
    <t>INE476A16XV0</t>
  </si>
  <si>
    <t>HDFC Bank Ltd (06-Dec-2024)</t>
  </si>
  <si>
    <t>INE040A16EH3</t>
  </si>
  <si>
    <t>National Bank For Agriculture &amp; Rural Development (07-Mar-2025) **</t>
  </si>
  <si>
    <t>INE261F16835</t>
  </si>
  <si>
    <t>Sub Total</t>
  </si>
  <si>
    <t>Commercial Paper</t>
  </si>
  <si>
    <t>Aditya Birla Finance Ltd (14-Mar-2025) **@</t>
  </si>
  <si>
    <t>INE860H142T4</t>
  </si>
  <si>
    <t>Motilal Oswal Financial Services Ltd (02-Aug-2024) **@</t>
  </si>
  <si>
    <t>INE338I14HK6</t>
  </si>
  <si>
    <t>Cholamandalam Investment and Finance Co Ltd (23-Oct-2024) **@</t>
  </si>
  <si>
    <t>INE121A14WO4</t>
  </si>
  <si>
    <t>LIC Housing Finance Ltd (17-Dec-2024) **@</t>
  </si>
  <si>
    <t>INE115A14EQ9</t>
  </si>
  <si>
    <t>LIC Housing Finance Ltd (21-Mar-2025) **@</t>
  </si>
  <si>
    <t>INE115A14EX5</t>
  </si>
  <si>
    <t>Mahindra &amp; Mahindra Financial Services Ltd (12-Mar-2025) **@</t>
  </si>
  <si>
    <t>INE774D14SD5</t>
  </si>
  <si>
    <t>Pilani Investment And Industries Corporation Ltd (21-Mar-2025) **@</t>
  </si>
  <si>
    <t>INE417C14710</t>
  </si>
  <si>
    <t>Birla Group Holdings Pvt Ltd (07-Feb-2025) **@</t>
  </si>
  <si>
    <t>INE09OL14EL0</t>
  </si>
  <si>
    <t>HSBC Investdirect Financial Services (India) Ltd (04-Sep-2024) **@</t>
  </si>
  <si>
    <t>INE790I14EW0</t>
  </si>
  <si>
    <t>Treasury Bill</t>
  </si>
  <si>
    <t>364 DTB (05-Dec-2024)</t>
  </si>
  <si>
    <t>IN002023Z380</t>
  </si>
  <si>
    <t>364 DTB (20-Feb-2025)</t>
  </si>
  <si>
    <t>IN002023Z505</t>
  </si>
  <si>
    <t>364 DTB (16-Jan-2025)</t>
  </si>
  <si>
    <t>IN002023Z448</t>
  </si>
  <si>
    <t>INF0RQ622028</t>
  </si>
  <si>
    <t>Total</t>
  </si>
  <si>
    <t>Net Assets</t>
  </si>
  <si>
    <t>Call, Cash &amp; Other Assets</t>
  </si>
  <si>
    <t>@ Listed</t>
  </si>
  <si>
    <t>Rating</t>
  </si>
  <si>
    <t>** Non- Traded Scrips</t>
  </si>
  <si>
    <t>Notes</t>
  </si>
  <si>
    <t>a) NAV at the beginning and at the end of the Half-year ended 28-Jun-2024</t>
  </si>
  <si>
    <t xml:space="preserve">      Plan/Option</t>
  </si>
  <si>
    <t>As on 28-Jun-2024</t>
  </si>
  <si>
    <t>As on 29-Dec-2023</t>
  </si>
  <si>
    <t xml:space="preserve">      Retail Plan Growth Option</t>
  </si>
  <si>
    <t xml:space="preserve">      Retail Plan Daily IDCW Option</t>
  </si>
  <si>
    <t xml:space="preserve">      Retail Plan Weekly IDCW Option</t>
  </si>
  <si>
    <t xml:space="preserve">      Retail Plan Monthly IDCW Option</t>
  </si>
  <si>
    <t xml:space="preserve">      Retail Plan Quarterly IDCW Option</t>
  </si>
  <si>
    <t xml:space="preserve">      Direct Retail Plan Growth Option</t>
  </si>
  <si>
    <t xml:space="preserve">      Direct Retail Plan Daily IDCW Option</t>
  </si>
  <si>
    <t xml:space="preserve">      Direct Retail Plan Weekly IDCW Option</t>
  </si>
  <si>
    <t xml:space="preserve">      Direct Retail Plan Monthly IDCW Option</t>
  </si>
  <si>
    <t xml:space="preserve">      Direct Retail Plan Quarterly IDCW Option</t>
  </si>
  <si>
    <t>b) Aggregate Distributions declared during the Half - year ended 28-Jun-2024</t>
  </si>
  <si>
    <t>Plan Name</t>
  </si>
  <si>
    <t>Distributions per unit (Rs.)+++</t>
  </si>
  <si>
    <t>+++ Distribution payouts/ re-investments are subject to deduction of TDS at the applicable rates.</t>
  </si>
  <si>
    <t>IDCW - Income Distribution cum capital withdrawal</t>
  </si>
  <si>
    <t>c) Residual maturity / Average Maturity as on 28-Jun-2024</t>
  </si>
  <si>
    <t>(In Years)</t>
  </si>
  <si>
    <t xml:space="preserve">d) During the fortnight additional instances of fair valuation/deviation from valuation price provided by the valuation agencies </t>
  </si>
  <si>
    <t>Nil</t>
  </si>
  <si>
    <t>182 DTB (29-Aug-2024)</t>
  </si>
  <si>
    <t>IN002023Y508</t>
  </si>
  <si>
    <t>364 DTB (04-Jul-2024)</t>
  </si>
  <si>
    <t>IN002023Z158</t>
  </si>
  <si>
    <t>Government Securities</t>
  </si>
  <si>
    <t>7.18% GOI 2033 (14-Aug-2033)</t>
  </si>
  <si>
    <t>IN0020230085</t>
  </si>
  <si>
    <t>SOVEREIGN</t>
  </si>
  <si>
    <t>GOI FRB 2034 (30-Oct-2034)</t>
  </si>
  <si>
    <t>IN0020210137</t>
  </si>
  <si>
    <t>7.32% GOI 2030 (13-Nov-2030)</t>
  </si>
  <si>
    <t>IN0020230135</t>
  </si>
  <si>
    <t>GOI FRB 2033 (22-Sep-2033)</t>
  </si>
  <si>
    <t>IN0020200120</t>
  </si>
  <si>
    <t xml:space="preserve">      Growth Option</t>
  </si>
  <si>
    <t xml:space="preserve">      Quarterly IDCW Option</t>
  </si>
  <si>
    <t xml:space="preserve">      Direct Growth Option</t>
  </si>
  <si>
    <t xml:space="preserve">      Direct Quarterly IDCW Option</t>
  </si>
  <si>
    <t>Debt Instruments</t>
  </si>
  <si>
    <t>(a) Listed / awaiting listing on Stock Exchanges</t>
  </si>
  <si>
    <t>7.58% National Bank For Agriculture &amp; Rural Development (31-Jul-2026)</t>
  </si>
  <si>
    <t>INE261F08DX0</t>
  </si>
  <si>
    <t>CRISIL AAA</t>
  </si>
  <si>
    <t>7.75% Small Industries Development Bank Of India (10-Jun-2027) **</t>
  </si>
  <si>
    <t>INE556F08KN9</t>
  </si>
  <si>
    <t>7.82% Bajaj Finance Ltd (31-Jan-2034) **</t>
  </si>
  <si>
    <t>INE296A07SV1</t>
  </si>
  <si>
    <t>IND AAA</t>
  </si>
  <si>
    <t>GOI FRB 2028 (04-Oct-2028)</t>
  </si>
  <si>
    <t>IN0020210160</t>
  </si>
  <si>
    <t>GOI FRB 2031 (07-Dec-2031)</t>
  </si>
  <si>
    <t>IN0020180041</t>
  </si>
  <si>
    <t>7.04% GOI 2029 (03-Jun-2029)</t>
  </si>
  <si>
    <t>IN0020240050</t>
  </si>
  <si>
    <t>7.37% GOI 2028 (23-Oct-2028)</t>
  </si>
  <si>
    <t>IN0020230101</t>
  </si>
  <si>
    <t>7.10% GOI 2034 (08-Apr-2034)</t>
  </si>
  <si>
    <t>IN0020240019</t>
  </si>
  <si>
    <t xml:space="preserve">      Growth Plan</t>
  </si>
  <si>
    <t xml:space="preserve">      Daily IDCW Plan</t>
  </si>
  <si>
    <t xml:space="preserve">      Direct Growth Plan</t>
  </si>
  <si>
    <t xml:space="preserve">      Direct Daily IDCW Plan</t>
  </si>
  <si>
    <t>7.96% Pipeline Infrastructure Ltd (11-Mar-2029) **</t>
  </si>
  <si>
    <t>INE01XX07034</t>
  </si>
  <si>
    <t>8.10% ICICI Home Finance Co Ltd (05-Mar-2027) **</t>
  </si>
  <si>
    <t>INE071G07660</t>
  </si>
  <si>
    <t>CARE AAA</t>
  </si>
  <si>
    <t>7.40% National Housing Bank (16-Jul-2026) **</t>
  </si>
  <si>
    <t>INE557F08FS6</t>
  </si>
  <si>
    <t>6.75% Sikka Ports &amp; Terminals Ltd (22-Apr-2026) **</t>
  </si>
  <si>
    <t>INE941D07208</t>
  </si>
  <si>
    <t>7.11% Small Industries Development Bank Of India (27-Feb-2026) **</t>
  </si>
  <si>
    <t>INE556F08KB4</t>
  </si>
  <si>
    <t>ICRA AAA</t>
  </si>
  <si>
    <t>7.23% Indian Railway Finance Corporation Ltd (15-Oct-2026) **</t>
  </si>
  <si>
    <t>INE053F08304</t>
  </si>
  <si>
    <t>7.64% Power Finance Corporation Ltd (25-Aug-2026) **</t>
  </si>
  <si>
    <t>INE134E08MT1</t>
  </si>
  <si>
    <t>7.82% LIC Housing Finance Ltd (28-Nov-2025) **</t>
  </si>
  <si>
    <t>INE115A07QD5</t>
  </si>
  <si>
    <t>8.25% Mahindra &amp; Mahindra Financial Services Ltd (25-Mar-2027) **</t>
  </si>
  <si>
    <t>INE774D07VE1</t>
  </si>
  <si>
    <t>7.77% Power Finance Corporation Ltd (15-Jul-2026) **</t>
  </si>
  <si>
    <t>INE134E08MC7</t>
  </si>
  <si>
    <t>7.80% National Bank For Agriculture &amp; Rural Development (15-Mar-2027)</t>
  </si>
  <si>
    <t>INE261F08EF5</t>
  </si>
  <si>
    <t>8.04% HDB Financial Services Ltd (25-Feb-2026) **</t>
  </si>
  <si>
    <t>INE756I07EL8</t>
  </si>
  <si>
    <t>7.68% Small Industries Development Bank Of India (10-Aug-2027)</t>
  </si>
  <si>
    <t>INE556F08KP4</t>
  </si>
  <si>
    <t>6.40% Jamnagar Utilities &amp; Power Pvt Ltd (29-Sep-2026) **</t>
  </si>
  <si>
    <t>INE936D07174</t>
  </si>
  <si>
    <t>6.40% LIC Housing Finance Ltd (30-Nov-2026)</t>
  </si>
  <si>
    <t>INE115A07PN6</t>
  </si>
  <si>
    <t>8.39% ONGC Petro Additions Ltd (28-Jun-2027) **</t>
  </si>
  <si>
    <t>INE163N08313</t>
  </si>
  <si>
    <t>CRISIL AA</t>
  </si>
  <si>
    <t>8.00% Mahindra &amp; Mahindra Financial Services Ltd (26-Jun-2025) **</t>
  </si>
  <si>
    <t>INE774D07VA9</t>
  </si>
  <si>
    <t>7.40% National Bank For Agriculture &amp; Rural Development (30-Jan-2026) **</t>
  </si>
  <si>
    <t>INE261F08DO9</t>
  </si>
  <si>
    <t>8.3774% Kotak Mahindra Investments Ltd (21-Jun-2027) **</t>
  </si>
  <si>
    <t>INE975F07IR8</t>
  </si>
  <si>
    <t>7.95% Sikka Ports &amp; Terminals Ltd (28-Oct-2026) **</t>
  </si>
  <si>
    <t>INE941D07158</t>
  </si>
  <si>
    <t>9.25% Power Finance Corporation Ltd (25-Sep-2024) **</t>
  </si>
  <si>
    <t>INE134E08JY7</t>
  </si>
  <si>
    <t xml:space="preserve">      Monthly IDCW Plan</t>
  </si>
  <si>
    <t xml:space="preserve">      Quarterly IDCW Plan</t>
  </si>
  <si>
    <t xml:space="preserve">      Half Yearly IDCW Plan</t>
  </si>
  <si>
    <t xml:space="preserve">      Annual IDCW Plan</t>
  </si>
  <si>
    <t xml:space="preserve">      Direct Monthly IDCW Plan</t>
  </si>
  <si>
    <t xml:space="preserve">      Direct Quarterly IDCW Plan</t>
  </si>
  <si>
    <t xml:space="preserve">      Direct Half Yearly IDCW Plan</t>
  </si>
  <si>
    <t xml:space="preserve">      Direct Annual IDCW Plan</t>
  </si>
  <si>
    <t>e) For ISIN INE445K07106 - 9.50% Reliance Broadcast Network Ltd (20-Jul-2020), the amount due at maturity was not received. For further details refer below link</t>
  </si>
  <si>
    <t>https://www.franklintempletonindia.com/download/en-in/latest%20updates/189ea834-ae3f-48eb-9d73-a9cc9cd9317e/franklin-templeton-update-on-reliance-broadcast-july-23-2020-kcg9m1gq-en-in.pdf</t>
  </si>
  <si>
    <t>8.29% ONGC Petro Additions Ltd (25-Jan-2027) **</t>
  </si>
  <si>
    <t>INE163N08289</t>
  </si>
  <si>
    <t>7.77% HDFC Bank Ltd (28-Jun-2027) **</t>
  </si>
  <si>
    <t>INE040A08823</t>
  </si>
  <si>
    <t>7.83% Indian Railway Finance Corporation Ltd (19-Mar-2027)</t>
  </si>
  <si>
    <t>INE053F07983</t>
  </si>
  <si>
    <t>7.79% Small Industries Development Bank Of India (14-May-2027)</t>
  </si>
  <si>
    <t>INE556F08KM1</t>
  </si>
  <si>
    <t>6.24% State Bank Of India (20-Sep-2030) **</t>
  </si>
  <si>
    <t>INE062A08256</t>
  </si>
  <si>
    <t>8.35% HDFC Bank Ltd (13-May-2026) **</t>
  </si>
  <si>
    <t>INE040A08500</t>
  </si>
  <si>
    <t>7.55% Power Finance Corporation Ltd (15-Jul-2026)</t>
  </si>
  <si>
    <t>INE134E08ML8</t>
  </si>
  <si>
    <t>7.70% REC Ltd (31-Aug-2026)</t>
  </si>
  <si>
    <t>INE020B08FC8</t>
  </si>
  <si>
    <t>5.81% REC Ltd (31-Dec-2025) **</t>
  </si>
  <si>
    <t>INE020B08DH2</t>
  </si>
  <si>
    <t>8.14% Nuclear Power Corporation of India Ltd (25-Mar-2026) **</t>
  </si>
  <si>
    <t>INE206D08261</t>
  </si>
  <si>
    <t>7.41% Indian Railway Finance Corporation Ltd (15-Oct-2026) **</t>
  </si>
  <si>
    <t>INE053F08312</t>
  </si>
  <si>
    <t>8.25% Export-Import Bank of India (28-Sep-2025) **</t>
  </si>
  <si>
    <t>INE514E08EP9</t>
  </si>
  <si>
    <t>8.19% NTPC Ltd (15-Dec-2025) **</t>
  </si>
  <si>
    <t>INE733E07JX0</t>
  </si>
  <si>
    <t>7.78% HDFC Bank Ltd (27-Mar-2027) **</t>
  </si>
  <si>
    <t>INE040A08567</t>
  </si>
  <si>
    <t xml:space="preserve">      IDCW Plan</t>
  </si>
  <si>
    <t xml:space="preserve">      Direct IDCW Plan</t>
  </si>
  <si>
    <t>182 DTB (04-Jul-2024)</t>
  </si>
  <si>
    <t>IN002023Y417</t>
  </si>
  <si>
    <t>364 DTB (11-Jul-2024)</t>
  </si>
  <si>
    <t>IN002023Z166</t>
  </si>
  <si>
    <t>91 DTB (25-Jul-2024)</t>
  </si>
  <si>
    <t>IN002024X045</t>
  </si>
  <si>
    <t xml:space="preserve">      Weekly IDCW Plan</t>
  </si>
  <si>
    <t xml:space="preserve">      Direct Weekly IDCW Plan</t>
  </si>
  <si>
    <t xml:space="preserve">      Unclaimed Redemption Plan</t>
  </si>
  <si>
    <t xml:space="preserve">      Unclaimed IDCW Plan</t>
  </si>
  <si>
    <t xml:space="preserve">      Unclaimed Redemption Investor Education Plan</t>
  </si>
  <si>
    <t xml:space="preserve">      Unclaimed IDCW Investor Education Plan</t>
  </si>
  <si>
    <t>8.57% ONGC Petro Additions Ltd (11-Sep-2024) **</t>
  </si>
  <si>
    <t>INE163N08230</t>
  </si>
  <si>
    <t>5.89% ICICI Home Finance Co Ltd (19-Jul-2024) **</t>
  </si>
  <si>
    <t>INE071G07413</t>
  </si>
  <si>
    <t>8.70% PNB Housing Finance Ltd (17-Sep-2024) **</t>
  </si>
  <si>
    <t>INE572E07092</t>
  </si>
  <si>
    <t>CRISIL AA+</t>
  </si>
  <si>
    <t>7.34% Larsen &amp; Toubro Ltd (09-Sep-2024) **</t>
  </si>
  <si>
    <t>INE018A08BG4</t>
  </si>
  <si>
    <t>9.75% Jamnagar Utilities &amp; Power Pvt Ltd (02-Aug-2024) **</t>
  </si>
  <si>
    <t>INE936D07075</t>
  </si>
  <si>
    <t>7.40% LIC Housing Finance Ltd (06-Sep-2024) **</t>
  </si>
  <si>
    <t>INE115A07ML7</t>
  </si>
  <si>
    <t>7.42% Bajaj Housing Finance Ltd (12-Jul-2024) **</t>
  </si>
  <si>
    <t>INE377Y07318</t>
  </si>
  <si>
    <t>Canara Bank (18-Sep-2024) **</t>
  </si>
  <si>
    <t>INE476A16YN5</t>
  </si>
  <si>
    <t>Axis Bank Ltd (18-Sep-2024) **</t>
  </si>
  <si>
    <t>INE238AD6538</t>
  </si>
  <si>
    <t>HDFC Bank Ltd (04-Sep-2024) **</t>
  </si>
  <si>
    <t>INE040A16EY8</t>
  </si>
  <si>
    <t>HDFC Bank Ltd (11-Sep-2024) **</t>
  </si>
  <si>
    <t>INE040A16EZ5</t>
  </si>
  <si>
    <t>Bank of Baroda (16-Aug-2024) **</t>
  </si>
  <si>
    <t>INE028A16FM5</t>
  </si>
  <si>
    <t>Punjab National Bank (26-Aug-2024) **</t>
  </si>
  <si>
    <t>INE160A16OU1</t>
  </si>
  <si>
    <t>Punjab National Bank (02-Sep-2024) **</t>
  </si>
  <si>
    <t>INE160A16OW7</t>
  </si>
  <si>
    <t>HDFC Bank Ltd (13-Sep-2024)</t>
  </si>
  <si>
    <t>INE040A16DX2</t>
  </si>
  <si>
    <t>Reliance Retail Ventures Ltd (02-Sep-2024) **@</t>
  </si>
  <si>
    <t>INE929O14BW8</t>
  </si>
  <si>
    <t>Small Industries Development Bank Of India (10-Sep-2024) **@</t>
  </si>
  <si>
    <t>INE556F14KE6</t>
  </si>
  <si>
    <t>SBICAP Securities Ltd (26-Jul-2024) **@</t>
  </si>
  <si>
    <t>INE212K14627</t>
  </si>
  <si>
    <t>National Bank For Agriculture &amp; Rural Development (14-Aug-2024)@</t>
  </si>
  <si>
    <t>INE261F14LP7</t>
  </si>
  <si>
    <t>National Housing Bank (28-Aug-2024)@</t>
  </si>
  <si>
    <t>INE557F14FK1</t>
  </si>
  <si>
    <t>National Bank For Agriculture &amp; Rural Development (11-Sep-2024) **@</t>
  </si>
  <si>
    <t>INE261F14LX1</t>
  </si>
  <si>
    <t>Tata Power Renewable Energy Ltd (19-Jul-2024) **@</t>
  </si>
  <si>
    <t>INE607M14BB8</t>
  </si>
  <si>
    <t>Hero Fincorp Ltd (22-Jul-2024) **@</t>
  </si>
  <si>
    <t>INE957N14IG9</t>
  </si>
  <si>
    <t>HDFC Securities Ltd (29-Aug-2024) **@</t>
  </si>
  <si>
    <t>INE700G14KG3</t>
  </si>
  <si>
    <t>Aditya Birla Money Ltd (02-Sep-2024) **@</t>
  </si>
  <si>
    <t>INE865C14LM9</t>
  </si>
  <si>
    <t>Bajaj Financial Securities Ltd (06-Sep-2024) **@</t>
  </si>
  <si>
    <t>INE01C314882</t>
  </si>
  <si>
    <t>Bajaj Financial Securities Ltd (12-Sep-2024) **@</t>
  </si>
  <si>
    <t>INE01C314890</t>
  </si>
  <si>
    <t>SBICAP Securities Ltd (19-Sep-2024) **@</t>
  </si>
  <si>
    <t>INE212K14734</t>
  </si>
  <si>
    <t>Julius Baer Capital (India) Pvt Ltd (20-Sep-2024) **@</t>
  </si>
  <si>
    <t>INE824H14PP9</t>
  </si>
  <si>
    <t>Julius Baer Capital (India) Pvt Ltd (04-Sep-2024) **@</t>
  </si>
  <si>
    <t>INE824H14OP2</t>
  </si>
  <si>
    <t>91 DTB (08-Aug-2024)</t>
  </si>
  <si>
    <t>IN002024X078</t>
  </si>
  <si>
    <t>182 DTB (05-Sep-2024)</t>
  </si>
  <si>
    <t>IN002023Y516</t>
  </si>
  <si>
    <t>182 DTB (19-Sep-2024)</t>
  </si>
  <si>
    <t>IN002023Y532</t>
  </si>
  <si>
    <t>91 DTB (05-Sep-2024)</t>
  </si>
  <si>
    <t>IN002024X110</t>
  </si>
  <si>
    <t xml:space="preserve">      Regular Plan Growth Option</t>
  </si>
  <si>
    <t xml:space="preserve">      Regular Plan Daily IDCW Reinvestment Option</t>
  </si>
  <si>
    <t xml:space="preserve">      Regular Plan Weekly IDCW Option</t>
  </si>
  <si>
    <t xml:space="preserve">      Institutional Plan Daily IDCW Reinvestment Option</t>
  </si>
  <si>
    <t xml:space="preserve">      Institutional Plan Weekly IDCW Option</t>
  </si>
  <si>
    <t xml:space="preserve">      Super Institutional Plan Growth Option</t>
  </si>
  <si>
    <t xml:space="preserve">      Super Institutional Plan Daily IDCW Reinvestment Option</t>
  </si>
  <si>
    <t xml:space="preserve">      Super Institutional Plan Weekly IDCW Option</t>
  </si>
  <si>
    <t xml:space="preserve">      Direct Super Institutional Growth Option</t>
  </si>
  <si>
    <t xml:space="preserve">      Direct Super Institutional Daily IDCW Reinvestment Option</t>
  </si>
  <si>
    <t xml:space="preserve">      Direct Super Institutional Weekly IDCW Option</t>
  </si>
  <si>
    <t xml:space="preserve">      Unclaimed Redemption Plan - Growth</t>
  </si>
  <si>
    <t xml:space="preserve">      Unclaimed IDCW Plan - Growth</t>
  </si>
  <si>
    <t xml:space="preserve">      Unclaimed Redemption Investor Education Plan - Growth</t>
  </si>
  <si>
    <t xml:space="preserve">      Unclaimed IDCW Investor Education Plan - Growth</t>
  </si>
  <si>
    <t>Equity &amp; Equity related</t>
  </si>
  <si>
    <t>HDFC Bank Ltd</t>
  </si>
  <si>
    <t>INE040A01034</t>
  </si>
  <si>
    <t>Banks</t>
  </si>
  <si>
    <t>ICICI Bank Ltd</t>
  </si>
  <si>
    <t>INE090A01021</t>
  </si>
  <si>
    <t>Infosys Ltd</t>
  </si>
  <si>
    <t>INE009A01021</t>
  </si>
  <si>
    <t>IT - Software</t>
  </si>
  <si>
    <t>Larsen &amp; Toubro Ltd</t>
  </si>
  <si>
    <t>INE018A01030</t>
  </si>
  <si>
    <t>Construction</t>
  </si>
  <si>
    <t>Bharti Airtel Ltd</t>
  </si>
  <si>
    <t>INE397D01024</t>
  </si>
  <si>
    <t>Telecom - Services</t>
  </si>
  <si>
    <t>Axis Bank Ltd</t>
  </si>
  <si>
    <t>INE238A01034</t>
  </si>
  <si>
    <t>Reliance Industries Ltd</t>
  </si>
  <si>
    <t>INE002A01018</t>
  </si>
  <si>
    <t>Petroleum Products</t>
  </si>
  <si>
    <t>State Bank of India</t>
  </si>
  <si>
    <t>INE062A01020</t>
  </si>
  <si>
    <t>Zomato Ltd</t>
  </si>
  <si>
    <t>INE758T01015</t>
  </si>
  <si>
    <t>Retailing</t>
  </si>
  <si>
    <t>HCL Technologies Ltd</t>
  </si>
  <si>
    <t>INE860A01027</t>
  </si>
  <si>
    <t>Crompton Greaves Consumer Electricals Ltd</t>
  </si>
  <si>
    <t>INE299U01018</t>
  </si>
  <si>
    <t>Consumer Durables</t>
  </si>
  <si>
    <t>Tata Motors Ltd</t>
  </si>
  <si>
    <t>INE155A01022</t>
  </si>
  <si>
    <t>Automobiles</t>
  </si>
  <si>
    <t>NTPC Ltd</t>
  </si>
  <si>
    <t>INE733E01010</t>
  </si>
  <si>
    <t>Power</t>
  </si>
  <si>
    <t>PB Fintech Ltd</t>
  </si>
  <si>
    <t>INE417T01026</t>
  </si>
  <si>
    <t>Financial Technology (Fintech)</t>
  </si>
  <si>
    <t>Sun Pharmaceutical Industries Ltd</t>
  </si>
  <si>
    <t>INE044A01036</t>
  </si>
  <si>
    <t>Pharmaceuticals &amp; Biotechnology</t>
  </si>
  <si>
    <t>Kirloskar Oil Engines Ltd</t>
  </si>
  <si>
    <t>INE146L01010</t>
  </si>
  <si>
    <t>Industrial Products</t>
  </si>
  <si>
    <t>United Spirits Ltd</t>
  </si>
  <si>
    <t>INE854D01024</t>
  </si>
  <si>
    <t>Beverages</t>
  </si>
  <si>
    <t>Apollo Hospitals Enterprise Ltd</t>
  </si>
  <si>
    <t>INE437A01024</t>
  </si>
  <si>
    <t>Healthcare Services</t>
  </si>
  <si>
    <t>Marico Ltd</t>
  </si>
  <si>
    <t>INE196A01026</t>
  </si>
  <si>
    <t>Agricultural Food &amp; Other Products</t>
  </si>
  <si>
    <t>IndusInd Bank Ltd</t>
  </si>
  <si>
    <t>INE095A01012</t>
  </si>
  <si>
    <t>Bharat Electronics Ltd</t>
  </si>
  <si>
    <t>INE263A01024</t>
  </si>
  <si>
    <t>Aerospace &amp; Defense</t>
  </si>
  <si>
    <t>Jubilant Foodworks Ltd</t>
  </si>
  <si>
    <t>INE797F01020</t>
  </si>
  <si>
    <t>Leisure Services</t>
  </si>
  <si>
    <t>GAIL (India) Ltd</t>
  </si>
  <si>
    <t>INE129A01019</t>
  </si>
  <si>
    <t>Gas</t>
  </si>
  <si>
    <t>Maruti Suzuki India Ltd</t>
  </si>
  <si>
    <t>INE585B01010</t>
  </si>
  <si>
    <t>Sapphire Foods India Ltd</t>
  </si>
  <si>
    <t>INE806T01012</t>
  </si>
  <si>
    <t>Tech Mahindra Ltd</t>
  </si>
  <si>
    <t>INE669C01036</t>
  </si>
  <si>
    <t>HDFC Life Insurance Co Ltd</t>
  </si>
  <si>
    <t>INE795G01014</t>
  </si>
  <si>
    <t>Insurance</t>
  </si>
  <si>
    <t>Oil &amp; Natural Gas Corporation Ltd</t>
  </si>
  <si>
    <t>INE213A01029</t>
  </si>
  <si>
    <t>Oil</t>
  </si>
  <si>
    <t>Prestige Estates Projects Ltd</t>
  </si>
  <si>
    <t>INE811K01011</t>
  </si>
  <si>
    <t>Realty</t>
  </si>
  <si>
    <t>Amara Raja Energy And Mobility Ltd</t>
  </si>
  <si>
    <t>INE885A01032</t>
  </si>
  <si>
    <t>Auto Components</t>
  </si>
  <si>
    <t>Teamlease Services Ltd</t>
  </si>
  <si>
    <t>INE985S01024</t>
  </si>
  <si>
    <t>Commercial Services &amp; Supplies</t>
  </si>
  <si>
    <t>Eris Lifesciences Ltd</t>
  </si>
  <si>
    <t>INE406M01024</t>
  </si>
  <si>
    <t>Bharti Hexacom Ltd</t>
  </si>
  <si>
    <t>INE343G01021</t>
  </si>
  <si>
    <t>SBI Cards and Payment Services Ltd</t>
  </si>
  <si>
    <t>INE018E01016</t>
  </si>
  <si>
    <t>Finance</t>
  </si>
  <si>
    <t>Hindustan Aeronautics Ltd</t>
  </si>
  <si>
    <t>INE066F01020</t>
  </si>
  <si>
    <t>Tube Investments of India Ltd</t>
  </si>
  <si>
    <t>INE974X01010</t>
  </si>
  <si>
    <t>Ultratech Cement Ltd</t>
  </si>
  <si>
    <t>INE481G01011</t>
  </si>
  <si>
    <t>Cement &amp; Cement Products</t>
  </si>
  <si>
    <t>Tata Steel Ltd</t>
  </si>
  <si>
    <t>INE081A01020</t>
  </si>
  <si>
    <t>Ferrous Metals</t>
  </si>
  <si>
    <t>Metropolis Healthcare Ltd</t>
  </si>
  <si>
    <t>INE112L01020</t>
  </si>
  <si>
    <t>Dalmia Bharat Ltd</t>
  </si>
  <si>
    <t>INE00R701025</t>
  </si>
  <si>
    <t>Apeejay Surrendra Park Hotels Ltd</t>
  </si>
  <si>
    <t>INE988S01028</t>
  </si>
  <si>
    <t>Amber Enterprises India Ltd</t>
  </si>
  <si>
    <t>INE371P01015</t>
  </si>
  <si>
    <t>Lemon Tree Hotels Ltd</t>
  </si>
  <si>
    <t>INE970X01018</t>
  </si>
  <si>
    <t>Voltas Ltd</t>
  </si>
  <si>
    <t>INE226A01021</t>
  </si>
  <si>
    <t>Affle India Ltd</t>
  </si>
  <si>
    <t>INE00WC01027</t>
  </si>
  <si>
    <t>IT - Services</t>
  </si>
  <si>
    <t>SRF Ltd</t>
  </si>
  <si>
    <t>INE647A01010</t>
  </si>
  <si>
    <t>Chemicals &amp; Petrochemicals</t>
  </si>
  <si>
    <t>7.64% REC Ltd (30-Jun-2026) **</t>
  </si>
  <si>
    <t>INE020B08EM0</t>
  </si>
  <si>
    <t>7.50% National Bank For Agriculture &amp; Rural Development (31-Aug-2026)</t>
  </si>
  <si>
    <t>INE261F08EA6</t>
  </si>
  <si>
    <t>8.80% Bharti Telecom Ltd (21-Nov-2025) **</t>
  </si>
  <si>
    <t>INE403D08132</t>
  </si>
  <si>
    <t>7.50% HDB Financial Services Ltd (23-Sep-2025) **</t>
  </si>
  <si>
    <t>INE756I07EI4</t>
  </si>
  <si>
    <t>7.90% Bajaj Housing Finance Ltd (28-Apr-2028) **</t>
  </si>
  <si>
    <t>INE377Y07417</t>
  </si>
  <si>
    <t>8.10% Mahindra &amp; Mahindra Financial Services Ltd (21-May-2026) **</t>
  </si>
  <si>
    <t>INE774D07UX3</t>
  </si>
  <si>
    <t>5.63% GOI 2026 (12-Apr-2026)</t>
  </si>
  <si>
    <t>IN0020210012</t>
  </si>
  <si>
    <t>5.15% GOI 2025 (09-Nov-2025)</t>
  </si>
  <si>
    <t>IN0020200278</t>
  </si>
  <si>
    <t>8.70% Bharti Telecom Ltd (21-Nov-2024) **</t>
  </si>
  <si>
    <t>INE403D08116</t>
  </si>
  <si>
    <t>8.20% Mahindra Rural Housing Finance Ltd (30-Jan-2026) **</t>
  </si>
  <si>
    <t>INE950O07420</t>
  </si>
  <si>
    <t>8.50% Cholamandalam Investment and Finance Co Ltd (27-Mar-2026) **</t>
  </si>
  <si>
    <t>INE121A07QV5</t>
  </si>
  <si>
    <t>ICRA AA+</t>
  </si>
  <si>
    <t>5.74% GOI 2026 (15-Nov-2026)</t>
  </si>
  <si>
    <t>IN0020210186</t>
  </si>
  <si>
    <t>7.06% GOI 2028 (10-Apr-2028)</t>
  </si>
  <si>
    <t>IN0020230010</t>
  </si>
  <si>
    <t>e) Post the creation of the segregated portfolio (10.25% Yes Bank Ltd CO 05Mar 20) on March 6, 2020, the full principal due, along with the interest from March 6, 2020 to December 29, 2020 was received by the segregated portfolio on December 30, 2020. With these receipts, the segregated portfolio completed full recovery on December 30, 2020.</t>
  </si>
  <si>
    <t>Alternative Investment Fund #</t>
  </si>
  <si>
    <t>Corporate Debt Market Development Fund Class A2</t>
  </si>
  <si>
    <t>Alternative Investment Fund Units</t>
  </si>
  <si>
    <t># In accordance with SEBI/HO/IMD/PoD2/P/CIR/2023/129 circular dated July 27, 2023, Investment in Corporate Debt Market Development Fund.</t>
  </si>
  <si>
    <t>e) Risk-o-meter</t>
  </si>
  <si>
    <t>This scheme has exposure to floating rate instruments. The duration of these instruments is linked to the interest rate reset period. The interest rate risk in a floating rate instrument or in a fixed rate instrument hedged with derivatives is likely to be lesser than that in an equivalent maturity fixed rate instrument. Under some Market circumstances the volatility may be of an order greater than what may ordinarily be expected considering only its duration. Hence investors are recommended to consider the unadjusted portfolio maturity of the scheme as well and exercise adequate due diligence when deciding to make their investments.</t>
  </si>
  <si>
    <t>YTC</t>
  </si>
  <si>
    <t xml:space="preserve">Primary Benchmark: Tier-1 Index:  NIFTY Liquid Index A-I (Effective April 1, 2024, the benchmark of the scheme is changed from CRISIL Liquid Debt B-I Index) </t>
  </si>
  <si>
    <t xml:space="preserve">Primary Benchmark: Tier-1 Index: NIFTY 1D Rate Index (Effective April 1, 2024, the benchmark of the scheme is changed from CRISIL Liquid Overnight Index) </t>
  </si>
  <si>
    <t xml:space="preserve">Primary Benchmark: Tier-1 Index: NIFTY Money Market Index A-I (Effective April 1, 2024, the benchmark of the scheme is changed from NIFTY Money Market Index B-I) </t>
  </si>
  <si>
    <t>^ Franklin India Savings Fund is renames as Franklin India Money Market effective May 15, 2023.</t>
  </si>
  <si>
    <t xml:space="preserve">Primary Benchmark: NIFTY Short Duration Debt Index A-II (Effective April 1, 2024, the benchmark of the scheme is changed from CRISIL Low Duration Debt Index) </t>
  </si>
  <si>
    <t>f) Risk-o-meter</t>
  </si>
  <si>
    <t>Primary Benchmark: Tier-1 Index:  NIFTY Corporate Bond Index A-II (Effective April 1, 2024, the benchmark of the scheme is changed from NIFTY Corporate Bond Index B-III)</t>
  </si>
  <si>
    <t>Primary Benchmark: Nifty Banking &amp; PSU Debt Index A-II (Effective April 1, 2024, the benchmark of the scheme is changed from NIFTY Banking &amp; PSU Debt Index)</t>
  </si>
  <si>
    <t xml:space="preserve">Primary Benchmark: NIFTY All Duration G-Sec Index </t>
  </si>
  <si>
    <t>PriMary BenchMark: 40% Nifty 500+60% Crisil Composite Bond Index (The benchMark is renamed from 40% Nifty 500+60% Crisil Composite Bond Fund Index  w.e.f Apr 3, 2023)</t>
  </si>
  <si>
    <t>Primary Benchmark: CRISIL Hybrid 85+15 Conservative Index</t>
  </si>
  <si>
    <t>a) NAV at the beginning and at the end of the Half-year ended 28-June-2024</t>
  </si>
  <si>
    <t>As on 28-June-2024</t>
  </si>
  <si>
    <t>b) Aggregate Distributions declared during the Half - year ended 28-June-2024</t>
  </si>
  <si>
    <t>c) Residual maturity / Average Maturity as on 28-June-2024</t>
  </si>
  <si>
    <t>https://www.franklintempletonindia.com/download/en-in/valuation-policy/a0e293eb-f28b-4edc-9535-c7d9e7321ddc/fair_valuation_reliance_big_reliance_infra_november_4_2020-kgox4tdb-en-in.pdf</t>
  </si>
  <si>
    <t>Franklin India Dynamic Accrual Fund - Segregated Portfolio 3 - 9.50% Yes Bank Ltd CO 23 Dec 2021</t>
  </si>
  <si>
    <t>INE528G08352</t>
  </si>
  <si>
    <t>9.50% Yes Bank Ltd (23-Dec-2116) ~~~ $$ **</t>
  </si>
  <si>
    <t>CARE (withdrawn)/ ICRA D (hyb)</t>
  </si>
  <si>
    <t xml:space="preserve"> $$ Indicates securities below investment grade or default</t>
  </si>
  <si>
    <t>~~~ Call option for December 23, 2021 has not been exercised by the issuer as per RBI Regulations and thereby, per SEBI circular dated March 22, 2021, maturity of the security has been moved to 100 years from the date of issuance.</t>
  </si>
  <si>
    <t xml:space="preserve">b) During the fortnight additional instances of fair valuation/deviation from valuation price provided by the valuation agencies </t>
  </si>
  <si>
    <t>d) During the fortnight additional instances of fair valuation/deviation from valuation price provided by the valuation agencies</t>
  </si>
  <si>
    <t>Franklin India Short-Term Income Plan (No. of segregated Portfolios in the scheme - 3) - (under winding up) $$$</t>
  </si>
  <si>
    <t xml:space="preserve">      Institutional Plan Growth Option</t>
  </si>
  <si>
    <t>e) Essel Infra Projects Ltd - Further to the favorable Decision from the Delhi High Court, the Debenture Trustees have recovered Rs. 16,078.96 Lakhs (across 4 schemes) from sale of pledged shares. We continue efforts to recover the maximum value for the benefit of the unitholders. Recovery made by Franklin India Short Term Income Plan is 5,092.71 Lakhs.</t>
  </si>
  <si>
    <t>f) For ISIN INE445K07106 - 9.50% Reliance Broadcast Network Ltd (20-Jul-2020), the amount due at maturity was not received. The remaining value in the portfolio of the scheme represents FISTIP’s investment in the NCDs of 9.50% Reliance Broadcast Network Ltd (20-JUL-2020) issued by Reliance Broadcast Network Ltd (RBNL). RBNL defaulted on meeting its payment obligation at maturity. For further details refer below link</t>
  </si>
  <si>
    <t>g) @@@ Coupons/ part payments/ maturity payments were due to be paid by Nufuture Digital (India) Ltd. on July 31, 2020, August 31, 2020, September 2, 2020, September 30, 2020, October 31, 2020, November 30, 2020, December 31, 2020, January 31, 2021, February 28, 2021, March 31, 2021, April 30, 2021, May 31, 2021, June 30,2021, July 31, 2021, August 31,2021, September 30, 2021, October 31, 2021, November 30, 2021, December 31, 2021 by Future Ideas Co. Ltd. on July 31, 2020, October 31, 2020, January 31, 2021, April 30, 2021, July 31, 2021, October 31, 2021, January 31, 2022, April 30, 2022, July 31, 2022, October 31, 2022 , January 31, 2023 and by Rivaaz Trade Ventures Pvt Ltd on July 31, 2020, August 31, 2020, September 30, 2020, October 31, 2020, November 7, 2020, December 30, 2020, June 30,2021, December 30, 2021, June 30, 2022, December 30, 2022, December 31, 2023. However, these issuers were unable to meet their payment obligations. Due to default in payment, the securities of these issuers were valued at zero basis the AMFI standard haircut matrix. This amount only reflects the realizable value as on the date of disclosure and does not indicate any reduction or write-off of the amount repayable by the issuers.</t>
  </si>
  <si>
    <t>h) Maturity proceeds from Reliance Big Private Ltd (ISIN: INE333T07048 and INE333T07055) &amp; Reliance Infrastructure Consulting &amp; Engineers Private Ltd (ISIN: INE428K07011) were due on January 14, 2021 and January 15, 2021 respectively. However, the issuers were unable to meet their payment obligations. The securities of the issuer were fair valued at zero on November 4, 2020. Kindly refer note on our website on fair valuation. This fair valued price only reflects the realizable value as on the date of disclosure and does not indicate any reduction or write-off of the amount repayable by the issuers. We continue efforts to recover the maximum value for the benefit of the unitholders.</t>
  </si>
  <si>
    <t>i) Post the creation of the segregated portfolio i.e. 8.25% Vodafone Idea Ltd 10JUL20 - Segregated Portfolio 1 on January 24, 2020, the annual coupon due and the full principal due along with the interest was received by the segregated portfolio on June 12, 2020 and July 10, 2020 respectively. With these receipts, the segregated portfolio completed full recovery on July 10, 2020.</t>
  </si>
  <si>
    <t>j) Post the creation of the segregated portfolio i.e. 10.90% Vodafone Idea Ltd 02-Sep-2023 - Segregated Portfolio 2 on January 24, 2020, the annual coupon due and the full principal due along with the interest was received by the segregated portfolio on September 3, 2020, September 3, 2021, September 2, 2022 and September 1, 2023. With these receipts, the segregated portfolio completed full recovery on September 1, 2023.</t>
  </si>
  <si>
    <t>k) Risk-o-meter</t>
  </si>
  <si>
    <t xml:space="preserve">Primary Benchmark: CRISIL Short Term Bond Index </t>
  </si>
  <si>
    <t>$$$ This scheme is under winding-up and SBI Funds Management Private Limited has been appointed as the liquidator as per the order of Hon'ble Supreme Court dated February 12, 2021.</t>
  </si>
  <si>
    <t>Franklin India Short Term Income Plan - Segregated Portfolio 3 - 9.50% Yes Bank Ltd CO 23 Dec 2021</t>
  </si>
  <si>
    <t xml:space="preserve">b) During the month additional instances of fair valuation/deviation from valuation price provided by the valuation agencies </t>
  </si>
  <si>
    <t>Franklin India Credit Risk Fund - Segregated Portfolio 3 - 9.50% Yes Bank Ltd CO 23 Dec 2021</t>
  </si>
  <si>
    <t>b) During the fortnight additional instances of fair valuation/deviation from valuation price provided by the valuation agencies</t>
  </si>
  <si>
    <t>Franklin India Money Market Fund (formerly known as Franklin India Savings Fund) ^</t>
  </si>
  <si>
    <t>https://www.franklintempletonindia.com</t>
  </si>
  <si>
    <t>This risk-o-meter is subject to change as per SEBI circular dated October 5, 2020 (Circular No.: SEBI/HO/IMD/DF3/CIR/P/2020/197). The changes will be incorporated latest by 10-07-2024 and will be reflected on the below website.</t>
  </si>
  <si>
    <t>Risk level based on portfolio as on May 31, 2024</t>
  </si>
  <si>
    <t>Risk level of tier-1 benchmark as on May 31, 2024</t>
  </si>
  <si>
    <t>Risk level of primary benchmark as on May 31, 2024</t>
  </si>
  <si>
    <t>c) Main portfolio of the Scheme Franklin India Dynamic Accrual Fund ceased to exist as per Regulation 41(3) of SEBI Mutual Fund Regulations and therefore no separate disclosure is published for the main portfolio</t>
  </si>
  <si>
    <t>c) Main portfolio of the Scheme Franklin India Credit Risk Fund ceased to exist as per Regulation 41(3) of SEBI Mutual Fund Regulations and therefore no separate disclosure is published for the main portfolio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</si>
</sst>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0.0000"/>
    <numFmt numFmtId="166" formatCode="#,##0.000"/>
  </numFmts>
  <fonts count="11" x14ac:knownFonts="1">
    <font>
      <sz val="11"/>
      <color theme="1"/>
      <name val="Calibri"/>
      <family val="2"/>
      <scheme val="minor"/>
    </font>
    <font>
      <b/>
      <sz val="9"/>
      <name val="Arial"/>
      <family val="2"/>
    </font>
    <font>
      <sz val="9"/>
      <name val="Arial"/>
      <family val="2"/>
    </font>
    <font>
      <b/>
      <sz val="8"/>
      <name val="Arial"/>
      <family val="2"/>
    </font>
    <font>
      <b/>
      <sz val="11"/>
      <color indexed="63"/>
      <name val="Arial"/>
      <family val="2"/>
    </font>
    <font>
      <u/>
      <sz val="11"/>
      <color theme="10"/>
      <name val="Calibri"/>
      <family val="2"/>
      <scheme val="minor"/>
    </font>
    <font>
      <sz val="9"/>
      <color theme="1"/>
      <name val="Arial"/>
      <family val="2"/>
    </font>
    <font>
      <b/>
      <sz val="8"/>
      <color theme="1"/>
      <name val="Arial"/>
      <family val="2"/>
    </font>
    <font>
      <sz val="8"/>
      <color theme="1"/>
      <name val="Arial"/>
      <family val="2"/>
    </font>
    <font>
      <b/>
      <sz val="9"/>
      <color theme="1"/>
      <name val="Arial"/>
      <family val="2"/>
    </font>
    <font>
      <u/>
      <sz val="8"/>
      <color theme="10"/>
      <name val="Arial"/>
      <family val="2"/>
    </font>
  </fonts>
  <fills count="5">
    <fill>
      <patternFill patternType="none"/>
    </fill>
    <fill>
      <patternFill patternType="gray125"/>
    </fill>
    <fill>
      <patternFill patternType="solid">
        <fgColor indexed="65"/>
        <bgColor indexed="64"/>
      </patternFill>
    </fill>
    <fill>
      <patternFill patternType="solid">
        <fgColor theme="0"/>
        <bgColor indexed="64"/>
      </patternFill>
    </fill>
    <fill>
      <patternFill patternType="solid">
        <fgColor theme="0" tint="-0.249977111117893"/>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2">
    <xf numFmtId="0" fontId="0" fillId="0" borderId="0"/>
    <xf numFmtId="0" fontId="5" fillId="0" borderId="0" applyNumberFormat="0" applyFill="0" applyBorder="0" applyAlignment="0" applyProtection="0"/>
  </cellStyleXfs>
  <cellXfs count="62">
    <xf numFmtId="0" fontId="0" fillId="0" borderId="0" xfId="0"/>
    <xf numFmtId="0" fontId="6" fillId="2" borderId="0" xfId="0" applyFont="1" applyFill="1"/>
    <xf numFmtId="0" fontId="1" fillId="2" borderId="0" xfId="0" applyFont="1" applyFill="1" applyAlignment="1">
      <alignment horizontal="left" vertical="top" wrapText="1"/>
    </xf>
    <xf numFmtId="0" fontId="2" fillId="2" borderId="0" xfId="0" applyFont="1" applyFill="1" applyAlignment="1">
      <alignment horizontal="left" vertical="top" wrapText="1"/>
    </xf>
    <xf numFmtId="4" fontId="2" fillId="2" borderId="0" xfId="0" applyNumberFormat="1" applyFont="1" applyFill="1" applyAlignment="1">
      <alignment horizontal="left" vertical="top" wrapText="1"/>
    </xf>
    <xf numFmtId="4" fontId="6" fillId="2" borderId="0" xfId="0" applyNumberFormat="1" applyFont="1" applyFill="1"/>
    <xf numFmtId="0" fontId="7" fillId="0" borderId="1" xfId="0" applyFont="1" applyBorder="1" applyAlignment="1">
      <alignment vertical="center"/>
    </xf>
    <xf numFmtId="0" fontId="8" fillId="2" borderId="0" xfId="0" applyFont="1" applyFill="1"/>
    <xf numFmtId="0" fontId="3" fillId="2" borderId="0" xfId="0" applyFont="1" applyFill="1" applyAlignment="1">
      <alignment horizontal="left" vertical="top"/>
    </xf>
    <xf numFmtId="4" fontId="8" fillId="3" borderId="0" xfId="0" applyNumberFormat="1" applyFont="1" applyFill="1"/>
    <xf numFmtId="39" fontId="8" fillId="2" borderId="0" xfId="0" applyNumberFormat="1" applyFont="1" applyFill="1"/>
    <xf numFmtId="39" fontId="8" fillId="3" borderId="0" xfId="0" applyNumberFormat="1" applyFont="1" applyFill="1"/>
    <xf numFmtId="2" fontId="7" fillId="0" borderId="1" xfId="0" applyNumberFormat="1" applyFont="1" applyBorder="1" applyAlignment="1">
      <alignment horizontal="center" vertical="center"/>
    </xf>
    <xf numFmtId="0" fontId="7" fillId="0" borderId="1" xfId="0" applyFont="1" applyBorder="1" applyAlignment="1">
      <alignment horizontal="center" vertical="center"/>
    </xf>
    <xf numFmtId="0" fontId="7" fillId="2" borderId="0" xfId="0" applyFont="1" applyFill="1"/>
    <xf numFmtId="0" fontId="7" fillId="2" borderId="2" xfId="0" applyFont="1" applyFill="1" applyBorder="1"/>
    <xf numFmtId="0" fontId="8" fillId="2" borderId="2" xfId="0" applyFont="1" applyFill="1" applyBorder="1"/>
    <xf numFmtId="39" fontId="8" fillId="2" borderId="2" xfId="0" applyNumberFormat="1" applyFont="1" applyFill="1" applyBorder="1"/>
    <xf numFmtId="39" fontId="8" fillId="3" borderId="2" xfId="0" applyNumberFormat="1" applyFont="1" applyFill="1" applyBorder="1"/>
    <xf numFmtId="0" fontId="7" fillId="2" borderId="3" xfId="0" applyFont="1" applyFill="1" applyBorder="1"/>
    <xf numFmtId="0" fontId="8" fillId="2" borderId="3" xfId="0" applyFont="1" applyFill="1" applyBorder="1"/>
    <xf numFmtId="39" fontId="8" fillId="2" borderId="3" xfId="0" applyNumberFormat="1" applyFont="1" applyFill="1" applyBorder="1"/>
    <xf numFmtId="39" fontId="8" fillId="3" borderId="3" xfId="0" applyNumberFormat="1" applyFont="1" applyFill="1" applyBorder="1"/>
    <xf numFmtId="3" fontId="8" fillId="2" borderId="3" xfId="0" applyNumberFormat="1" applyFont="1" applyFill="1" applyBorder="1"/>
    <xf numFmtId="39" fontId="7" fillId="2" borderId="3" xfId="0" applyNumberFormat="1" applyFont="1" applyFill="1" applyBorder="1"/>
    <xf numFmtId="39" fontId="7" fillId="3" borderId="3" xfId="0" applyNumberFormat="1" applyFont="1" applyFill="1" applyBorder="1"/>
    <xf numFmtId="0" fontId="7" fillId="2" borderId="4" xfId="0" applyFont="1" applyFill="1" applyBorder="1"/>
    <xf numFmtId="39" fontId="7" fillId="2" borderId="4" xfId="0" applyNumberFormat="1" applyFont="1" applyFill="1" applyBorder="1"/>
    <xf numFmtId="39" fontId="7" fillId="3" borderId="4" xfId="0" applyNumberFormat="1" applyFont="1" applyFill="1" applyBorder="1"/>
    <xf numFmtId="0" fontId="7" fillId="2" borderId="0" xfId="0" applyFont="1" applyFill="1" applyAlignment="1">
      <alignment horizontal="right"/>
    </xf>
    <xf numFmtId="165" fontId="8" fillId="2" borderId="0" xfId="0" applyNumberFormat="1" applyFont="1" applyFill="1"/>
    <xf numFmtId="0" fontId="7" fillId="2" borderId="1" xfId="0" applyFont="1" applyFill="1" applyBorder="1" applyAlignment="1">
      <alignment horizontal="center"/>
    </xf>
    <xf numFmtId="165" fontId="8" fillId="2" borderId="1" xfId="0" applyNumberFormat="1" applyFont="1" applyFill="1" applyBorder="1"/>
    <xf numFmtId="4" fontId="8" fillId="2" borderId="0" xfId="0" applyNumberFormat="1" applyFont="1" applyFill="1"/>
    <xf numFmtId="0" fontId="5" fillId="2" borderId="0" xfId="1" applyFill="1"/>
    <xf numFmtId="0" fontId="9" fillId="2" borderId="0" xfId="0" applyFont="1" applyFill="1"/>
    <xf numFmtId="2" fontId="7" fillId="0" borderId="1" xfId="0" applyNumberFormat="1" applyFont="1" applyBorder="1" applyAlignment="1">
      <alignment horizontal="center" vertical="center" wrapText="1"/>
    </xf>
    <xf numFmtId="166" fontId="8" fillId="2" borderId="0" xfId="0" applyNumberFormat="1" applyFont="1" applyFill="1"/>
    <xf numFmtId="0" fontId="7" fillId="3" borderId="0" xfId="0" applyFont="1" applyFill="1"/>
    <xf numFmtId="0" fontId="8" fillId="3" borderId="0" xfId="0" applyFont="1" applyFill="1"/>
    <xf numFmtId="0" fontId="10" fillId="3" borderId="0" xfId="1" applyFont="1" applyFill="1"/>
    <xf numFmtId="0" fontId="7" fillId="3" borderId="0" xfId="0" applyFont="1" applyFill="1" applyAlignment="1">
      <alignment vertical="top"/>
    </xf>
    <xf numFmtId="0" fontId="7" fillId="3" borderId="0" xfId="0" applyFont="1" applyFill="1" applyAlignment="1">
      <alignment vertical="top" wrapText="1"/>
    </xf>
    <xf numFmtId="0" fontId="10" fillId="2" borderId="0" xfId="1" applyFont="1" applyFill="1"/>
    <xf numFmtId="0" fontId="8" fillId="2" borderId="3" xfId="0" applyFont="1" applyFill="1" applyBorder="1" applyAlignment="1">
      <alignment wrapText="1"/>
    </xf>
    <xf numFmtId="164" fontId="7" fillId="2" borderId="3" xfId="0" applyNumberFormat="1" applyFont="1" applyFill="1" applyBorder="1"/>
    <xf numFmtId="39" fontId="7" fillId="3" borderId="0" xfId="0" applyNumberFormat="1" applyFont="1" applyFill="1"/>
    <xf numFmtId="0" fontId="7" fillId="0" borderId="1" xfId="0" applyFont="1" applyBorder="1" applyAlignment="1">
      <alignment horizontal="center" vertical="center" wrapText="1"/>
    </xf>
    <xf numFmtId="0" fontId="7" fillId="2" borderId="0" xfId="0" applyFont="1" applyFill="1" applyAlignment="1">
      <alignment vertical="top" wrapText="1"/>
    </xf>
    <xf numFmtId="0" fontId="8" fillId="2" borderId="5" xfId="0" applyFont="1" applyFill="1" applyBorder="1"/>
    <xf numFmtId="0" fontId="8" fillId="2" borderId="6" xfId="0" applyFont="1" applyFill="1" applyBorder="1"/>
    <xf numFmtId="0" fontId="4" fillId="4" borderId="7" xfId="0" applyFont="1" applyFill="1" applyBorder="1" applyAlignment="1">
      <alignment horizontal="center" vertical="center" wrapText="1"/>
    </xf>
    <xf numFmtId="0" fontId="4" fillId="4" borderId="0" xfId="0" applyFont="1" applyFill="1" applyAlignment="1">
      <alignment horizontal="center" vertical="center" wrapText="1"/>
    </xf>
    <xf numFmtId="0" fontId="7" fillId="2" borderId="5" xfId="0" applyFont="1" applyFill="1" applyBorder="1"/>
    <xf numFmtId="0" fontId="7" fillId="2" borderId="6" xfId="0" applyFont="1" applyFill="1" applyBorder="1"/>
    <xf numFmtId="0" fontId="8" fillId="2" borderId="0" xfId="0" applyFont="1" applyFill="1" applyAlignment="1">
      <alignment wrapText="1"/>
    </xf>
    <xf numFmtId="0" fontId="7" fillId="2" borderId="0" xfId="0" applyFont="1" applyFill="1" applyAlignment="1">
      <alignment wrapText="1"/>
    </xf>
    <xf numFmtId="0" fontId="0" fillId="0" borderId="0" xfId="0" applyAlignment="1">
      <alignment wrapText="1"/>
    </xf>
    <xf numFmtId="0" fontId="7" fillId="2" borderId="0" xfId="0" applyFont="1" applyFill="1" applyAlignment="1">
      <alignment horizontal="left" vertical="center" wrapText="1"/>
    </xf>
    <xf numFmtId="0" fontId="7" fillId="2" borderId="0" xfId="0" applyFont="1" applyFill="1" applyAlignment="1">
      <alignment horizontal="justify" wrapText="1"/>
    </xf>
    <xf numFmtId="0" fontId="0" fillId="0" borderId="0" xfId="0" applyAlignment="1">
      <alignment horizontal="justify" wrapText="1"/>
    </xf>
    <xf numFmtId="0" fontId="7" fillId="2" borderId="0" xfId="0" applyFont="1" applyFill="1" applyAlignment="1">
      <alignment vertical="top" wrapText="1"/>
    </xf>
  </cellXfs>
  <cellStyles count="2">
    <cellStyle name="Hyperlink" xfId="1" builtinId="8"/>
    <cellStyle name="Normal" xfId="0" builtinId="0"/>
  </cellStyles>
  <dxfs count="34">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
      <numFmt numFmtId="167" formatCode="&quot;0.00*&quot;"/>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2" Type="http://schemas.openxmlformats.org/officeDocument/2006/relationships/image" Target="../media/image4.jpeg"/><Relationship Id="rId1" Type="http://schemas.openxmlformats.org/officeDocument/2006/relationships/image" Target="../media/image3.jpeg"/></Relationships>
</file>

<file path=xl/drawings/_rels/drawing7.xml.rels><?xml version="1.0" encoding="UTF-8" standalone="yes"?>
<Relationships xmlns="http://schemas.openxmlformats.org/package/2006/relationships"><Relationship Id="rId1" Type="http://schemas.openxmlformats.org/officeDocument/2006/relationships/image" Target="../media/image5.jpeg"/></Relationships>
</file>

<file path=xl/drawings/_rels/drawing8.xml.rels><?xml version="1.0" encoding="UTF-8" standalone="yes"?>
<Relationships xmlns="http://schemas.openxmlformats.org/package/2006/relationships"><Relationship Id="rId1" Type="http://schemas.openxmlformats.org/officeDocument/2006/relationships/image" Target="../media/image6.jpeg"/></Relationships>
</file>

<file path=xl/drawings/_rels/drawing9.xml.rels><?xml version="1.0" encoding="UTF-8" standalone="yes"?>
<Relationships xmlns="http://schemas.openxmlformats.org/package/2006/relationships"><Relationship Id="rId2" Type="http://schemas.openxmlformats.org/officeDocument/2006/relationships/image" Target="../media/image6.jpeg"/><Relationship Id="rId1" Type="http://schemas.openxmlformats.org/officeDocument/2006/relationships/image" Target="../media/image7.jpeg"/></Relationships>
</file>

<file path=xl/drawings/_rels/drawing10.xml.rels><?xml version="1.0" encoding="UTF-8" standalone="yes"?>
<Relationships xmlns="http://schemas.openxmlformats.org/package/2006/relationships"><Relationship Id="rId2" Type="http://schemas.openxmlformats.org/officeDocument/2006/relationships/image" Target="../media/image9.jpeg"/><Relationship Id="rId1" Type="http://schemas.openxmlformats.org/officeDocument/2006/relationships/image" Target="../media/image8.jpe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108</xdr:row>
      <xdr:rowOff>85725</xdr:rowOff>
    </xdr:from>
    <xdr:to>
      <xdr:col>0</xdr:col>
      <xdr:colOff>2266950</xdr:colOff>
      <xdr:row>120</xdr:row>
      <xdr:rowOff>0</xdr:rowOff>
    </xdr:to>
    <xdr:pic>
      <xdr:nvPicPr>
        <xdr:cNvPr id="2" name="Picture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15525750"/>
          <a:ext cx="2219325" cy="1628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95250</xdr:colOff>
      <xdr:row>124</xdr:row>
      <xdr:rowOff>47625</xdr:rowOff>
    </xdr:from>
    <xdr:to>
      <xdr:col>0</xdr:col>
      <xdr:colOff>2305050</xdr:colOff>
      <xdr:row>135</xdr:row>
      <xdr:rowOff>95250</xdr:rowOff>
    </xdr:to>
    <xdr:pic>
      <xdr:nvPicPr>
        <xdr:cNvPr id="3" name="Picture 3">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17773650"/>
          <a:ext cx="2209800" cy="1619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63</xdr:row>
      <xdr:rowOff>76200</xdr:rowOff>
    </xdr:from>
    <xdr:to>
      <xdr:col>1</xdr:col>
      <xdr:colOff>266700</xdr:colOff>
      <xdr:row>74</xdr:row>
      <xdr:rowOff>104775</xdr:rowOff>
    </xdr:to>
    <xdr:pic>
      <xdr:nvPicPr>
        <xdr:cNvPr id="2" name="Picture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9229725"/>
          <a:ext cx="2352675" cy="1600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85725</xdr:colOff>
      <xdr:row>47</xdr:row>
      <xdr:rowOff>76200</xdr:rowOff>
    </xdr:from>
    <xdr:to>
      <xdr:col>1</xdr:col>
      <xdr:colOff>266700</xdr:colOff>
      <xdr:row>58</xdr:row>
      <xdr:rowOff>104775</xdr:rowOff>
    </xdr:to>
    <xdr:pic>
      <xdr:nvPicPr>
        <xdr:cNvPr id="3" name="Picture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6943725"/>
          <a:ext cx="2343150" cy="1600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47625</xdr:colOff>
      <xdr:row>91</xdr:row>
      <xdr:rowOff>85725</xdr:rowOff>
    </xdr:from>
    <xdr:to>
      <xdr:col>1</xdr:col>
      <xdr:colOff>95250</xdr:colOff>
      <xdr:row>102</xdr:row>
      <xdr:rowOff>76200</xdr:rowOff>
    </xdr:to>
    <xdr:pic>
      <xdr:nvPicPr>
        <xdr:cNvPr id="2" name="Picture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13239750"/>
          <a:ext cx="2209800" cy="1562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47625</xdr:colOff>
      <xdr:row>109</xdr:row>
      <xdr:rowOff>85725</xdr:rowOff>
    </xdr:from>
    <xdr:to>
      <xdr:col>1</xdr:col>
      <xdr:colOff>95250</xdr:colOff>
      <xdr:row>120</xdr:row>
      <xdr:rowOff>76200</xdr:rowOff>
    </xdr:to>
    <xdr:pic>
      <xdr:nvPicPr>
        <xdr:cNvPr id="3" name="Picture 4">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15811500"/>
          <a:ext cx="2209800" cy="1562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47625</xdr:colOff>
      <xdr:row>57</xdr:row>
      <xdr:rowOff>85725</xdr:rowOff>
    </xdr:from>
    <xdr:to>
      <xdr:col>0</xdr:col>
      <xdr:colOff>2257425</xdr:colOff>
      <xdr:row>68</xdr:row>
      <xdr:rowOff>76200</xdr:rowOff>
    </xdr:to>
    <xdr:pic>
      <xdr:nvPicPr>
        <xdr:cNvPr id="2" name="Picture 1">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8715375"/>
          <a:ext cx="2209800" cy="1562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47625</xdr:colOff>
      <xdr:row>73</xdr:row>
      <xdr:rowOff>123825</xdr:rowOff>
    </xdr:from>
    <xdr:to>
      <xdr:col>0</xdr:col>
      <xdr:colOff>2257425</xdr:colOff>
      <xdr:row>84</xdr:row>
      <xdr:rowOff>114300</xdr:rowOff>
    </xdr:to>
    <xdr:pic>
      <xdr:nvPicPr>
        <xdr:cNvPr id="3" name="Picture 3">
          <a:extLst>
            <a:ext uri="{FF2B5EF4-FFF2-40B4-BE49-F238E27FC236}">
              <a16:creationId xmlns:a16="http://schemas.microsoft.com/office/drawing/2014/main" id="{00000000-0008-0000-03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11039475"/>
          <a:ext cx="2209800" cy="1562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76200</xdr:colOff>
      <xdr:row>104</xdr:row>
      <xdr:rowOff>95250</xdr:rowOff>
    </xdr:from>
    <xdr:to>
      <xdr:col>0</xdr:col>
      <xdr:colOff>2314575</xdr:colOff>
      <xdr:row>116</xdr:row>
      <xdr:rowOff>9525</xdr:rowOff>
    </xdr:to>
    <xdr:pic>
      <xdr:nvPicPr>
        <xdr:cNvPr id="2" name="Picture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15154275"/>
          <a:ext cx="2238375" cy="1628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85725</xdr:colOff>
      <xdr:row>88</xdr:row>
      <xdr:rowOff>66675</xdr:rowOff>
    </xdr:from>
    <xdr:to>
      <xdr:col>0</xdr:col>
      <xdr:colOff>2324100</xdr:colOff>
      <xdr:row>99</xdr:row>
      <xdr:rowOff>104775</xdr:rowOff>
    </xdr:to>
    <xdr:pic>
      <xdr:nvPicPr>
        <xdr:cNvPr id="3" name="Picture 2">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12839700"/>
          <a:ext cx="2238375" cy="1609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95250</xdr:colOff>
      <xdr:row>94</xdr:row>
      <xdr:rowOff>57150</xdr:rowOff>
    </xdr:from>
    <xdr:to>
      <xdr:col>0</xdr:col>
      <xdr:colOff>2314575</xdr:colOff>
      <xdr:row>105</xdr:row>
      <xdr:rowOff>47625</xdr:rowOff>
    </xdr:to>
    <xdr:pic>
      <xdr:nvPicPr>
        <xdr:cNvPr id="2" name="Picture 3">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13401675"/>
          <a:ext cx="2219325" cy="1562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95250</xdr:colOff>
      <xdr:row>78</xdr:row>
      <xdr:rowOff>85725</xdr:rowOff>
    </xdr:from>
    <xdr:to>
      <xdr:col>0</xdr:col>
      <xdr:colOff>2333625</xdr:colOff>
      <xdr:row>90</xdr:row>
      <xdr:rowOff>0</xdr:rowOff>
    </xdr:to>
    <xdr:pic>
      <xdr:nvPicPr>
        <xdr:cNvPr id="3" name="Picture 4">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1144250"/>
          <a:ext cx="2238375" cy="1628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85725</xdr:colOff>
      <xdr:row>63</xdr:row>
      <xdr:rowOff>95250</xdr:rowOff>
    </xdr:from>
    <xdr:to>
      <xdr:col>1</xdr:col>
      <xdr:colOff>142875</xdr:colOff>
      <xdr:row>75</xdr:row>
      <xdr:rowOff>9525</xdr:rowOff>
    </xdr:to>
    <xdr:pic>
      <xdr:nvPicPr>
        <xdr:cNvPr id="2" name="Picture 1">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9391650"/>
          <a:ext cx="2219325" cy="1628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85725</xdr:colOff>
      <xdr:row>48</xdr:row>
      <xdr:rowOff>9525</xdr:rowOff>
    </xdr:from>
    <xdr:to>
      <xdr:col>1</xdr:col>
      <xdr:colOff>142875</xdr:colOff>
      <xdr:row>59</xdr:row>
      <xdr:rowOff>57150</xdr:rowOff>
    </xdr:to>
    <xdr:pic>
      <xdr:nvPicPr>
        <xdr:cNvPr id="3" name="Picture 3">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7162800"/>
          <a:ext cx="2219325" cy="1619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66675</xdr:colOff>
      <xdr:row>118</xdr:row>
      <xdr:rowOff>104775</xdr:rowOff>
    </xdr:from>
    <xdr:to>
      <xdr:col>0</xdr:col>
      <xdr:colOff>2381250</xdr:colOff>
      <xdr:row>129</xdr:row>
      <xdr:rowOff>76200</xdr:rowOff>
    </xdr:to>
    <xdr:pic>
      <xdr:nvPicPr>
        <xdr:cNvPr id="2" name="Picture 1">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675" y="17402175"/>
          <a:ext cx="2314575" cy="1543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76200</xdr:colOff>
      <xdr:row>102</xdr:row>
      <xdr:rowOff>104775</xdr:rowOff>
    </xdr:from>
    <xdr:to>
      <xdr:col>0</xdr:col>
      <xdr:colOff>2343150</xdr:colOff>
      <xdr:row>113</xdr:row>
      <xdr:rowOff>76200</xdr:rowOff>
    </xdr:to>
    <xdr:pic>
      <xdr:nvPicPr>
        <xdr:cNvPr id="3" name="Picture 2">
          <a:extLst>
            <a:ext uri="{FF2B5EF4-FFF2-40B4-BE49-F238E27FC236}">
              <a16:creationId xmlns:a16="http://schemas.microsoft.com/office/drawing/2014/main" id="{00000000-0008-0000-07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15116175"/>
          <a:ext cx="2266950" cy="1543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142875</xdr:colOff>
      <xdr:row>131</xdr:row>
      <xdr:rowOff>66675</xdr:rowOff>
    </xdr:from>
    <xdr:to>
      <xdr:col>0</xdr:col>
      <xdr:colOff>2314575</xdr:colOff>
      <xdr:row>142</xdr:row>
      <xdr:rowOff>19050</xdr:rowOff>
    </xdr:to>
    <xdr:pic>
      <xdr:nvPicPr>
        <xdr:cNvPr id="2" name="Picture 1">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2875" y="19078575"/>
          <a:ext cx="2171700" cy="1524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123825</xdr:colOff>
      <xdr:row>116</xdr:row>
      <xdr:rowOff>28575</xdr:rowOff>
    </xdr:from>
    <xdr:to>
      <xdr:col>0</xdr:col>
      <xdr:colOff>2305050</xdr:colOff>
      <xdr:row>126</xdr:row>
      <xdr:rowOff>123825</xdr:rowOff>
    </xdr:to>
    <xdr:pic>
      <xdr:nvPicPr>
        <xdr:cNvPr id="3" name="Picture 2">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6897350"/>
          <a:ext cx="2181225" cy="1524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48</xdr:row>
      <xdr:rowOff>0</xdr:rowOff>
    </xdr:from>
    <xdr:to>
      <xdr:col>0</xdr:col>
      <xdr:colOff>2333625</xdr:colOff>
      <xdr:row>59</xdr:row>
      <xdr:rowOff>114300</xdr:rowOff>
    </xdr:to>
    <xdr:pic>
      <xdr:nvPicPr>
        <xdr:cNvPr id="2" name="Picture 1">
          <a:extLst>
            <a:ext uri="{FF2B5EF4-FFF2-40B4-BE49-F238E27FC236}">
              <a16:creationId xmlns:a16="http://schemas.microsoft.com/office/drawing/2014/main" id="{00000000-0008-0000-0B00-0000052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9344025"/>
          <a:ext cx="2333625" cy="1685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64</xdr:row>
      <xdr:rowOff>0</xdr:rowOff>
    </xdr:from>
    <xdr:to>
      <xdr:col>0</xdr:col>
      <xdr:colOff>2286000</xdr:colOff>
      <xdr:row>74</xdr:row>
      <xdr:rowOff>38100</xdr:rowOff>
    </xdr:to>
    <xdr:pic>
      <xdr:nvPicPr>
        <xdr:cNvPr id="3" name="Picture 2">
          <a:extLst>
            <a:ext uri="{FF2B5EF4-FFF2-40B4-BE49-F238E27FC236}">
              <a16:creationId xmlns:a16="http://schemas.microsoft.com/office/drawing/2014/main" id="{00000000-0008-0000-0B00-0000062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11630025"/>
          <a:ext cx="2286000" cy="1466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franklintempletonindia.com/"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franklintempletonindia.com/"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www.franklintempletonindia.com/"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www.franklintempletonindia.com/"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franklintempletonindia.com/" TargetMode="External"/><Relationship Id="rId1" Type="http://schemas.openxmlformats.org/officeDocument/2006/relationships/hyperlink" Target="https://www.franklintempletonindia.com/download/en-in/latest%20updates/189ea834-ae3f-48eb-9d73-a9cc9cd9317e/franklin-templeton-update-on-reliance-broadcast-july-23-2020-kcg9m1gq-en-in.pdf" TargetMode="Externa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s://www.franklintempletonindia.com/"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www.franklintempletonindia.com/" TargetMode="External"/><Relationship Id="rId1" Type="http://schemas.openxmlformats.org/officeDocument/2006/relationships/hyperlink" Target="https://www.franklintempletonindia.com/downloadsServlet/pdf/product-labels-jg9o5k7l" TargetMode="External"/><Relationship Id="rId4"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www.franklintempletonindia.com/" TargetMode="External"/><Relationship Id="rId1" Type="http://schemas.openxmlformats.org/officeDocument/2006/relationships/hyperlink" Target="https://www.franklintempletonindia.com/downloadsServlet/pdf/product-labels-jg9o5k7l" TargetMode="External"/><Relationship Id="rId4"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www.franklintempletonindia.com/" TargetMode="External"/><Relationship Id="rId1" Type="http://schemas.openxmlformats.org/officeDocument/2006/relationships/hyperlink" Target="https://www.franklintempletonindia.com/downloadsServlet/pdf/product-labels-jg9o5k7l" TargetMode="External"/><Relationship Id="rId4"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hyperlink" Target="https://www.franklintempletonindia.com/" TargetMode="External"/><Relationship Id="rId2" Type="http://schemas.openxmlformats.org/officeDocument/2006/relationships/hyperlink" Target="https://www.franklintempletonindia.com/download/en-in/valuation-policy/a0e293eb-f28b-4edc-9535-c7d9e7321ddc/fair_valuation_reliance_big_reliance_infra_november_4_2020-kgox4tdb-en-in.pdf" TargetMode="External"/><Relationship Id="rId1" Type="http://schemas.openxmlformats.org/officeDocument/2006/relationships/hyperlink" Target="https://www.franklintempletonindia.com/download/en-in/latest%20updates/189ea834-ae3f-48eb-9d73-a9cc9cd9317e/franklin-templeton-update-on-reliance-broadcast-july-23-2020-kcg9m1gq-en-in.pdf" TargetMode="External"/><Relationship Id="rId5" Type="http://schemas.openxmlformats.org/officeDocument/2006/relationships/drawing" Target="../drawings/drawing10.xml"/><Relationship Id="rId4"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59"/>
  <sheetViews>
    <sheetView tabSelected="1" workbookViewId="0">
      <selection sqref="A1:G1"/>
    </sheetView>
  </sheetViews>
  <sheetFormatPr defaultColWidth="9.109375" defaultRowHeight="10.199999999999999" x14ac:dyDescent="0.2"/>
  <cols>
    <col min="1" max="1" width="38.6640625" style="7" bestFit="1" customWidth="1"/>
    <col min="2" max="2" width="50.88671875" style="7" bestFit="1" customWidth="1"/>
    <col min="3" max="3" width="24.6640625" style="7" bestFit="1" customWidth="1"/>
    <col min="4" max="4" width="15.33203125" style="7" bestFit="1" customWidth="1"/>
    <col min="5" max="5" width="27" style="10" customWidth="1"/>
    <col min="6" max="6" width="13.5546875" style="11" bestFit="1" customWidth="1"/>
    <col min="7" max="7" width="4.5546875" style="10" bestFit="1" customWidth="1"/>
    <col min="8" max="16384" width="9.109375" style="7"/>
  </cols>
  <sheetData>
    <row r="1" spans="1:9" s="1" customFormat="1" ht="13.8" x14ac:dyDescent="0.2">
      <c r="A1" s="51" t="s">
        <v>13</v>
      </c>
      <c r="B1" s="52"/>
      <c r="C1" s="52"/>
      <c r="D1" s="52"/>
      <c r="E1" s="52"/>
      <c r="F1" s="52"/>
      <c r="G1" s="52"/>
    </row>
    <row r="2" spans="1:9" s="1" customFormat="1" ht="11.4" x14ac:dyDescent="0.2">
      <c r="E2" s="5"/>
      <c r="F2" s="9"/>
      <c r="G2" s="10"/>
    </row>
    <row r="3" spans="1:9" s="1" customFormat="1" ht="12" x14ac:dyDescent="0.2">
      <c r="A3" s="8" t="s">
        <v>7</v>
      </c>
      <c r="B3" s="2"/>
      <c r="C3" s="3"/>
      <c r="D3" s="3"/>
      <c r="E3" s="4"/>
      <c r="F3" s="9"/>
      <c r="G3" s="10"/>
    </row>
    <row r="4" spans="1:9" s="1" customFormat="1" ht="31.5" customHeight="1" x14ac:dyDescent="0.2">
      <c r="A4" s="6" t="s">
        <v>2</v>
      </c>
      <c r="B4" s="6" t="s">
        <v>0</v>
      </c>
      <c r="C4" s="13" t="s">
        <v>88</v>
      </c>
      <c r="D4" s="13" t="s">
        <v>1</v>
      </c>
      <c r="E4" s="36" t="s">
        <v>6</v>
      </c>
      <c r="F4" s="12" t="s">
        <v>3</v>
      </c>
      <c r="G4" s="12" t="s">
        <v>5</v>
      </c>
    </row>
    <row r="5" spans="1:9" x14ac:dyDescent="0.2">
      <c r="A5" s="15" t="s">
        <v>132</v>
      </c>
      <c r="B5" s="16"/>
      <c r="C5" s="16"/>
      <c r="D5" s="16"/>
      <c r="E5" s="17"/>
      <c r="F5" s="18"/>
      <c r="G5" s="17"/>
    </row>
    <row r="6" spans="1:9" x14ac:dyDescent="0.2">
      <c r="A6" s="19" t="s">
        <v>133</v>
      </c>
      <c r="B6" s="20"/>
      <c r="C6" s="20"/>
      <c r="D6" s="20"/>
      <c r="E6" s="21"/>
      <c r="F6" s="22"/>
      <c r="G6" s="21"/>
    </row>
    <row r="7" spans="1:9" x14ac:dyDescent="0.2">
      <c r="A7" s="20" t="s">
        <v>254</v>
      </c>
      <c r="B7" s="20" t="s">
        <v>253</v>
      </c>
      <c r="C7" s="20" t="s">
        <v>190</v>
      </c>
      <c r="D7" s="23">
        <v>10000</v>
      </c>
      <c r="E7" s="21">
        <v>10264.798082200001</v>
      </c>
      <c r="F7" s="22">
        <v>4.9546668500564</v>
      </c>
      <c r="G7" s="21">
        <v>7.81</v>
      </c>
    </row>
    <row r="8" spans="1:9" x14ac:dyDescent="0.2">
      <c r="A8" s="20" t="s">
        <v>256</v>
      </c>
      <c r="B8" s="20" t="s">
        <v>255</v>
      </c>
      <c r="C8" s="20" t="s">
        <v>136</v>
      </c>
      <c r="D8" s="23">
        <v>750</v>
      </c>
      <c r="E8" s="21">
        <v>7908.8211885000001</v>
      </c>
      <c r="F8" s="22">
        <v>3.8174715032763902</v>
      </c>
      <c r="G8" s="21">
        <v>7.34</v>
      </c>
    </row>
    <row r="9" spans="1:9" x14ac:dyDescent="0.2">
      <c r="A9" s="20" t="s">
        <v>258</v>
      </c>
      <c r="B9" s="20" t="s">
        <v>257</v>
      </c>
      <c r="C9" s="20" t="s">
        <v>259</v>
      </c>
      <c r="D9" s="23">
        <v>7500</v>
      </c>
      <c r="E9" s="21">
        <v>7699.9953082000002</v>
      </c>
      <c r="F9" s="22">
        <v>3.7166743265301201</v>
      </c>
      <c r="G9" s="21">
        <v>7.6398999999999999</v>
      </c>
    </row>
    <row r="10" spans="1:9" x14ac:dyDescent="0.2">
      <c r="A10" s="20" t="s">
        <v>261</v>
      </c>
      <c r="B10" s="20" t="s">
        <v>260</v>
      </c>
      <c r="C10" s="20" t="s">
        <v>136</v>
      </c>
      <c r="D10" s="23">
        <v>5000</v>
      </c>
      <c r="E10" s="21">
        <v>5291.9895082000003</v>
      </c>
      <c r="F10" s="22">
        <v>2.5543653929825001</v>
      </c>
      <c r="G10" s="21">
        <v>7.2774999999999999</v>
      </c>
    </row>
    <row r="11" spans="1:9" x14ac:dyDescent="0.2">
      <c r="A11" s="20" t="s">
        <v>263</v>
      </c>
      <c r="B11" s="20" t="s">
        <v>262</v>
      </c>
      <c r="C11" s="20" t="s">
        <v>136</v>
      </c>
      <c r="D11" s="23">
        <v>480</v>
      </c>
      <c r="E11" s="21">
        <v>5228.6248131000002</v>
      </c>
      <c r="F11" s="22">
        <v>2.5237801879193502</v>
      </c>
      <c r="G11" s="21">
        <v>7.5800999999999998</v>
      </c>
    </row>
    <row r="12" spans="1:9" x14ac:dyDescent="0.2">
      <c r="A12" s="20" t="s">
        <v>265</v>
      </c>
      <c r="B12" s="20" t="s">
        <v>264</v>
      </c>
      <c r="C12" s="20" t="s">
        <v>136</v>
      </c>
      <c r="D12" s="23">
        <v>350</v>
      </c>
      <c r="E12" s="21">
        <v>3707.2384809</v>
      </c>
      <c r="F12" s="22">
        <v>1.78942941297798</v>
      </c>
      <c r="G12" s="21">
        <v>7.3051000000000004</v>
      </c>
    </row>
    <row r="13" spans="1:9" x14ac:dyDescent="0.2">
      <c r="A13" s="20" t="s">
        <v>267</v>
      </c>
      <c r="B13" s="20" t="s">
        <v>266</v>
      </c>
      <c r="C13" s="20" t="s">
        <v>136</v>
      </c>
      <c r="D13" s="23">
        <v>250</v>
      </c>
      <c r="E13" s="21">
        <v>2678.5462022000002</v>
      </c>
      <c r="F13" s="22">
        <v>1.2928948010578301</v>
      </c>
      <c r="G13" s="21">
        <v>7.3103999999999996</v>
      </c>
    </row>
    <row r="14" spans="1:9" x14ac:dyDescent="0.2">
      <c r="A14" s="19" t="s">
        <v>56</v>
      </c>
      <c r="B14" s="19"/>
      <c r="C14" s="19"/>
      <c r="D14" s="19"/>
      <c r="E14" s="24">
        <f>SUM(E6:E13)</f>
        <v>42780.013583300002</v>
      </c>
      <c r="F14" s="25">
        <f>SUM(F6:F13)</f>
        <v>20.649282474800572</v>
      </c>
      <c r="G14" s="24"/>
      <c r="H14" s="14"/>
      <c r="I14" s="14"/>
    </row>
    <row r="15" spans="1:9" x14ac:dyDescent="0.2">
      <c r="A15" s="20"/>
      <c r="B15" s="20"/>
      <c r="C15" s="20"/>
      <c r="D15" s="20"/>
      <c r="E15" s="21"/>
      <c r="F15" s="22"/>
      <c r="G15" s="21"/>
    </row>
    <row r="16" spans="1:9" x14ac:dyDescent="0.2">
      <c r="A16" s="19" t="s">
        <v>16</v>
      </c>
      <c r="B16" s="20"/>
      <c r="C16" s="20"/>
      <c r="D16" s="20"/>
      <c r="E16" s="21"/>
      <c r="F16" s="22"/>
      <c r="G16" s="21"/>
    </row>
    <row r="17" spans="1:9" x14ac:dyDescent="0.2">
      <c r="A17" s="19" t="s">
        <v>17</v>
      </c>
      <c r="B17" s="20"/>
      <c r="C17" s="20"/>
      <c r="D17" s="20"/>
      <c r="E17" s="21"/>
      <c r="F17" s="22"/>
      <c r="G17" s="21"/>
    </row>
    <row r="18" spans="1:9" x14ac:dyDescent="0.2">
      <c r="A18" s="20" t="s">
        <v>269</v>
      </c>
      <c r="B18" s="20" t="s">
        <v>268</v>
      </c>
      <c r="C18" s="20" t="s">
        <v>23</v>
      </c>
      <c r="D18" s="23">
        <v>2000</v>
      </c>
      <c r="E18" s="21">
        <v>9843.92</v>
      </c>
      <c r="F18" s="22">
        <v>4.7515151986461603</v>
      </c>
      <c r="G18" s="21">
        <v>7.1449999999999996</v>
      </c>
    </row>
    <row r="19" spans="1:9" x14ac:dyDescent="0.2">
      <c r="A19" s="20" t="s">
        <v>271</v>
      </c>
      <c r="B19" s="20" t="s">
        <v>270</v>
      </c>
      <c r="C19" s="20" t="s">
        <v>23</v>
      </c>
      <c r="D19" s="23">
        <v>2000</v>
      </c>
      <c r="E19" s="21">
        <v>9843.81</v>
      </c>
      <c r="F19" s="22">
        <v>4.75146210326628</v>
      </c>
      <c r="G19" s="21">
        <v>7.1501000000000001</v>
      </c>
    </row>
    <row r="20" spans="1:9" x14ac:dyDescent="0.2">
      <c r="A20" s="20" t="s">
        <v>273</v>
      </c>
      <c r="B20" s="20" t="s">
        <v>272</v>
      </c>
      <c r="C20" s="20" t="s">
        <v>20</v>
      </c>
      <c r="D20" s="23">
        <v>1500</v>
      </c>
      <c r="E20" s="21">
        <v>7402.8450000000003</v>
      </c>
      <c r="F20" s="22">
        <v>3.5732442493154899</v>
      </c>
      <c r="G20" s="21">
        <v>7.1498999999999997</v>
      </c>
    </row>
    <row r="21" spans="1:9" x14ac:dyDescent="0.2">
      <c r="A21" s="20" t="s">
        <v>275</v>
      </c>
      <c r="B21" s="20" t="s">
        <v>274</v>
      </c>
      <c r="C21" s="20" t="s">
        <v>20</v>
      </c>
      <c r="D21" s="23">
        <v>1500</v>
      </c>
      <c r="E21" s="21">
        <v>7392.84</v>
      </c>
      <c r="F21" s="22">
        <v>3.5684149831732901</v>
      </c>
      <c r="G21" s="21">
        <v>7.1498999999999997</v>
      </c>
    </row>
    <row r="22" spans="1:9" x14ac:dyDescent="0.2">
      <c r="A22" s="20" t="s">
        <v>277</v>
      </c>
      <c r="B22" s="20" t="s">
        <v>276</v>
      </c>
      <c r="C22" s="20" t="s">
        <v>28</v>
      </c>
      <c r="D22" s="23">
        <v>1000</v>
      </c>
      <c r="E22" s="21">
        <v>4953.3599999999997</v>
      </c>
      <c r="F22" s="22">
        <v>2.3909139168508</v>
      </c>
      <c r="G22" s="21">
        <v>7.16</v>
      </c>
    </row>
    <row r="23" spans="1:9" x14ac:dyDescent="0.2">
      <c r="A23" s="20" t="s">
        <v>279</v>
      </c>
      <c r="B23" s="20" t="s">
        <v>278</v>
      </c>
      <c r="C23" s="20" t="s">
        <v>35</v>
      </c>
      <c r="D23" s="23">
        <v>1000</v>
      </c>
      <c r="E23" s="21">
        <v>4943.6099999999997</v>
      </c>
      <c r="F23" s="22">
        <v>2.3862077354528601</v>
      </c>
      <c r="G23" s="21">
        <v>7.1786000000000003</v>
      </c>
    </row>
    <row r="24" spans="1:9" x14ac:dyDescent="0.2">
      <c r="A24" s="20" t="s">
        <v>281</v>
      </c>
      <c r="B24" s="20" t="s">
        <v>280</v>
      </c>
      <c r="C24" s="20" t="s">
        <v>28</v>
      </c>
      <c r="D24" s="23">
        <v>1000</v>
      </c>
      <c r="E24" s="21">
        <v>4936.8900000000003</v>
      </c>
      <c r="F24" s="22">
        <v>2.3829640904278202</v>
      </c>
      <c r="G24" s="21">
        <v>7.1786000000000003</v>
      </c>
    </row>
    <row r="25" spans="1:9" x14ac:dyDescent="0.2">
      <c r="A25" s="20" t="s">
        <v>283</v>
      </c>
      <c r="B25" s="20" t="s">
        <v>282</v>
      </c>
      <c r="C25" s="20" t="s">
        <v>20</v>
      </c>
      <c r="D25" s="23">
        <v>1000</v>
      </c>
      <c r="E25" s="21">
        <v>4926.6549999999997</v>
      </c>
      <c r="F25" s="22">
        <v>2.37802380667316</v>
      </c>
      <c r="G25" s="21">
        <v>7.1498999999999997</v>
      </c>
    </row>
    <row r="26" spans="1:9" x14ac:dyDescent="0.2">
      <c r="A26" s="19" t="s">
        <v>56</v>
      </c>
      <c r="B26" s="19"/>
      <c r="C26" s="19"/>
      <c r="D26" s="19"/>
      <c r="E26" s="24">
        <f>SUM(E17:E25)</f>
        <v>54243.93</v>
      </c>
      <c r="F26" s="25">
        <f>SUM(F17:F25)</f>
        <v>26.18274608380586</v>
      </c>
      <c r="G26" s="24"/>
      <c r="H26" s="14"/>
      <c r="I26" s="14"/>
    </row>
    <row r="27" spans="1:9" x14ac:dyDescent="0.2">
      <c r="A27" s="20"/>
      <c r="B27" s="20"/>
      <c r="C27" s="20"/>
      <c r="D27" s="20"/>
      <c r="E27" s="21"/>
      <c r="F27" s="22"/>
      <c r="G27" s="21"/>
    </row>
    <row r="28" spans="1:9" x14ac:dyDescent="0.2">
      <c r="A28" s="19" t="s">
        <v>57</v>
      </c>
      <c r="B28" s="20"/>
      <c r="C28" s="20"/>
      <c r="D28" s="20"/>
      <c r="E28" s="21"/>
      <c r="F28" s="22"/>
      <c r="G28" s="21"/>
    </row>
    <row r="29" spans="1:9" x14ac:dyDescent="0.2">
      <c r="A29" s="20" t="s">
        <v>285</v>
      </c>
      <c r="B29" s="20" t="s">
        <v>284</v>
      </c>
      <c r="C29" s="20" t="s">
        <v>23</v>
      </c>
      <c r="D29" s="23">
        <v>2000</v>
      </c>
      <c r="E29" s="21">
        <v>9873.49</v>
      </c>
      <c r="F29" s="22">
        <v>4.7657882021268803</v>
      </c>
      <c r="G29" s="21">
        <v>7.1950000000000003</v>
      </c>
    </row>
    <row r="30" spans="1:9" x14ac:dyDescent="0.2">
      <c r="A30" s="20" t="s">
        <v>287</v>
      </c>
      <c r="B30" s="20" t="s">
        <v>286</v>
      </c>
      <c r="C30" s="20" t="s">
        <v>20</v>
      </c>
      <c r="D30" s="23">
        <v>2000</v>
      </c>
      <c r="E30" s="21">
        <v>9858.5300000000007</v>
      </c>
      <c r="F30" s="22">
        <v>4.7585672304639903</v>
      </c>
      <c r="G30" s="21">
        <v>7.1749999999999998</v>
      </c>
    </row>
    <row r="31" spans="1:9" x14ac:dyDescent="0.2">
      <c r="A31" s="20" t="s">
        <v>289</v>
      </c>
      <c r="B31" s="20" t="s">
        <v>288</v>
      </c>
      <c r="C31" s="20" t="s">
        <v>23</v>
      </c>
      <c r="D31" s="23">
        <v>1500</v>
      </c>
      <c r="E31" s="21">
        <v>7456.32</v>
      </c>
      <c r="F31" s="22">
        <v>3.5990558442134102</v>
      </c>
      <c r="G31" s="21">
        <v>7.92</v>
      </c>
    </row>
    <row r="32" spans="1:9" x14ac:dyDescent="0.2">
      <c r="A32" s="20" t="s">
        <v>291</v>
      </c>
      <c r="B32" s="20" t="s">
        <v>290</v>
      </c>
      <c r="C32" s="20" t="s">
        <v>28</v>
      </c>
      <c r="D32" s="23">
        <v>1500</v>
      </c>
      <c r="E32" s="21">
        <v>7434.0675000000001</v>
      </c>
      <c r="F32" s="22">
        <v>3.5883148902075002</v>
      </c>
      <c r="G32" s="21">
        <v>7.0377000000000001</v>
      </c>
    </row>
    <row r="33" spans="1:9" x14ac:dyDescent="0.2">
      <c r="A33" s="20" t="s">
        <v>293</v>
      </c>
      <c r="B33" s="20" t="s">
        <v>292</v>
      </c>
      <c r="C33" s="20" t="s">
        <v>23</v>
      </c>
      <c r="D33" s="23">
        <v>1500</v>
      </c>
      <c r="E33" s="21">
        <v>7412.8725000000004</v>
      </c>
      <c r="F33" s="22">
        <v>3.5780843758762901</v>
      </c>
      <c r="G33" s="21">
        <v>7.1501000000000001</v>
      </c>
    </row>
    <row r="34" spans="1:9" x14ac:dyDescent="0.2">
      <c r="A34" s="20" t="s">
        <v>295</v>
      </c>
      <c r="B34" s="20" t="s">
        <v>294</v>
      </c>
      <c r="C34" s="20" t="s">
        <v>35</v>
      </c>
      <c r="D34" s="23">
        <v>1500</v>
      </c>
      <c r="E34" s="21">
        <v>7392.1724999999997</v>
      </c>
      <c r="F34" s="22">
        <v>3.5680927907545099</v>
      </c>
      <c r="G34" s="21">
        <v>7.1951000000000001</v>
      </c>
    </row>
    <row r="35" spans="1:9" x14ac:dyDescent="0.2">
      <c r="A35" s="20" t="s">
        <v>297</v>
      </c>
      <c r="B35" s="20" t="s">
        <v>296</v>
      </c>
      <c r="C35" s="20" t="s">
        <v>23</v>
      </c>
      <c r="D35" s="23">
        <v>1000</v>
      </c>
      <c r="E35" s="21">
        <v>4979.915</v>
      </c>
      <c r="F35" s="22">
        <v>2.4037316242376998</v>
      </c>
      <c r="G35" s="21">
        <v>7.3605999999999998</v>
      </c>
    </row>
    <row r="36" spans="1:9" x14ac:dyDescent="0.2">
      <c r="A36" s="20" t="s">
        <v>299</v>
      </c>
      <c r="B36" s="20" t="s">
        <v>298</v>
      </c>
      <c r="C36" s="20" t="s">
        <v>23</v>
      </c>
      <c r="D36" s="23">
        <v>1000</v>
      </c>
      <c r="E36" s="21">
        <v>4974.92</v>
      </c>
      <c r="F36" s="22">
        <v>2.4013206113061401</v>
      </c>
      <c r="G36" s="21">
        <v>8.0002999999999993</v>
      </c>
    </row>
    <row r="37" spans="1:9" x14ac:dyDescent="0.2">
      <c r="A37" s="20" t="s">
        <v>301</v>
      </c>
      <c r="B37" s="20" t="s">
        <v>300</v>
      </c>
      <c r="C37" s="20" t="s">
        <v>20</v>
      </c>
      <c r="D37" s="23">
        <v>1000</v>
      </c>
      <c r="E37" s="21">
        <v>4935.3149999999996</v>
      </c>
      <c r="F37" s="22">
        <v>2.3822038611250802</v>
      </c>
      <c r="G37" s="21">
        <v>7.8423999999999996</v>
      </c>
    </row>
    <row r="38" spans="1:9" x14ac:dyDescent="0.2">
      <c r="A38" s="20" t="s">
        <v>303</v>
      </c>
      <c r="B38" s="20" t="s">
        <v>302</v>
      </c>
      <c r="C38" s="20" t="s">
        <v>23</v>
      </c>
      <c r="D38" s="23">
        <v>1000</v>
      </c>
      <c r="E38" s="21">
        <v>4929.8100000000004</v>
      </c>
      <c r="F38" s="22">
        <v>2.3795466787050099</v>
      </c>
      <c r="G38" s="21">
        <v>7.9950999999999999</v>
      </c>
    </row>
    <row r="39" spans="1:9" x14ac:dyDescent="0.2">
      <c r="A39" s="20" t="s">
        <v>305</v>
      </c>
      <c r="B39" s="20" t="s">
        <v>304</v>
      </c>
      <c r="C39" s="20" t="s">
        <v>23</v>
      </c>
      <c r="D39" s="23">
        <v>1000</v>
      </c>
      <c r="E39" s="21">
        <v>4926.3599999999997</v>
      </c>
      <c r="F39" s="22">
        <v>2.37788141451805</v>
      </c>
      <c r="G39" s="21">
        <v>7.9076000000000004</v>
      </c>
    </row>
    <row r="40" spans="1:9" x14ac:dyDescent="0.2">
      <c r="A40" s="20" t="s">
        <v>307</v>
      </c>
      <c r="B40" s="20" t="s">
        <v>306</v>
      </c>
      <c r="C40" s="20" t="s">
        <v>23</v>
      </c>
      <c r="D40" s="23">
        <v>1000</v>
      </c>
      <c r="E40" s="21">
        <v>4920.0600000000004</v>
      </c>
      <c r="F40" s="22">
        <v>2.37484049730707</v>
      </c>
      <c r="G40" s="21">
        <v>7.9074999999999998</v>
      </c>
    </row>
    <row r="41" spans="1:9" x14ac:dyDescent="0.2">
      <c r="A41" s="20" t="s">
        <v>309</v>
      </c>
      <c r="B41" s="20" t="s">
        <v>308</v>
      </c>
      <c r="C41" s="20" t="s">
        <v>23</v>
      </c>
      <c r="D41" s="23">
        <v>1000</v>
      </c>
      <c r="E41" s="21">
        <v>4912.21</v>
      </c>
      <c r="F41" s="22">
        <v>2.3710514179251398</v>
      </c>
      <c r="G41" s="21">
        <v>7.9550999999999998</v>
      </c>
    </row>
    <row r="42" spans="1:9" x14ac:dyDescent="0.2">
      <c r="A42" s="20" t="s">
        <v>311</v>
      </c>
      <c r="B42" s="20" t="s">
        <v>310</v>
      </c>
      <c r="C42" s="20" t="s">
        <v>23</v>
      </c>
      <c r="D42" s="23">
        <v>1000</v>
      </c>
      <c r="E42" s="21">
        <v>4909.57</v>
      </c>
      <c r="F42" s="22">
        <v>2.3697771288081602</v>
      </c>
      <c r="G42" s="21">
        <v>8.1</v>
      </c>
    </row>
    <row r="43" spans="1:9" x14ac:dyDescent="0.2">
      <c r="A43" s="20" t="s">
        <v>75</v>
      </c>
      <c r="B43" s="20" t="s">
        <v>74</v>
      </c>
      <c r="C43" s="20" t="s">
        <v>23</v>
      </c>
      <c r="D43" s="23">
        <v>800</v>
      </c>
      <c r="E43" s="21">
        <v>3942.0039999999999</v>
      </c>
      <c r="F43" s="22">
        <v>1.9027472713232101</v>
      </c>
      <c r="G43" s="21">
        <v>8.0152000000000001</v>
      </c>
    </row>
    <row r="44" spans="1:9" x14ac:dyDescent="0.2">
      <c r="A44" s="20" t="s">
        <v>313</v>
      </c>
      <c r="B44" s="20" t="s">
        <v>312</v>
      </c>
      <c r="C44" s="20" t="s">
        <v>23</v>
      </c>
      <c r="D44" s="23">
        <v>500</v>
      </c>
      <c r="E44" s="21">
        <v>2463.3724999999999</v>
      </c>
      <c r="F44" s="22">
        <v>1.1890336241738</v>
      </c>
      <c r="G44" s="21">
        <v>8.1001999999999992</v>
      </c>
    </row>
    <row r="45" spans="1:9" x14ac:dyDescent="0.2">
      <c r="A45" s="19" t="s">
        <v>56</v>
      </c>
      <c r="B45" s="19"/>
      <c r="C45" s="19"/>
      <c r="D45" s="19"/>
      <c r="E45" s="24">
        <f>SUM(E28:E44)</f>
        <v>95320.989000000016</v>
      </c>
      <c r="F45" s="25">
        <f>SUM(F28:F44)</f>
        <v>46.010037463071939</v>
      </c>
      <c r="G45" s="24"/>
      <c r="H45" s="14"/>
      <c r="I45" s="14"/>
    </row>
    <row r="46" spans="1:9" x14ac:dyDescent="0.2">
      <c r="A46" s="20"/>
      <c r="B46" s="20"/>
      <c r="C46" s="20"/>
      <c r="D46" s="20"/>
      <c r="E46" s="21"/>
      <c r="F46" s="22"/>
      <c r="G46" s="21"/>
    </row>
    <row r="47" spans="1:9" x14ac:dyDescent="0.2">
      <c r="A47" s="19" t="s">
        <v>76</v>
      </c>
      <c r="B47" s="20"/>
      <c r="C47" s="20"/>
      <c r="D47" s="20"/>
      <c r="E47" s="21"/>
      <c r="F47" s="22"/>
      <c r="G47" s="21"/>
    </row>
    <row r="48" spans="1:9" x14ac:dyDescent="0.2">
      <c r="A48" s="20" t="s">
        <v>315</v>
      </c>
      <c r="B48" s="20" t="s">
        <v>314</v>
      </c>
      <c r="C48" s="20" t="s">
        <v>121</v>
      </c>
      <c r="D48" s="23">
        <v>15000000</v>
      </c>
      <c r="E48" s="21">
        <v>14889.6</v>
      </c>
      <c r="F48" s="22">
        <v>7.1869906197695403</v>
      </c>
      <c r="G48" s="21">
        <v>6.7657999999999996</v>
      </c>
    </row>
    <row r="49" spans="1:9" x14ac:dyDescent="0.2">
      <c r="A49" s="20" t="s">
        <v>317</v>
      </c>
      <c r="B49" s="20" t="s">
        <v>316</v>
      </c>
      <c r="C49" s="20" t="s">
        <v>121</v>
      </c>
      <c r="D49" s="23">
        <v>12500000</v>
      </c>
      <c r="E49" s="21">
        <v>12344.275</v>
      </c>
      <c r="F49" s="22">
        <v>5.9583997308762902</v>
      </c>
      <c r="G49" s="21">
        <v>6.7716000000000003</v>
      </c>
    </row>
    <row r="50" spans="1:9" x14ac:dyDescent="0.2">
      <c r="A50" s="20" t="s">
        <v>319</v>
      </c>
      <c r="B50" s="20" t="s">
        <v>318</v>
      </c>
      <c r="C50" s="20" t="s">
        <v>121</v>
      </c>
      <c r="D50" s="23">
        <v>12500000</v>
      </c>
      <c r="E50" s="21">
        <v>12312.5</v>
      </c>
      <c r="F50" s="22">
        <v>5.9430624063717303</v>
      </c>
      <c r="G50" s="21">
        <v>6.7786999999999997</v>
      </c>
    </row>
    <row r="51" spans="1:9" x14ac:dyDescent="0.2">
      <c r="A51" s="20" t="s">
        <v>246</v>
      </c>
      <c r="B51" s="20" t="s">
        <v>245</v>
      </c>
      <c r="C51" s="20" t="s">
        <v>121</v>
      </c>
      <c r="D51" s="23">
        <v>5000000</v>
      </c>
      <c r="E51" s="21">
        <v>4976.6049999999996</v>
      </c>
      <c r="F51" s="22">
        <v>2.4021339359887599</v>
      </c>
      <c r="G51" s="21">
        <v>6.5994999999999999</v>
      </c>
    </row>
    <row r="52" spans="1:9" x14ac:dyDescent="0.2">
      <c r="A52" s="20" t="s">
        <v>321</v>
      </c>
      <c r="B52" s="20" t="s">
        <v>320</v>
      </c>
      <c r="C52" s="20" t="s">
        <v>121</v>
      </c>
      <c r="D52" s="23">
        <v>5000000</v>
      </c>
      <c r="E52" s="21">
        <v>4937.71</v>
      </c>
      <c r="F52" s="22">
        <v>2.3833598923505201</v>
      </c>
      <c r="G52" s="21">
        <v>6.7716000000000003</v>
      </c>
    </row>
    <row r="53" spans="1:9" x14ac:dyDescent="0.2">
      <c r="A53" s="20" t="s">
        <v>115</v>
      </c>
      <c r="B53" s="20" t="s">
        <v>114</v>
      </c>
      <c r="C53" s="20" t="s">
        <v>121</v>
      </c>
      <c r="D53" s="23">
        <v>1500000</v>
      </c>
      <c r="E53" s="21">
        <v>1483.2059999999999</v>
      </c>
      <c r="F53" s="22">
        <v>0.71592169092426305</v>
      </c>
      <c r="G53" s="21">
        <v>6.7751000000000001</v>
      </c>
    </row>
    <row r="54" spans="1:9" x14ac:dyDescent="0.2">
      <c r="A54" s="19" t="s">
        <v>56</v>
      </c>
      <c r="B54" s="19"/>
      <c r="C54" s="19"/>
      <c r="D54" s="19"/>
      <c r="E54" s="24">
        <f>SUM(E47:E53)</f>
        <v>50943.895999999993</v>
      </c>
      <c r="F54" s="25">
        <f>SUM(F47:F53)</f>
        <v>24.589868276281102</v>
      </c>
      <c r="G54" s="24"/>
      <c r="H54" s="14"/>
      <c r="I54" s="14"/>
    </row>
    <row r="55" spans="1:9" x14ac:dyDescent="0.2">
      <c r="A55" s="20"/>
      <c r="B55" s="20"/>
      <c r="C55" s="20"/>
      <c r="D55" s="20"/>
      <c r="E55" s="21"/>
      <c r="F55" s="22"/>
      <c r="G55" s="21"/>
    </row>
    <row r="56" spans="1:9" x14ac:dyDescent="0.2">
      <c r="A56" s="19" t="s">
        <v>486</v>
      </c>
      <c r="B56" s="20"/>
      <c r="C56" s="20"/>
      <c r="D56" s="20"/>
      <c r="E56" s="21"/>
      <c r="F56" s="22"/>
      <c r="G56" s="21"/>
    </row>
    <row r="57" spans="1:9" x14ac:dyDescent="0.2">
      <c r="A57" s="20" t="s">
        <v>83</v>
      </c>
      <c r="B57" s="20" t="s">
        <v>487</v>
      </c>
      <c r="C57" s="20" t="s">
        <v>488</v>
      </c>
      <c r="D57" s="23">
        <v>3835.6979999999999</v>
      </c>
      <c r="E57" s="21">
        <v>394.54928610000002</v>
      </c>
      <c r="F57" s="22">
        <v>0.190443129314251</v>
      </c>
      <c r="G57" s="21">
        <v>6.99</v>
      </c>
    </row>
    <row r="58" spans="1:9" x14ac:dyDescent="0.2">
      <c r="A58" s="19" t="s">
        <v>56</v>
      </c>
      <c r="B58" s="19"/>
      <c r="C58" s="19"/>
      <c r="D58" s="19"/>
      <c r="E58" s="24">
        <f>SUM(E57:E57)</f>
        <v>394.54928610000002</v>
      </c>
      <c r="F58" s="25">
        <f>SUM(F57:F57)</f>
        <v>0.190443129314251</v>
      </c>
      <c r="G58" s="24"/>
      <c r="H58" s="14"/>
      <c r="I58" s="14"/>
    </row>
    <row r="59" spans="1:9" x14ac:dyDescent="0.2">
      <c r="A59" s="20"/>
      <c r="B59" s="20"/>
      <c r="C59" s="20"/>
      <c r="D59" s="20"/>
      <c r="E59" s="21"/>
      <c r="F59" s="22"/>
      <c r="G59" s="21"/>
    </row>
    <row r="60" spans="1:9" x14ac:dyDescent="0.2">
      <c r="A60" s="19" t="s">
        <v>84</v>
      </c>
      <c r="B60" s="19"/>
      <c r="C60" s="19"/>
      <c r="D60" s="19"/>
      <c r="E60" s="24">
        <f>E14+E26+E45+E54+E58</f>
        <v>243683.37786939999</v>
      </c>
      <c r="F60" s="25">
        <f>F14+F26+F45+F54+F58</f>
        <v>117.6223774272737</v>
      </c>
      <c r="G60" s="24"/>
      <c r="H60" s="14"/>
      <c r="I60" s="14"/>
    </row>
    <row r="61" spans="1:9" x14ac:dyDescent="0.2">
      <c r="A61" s="19"/>
      <c r="B61" s="19"/>
      <c r="C61" s="19"/>
      <c r="D61" s="19"/>
      <c r="E61" s="24"/>
      <c r="F61" s="25"/>
      <c r="G61" s="24"/>
      <c r="H61" s="14"/>
      <c r="I61" s="14"/>
    </row>
    <row r="62" spans="1:9" x14ac:dyDescent="0.2">
      <c r="A62" s="19" t="s">
        <v>86</v>
      </c>
      <c r="B62" s="19"/>
      <c r="C62" s="19"/>
      <c r="D62" s="19"/>
      <c r="E62" s="24">
        <f>E64-(E14+E26+E45+E54+E58)</f>
        <v>-36509.043189699994</v>
      </c>
      <c r="F62" s="25">
        <f>F64-(F14+F26+F45+F54+F58)</f>
        <v>-17.622377427273705</v>
      </c>
      <c r="G62" s="24"/>
      <c r="H62" s="14"/>
      <c r="I62" s="14"/>
    </row>
    <row r="63" spans="1:9" x14ac:dyDescent="0.2">
      <c r="A63" s="19"/>
      <c r="B63" s="19"/>
      <c r="C63" s="19"/>
      <c r="D63" s="19"/>
      <c r="E63" s="24"/>
      <c r="F63" s="25"/>
      <c r="G63" s="24"/>
      <c r="H63" s="14"/>
      <c r="I63" s="14"/>
    </row>
    <row r="64" spans="1:9" x14ac:dyDescent="0.2">
      <c r="A64" s="26" t="s">
        <v>85</v>
      </c>
      <c r="B64" s="26"/>
      <c r="C64" s="26"/>
      <c r="D64" s="26"/>
      <c r="E64" s="27">
        <v>207174.3346797</v>
      </c>
      <c r="F64" s="28">
        <v>100</v>
      </c>
      <c r="G64" s="27"/>
      <c r="H64" s="14"/>
      <c r="I64" s="14"/>
    </row>
    <row r="66" spans="1:4" x14ac:dyDescent="0.2">
      <c r="A66" s="14" t="s">
        <v>87</v>
      </c>
    </row>
    <row r="67" spans="1:4" x14ac:dyDescent="0.2">
      <c r="A67" s="14" t="s">
        <v>89</v>
      </c>
    </row>
    <row r="68" spans="1:4" x14ac:dyDescent="0.2">
      <c r="A68" s="14" t="s">
        <v>489</v>
      </c>
    </row>
    <row r="70" spans="1:4" x14ac:dyDescent="0.2">
      <c r="A70" s="14" t="s">
        <v>90</v>
      </c>
    </row>
    <row r="71" spans="1:4" x14ac:dyDescent="0.2">
      <c r="A71" s="14" t="s">
        <v>91</v>
      </c>
    </row>
    <row r="72" spans="1:4" x14ac:dyDescent="0.2">
      <c r="A72" s="14" t="s">
        <v>92</v>
      </c>
      <c r="B72" s="14"/>
      <c r="C72" s="29" t="s">
        <v>94</v>
      </c>
      <c r="D72" s="14" t="s">
        <v>93</v>
      </c>
    </row>
    <row r="73" spans="1:4" x14ac:dyDescent="0.2">
      <c r="A73" s="7" t="s">
        <v>322</v>
      </c>
      <c r="C73" s="30">
        <v>5368.7781999999997</v>
      </c>
      <c r="D73" s="30">
        <v>5547.5210999999999</v>
      </c>
    </row>
    <row r="74" spans="1:4" x14ac:dyDescent="0.2">
      <c r="A74" s="7" t="s">
        <v>323</v>
      </c>
      <c r="C74" s="30">
        <v>1509.3204000000001</v>
      </c>
      <c r="D74" s="30">
        <v>1509.3204000000001</v>
      </c>
    </row>
    <row r="75" spans="1:4" x14ac:dyDescent="0.2">
      <c r="A75" s="7" t="s">
        <v>324</v>
      </c>
      <c r="C75" s="30">
        <v>1245.4348</v>
      </c>
      <c r="D75" s="30">
        <v>1245.3210999999999</v>
      </c>
    </row>
    <row r="76" spans="1:4" x14ac:dyDescent="0.2">
      <c r="A76" s="7" t="s">
        <v>325</v>
      </c>
      <c r="C76" s="30">
        <v>1000</v>
      </c>
      <c r="D76" s="30">
        <v>1000</v>
      </c>
    </row>
    <row r="77" spans="1:4" x14ac:dyDescent="0.2">
      <c r="A77" s="7" t="s">
        <v>326</v>
      </c>
      <c r="C77" s="30">
        <v>1055.7168999999999</v>
      </c>
      <c r="D77" s="30">
        <v>1055.6282000000001</v>
      </c>
    </row>
    <row r="78" spans="1:4" x14ac:dyDescent="0.2">
      <c r="A78" s="7" t="s">
        <v>327</v>
      </c>
      <c r="C78" s="30">
        <v>3533.8454000000002</v>
      </c>
      <c r="D78" s="30">
        <v>3663.5886999999998</v>
      </c>
    </row>
    <row r="79" spans="1:4" x14ac:dyDescent="0.2">
      <c r="A79" s="7" t="s">
        <v>328</v>
      </c>
      <c r="C79" s="30">
        <v>1000</v>
      </c>
      <c r="D79" s="30">
        <v>1000</v>
      </c>
    </row>
    <row r="80" spans="1:4" x14ac:dyDescent="0.2">
      <c r="A80" s="7" t="s">
        <v>329</v>
      </c>
      <c r="C80" s="30">
        <v>1023.6751</v>
      </c>
      <c r="D80" s="30">
        <v>1025.6116999999999</v>
      </c>
    </row>
    <row r="81" spans="1:4" x14ac:dyDescent="0.2">
      <c r="A81" s="7" t="s">
        <v>330</v>
      </c>
      <c r="C81" s="30">
        <v>3559.3892000000001</v>
      </c>
      <c r="D81" s="30">
        <v>3691.2943</v>
      </c>
    </row>
    <row r="82" spans="1:4" x14ac:dyDescent="0.2">
      <c r="A82" s="7" t="s">
        <v>331</v>
      </c>
      <c r="C82" s="30">
        <v>1001.6033</v>
      </c>
      <c r="D82" s="30">
        <v>1001.6033</v>
      </c>
    </row>
    <row r="83" spans="1:4" x14ac:dyDescent="0.2">
      <c r="A83" s="7" t="s">
        <v>332</v>
      </c>
      <c r="C83" s="30">
        <v>1022.4043</v>
      </c>
      <c r="D83" s="30">
        <v>1022.3314</v>
      </c>
    </row>
    <row r="84" spans="1:4" x14ac:dyDescent="0.2">
      <c r="A84" s="7" t="s">
        <v>333</v>
      </c>
      <c r="C84" s="30">
        <v>15.023099999999999</v>
      </c>
      <c r="D84" s="30">
        <v>15.5792</v>
      </c>
    </row>
    <row r="85" spans="1:4" x14ac:dyDescent="0.2">
      <c r="A85" s="7" t="s">
        <v>334</v>
      </c>
      <c r="C85" s="30">
        <v>15.023099999999999</v>
      </c>
      <c r="D85" s="30">
        <v>15.5792</v>
      </c>
    </row>
    <row r="86" spans="1:4" x14ac:dyDescent="0.2">
      <c r="A86" s="7" t="s">
        <v>335</v>
      </c>
      <c r="C86" s="30">
        <v>10</v>
      </c>
      <c r="D86" s="30">
        <v>10</v>
      </c>
    </row>
    <row r="87" spans="1:4" x14ac:dyDescent="0.2">
      <c r="A87" s="7" t="s">
        <v>336</v>
      </c>
      <c r="C87" s="30">
        <v>10</v>
      </c>
      <c r="D87" s="30">
        <v>10</v>
      </c>
    </row>
    <row r="89" spans="1:4" x14ac:dyDescent="0.2">
      <c r="A89" s="14" t="s">
        <v>105</v>
      </c>
    </row>
    <row r="90" spans="1:4" x14ac:dyDescent="0.2">
      <c r="A90" s="53" t="s">
        <v>106</v>
      </c>
      <c r="B90" s="54"/>
      <c r="C90" s="31" t="s">
        <v>107</v>
      </c>
    </row>
    <row r="91" spans="1:4" x14ac:dyDescent="0.2">
      <c r="A91" s="49" t="s">
        <v>323</v>
      </c>
      <c r="B91" s="50"/>
      <c r="C91" s="32">
        <v>48.90385491</v>
      </c>
    </row>
    <row r="92" spans="1:4" x14ac:dyDescent="0.2">
      <c r="A92" s="49" t="s">
        <v>324</v>
      </c>
      <c r="B92" s="50"/>
      <c r="C92" s="32">
        <v>39.312478059999997</v>
      </c>
    </row>
    <row r="93" spans="1:4" x14ac:dyDescent="0.2">
      <c r="A93" s="49" t="s">
        <v>325</v>
      </c>
      <c r="B93" s="50"/>
      <c r="C93" s="32">
        <v>33.668588999999997</v>
      </c>
    </row>
    <row r="94" spans="1:4" x14ac:dyDescent="0.2">
      <c r="A94" s="49" t="s">
        <v>326</v>
      </c>
      <c r="B94" s="50"/>
      <c r="C94" s="32">
        <v>34.701462200000002</v>
      </c>
    </row>
    <row r="95" spans="1:4" x14ac:dyDescent="0.2">
      <c r="A95" s="49" t="s">
        <v>328</v>
      </c>
      <c r="B95" s="50"/>
      <c r="C95" s="32">
        <v>35.650693459999999</v>
      </c>
    </row>
    <row r="96" spans="1:4" x14ac:dyDescent="0.2">
      <c r="A96" s="49" t="s">
        <v>329</v>
      </c>
      <c r="B96" s="50"/>
      <c r="C96" s="32">
        <v>33.873563590000003</v>
      </c>
    </row>
    <row r="97" spans="1:5" x14ac:dyDescent="0.2">
      <c r="A97" s="49" t="s">
        <v>331</v>
      </c>
      <c r="B97" s="50"/>
      <c r="C97" s="32">
        <v>36.01169574</v>
      </c>
    </row>
    <row r="98" spans="1:5" x14ac:dyDescent="0.2">
      <c r="A98" s="49" t="s">
        <v>332</v>
      </c>
      <c r="B98" s="50"/>
      <c r="C98" s="32">
        <v>35.810596480000001</v>
      </c>
    </row>
    <row r="99" spans="1:5" x14ac:dyDescent="0.2">
      <c r="A99" s="7" t="s">
        <v>108</v>
      </c>
    </row>
    <row r="100" spans="1:5" x14ac:dyDescent="0.2">
      <c r="A100" s="7" t="s">
        <v>109</v>
      </c>
    </row>
    <row r="102" spans="1:5" x14ac:dyDescent="0.2">
      <c r="A102" s="14" t="s">
        <v>110</v>
      </c>
      <c r="D102" s="33">
        <v>0.20092491933529999</v>
      </c>
      <c r="E102" s="10" t="s">
        <v>111</v>
      </c>
    </row>
    <row r="104" spans="1:5" x14ac:dyDescent="0.2">
      <c r="A104" s="14" t="s">
        <v>112</v>
      </c>
      <c r="D104" s="29" t="s">
        <v>113</v>
      </c>
    </row>
    <row r="106" spans="1:5" x14ac:dyDescent="0.2">
      <c r="A106" s="14" t="s">
        <v>490</v>
      </c>
    </row>
    <row r="108" spans="1:5" x14ac:dyDescent="0.2">
      <c r="A108" s="38" t="s">
        <v>535</v>
      </c>
    </row>
    <row r="109" spans="1:5" x14ac:dyDescent="0.2">
      <c r="A109" s="39"/>
    </row>
    <row r="110" spans="1:5" x14ac:dyDescent="0.2">
      <c r="A110" s="39"/>
    </row>
    <row r="111" spans="1:5" x14ac:dyDescent="0.2">
      <c r="A111" s="39"/>
    </row>
    <row r="112" spans="1:5" x14ac:dyDescent="0.2">
      <c r="A112" s="39"/>
    </row>
    <row r="113" spans="1:1" x14ac:dyDescent="0.2">
      <c r="A113" s="39"/>
    </row>
    <row r="114" spans="1:1" x14ac:dyDescent="0.2">
      <c r="A114" s="39"/>
    </row>
    <row r="115" spans="1:1" x14ac:dyDescent="0.2">
      <c r="A115" s="39"/>
    </row>
    <row r="116" spans="1:1" x14ac:dyDescent="0.2">
      <c r="A116" s="39"/>
    </row>
    <row r="117" spans="1:1" x14ac:dyDescent="0.2">
      <c r="A117" s="39"/>
    </row>
    <row r="118" spans="1:1" x14ac:dyDescent="0.2">
      <c r="A118" s="39"/>
    </row>
    <row r="119" spans="1:1" x14ac:dyDescent="0.2">
      <c r="A119" s="39"/>
    </row>
    <row r="120" spans="1:1" x14ac:dyDescent="0.2">
      <c r="A120" s="39"/>
    </row>
    <row r="121" spans="1:1" x14ac:dyDescent="0.2">
      <c r="A121" s="39"/>
    </row>
    <row r="122" spans="1:1" x14ac:dyDescent="0.2">
      <c r="A122" s="38" t="s">
        <v>493</v>
      </c>
    </row>
    <row r="123" spans="1:1" x14ac:dyDescent="0.2">
      <c r="A123" s="39"/>
    </row>
    <row r="124" spans="1:1" x14ac:dyDescent="0.2">
      <c r="A124" s="38" t="s">
        <v>536</v>
      </c>
    </row>
    <row r="125" spans="1:1" x14ac:dyDescent="0.2">
      <c r="A125" s="39"/>
    </row>
    <row r="126" spans="1:1" x14ac:dyDescent="0.2">
      <c r="A126" s="39"/>
    </row>
    <row r="127" spans="1:1" x14ac:dyDescent="0.2">
      <c r="A127" s="39"/>
    </row>
    <row r="128" spans="1:1" x14ac:dyDescent="0.2">
      <c r="A128" s="39"/>
    </row>
    <row r="129" spans="1:1" x14ac:dyDescent="0.2">
      <c r="A129" s="39"/>
    </row>
    <row r="130" spans="1:1" x14ac:dyDescent="0.2">
      <c r="A130" s="39"/>
    </row>
    <row r="131" spans="1:1" x14ac:dyDescent="0.2">
      <c r="A131" s="39"/>
    </row>
    <row r="132" spans="1:1" x14ac:dyDescent="0.2">
      <c r="A132" s="39"/>
    </row>
    <row r="133" spans="1:1" x14ac:dyDescent="0.2">
      <c r="A133" s="39"/>
    </row>
    <row r="134" spans="1:1" x14ac:dyDescent="0.2">
      <c r="A134" s="39"/>
    </row>
    <row r="135" spans="1:1" x14ac:dyDescent="0.2">
      <c r="A135" s="39"/>
    </row>
    <row r="136" spans="1:1" x14ac:dyDescent="0.2">
      <c r="A136" s="39"/>
    </row>
    <row r="137" spans="1:1" x14ac:dyDescent="0.2">
      <c r="A137" s="39"/>
    </row>
    <row r="138" spans="1:1" x14ac:dyDescent="0.2">
      <c r="A138" s="39" t="s">
        <v>534</v>
      </c>
    </row>
    <row r="139" spans="1:1" x14ac:dyDescent="0.2">
      <c r="A139" s="40" t="s">
        <v>533</v>
      </c>
    </row>
    <row r="140" spans="1:1" x14ac:dyDescent="0.2">
      <c r="A140" s="39"/>
    </row>
    <row r="141" spans="1:1" x14ac:dyDescent="0.2">
      <c r="A141" s="38"/>
    </row>
    <row r="142" spans="1:1" x14ac:dyDescent="0.2">
      <c r="A142" s="39"/>
    </row>
    <row r="143" spans="1:1" x14ac:dyDescent="0.2">
      <c r="A143" s="39"/>
    </row>
    <row r="144" spans="1:1" x14ac:dyDescent="0.2">
      <c r="A144" s="39"/>
    </row>
    <row r="145" spans="1:1" x14ac:dyDescent="0.2">
      <c r="A145" s="39"/>
    </row>
    <row r="146" spans="1:1" x14ac:dyDescent="0.2">
      <c r="A146" s="39"/>
    </row>
    <row r="147" spans="1:1" x14ac:dyDescent="0.2">
      <c r="A147" s="39"/>
    </row>
    <row r="148" spans="1:1" x14ac:dyDescent="0.2">
      <c r="A148" s="39"/>
    </row>
    <row r="149" spans="1:1" x14ac:dyDescent="0.2">
      <c r="A149" s="39"/>
    </row>
    <row r="150" spans="1:1" x14ac:dyDescent="0.2">
      <c r="A150" s="39"/>
    </row>
    <row r="151" spans="1:1" x14ac:dyDescent="0.2">
      <c r="A151" s="39"/>
    </row>
    <row r="152" spans="1:1" x14ac:dyDescent="0.2">
      <c r="A152" s="39"/>
    </row>
    <row r="153" spans="1:1" x14ac:dyDescent="0.2">
      <c r="A153" s="39"/>
    </row>
    <row r="154" spans="1:1" x14ac:dyDescent="0.2">
      <c r="A154" s="39"/>
    </row>
    <row r="155" spans="1:1" x14ac:dyDescent="0.2">
      <c r="A155" s="39"/>
    </row>
    <row r="156" spans="1:1" x14ac:dyDescent="0.2">
      <c r="A156" s="40"/>
    </row>
    <row r="157" spans="1:1" x14ac:dyDescent="0.2">
      <c r="A157" s="40"/>
    </row>
    <row r="158" spans="1:1" x14ac:dyDescent="0.2">
      <c r="A158" s="39"/>
    </row>
    <row r="159" spans="1:1" x14ac:dyDescent="0.2">
      <c r="A159" s="40"/>
    </row>
  </sheetData>
  <mergeCells count="10">
    <mergeCell ref="A95:B95"/>
    <mergeCell ref="A96:B96"/>
    <mergeCell ref="A97:B97"/>
    <mergeCell ref="A98:B98"/>
    <mergeCell ref="A1:G1"/>
    <mergeCell ref="A90:B90"/>
    <mergeCell ref="A91:B91"/>
    <mergeCell ref="A92:B92"/>
    <mergeCell ref="A93:B93"/>
    <mergeCell ref="A94:B94"/>
  </mergeCells>
  <conditionalFormatting sqref="F2:F3">
    <cfRule type="cellIs" dxfId="33" priority="2" stopIfTrue="1" operator="between">
      <formula>0.009</formula>
      <formula>-0.009</formula>
    </cfRule>
  </conditionalFormatting>
  <conditionalFormatting sqref="F5:F65536">
    <cfRule type="cellIs" dxfId="32" priority="1" stopIfTrue="1" operator="between">
      <formula>0.009</formula>
      <formula>-0.009</formula>
    </cfRule>
  </conditionalFormatting>
  <hyperlinks>
    <hyperlink ref="A139" r:id="rId1" xr:uid="{00000000-0004-0000-0000-000000000000}"/>
  </hyperlinks>
  <pageMargins left="0.7" right="0.7" top="0.75" bottom="0.75" header="0.3" footer="0.3"/>
  <pageSetup paperSize="9" orientation="portrait" r:id="rId2"/>
  <headerFooter>
    <oddFooter>&amp;C&amp;1#&amp;"Calibri"&amp;10&amp;K000000PUBLIC</oddFooter>
    <evenFooter>&amp;LPUBLIC</evenFooter>
    <firstFooter>&amp;LPUBLIC</first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80"/>
  <sheetViews>
    <sheetView workbookViewId="0">
      <selection sqref="A1:G1"/>
    </sheetView>
  </sheetViews>
  <sheetFormatPr defaultColWidth="9.109375" defaultRowHeight="10.199999999999999" x14ac:dyDescent="0.2"/>
  <cols>
    <col min="1" max="1" width="32.44140625" style="7" bestFit="1" customWidth="1"/>
    <col min="2" max="2" width="20" style="7" bestFit="1" customWidth="1"/>
    <col min="3" max="3" width="24.6640625" style="7" bestFit="1" customWidth="1"/>
    <col min="4" max="4" width="15.33203125" style="7" bestFit="1" customWidth="1"/>
    <col min="5" max="5" width="27" style="10" customWidth="1"/>
    <col min="6" max="6" width="13.5546875" style="11" bestFit="1" customWidth="1"/>
    <col min="7" max="7" width="4.5546875" style="10" bestFit="1" customWidth="1"/>
    <col min="8" max="16384" width="9.109375" style="7"/>
  </cols>
  <sheetData>
    <row r="1" spans="1:9" s="1" customFormat="1" ht="13.8" x14ac:dyDescent="0.2">
      <c r="A1" s="51" t="s">
        <v>12</v>
      </c>
      <c r="B1" s="52"/>
      <c r="C1" s="52"/>
      <c r="D1" s="52"/>
      <c r="E1" s="52"/>
      <c r="F1" s="52"/>
      <c r="G1" s="52"/>
    </row>
    <row r="2" spans="1:9" s="1" customFormat="1" ht="11.4" x14ac:dyDescent="0.2">
      <c r="E2" s="5"/>
      <c r="F2" s="9"/>
      <c r="G2" s="10"/>
    </row>
    <row r="3" spans="1:9" s="1" customFormat="1" ht="12" x14ac:dyDescent="0.2">
      <c r="A3" s="8" t="s">
        <v>7</v>
      </c>
      <c r="B3" s="2"/>
      <c r="C3" s="3"/>
      <c r="D3" s="3"/>
      <c r="E3" s="4"/>
      <c r="F3" s="9"/>
      <c r="G3" s="10"/>
    </row>
    <row r="4" spans="1:9" s="1" customFormat="1" ht="31.5" customHeight="1" x14ac:dyDescent="0.2">
      <c r="A4" s="6" t="s">
        <v>2</v>
      </c>
      <c r="B4" s="6" t="s">
        <v>0</v>
      </c>
      <c r="C4" s="13" t="s">
        <v>88</v>
      </c>
      <c r="D4" s="13" t="s">
        <v>1</v>
      </c>
      <c r="E4" s="36" t="s">
        <v>6</v>
      </c>
      <c r="F4" s="12" t="s">
        <v>3</v>
      </c>
      <c r="G4" s="12" t="s">
        <v>5</v>
      </c>
    </row>
    <row r="5" spans="1:9" x14ac:dyDescent="0.2">
      <c r="A5" s="15" t="s">
        <v>16</v>
      </c>
      <c r="B5" s="16"/>
      <c r="C5" s="16"/>
      <c r="D5" s="16"/>
      <c r="E5" s="17"/>
      <c r="F5" s="18"/>
      <c r="G5" s="17"/>
    </row>
    <row r="6" spans="1:9" x14ac:dyDescent="0.2">
      <c r="A6" s="19" t="s">
        <v>76</v>
      </c>
      <c r="B6" s="20"/>
      <c r="C6" s="20"/>
      <c r="D6" s="20"/>
      <c r="E6" s="21"/>
      <c r="F6" s="22"/>
      <c r="G6" s="21"/>
    </row>
    <row r="7" spans="1:9" x14ac:dyDescent="0.2">
      <c r="A7" s="20" t="s">
        <v>242</v>
      </c>
      <c r="B7" s="20" t="s">
        <v>241</v>
      </c>
      <c r="C7" s="20" t="s">
        <v>121</v>
      </c>
      <c r="D7" s="23">
        <v>500000</v>
      </c>
      <c r="E7" s="21">
        <v>499.54849999999999</v>
      </c>
      <c r="F7" s="22">
        <v>1.0041296808379401</v>
      </c>
      <c r="G7" s="21">
        <v>6.5979000000000001</v>
      </c>
    </row>
    <row r="8" spans="1:9" x14ac:dyDescent="0.2">
      <c r="A8" s="20" t="s">
        <v>244</v>
      </c>
      <c r="B8" s="20" t="s">
        <v>243</v>
      </c>
      <c r="C8" s="20" t="s">
        <v>121</v>
      </c>
      <c r="D8" s="23">
        <v>500000</v>
      </c>
      <c r="E8" s="21">
        <v>498.91750000000002</v>
      </c>
      <c r="F8" s="22">
        <v>1.00286132385437</v>
      </c>
      <c r="G8" s="21">
        <v>6.5994999999999999</v>
      </c>
    </row>
    <row r="9" spans="1:9" x14ac:dyDescent="0.2">
      <c r="A9" s="20" t="s">
        <v>246</v>
      </c>
      <c r="B9" s="20" t="s">
        <v>245</v>
      </c>
      <c r="C9" s="20" t="s">
        <v>121</v>
      </c>
      <c r="D9" s="23">
        <v>500000</v>
      </c>
      <c r="E9" s="21">
        <v>497.66050000000001</v>
      </c>
      <c r="F9" s="22">
        <v>1.00033466025951</v>
      </c>
      <c r="G9" s="21">
        <v>6.5994999999999999</v>
      </c>
    </row>
    <row r="10" spans="1:9" x14ac:dyDescent="0.2">
      <c r="A10" s="19" t="s">
        <v>56</v>
      </c>
      <c r="B10" s="19"/>
      <c r="C10" s="19"/>
      <c r="D10" s="19"/>
      <c r="E10" s="24">
        <f>SUM(E6:E9)</f>
        <v>1496.1265000000001</v>
      </c>
      <c r="F10" s="25">
        <f>SUM(F6:F9)</f>
        <v>3.0073256649518196</v>
      </c>
      <c r="G10" s="24"/>
      <c r="H10" s="14"/>
      <c r="I10" s="14"/>
    </row>
    <row r="11" spans="1:9" x14ac:dyDescent="0.2">
      <c r="A11" s="20"/>
      <c r="B11" s="20"/>
      <c r="C11" s="20"/>
      <c r="D11" s="20"/>
      <c r="E11" s="21"/>
      <c r="F11" s="22"/>
      <c r="G11" s="21"/>
    </row>
    <row r="12" spans="1:9" x14ac:dyDescent="0.2">
      <c r="A12" s="19" t="s">
        <v>84</v>
      </c>
      <c r="B12" s="19"/>
      <c r="C12" s="19"/>
      <c r="D12" s="19"/>
      <c r="E12" s="24">
        <f>E10</f>
        <v>1496.1265000000001</v>
      </c>
      <c r="F12" s="25">
        <f>F10</f>
        <v>3.0073256649518196</v>
      </c>
      <c r="G12" s="24"/>
      <c r="H12" s="14"/>
      <c r="I12" s="14"/>
    </row>
    <row r="13" spans="1:9" x14ac:dyDescent="0.2">
      <c r="A13" s="19"/>
      <c r="B13" s="19"/>
      <c r="C13" s="19"/>
      <c r="D13" s="19"/>
      <c r="E13" s="24"/>
      <c r="F13" s="25"/>
      <c r="G13" s="24"/>
      <c r="H13" s="14"/>
      <c r="I13" s="14"/>
    </row>
    <row r="14" spans="1:9" x14ac:dyDescent="0.2">
      <c r="A14" s="19" t="s">
        <v>86</v>
      </c>
      <c r="B14" s="19"/>
      <c r="C14" s="19"/>
      <c r="D14" s="19"/>
      <c r="E14" s="24">
        <f>E16-(E10)</f>
        <v>48253.274352600005</v>
      </c>
      <c r="F14" s="25">
        <f>F16-(F10)</f>
        <v>96.992674335048179</v>
      </c>
      <c r="G14" s="24"/>
      <c r="H14" s="14"/>
      <c r="I14" s="14"/>
    </row>
    <row r="15" spans="1:9" x14ac:dyDescent="0.2">
      <c r="A15" s="19"/>
      <c r="B15" s="19"/>
      <c r="C15" s="19"/>
      <c r="D15" s="19"/>
      <c r="E15" s="24"/>
      <c r="F15" s="25"/>
      <c r="G15" s="24"/>
      <c r="H15" s="14"/>
      <c r="I15" s="14"/>
    </row>
    <row r="16" spans="1:9" x14ac:dyDescent="0.2">
      <c r="A16" s="26" t="s">
        <v>85</v>
      </c>
      <c r="B16" s="26"/>
      <c r="C16" s="26"/>
      <c r="D16" s="26"/>
      <c r="E16" s="27">
        <v>49749.400852600003</v>
      </c>
      <c r="F16" s="28">
        <v>100</v>
      </c>
      <c r="G16" s="27"/>
      <c r="H16" s="14"/>
      <c r="I16" s="14"/>
    </row>
    <row r="18" spans="1:4" x14ac:dyDescent="0.2">
      <c r="A18" s="14" t="s">
        <v>90</v>
      </c>
    </row>
    <row r="19" spans="1:4" x14ac:dyDescent="0.2">
      <c r="A19" s="14" t="s">
        <v>91</v>
      </c>
    </row>
    <row r="20" spans="1:4" x14ac:dyDescent="0.2">
      <c r="A20" s="14" t="s">
        <v>92</v>
      </c>
      <c r="B20" s="14"/>
      <c r="C20" s="29" t="s">
        <v>94</v>
      </c>
      <c r="D20" s="14" t="s">
        <v>93</v>
      </c>
    </row>
    <row r="21" spans="1:4" x14ac:dyDescent="0.2">
      <c r="A21" s="7" t="s">
        <v>152</v>
      </c>
      <c r="C21" s="30">
        <v>1225.3399999999999</v>
      </c>
      <c r="D21" s="30">
        <v>1265.5119999999999</v>
      </c>
    </row>
    <row r="22" spans="1:4" x14ac:dyDescent="0.2">
      <c r="A22" s="7" t="s">
        <v>153</v>
      </c>
      <c r="C22" s="30">
        <v>1000</v>
      </c>
      <c r="D22" s="30">
        <v>1000</v>
      </c>
    </row>
    <row r="23" spans="1:4" x14ac:dyDescent="0.2">
      <c r="A23" s="7" t="s">
        <v>247</v>
      </c>
      <c r="C23" s="30">
        <v>1000.7366</v>
      </c>
      <c r="D23" s="30">
        <v>1000.8952</v>
      </c>
    </row>
    <row r="24" spans="1:4" x14ac:dyDescent="0.2">
      <c r="A24" s="7" t="s">
        <v>154</v>
      </c>
      <c r="C24" s="30">
        <v>1228.3841</v>
      </c>
      <c r="D24" s="30">
        <v>1268.9006999999999</v>
      </c>
    </row>
    <row r="25" spans="1:4" x14ac:dyDescent="0.2">
      <c r="A25" s="7" t="s">
        <v>155</v>
      </c>
      <c r="C25" s="30">
        <v>1000.0008</v>
      </c>
      <c r="D25" s="30">
        <v>1000.0008</v>
      </c>
    </row>
    <row r="26" spans="1:4" x14ac:dyDescent="0.2">
      <c r="A26" s="7" t="s">
        <v>248</v>
      </c>
      <c r="C26" s="30">
        <v>1000.734</v>
      </c>
      <c r="D26" s="30">
        <v>1000.8946</v>
      </c>
    </row>
    <row r="27" spans="1:4" x14ac:dyDescent="0.2">
      <c r="A27" s="7" t="s">
        <v>249</v>
      </c>
      <c r="C27" s="30">
        <v>11.148999999999999</v>
      </c>
      <c r="D27" s="30">
        <v>11.5167</v>
      </c>
    </row>
    <row r="28" spans="1:4" x14ac:dyDescent="0.2">
      <c r="A28" s="7" t="s">
        <v>250</v>
      </c>
      <c r="C28" s="30">
        <v>11.148999999999999</v>
      </c>
      <c r="D28" s="30">
        <v>11.5167</v>
      </c>
    </row>
    <row r="29" spans="1:4" x14ac:dyDescent="0.2">
      <c r="A29" s="7" t="s">
        <v>251</v>
      </c>
      <c r="C29" s="30">
        <v>10</v>
      </c>
      <c r="D29" s="30">
        <v>10</v>
      </c>
    </row>
    <row r="30" spans="1:4" x14ac:dyDescent="0.2">
      <c r="A30" s="7" t="s">
        <v>252</v>
      </c>
      <c r="C30" s="30">
        <v>10</v>
      </c>
      <c r="D30" s="30">
        <v>10</v>
      </c>
    </row>
    <row r="32" spans="1:4" x14ac:dyDescent="0.2">
      <c r="A32" s="14" t="s">
        <v>105</v>
      </c>
    </row>
    <row r="33" spans="1:5" x14ac:dyDescent="0.2">
      <c r="A33" s="53" t="s">
        <v>106</v>
      </c>
      <c r="B33" s="54"/>
      <c r="C33" s="31" t="s">
        <v>107</v>
      </c>
    </row>
    <row r="34" spans="1:5" x14ac:dyDescent="0.2">
      <c r="A34" s="49" t="s">
        <v>153</v>
      </c>
      <c r="B34" s="50"/>
      <c r="C34" s="32">
        <v>31.874395809999999</v>
      </c>
    </row>
    <row r="35" spans="1:5" x14ac:dyDescent="0.2">
      <c r="A35" s="49" t="s">
        <v>247</v>
      </c>
      <c r="B35" s="50"/>
      <c r="C35" s="32">
        <v>31.142398270000001</v>
      </c>
    </row>
    <row r="36" spans="1:5" x14ac:dyDescent="0.2">
      <c r="A36" s="49" t="s">
        <v>155</v>
      </c>
      <c r="B36" s="50"/>
      <c r="C36" s="32">
        <v>32.15848553</v>
      </c>
    </row>
    <row r="37" spans="1:5" x14ac:dyDescent="0.2">
      <c r="A37" s="49" t="s">
        <v>248</v>
      </c>
      <c r="B37" s="50"/>
      <c r="C37" s="32">
        <v>31.227851149999999</v>
      </c>
    </row>
    <row r="38" spans="1:5" x14ac:dyDescent="0.2">
      <c r="A38" s="7" t="s">
        <v>108</v>
      </c>
    </row>
    <row r="39" spans="1:5" x14ac:dyDescent="0.2">
      <c r="A39" s="7" t="s">
        <v>109</v>
      </c>
    </row>
    <row r="41" spans="1:5" x14ac:dyDescent="0.2">
      <c r="A41" s="14" t="s">
        <v>110</v>
      </c>
      <c r="D41" s="37">
        <v>1.26221948279839E-3</v>
      </c>
      <c r="E41" s="10" t="s">
        <v>111</v>
      </c>
    </row>
    <row r="43" spans="1:5" x14ac:dyDescent="0.2">
      <c r="A43" s="14" t="s">
        <v>112</v>
      </c>
      <c r="D43" s="29" t="s">
        <v>113</v>
      </c>
    </row>
    <row r="45" spans="1:5" x14ac:dyDescent="0.2">
      <c r="A45" s="14" t="s">
        <v>490</v>
      </c>
    </row>
    <row r="47" spans="1:5" x14ac:dyDescent="0.2">
      <c r="A47" s="38" t="s">
        <v>535</v>
      </c>
    </row>
    <row r="48" spans="1:5" x14ac:dyDescent="0.2">
      <c r="A48" s="40"/>
    </row>
    <row r="49" spans="1:1" x14ac:dyDescent="0.2">
      <c r="A49" s="39"/>
    </row>
    <row r="50" spans="1:1" x14ac:dyDescent="0.2">
      <c r="A50" s="39"/>
    </row>
    <row r="51" spans="1:1" x14ac:dyDescent="0.2">
      <c r="A51" s="39"/>
    </row>
    <row r="52" spans="1:1" x14ac:dyDescent="0.2">
      <c r="A52" s="39"/>
    </row>
    <row r="53" spans="1:1" x14ac:dyDescent="0.2">
      <c r="A53" s="39"/>
    </row>
    <row r="54" spans="1:1" x14ac:dyDescent="0.2">
      <c r="A54" s="39"/>
    </row>
    <row r="55" spans="1:1" x14ac:dyDescent="0.2">
      <c r="A55" s="39"/>
    </row>
    <row r="56" spans="1:1" x14ac:dyDescent="0.2">
      <c r="A56" s="39"/>
    </row>
    <row r="57" spans="1:1" x14ac:dyDescent="0.2">
      <c r="A57" s="39"/>
    </row>
    <row r="58" spans="1:1" x14ac:dyDescent="0.2">
      <c r="A58" s="39"/>
    </row>
    <row r="59" spans="1:1" x14ac:dyDescent="0.2">
      <c r="A59" s="39"/>
    </row>
    <row r="60" spans="1:1" x14ac:dyDescent="0.2">
      <c r="A60" s="39"/>
    </row>
    <row r="61" spans="1:1" x14ac:dyDescent="0.2">
      <c r="A61" s="38" t="s">
        <v>494</v>
      </c>
    </row>
    <row r="62" spans="1:1" x14ac:dyDescent="0.2">
      <c r="A62" s="39"/>
    </row>
    <row r="63" spans="1:1" x14ac:dyDescent="0.2">
      <c r="A63" s="38" t="s">
        <v>537</v>
      </c>
    </row>
    <row r="64" spans="1:1" x14ac:dyDescent="0.2">
      <c r="A64" s="39"/>
    </row>
    <row r="65" spans="1:1" x14ac:dyDescent="0.2">
      <c r="A65" s="39"/>
    </row>
    <row r="66" spans="1:1" x14ac:dyDescent="0.2">
      <c r="A66" s="39"/>
    </row>
    <row r="67" spans="1:1" x14ac:dyDescent="0.2">
      <c r="A67" s="39"/>
    </row>
    <row r="68" spans="1:1" x14ac:dyDescent="0.2">
      <c r="A68" s="39"/>
    </row>
    <row r="69" spans="1:1" x14ac:dyDescent="0.2">
      <c r="A69" s="39"/>
    </row>
    <row r="70" spans="1:1" x14ac:dyDescent="0.2">
      <c r="A70" s="39"/>
    </row>
    <row r="71" spans="1:1" x14ac:dyDescent="0.2">
      <c r="A71" s="39"/>
    </row>
    <row r="72" spans="1:1" x14ac:dyDescent="0.2">
      <c r="A72" s="39"/>
    </row>
    <row r="73" spans="1:1" x14ac:dyDescent="0.2">
      <c r="A73" s="39"/>
    </row>
    <row r="74" spans="1:1" x14ac:dyDescent="0.2">
      <c r="A74" s="39"/>
    </row>
    <row r="75" spans="1:1" x14ac:dyDescent="0.2">
      <c r="A75" s="39"/>
    </row>
    <row r="76" spans="1:1" x14ac:dyDescent="0.2">
      <c r="A76" s="39"/>
    </row>
    <row r="77" spans="1:1" x14ac:dyDescent="0.2">
      <c r="A77" s="39"/>
    </row>
    <row r="78" spans="1:1" x14ac:dyDescent="0.2">
      <c r="A78" s="39" t="s">
        <v>534</v>
      </c>
    </row>
    <row r="79" spans="1:1" x14ac:dyDescent="0.2">
      <c r="A79" s="40" t="s">
        <v>533</v>
      </c>
    </row>
    <row r="80" spans="1:1" x14ac:dyDescent="0.2">
      <c r="A80" s="40"/>
    </row>
  </sheetData>
  <mergeCells count="6">
    <mergeCell ref="A37:B37"/>
    <mergeCell ref="A1:G1"/>
    <mergeCell ref="A33:B33"/>
    <mergeCell ref="A34:B34"/>
    <mergeCell ref="A35:B35"/>
    <mergeCell ref="A36:B36"/>
  </mergeCells>
  <conditionalFormatting sqref="F2:F3">
    <cfRule type="cellIs" dxfId="31" priority="2" stopIfTrue="1" operator="between">
      <formula>0.009</formula>
      <formula>-0.009</formula>
    </cfRule>
  </conditionalFormatting>
  <conditionalFormatting sqref="F5:F65536">
    <cfRule type="cellIs" dxfId="30" priority="1" stopIfTrue="1" operator="between">
      <formula>0.009</formula>
      <formula>-0.009</formula>
    </cfRule>
  </conditionalFormatting>
  <hyperlinks>
    <hyperlink ref="A79" r:id="rId1" xr:uid="{00000000-0004-0000-0100-000000000000}"/>
  </hyperlinks>
  <pageMargins left="0.7" right="0.7" top="0.75" bottom="0.75" header="0.3" footer="0.3"/>
  <pageSetup paperSize="9" orientation="portrait" r:id="rId2"/>
  <headerFooter>
    <oddFooter>&amp;C&amp;1#&amp;"Calibri"&amp;10&amp;K000000PUBLIC</oddFooter>
    <evenFooter>&amp;LPUBLIC</evenFooter>
    <firstFooter>&amp;LPUBLIC</first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27"/>
  <sheetViews>
    <sheetView workbookViewId="0">
      <selection sqref="A1:G1"/>
    </sheetView>
  </sheetViews>
  <sheetFormatPr defaultColWidth="9.109375" defaultRowHeight="10.199999999999999" x14ac:dyDescent="0.2"/>
  <cols>
    <col min="1" max="1" width="32.44140625" style="7" bestFit="1" customWidth="1"/>
    <col min="2" max="2" width="49" style="7" bestFit="1" customWidth="1"/>
    <col min="3" max="3" width="24.6640625" style="7" bestFit="1" customWidth="1"/>
    <col min="4" max="4" width="15.33203125" style="7" bestFit="1" customWidth="1"/>
    <col min="5" max="5" width="27" style="10" customWidth="1"/>
    <col min="6" max="6" width="13.5546875" style="11" bestFit="1" customWidth="1"/>
    <col min="7" max="7" width="4.5546875" style="10" bestFit="1" customWidth="1"/>
    <col min="8" max="16384" width="9.109375" style="7"/>
  </cols>
  <sheetData>
    <row r="1" spans="1:7" s="1" customFormat="1" ht="15" customHeight="1" x14ac:dyDescent="0.2">
      <c r="A1" s="51" t="s">
        <v>532</v>
      </c>
      <c r="B1" s="52"/>
      <c r="C1" s="52"/>
      <c r="D1" s="52"/>
      <c r="E1" s="52"/>
      <c r="F1" s="52"/>
      <c r="G1" s="52"/>
    </row>
    <row r="2" spans="1:7" s="1" customFormat="1" ht="11.4" x14ac:dyDescent="0.2">
      <c r="E2" s="5"/>
      <c r="F2" s="9"/>
      <c r="G2" s="10"/>
    </row>
    <row r="3" spans="1:7" s="1" customFormat="1" ht="12" x14ac:dyDescent="0.2">
      <c r="A3" s="8" t="s">
        <v>7</v>
      </c>
      <c r="B3" s="2"/>
      <c r="C3" s="3"/>
      <c r="D3" s="3"/>
      <c r="E3" s="4"/>
      <c r="F3" s="9"/>
      <c r="G3" s="10"/>
    </row>
    <row r="4" spans="1:7" s="1" customFormat="1" ht="31.5" customHeight="1" x14ac:dyDescent="0.2">
      <c r="A4" s="6" t="s">
        <v>2</v>
      </c>
      <c r="B4" s="6" t="s">
        <v>0</v>
      </c>
      <c r="C4" s="13" t="s">
        <v>88</v>
      </c>
      <c r="D4" s="13" t="s">
        <v>1</v>
      </c>
      <c r="E4" s="36" t="s">
        <v>6</v>
      </c>
      <c r="F4" s="12" t="s">
        <v>3</v>
      </c>
      <c r="G4" s="12" t="s">
        <v>5</v>
      </c>
    </row>
    <row r="5" spans="1:7" x14ac:dyDescent="0.2">
      <c r="A5" s="15" t="s">
        <v>16</v>
      </c>
      <c r="B5" s="16"/>
      <c r="C5" s="16"/>
      <c r="D5" s="16"/>
      <c r="E5" s="17"/>
      <c r="F5" s="18"/>
      <c r="G5" s="17"/>
    </row>
    <row r="6" spans="1:7" x14ac:dyDescent="0.2">
      <c r="A6" s="19" t="s">
        <v>17</v>
      </c>
      <c r="B6" s="20"/>
      <c r="C6" s="20"/>
      <c r="D6" s="20"/>
      <c r="E6" s="21"/>
      <c r="F6" s="22"/>
      <c r="G6" s="21"/>
    </row>
    <row r="7" spans="1:7" x14ac:dyDescent="0.2">
      <c r="A7" s="20" t="s">
        <v>19</v>
      </c>
      <c r="B7" s="20" t="s">
        <v>18</v>
      </c>
      <c r="C7" s="20" t="s">
        <v>20</v>
      </c>
      <c r="D7" s="23">
        <v>2000</v>
      </c>
      <c r="E7" s="21">
        <v>9658.64</v>
      </c>
      <c r="F7" s="22">
        <v>6.5820735762266596</v>
      </c>
      <c r="G7" s="21">
        <v>7.5</v>
      </c>
    </row>
    <row r="8" spans="1:7" x14ac:dyDescent="0.2">
      <c r="A8" s="20" t="s">
        <v>22</v>
      </c>
      <c r="B8" s="20" t="s">
        <v>21</v>
      </c>
      <c r="C8" s="20" t="s">
        <v>23</v>
      </c>
      <c r="D8" s="23">
        <v>2000</v>
      </c>
      <c r="E8" s="21">
        <v>9499.0400000000009</v>
      </c>
      <c r="F8" s="22">
        <v>6.4733109613278996</v>
      </c>
      <c r="G8" s="21">
        <v>7.49</v>
      </c>
    </row>
    <row r="9" spans="1:7" x14ac:dyDescent="0.2">
      <c r="A9" s="20" t="s">
        <v>25</v>
      </c>
      <c r="B9" s="20" t="s">
        <v>24</v>
      </c>
      <c r="C9" s="20" t="s">
        <v>23</v>
      </c>
      <c r="D9" s="23">
        <v>2000</v>
      </c>
      <c r="E9" s="21">
        <v>9332.57</v>
      </c>
      <c r="F9" s="22">
        <v>6.3598666474043597</v>
      </c>
      <c r="G9" s="21">
        <v>7.6550000000000002</v>
      </c>
    </row>
    <row r="10" spans="1:7" x14ac:dyDescent="0.2">
      <c r="A10" s="20" t="s">
        <v>27</v>
      </c>
      <c r="B10" s="20" t="s">
        <v>26</v>
      </c>
      <c r="C10" s="20" t="s">
        <v>28</v>
      </c>
      <c r="D10" s="23">
        <v>1500</v>
      </c>
      <c r="E10" s="21">
        <v>7199.19</v>
      </c>
      <c r="F10" s="22">
        <v>4.9060321400564897</v>
      </c>
      <c r="G10" s="21">
        <v>7.5500999999999996</v>
      </c>
    </row>
    <row r="11" spans="1:7" x14ac:dyDescent="0.2">
      <c r="A11" s="20" t="s">
        <v>30</v>
      </c>
      <c r="B11" s="20" t="s">
        <v>29</v>
      </c>
      <c r="C11" s="20" t="s">
        <v>28</v>
      </c>
      <c r="D11" s="23">
        <v>1500</v>
      </c>
      <c r="E11" s="21">
        <v>7146.5775000000003</v>
      </c>
      <c r="F11" s="22">
        <v>4.8701782987259099</v>
      </c>
      <c r="G11" s="21">
        <v>7.4897999999999998</v>
      </c>
    </row>
    <row r="12" spans="1:7" x14ac:dyDescent="0.2">
      <c r="A12" s="20" t="s">
        <v>32</v>
      </c>
      <c r="B12" s="20" t="s">
        <v>31</v>
      </c>
      <c r="C12" s="20" t="s">
        <v>28</v>
      </c>
      <c r="D12" s="23">
        <v>1500</v>
      </c>
      <c r="E12" s="21">
        <v>7141.5150000000003</v>
      </c>
      <c r="F12" s="22">
        <v>4.8667283567589603</v>
      </c>
      <c r="G12" s="21">
        <v>7.54</v>
      </c>
    </row>
    <row r="13" spans="1:7" x14ac:dyDescent="0.2">
      <c r="A13" s="20" t="s">
        <v>34</v>
      </c>
      <c r="B13" s="20" t="s">
        <v>33</v>
      </c>
      <c r="C13" s="20" t="s">
        <v>35</v>
      </c>
      <c r="D13" s="23">
        <v>1200</v>
      </c>
      <c r="E13" s="21">
        <v>5745.3419999999996</v>
      </c>
      <c r="F13" s="22">
        <v>3.9152783170907299</v>
      </c>
      <c r="G13" s="21">
        <v>7.49</v>
      </c>
    </row>
    <row r="14" spans="1:7" x14ac:dyDescent="0.2">
      <c r="A14" s="20" t="s">
        <v>37</v>
      </c>
      <c r="B14" s="20" t="s">
        <v>36</v>
      </c>
      <c r="C14" s="20" t="s">
        <v>20</v>
      </c>
      <c r="D14" s="23">
        <v>1000</v>
      </c>
      <c r="E14" s="21">
        <v>4784.1499999999996</v>
      </c>
      <c r="F14" s="22">
        <v>3.26025478739292</v>
      </c>
      <c r="G14" s="21">
        <v>7.5195999999999996</v>
      </c>
    </row>
    <row r="15" spans="1:7" x14ac:dyDescent="0.2">
      <c r="A15" s="20" t="s">
        <v>39</v>
      </c>
      <c r="B15" s="20" t="s">
        <v>38</v>
      </c>
      <c r="C15" s="20" t="s">
        <v>28</v>
      </c>
      <c r="D15" s="23">
        <v>1000</v>
      </c>
      <c r="E15" s="21">
        <v>4779.5349999999999</v>
      </c>
      <c r="F15" s="22">
        <v>3.2571098032590999</v>
      </c>
      <c r="G15" s="21">
        <v>7.5499000000000001</v>
      </c>
    </row>
    <row r="16" spans="1:7" x14ac:dyDescent="0.2">
      <c r="A16" s="20" t="s">
        <v>41</v>
      </c>
      <c r="B16" s="20" t="s">
        <v>40</v>
      </c>
      <c r="C16" s="20" t="s">
        <v>20</v>
      </c>
      <c r="D16" s="23">
        <v>1000</v>
      </c>
      <c r="E16" s="21">
        <v>4768.17</v>
      </c>
      <c r="F16" s="22">
        <v>3.24936489650268</v>
      </c>
      <c r="G16" s="21">
        <v>7.5197000000000003</v>
      </c>
    </row>
    <row r="17" spans="1:9" x14ac:dyDescent="0.2">
      <c r="A17" s="20" t="s">
        <v>43</v>
      </c>
      <c r="B17" s="20" t="s">
        <v>42</v>
      </c>
      <c r="C17" s="20" t="s">
        <v>23</v>
      </c>
      <c r="D17" s="23">
        <v>1000</v>
      </c>
      <c r="E17" s="21">
        <v>4764.2749999999996</v>
      </c>
      <c r="F17" s="22">
        <v>3.2467105707819401</v>
      </c>
      <c r="G17" s="21">
        <v>7.62</v>
      </c>
    </row>
    <row r="18" spans="1:9" x14ac:dyDescent="0.2">
      <c r="A18" s="20" t="s">
        <v>45</v>
      </c>
      <c r="B18" s="20" t="s">
        <v>44</v>
      </c>
      <c r="C18" s="20" t="s">
        <v>20</v>
      </c>
      <c r="D18" s="23">
        <v>1000</v>
      </c>
      <c r="E18" s="21">
        <v>4761.915</v>
      </c>
      <c r="F18" s="22">
        <v>3.2451023015390801</v>
      </c>
      <c r="G18" s="21">
        <v>7.51</v>
      </c>
    </row>
    <row r="19" spans="1:9" x14ac:dyDescent="0.2">
      <c r="A19" s="20" t="s">
        <v>47</v>
      </c>
      <c r="B19" s="20" t="s">
        <v>46</v>
      </c>
      <c r="C19" s="20" t="s">
        <v>23</v>
      </c>
      <c r="D19" s="23">
        <v>1000</v>
      </c>
      <c r="E19" s="21">
        <v>4755.7</v>
      </c>
      <c r="F19" s="22">
        <v>3.2408669653761999</v>
      </c>
      <c r="G19" s="21">
        <v>7.5</v>
      </c>
    </row>
    <row r="20" spans="1:9" x14ac:dyDescent="0.2">
      <c r="A20" s="20" t="s">
        <v>49</v>
      </c>
      <c r="B20" s="20" t="s">
        <v>48</v>
      </c>
      <c r="C20" s="20" t="s">
        <v>28</v>
      </c>
      <c r="D20" s="23">
        <v>1000</v>
      </c>
      <c r="E20" s="21">
        <v>4751.82</v>
      </c>
      <c r="F20" s="22">
        <v>3.23822286170572</v>
      </c>
      <c r="G20" s="21">
        <v>7.5949999999999998</v>
      </c>
    </row>
    <row r="21" spans="1:9" x14ac:dyDescent="0.2">
      <c r="A21" s="20" t="s">
        <v>51</v>
      </c>
      <c r="B21" s="20" t="s">
        <v>50</v>
      </c>
      <c r="C21" s="20" t="s">
        <v>23</v>
      </c>
      <c r="D21" s="23">
        <v>1000</v>
      </c>
      <c r="E21" s="21">
        <v>4751.0600000000004</v>
      </c>
      <c r="F21" s="22">
        <v>3.2377049444919201</v>
      </c>
      <c r="G21" s="21">
        <v>7.5</v>
      </c>
    </row>
    <row r="22" spans="1:9" x14ac:dyDescent="0.2">
      <c r="A22" s="20" t="s">
        <v>53</v>
      </c>
      <c r="B22" s="20" t="s">
        <v>52</v>
      </c>
      <c r="C22" s="20" t="s">
        <v>20</v>
      </c>
      <c r="D22" s="23">
        <v>500</v>
      </c>
      <c r="E22" s="21">
        <v>2421.1424999999999</v>
      </c>
      <c r="F22" s="22">
        <v>1.64993602344941</v>
      </c>
      <c r="G22" s="21">
        <v>7.4301000000000004</v>
      </c>
    </row>
    <row r="23" spans="1:9" x14ac:dyDescent="0.2">
      <c r="A23" s="20" t="s">
        <v>55</v>
      </c>
      <c r="B23" s="20" t="s">
        <v>54</v>
      </c>
      <c r="C23" s="20" t="s">
        <v>23</v>
      </c>
      <c r="D23" s="23">
        <v>500</v>
      </c>
      <c r="E23" s="21">
        <v>2376.6075000000001</v>
      </c>
      <c r="F23" s="22">
        <v>1.6195867561905299</v>
      </c>
      <c r="G23" s="21">
        <v>7.5500999999999996</v>
      </c>
    </row>
    <row r="24" spans="1:9" x14ac:dyDescent="0.2">
      <c r="A24" s="19" t="s">
        <v>56</v>
      </c>
      <c r="B24" s="19"/>
      <c r="C24" s="19"/>
      <c r="D24" s="19"/>
      <c r="E24" s="24">
        <f>SUM(E6:E23)</f>
        <v>98637.249499999976</v>
      </c>
      <c r="F24" s="25">
        <f>SUM(F6:F23)</f>
        <v>67.218328208280511</v>
      </c>
      <c r="G24" s="24"/>
      <c r="H24" s="14"/>
      <c r="I24" s="14"/>
    </row>
    <row r="25" spans="1:9" x14ac:dyDescent="0.2">
      <c r="A25" s="20"/>
      <c r="B25" s="20"/>
      <c r="C25" s="20"/>
      <c r="D25" s="20"/>
      <c r="E25" s="21"/>
      <c r="F25" s="22"/>
      <c r="G25" s="21"/>
    </row>
    <row r="26" spans="1:9" x14ac:dyDescent="0.2">
      <c r="A26" s="19" t="s">
        <v>57</v>
      </c>
      <c r="B26" s="20"/>
      <c r="C26" s="20"/>
      <c r="D26" s="20"/>
      <c r="E26" s="21"/>
      <c r="F26" s="22"/>
      <c r="G26" s="21"/>
    </row>
    <row r="27" spans="1:9" x14ac:dyDescent="0.2">
      <c r="A27" s="20" t="s">
        <v>59</v>
      </c>
      <c r="B27" s="20" t="s">
        <v>58</v>
      </c>
      <c r="C27" s="20" t="s">
        <v>35</v>
      </c>
      <c r="D27" s="23">
        <v>1500</v>
      </c>
      <c r="E27" s="21">
        <v>7102.1549999999997</v>
      </c>
      <c r="F27" s="22">
        <v>4.8399056968440801</v>
      </c>
      <c r="G27" s="21">
        <v>7.9249999999999998</v>
      </c>
    </row>
    <row r="28" spans="1:9" x14ac:dyDescent="0.2">
      <c r="A28" s="20" t="s">
        <v>61</v>
      </c>
      <c r="B28" s="20" t="s">
        <v>60</v>
      </c>
      <c r="C28" s="20" t="s">
        <v>35</v>
      </c>
      <c r="D28" s="23">
        <v>1000</v>
      </c>
      <c r="E28" s="21">
        <v>4961.5600000000004</v>
      </c>
      <c r="F28" s="22">
        <v>3.3811543833151601</v>
      </c>
      <c r="G28" s="21">
        <v>8.3178000000000001</v>
      </c>
    </row>
    <row r="29" spans="1:9" x14ac:dyDescent="0.2">
      <c r="A29" s="20" t="s">
        <v>63</v>
      </c>
      <c r="B29" s="20" t="s">
        <v>62</v>
      </c>
      <c r="C29" s="20" t="s">
        <v>23</v>
      </c>
      <c r="D29" s="23">
        <v>1000</v>
      </c>
      <c r="E29" s="21">
        <v>4875.0450000000001</v>
      </c>
      <c r="F29" s="22">
        <v>3.3221970046938201</v>
      </c>
      <c r="G29" s="21">
        <v>8.0650999999999993</v>
      </c>
    </row>
    <row r="30" spans="1:9" x14ac:dyDescent="0.2">
      <c r="A30" s="20" t="s">
        <v>65</v>
      </c>
      <c r="B30" s="20" t="s">
        <v>64</v>
      </c>
      <c r="C30" s="20" t="s">
        <v>23</v>
      </c>
      <c r="D30" s="23">
        <v>1000</v>
      </c>
      <c r="E30" s="21">
        <v>4829.4049999999997</v>
      </c>
      <c r="F30" s="22">
        <v>3.2910947130648802</v>
      </c>
      <c r="G30" s="21">
        <v>7.54</v>
      </c>
    </row>
    <row r="31" spans="1:9" x14ac:dyDescent="0.2">
      <c r="A31" s="20" t="s">
        <v>67</v>
      </c>
      <c r="B31" s="20" t="s">
        <v>66</v>
      </c>
      <c r="C31" s="20" t="s">
        <v>23</v>
      </c>
      <c r="D31" s="23">
        <v>1000</v>
      </c>
      <c r="E31" s="21">
        <v>4738.7</v>
      </c>
      <c r="F31" s="22">
        <v>3.2292819750674302</v>
      </c>
      <c r="G31" s="21">
        <v>7.5949999999999998</v>
      </c>
    </row>
    <row r="32" spans="1:9" x14ac:dyDescent="0.2">
      <c r="A32" s="20" t="s">
        <v>69</v>
      </c>
      <c r="B32" s="20" t="s">
        <v>68</v>
      </c>
      <c r="C32" s="20" t="s">
        <v>23</v>
      </c>
      <c r="D32" s="23">
        <v>1000</v>
      </c>
      <c r="E32" s="21">
        <v>4736.72</v>
      </c>
      <c r="F32" s="22">
        <v>3.2279326644314699</v>
      </c>
      <c r="G32" s="21">
        <v>7.9249999999999998</v>
      </c>
    </row>
    <row r="33" spans="1:9" x14ac:dyDescent="0.2">
      <c r="A33" s="20" t="s">
        <v>71</v>
      </c>
      <c r="B33" s="20" t="s">
        <v>70</v>
      </c>
      <c r="C33" s="20" t="s">
        <v>23</v>
      </c>
      <c r="D33" s="23">
        <v>1000</v>
      </c>
      <c r="E33" s="21">
        <v>4713.24</v>
      </c>
      <c r="F33" s="22">
        <v>3.2119317484050098</v>
      </c>
      <c r="G33" s="21">
        <v>8.3800000000000008</v>
      </c>
    </row>
    <row r="34" spans="1:9" x14ac:dyDescent="0.2">
      <c r="A34" s="20" t="s">
        <v>73</v>
      </c>
      <c r="B34" s="20" t="s">
        <v>72</v>
      </c>
      <c r="C34" s="20" t="s">
        <v>23</v>
      </c>
      <c r="D34" s="23">
        <v>900</v>
      </c>
      <c r="E34" s="21">
        <v>4281.201</v>
      </c>
      <c r="F34" s="22">
        <v>2.9175101232280301</v>
      </c>
      <c r="G34" s="21">
        <v>8.3650000000000002</v>
      </c>
    </row>
    <row r="35" spans="1:9" x14ac:dyDescent="0.2">
      <c r="A35" s="20" t="s">
        <v>75</v>
      </c>
      <c r="B35" s="20" t="s">
        <v>74</v>
      </c>
      <c r="C35" s="20" t="s">
        <v>23</v>
      </c>
      <c r="D35" s="23">
        <v>200</v>
      </c>
      <c r="E35" s="21">
        <v>985.50099999999998</v>
      </c>
      <c r="F35" s="22">
        <v>0.67158938436932702</v>
      </c>
      <c r="G35" s="21">
        <v>8.0152000000000001</v>
      </c>
    </row>
    <row r="36" spans="1:9" x14ac:dyDescent="0.2">
      <c r="A36" s="19" t="s">
        <v>56</v>
      </c>
      <c r="B36" s="19"/>
      <c r="C36" s="19"/>
      <c r="D36" s="19"/>
      <c r="E36" s="24">
        <f>SUM(E26:E35)</f>
        <v>41223.527000000002</v>
      </c>
      <c r="F36" s="25">
        <f>SUM(F26:F35)</f>
        <v>28.092597693419208</v>
      </c>
      <c r="G36" s="24"/>
      <c r="H36" s="14"/>
      <c r="I36" s="14"/>
    </row>
    <row r="37" spans="1:9" x14ac:dyDescent="0.2">
      <c r="A37" s="20"/>
      <c r="B37" s="20"/>
      <c r="C37" s="20"/>
      <c r="D37" s="20"/>
      <c r="E37" s="21"/>
      <c r="F37" s="22"/>
      <c r="G37" s="21"/>
    </row>
    <row r="38" spans="1:9" x14ac:dyDescent="0.2">
      <c r="A38" s="19" t="s">
        <v>76</v>
      </c>
      <c r="B38" s="20"/>
      <c r="C38" s="20"/>
      <c r="D38" s="20"/>
      <c r="E38" s="21"/>
      <c r="F38" s="22"/>
      <c r="G38" s="21"/>
    </row>
    <row r="39" spans="1:9" x14ac:dyDescent="0.2">
      <c r="A39" s="20" t="s">
        <v>78</v>
      </c>
      <c r="B39" s="20" t="s">
        <v>77</v>
      </c>
      <c r="C39" s="20" t="s">
        <v>121</v>
      </c>
      <c r="D39" s="23">
        <v>12500000</v>
      </c>
      <c r="E39" s="21">
        <v>12134.7875</v>
      </c>
      <c r="F39" s="22">
        <v>8.2694938580251094</v>
      </c>
      <c r="G39" s="21">
        <v>6.9089999999999998</v>
      </c>
    </row>
    <row r="40" spans="1:9" x14ac:dyDescent="0.2">
      <c r="A40" s="20" t="s">
        <v>80</v>
      </c>
      <c r="B40" s="20" t="s">
        <v>79</v>
      </c>
      <c r="C40" s="20" t="s">
        <v>121</v>
      </c>
      <c r="D40" s="23">
        <v>10000000</v>
      </c>
      <c r="E40" s="21">
        <v>9571.73</v>
      </c>
      <c r="F40" s="22">
        <v>6.5228470169481501</v>
      </c>
      <c r="G40" s="21">
        <v>6.92</v>
      </c>
    </row>
    <row r="41" spans="1:9" x14ac:dyDescent="0.2">
      <c r="A41" s="20" t="s">
        <v>82</v>
      </c>
      <c r="B41" s="20" t="s">
        <v>81</v>
      </c>
      <c r="C41" s="20" t="s">
        <v>121</v>
      </c>
      <c r="D41" s="23">
        <v>2500000</v>
      </c>
      <c r="E41" s="21">
        <v>2408.2275</v>
      </c>
      <c r="F41" s="22">
        <v>1.6411348381648301</v>
      </c>
      <c r="G41" s="21">
        <v>6.9200999999999997</v>
      </c>
    </row>
    <row r="42" spans="1:9" x14ac:dyDescent="0.2">
      <c r="A42" s="19" t="s">
        <v>56</v>
      </c>
      <c r="B42" s="19"/>
      <c r="C42" s="19"/>
      <c r="D42" s="19"/>
      <c r="E42" s="24">
        <f>SUM(E38:E41)</f>
        <v>24114.745000000003</v>
      </c>
      <c r="F42" s="25">
        <f>SUM(F38:F41)</f>
        <v>16.43347571313809</v>
      </c>
      <c r="G42" s="24"/>
      <c r="H42" s="14"/>
      <c r="I42" s="14"/>
    </row>
    <row r="43" spans="1:9" x14ac:dyDescent="0.2">
      <c r="A43" s="20"/>
      <c r="B43" s="20"/>
      <c r="C43" s="20"/>
      <c r="D43" s="20"/>
      <c r="E43" s="21"/>
      <c r="F43" s="22"/>
      <c r="G43" s="21"/>
    </row>
    <row r="44" spans="1:9" x14ac:dyDescent="0.2">
      <c r="A44" s="19" t="s">
        <v>486</v>
      </c>
      <c r="B44" s="20"/>
      <c r="C44" s="20"/>
      <c r="D44" s="20"/>
      <c r="E44" s="21"/>
      <c r="F44" s="22"/>
      <c r="G44" s="21"/>
    </row>
    <row r="45" spans="1:9" x14ac:dyDescent="0.2">
      <c r="A45" s="20" t="s">
        <v>83</v>
      </c>
      <c r="B45" s="20" t="s">
        <v>487</v>
      </c>
      <c r="C45" s="20" t="s">
        <v>488</v>
      </c>
      <c r="D45" s="23">
        <v>3467.9720000000002</v>
      </c>
      <c r="E45" s="21">
        <v>356.72408949999999</v>
      </c>
      <c r="F45" s="22">
        <v>0.243096771750626</v>
      </c>
      <c r="G45" s="21">
        <v>6.99</v>
      </c>
    </row>
    <row r="46" spans="1:9" x14ac:dyDescent="0.2">
      <c r="A46" s="19" t="s">
        <v>56</v>
      </c>
      <c r="B46" s="19"/>
      <c r="C46" s="19"/>
      <c r="D46" s="19"/>
      <c r="E46" s="24">
        <f>SUM(E45:E45)</f>
        <v>356.72408949999999</v>
      </c>
      <c r="F46" s="25">
        <f>SUM(F45:F45)</f>
        <v>0.243096771750626</v>
      </c>
      <c r="G46" s="24"/>
      <c r="H46" s="14"/>
      <c r="I46" s="14"/>
    </row>
    <row r="47" spans="1:9" x14ac:dyDescent="0.2">
      <c r="A47" s="20"/>
      <c r="B47" s="20"/>
      <c r="C47" s="20"/>
      <c r="D47" s="20"/>
      <c r="E47" s="21"/>
      <c r="F47" s="22"/>
      <c r="G47" s="21"/>
    </row>
    <row r="48" spans="1:9" x14ac:dyDescent="0.2">
      <c r="A48" s="19" t="s">
        <v>84</v>
      </c>
      <c r="B48" s="19"/>
      <c r="C48" s="19"/>
      <c r="D48" s="19"/>
      <c r="E48" s="24">
        <f>E24+E36+E42+E46</f>
        <v>164332.24558949997</v>
      </c>
      <c r="F48" s="25">
        <f>F24+F36+F42+F46</f>
        <v>111.98749838658844</v>
      </c>
      <c r="G48" s="24"/>
      <c r="H48" s="14"/>
      <c r="I48" s="14"/>
    </row>
    <row r="49" spans="1:9" x14ac:dyDescent="0.2">
      <c r="A49" s="19"/>
      <c r="B49" s="19"/>
      <c r="C49" s="19"/>
      <c r="D49" s="19"/>
      <c r="E49" s="24"/>
      <c r="F49" s="25"/>
      <c r="G49" s="24"/>
      <c r="H49" s="14"/>
      <c r="I49" s="14"/>
    </row>
    <row r="50" spans="1:9" x14ac:dyDescent="0.2">
      <c r="A50" s="19" t="s">
        <v>86</v>
      </c>
      <c r="B50" s="19"/>
      <c r="C50" s="19"/>
      <c r="D50" s="19"/>
      <c r="E50" s="24">
        <f>E52-(E24+E36+E42+E46)</f>
        <v>-17590.64678869996</v>
      </c>
      <c r="F50" s="25">
        <f>F52-(F24+F36+F42+F46)</f>
        <v>-11.987498386588442</v>
      </c>
      <c r="G50" s="24"/>
      <c r="H50" s="14"/>
      <c r="I50" s="14"/>
    </row>
    <row r="51" spans="1:9" x14ac:dyDescent="0.2">
      <c r="A51" s="19"/>
      <c r="B51" s="19"/>
      <c r="C51" s="19"/>
      <c r="D51" s="19"/>
      <c r="E51" s="24"/>
      <c r="F51" s="25"/>
      <c r="G51" s="24"/>
      <c r="H51" s="14"/>
      <c r="I51" s="14"/>
    </row>
    <row r="52" spans="1:9" x14ac:dyDescent="0.2">
      <c r="A52" s="26" t="s">
        <v>85</v>
      </c>
      <c r="B52" s="26"/>
      <c r="C52" s="26"/>
      <c r="D52" s="26"/>
      <c r="E52" s="27">
        <v>146741.59880080001</v>
      </c>
      <c r="F52" s="28">
        <v>100</v>
      </c>
      <c r="G52" s="27"/>
      <c r="H52" s="14"/>
      <c r="I52" s="14"/>
    </row>
    <row r="54" spans="1:9" x14ac:dyDescent="0.2">
      <c r="A54" s="14" t="s">
        <v>87</v>
      </c>
    </row>
    <row r="55" spans="1:9" x14ac:dyDescent="0.2">
      <c r="A55" s="14" t="s">
        <v>89</v>
      </c>
    </row>
    <row r="56" spans="1:9" x14ac:dyDescent="0.2">
      <c r="A56" s="14" t="s">
        <v>489</v>
      </c>
    </row>
    <row r="58" spans="1:9" x14ac:dyDescent="0.2">
      <c r="A58" s="14" t="s">
        <v>90</v>
      </c>
    </row>
    <row r="59" spans="1:9" x14ac:dyDescent="0.2">
      <c r="A59" s="14" t="s">
        <v>91</v>
      </c>
    </row>
    <row r="60" spans="1:9" x14ac:dyDescent="0.2">
      <c r="A60" s="14" t="s">
        <v>92</v>
      </c>
      <c r="B60" s="14"/>
      <c r="C60" s="29" t="s">
        <v>94</v>
      </c>
      <c r="D60" s="14" t="s">
        <v>93</v>
      </c>
    </row>
    <row r="61" spans="1:9" x14ac:dyDescent="0.2">
      <c r="A61" s="7" t="s">
        <v>95</v>
      </c>
      <c r="C61" s="30">
        <v>44.786900000000003</v>
      </c>
      <c r="D61" s="30">
        <v>46.482599999999998</v>
      </c>
    </row>
    <row r="62" spans="1:9" x14ac:dyDescent="0.2">
      <c r="A62" s="7" t="s">
        <v>96</v>
      </c>
      <c r="C62" s="30">
        <v>10.045500000000001</v>
      </c>
      <c r="D62" s="30">
        <v>10.045199999999999</v>
      </c>
    </row>
    <row r="63" spans="1:9" x14ac:dyDescent="0.2">
      <c r="A63" s="7" t="s">
        <v>97</v>
      </c>
      <c r="C63" s="30">
        <v>10.008100000000001</v>
      </c>
      <c r="D63" s="30">
        <v>10.028</v>
      </c>
    </row>
    <row r="64" spans="1:9" x14ac:dyDescent="0.2">
      <c r="A64" s="7" t="s">
        <v>98</v>
      </c>
      <c r="C64" s="30">
        <v>10.331099999999999</v>
      </c>
      <c r="D64" s="30">
        <v>10.386900000000001</v>
      </c>
    </row>
    <row r="65" spans="1:4" x14ac:dyDescent="0.2">
      <c r="A65" s="7" t="s">
        <v>99</v>
      </c>
      <c r="C65" s="30">
        <v>10.667</v>
      </c>
      <c r="D65" s="30">
        <v>10.793200000000001</v>
      </c>
    </row>
    <row r="66" spans="1:4" x14ac:dyDescent="0.2">
      <c r="A66" s="7" t="s">
        <v>100</v>
      </c>
      <c r="C66" s="30">
        <v>46.1708</v>
      </c>
      <c r="D66" s="30">
        <v>47.957500000000003</v>
      </c>
    </row>
    <row r="67" spans="1:4" x14ac:dyDescent="0.2">
      <c r="A67" s="7" t="s">
        <v>101</v>
      </c>
      <c r="C67" s="30">
        <v>10.056900000000001</v>
      </c>
      <c r="D67" s="30">
        <v>10.056699999999999</v>
      </c>
    </row>
    <row r="68" spans="1:4" x14ac:dyDescent="0.2">
      <c r="A68" s="7" t="s">
        <v>102</v>
      </c>
      <c r="C68" s="30">
        <v>10.007999999999999</v>
      </c>
      <c r="D68" s="30">
        <v>10.032999999999999</v>
      </c>
    </row>
    <row r="69" spans="1:4" x14ac:dyDescent="0.2">
      <c r="A69" s="7" t="s">
        <v>103</v>
      </c>
      <c r="C69" s="30">
        <v>10.762700000000001</v>
      </c>
      <c r="D69" s="30">
        <v>10.8123</v>
      </c>
    </row>
    <row r="70" spans="1:4" x14ac:dyDescent="0.2">
      <c r="A70" s="7" t="s">
        <v>104</v>
      </c>
      <c r="C70" s="30">
        <v>11.1729</v>
      </c>
      <c r="D70" s="30">
        <v>11.3064</v>
      </c>
    </row>
    <row r="72" spans="1:4" x14ac:dyDescent="0.2">
      <c r="A72" s="14" t="s">
        <v>105</v>
      </c>
    </row>
    <row r="73" spans="1:4" x14ac:dyDescent="0.2">
      <c r="A73" s="53" t="s">
        <v>106</v>
      </c>
      <c r="B73" s="54"/>
      <c r="C73" s="31" t="s">
        <v>107</v>
      </c>
    </row>
    <row r="74" spans="1:4" x14ac:dyDescent="0.2">
      <c r="A74" s="49" t="s">
        <v>96</v>
      </c>
      <c r="B74" s="50"/>
      <c r="C74" s="32">
        <v>0.37357212000000001</v>
      </c>
    </row>
    <row r="75" spans="1:4" x14ac:dyDescent="0.2">
      <c r="A75" s="49" t="s">
        <v>97</v>
      </c>
      <c r="B75" s="50"/>
      <c r="C75" s="32">
        <v>0.35252198000000001</v>
      </c>
    </row>
    <row r="76" spans="1:4" x14ac:dyDescent="0.2">
      <c r="A76" s="49" t="s">
        <v>98</v>
      </c>
      <c r="B76" s="50"/>
      <c r="C76" s="32">
        <v>0.33</v>
      </c>
    </row>
    <row r="77" spans="1:4" x14ac:dyDescent="0.2">
      <c r="A77" s="49" t="s">
        <v>99</v>
      </c>
      <c r="B77" s="50"/>
      <c r="C77" s="32">
        <v>0.27500000000000002</v>
      </c>
    </row>
    <row r="78" spans="1:4" x14ac:dyDescent="0.2">
      <c r="A78" s="49" t="s">
        <v>101</v>
      </c>
      <c r="B78" s="50"/>
      <c r="C78" s="32">
        <v>0.38179257</v>
      </c>
    </row>
    <row r="79" spans="1:4" x14ac:dyDescent="0.2">
      <c r="A79" s="49" t="s">
        <v>102</v>
      </c>
      <c r="B79" s="50"/>
      <c r="C79" s="32">
        <v>0.35924688999999999</v>
      </c>
    </row>
    <row r="80" spans="1:4" x14ac:dyDescent="0.2">
      <c r="A80" s="49" t="s">
        <v>103</v>
      </c>
      <c r="B80" s="50"/>
      <c r="C80" s="32">
        <v>0.36</v>
      </c>
    </row>
    <row r="81" spans="1:5" x14ac:dyDescent="0.2">
      <c r="A81" s="49" t="s">
        <v>104</v>
      </c>
      <c r="B81" s="50"/>
      <c r="C81" s="32">
        <v>0.29499999999999998</v>
      </c>
    </row>
    <row r="82" spans="1:5" x14ac:dyDescent="0.2">
      <c r="A82" s="7" t="s">
        <v>108</v>
      </c>
    </row>
    <row r="83" spans="1:5" x14ac:dyDescent="0.2">
      <c r="A83" s="7" t="s">
        <v>109</v>
      </c>
    </row>
    <row r="85" spans="1:5" x14ac:dyDescent="0.2">
      <c r="A85" s="14" t="s">
        <v>110</v>
      </c>
      <c r="D85" s="33">
        <v>0.68326088512656102</v>
      </c>
      <c r="E85" s="10" t="s">
        <v>111</v>
      </c>
    </row>
    <row r="87" spans="1:5" x14ac:dyDescent="0.2">
      <c r="A87" s="14" t="s">
        <v>112</v>
      </c>
      <c r="D87" s="29" t="s">
        <v>113</v>
      </c>
    </row>
    <row r="89" spans="1:5" x14ac:dyDescent="0.2">
      <c r="A89" s="14" t="s">
        <v>490</v>
      </c>
    </row>
    <row r="91" spans="1:5" x14ac:dyDescent="0.2">
      <c r="A91" s="38" t="s">
        <v>535</v>
      </c>
    </row>
    <row r="92" spans="1:5" x14ac:dyDescent="0.2">
      <c r="A92" s="39"/>
    </row>
    <row r="93" spans="1:5" x14ac:dyDescent="0.2">
      <c r="A93" s="39"/>
    </row>
    <row r="94" spans="1:5" x14ac:dyDescent="0.2">
      <c r="A94" s="39"/>
    </row>
    <row r="95" spans="1:5" x14ac:dyDescent="0.2">
      <c r="A95" s="39"/>
    </row>
    <row r="96" spans="1:5" x14ac:dyDescent="0.2">
      <c r="A96" s="39"/>
    </row>
    <row r="97" spans="1:1" x14ac:dyDescent="0.2">
      <c r="A97" s="39"/>
    </row>
    <row r="98" spans="1:1" x14ac:dyDescent="0.2">
      <c r="A98" s="39"/>
    </row>
    <row r="99" spans="1:1" x14ac:dyDescent="0.2">
      <c r="A99" s="39"/>
    </row>
    <row r="100" spans="1:1" x14ac:dyDescent="0.2">
      <c r="A100" s="39"/>
    </row>
    <row r="101" spans="1:1" x14ac:dyDescent="0.2">
      <c r="A101" s="39"/>
    </row>
    <row r="102" spans="1:1" x14ac:dyDescent="0.2">
      <c r="A102" s="39"/>
    </row>
    <row r="103" spans="1:1" x14ac:dyDescent="0.2">
      <c r="A103" s="39"/>
    </row>
    <row r="104" spans="1:1" x14ac:dyDescent="0.2">
      <c r="A104" s="39"/>
    </row>
    <row r="105" spans="1:1" x14ac:dyDescent="0.2">
      <c r="A105" s="38"/>
    </row>
    <row r="106" spans="1:1" x14ac:dyDescent="0.2">
      <c r="A106" s="39"/>
    </row>
    <row r="107" spans="1:1" x14ac:dyDescent="0.2">
      <c r="A107" s="38" t="s">
        <v>495</v>
      </c>
    </row>
    <row r="108" spans="1:1" x14ac:dyDescent="0.2">
      <c r="A108" s="39"/>
    </row>
    <row r="109" spans="1:1" x14ac:dyDescent="0.2">
      <c r="A109" s="38" t="s">
        <v>536</v>
      </c>
    </row>
    <row r="110" spans="1:1" x14ac:dyDescent="0.2">
      <c r="A110" s="39"/>
    </row>
    <row r="111" spans="1:1" x14ac:dyDescent="0.2">
      <c r="A111" s="39"/>
    </row>
    <row r="112" spans="1:1" x14ac:dyDescent="0.2">
      <c r="A112" s="39"/>
    </row>
    <row r="113" spans="1:1" x14ac:dyDescent="0.2">
      <c r="A113" s="39"/>
    </row>
    <row r="114" spans="1:1" x14ac:dyDescent="0.2">
      <c r="A114" s="39"/>
    </row>
    <row r="115" spans="1:1" x14ac:dyDescent="0.2">
      <c r="A115" s="39"/>
    </row>
    <row r="116" spans="1:1" x14ac:dyDescent="0.2">
      <c r="A116" s="39"/>
    </row>
    <row r="117" spans="1:1" x14ac:dyDescent="0.2">
      <c r="A117" s="39"/>
    </row>
    <row r="118" spans="1:1" x14ac:dyDescent="0.2">
      <c r="A118" s="39"/>
    </row>
    <row r="119" spans="1:1" x14ac:dyDescent="0.2">
      <c r="A119" s="39"/>
    </row>
    <row r="120" spans="1:1" x14ac:dyDescent="0.2">
      <c r="A120" s="39"/>
    </row>
    <row r="121" spans="1:1" x14ac:dyDescent="0.2">
      <c r="A121" s="39"/>
    </row>
    <row r="122" spans="1:1" x14ac:dyDescent="0.2">
      <c r="A122" s="39"/>
    </row>
    <row r="123" spans="1:1" x14ac:dyDescent="0.2">
      <c r="A123" s="39"/>
    </row>
    <row r="124" spans="1:1" x14ac:dyDescent="0.2">
      <c r="A124" s="14" t="s">
        <v>496</v>
      </c>
    </row>
    <row r="126" spans="1:1" x14ac:dyDescent="0.2">
      <c r="A126" s="39" t="s">
        <v>534</v>
      </c>
    </row>
    <row r="127" spans="1:1" x14ac:dyDescent="0.2">
      <c r="A127" s="40" t="s">
        <v>533</v>
      </c>
    </row>
  </sheetData>
  <mergeCells count="10">
    <mergeCell ref="A78:B78"/>
    <mergeCell ref="A79:B79"/>
    <mergeCell ref="A80:B80"/>
    <mergeCell ref="A81:B81"/>
    <mergeCell ref="A1:G1"/>
    <mergeCell ref="A73:B73"/>
    <mergeCell ref="A74:B74"/>
    <mergeCell ref="A75:B75"/>
    <mergeCell ref="A76:B76"/>
    <mergeCell ref="A77:B77"/>
  </mergeCells>
  <conditionalFormatting sqref="F2:F3">
    <cfRule type="cellIs" dxfId="29" priority="2" stopIfTrue="1" operator="between">
      <formula>0.009</formula>
      <formula>-0.009</formula>
    </cfRule>
  </conditionalFormatting>
  <conditionalFormatting sqref="F5:F65536">
    <cfRule type="cellIs" dxfId="28" priority="1" stopIfTrue="1" operator="between">
      <formula>0.009</formula>
      <formula>-0.009</formula>
    </cfRule>
  </conditionalFormatting>
  <hyperlinks>
    <hyperlink ref="A127" r:id="rId1" xr:uid="{00000000-0004-0000-0200-000000000000}"/>
  </hyperlinks>
  <pageMargins left="0.7" right="0.7" top="0.75" bottom="0.75" header="0.3" footer="0.3"/>
  <pageSetup paperSize="9" orientation="portrait" r:id="rId2"/>
  <headerFooter>
    <oddFooter>&amp;C&amp;1#&amp;"Calibri"&amp;10&amp;K000000PUBLIC</oddFooter>
    <evenFooter>&amp;LPUBLIC</evenFooter>
    <firstFooter>&amp;LPUBLIC</firstFooter>
  </headerFooter>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90"/>
  <sheetViews>
    <sheetView workbookViewId="0">
      <selection sqref="A1:G1"/>
    </sheetView>
  </sheetViews>
  <sheetFormatPr defaultColWidth="9.109375" defaultRowHeight="10.199999999999999" x14ac:dyDescent="0.2"/>
  <cols>
    <col min="1" max="1" width="38.6640625" style="7" bestFit="1" customWidth="1"/>
    <col min="2" max="2" width="51.6640625" style="7" bestFit="1" customWidth="1"/>
    <col min="3" max="3" width="24.6640625" style="7" bestFit="1" customWidth="1"/>
    <col min="4" max="4" width="15.33203125" style="7" bestFit="1" customWidth="1"/>
    <col min="5" max="5" width="27" style="10" customWidth="1"/>
    <col min="6" max="6" width="13.5546875" style="11" bestFit="1" customWidth="1"/>
    <col min="7" max="7" width="4.5546875" style="10" bestFit="1" customWidth="1"/>
    <col min="8" max="16384" width="9.109375" style="7"/>
  </cols>
  <sheetData>
    <row r="1" spans="1:9" s="1" customFormat="1" ht="13.8" x14ac:dyDescent="0.2">
      <c r="A1" s="51" t="s">
        <v>9</v>
      </c>
      <c r="B1" s="52"/>
      <c r="C1" s="52"/>
      <c r="D1" s="52"/>
      <c r="E1" s="52"/>
      <c r="F1" s="52"/>
      <c r="G1" s="52"/>
    </row>
    <row r="2" spans="1:9" s="1" customFormat="1" ht="11.4" x14ac:dyDescent="0.2">
      <c r="E2" s="5"/>
      <c r="F2" s="9"/>
      <c r="G2" s="10"/>
    </row>
    <row r="3" spans="1:9" s="1" customFormat="1" ht="12" x14ac:dyDescent="0.2">
      <c r="A3" s="8" t="s">
        <v>7</v>
      </c>
      <c r="B3" s="2"/>
      <c r="C3" s="3"/>
      <c r="D3" s="3"/>
      <c r="E3" s="4"/>
      <c r="F3" s="9"/>
      <c r="G3" s="10"/>
    </row>
    <row r="4" spans="1:9" s="1" customFormat="1" ht="31.5" customHeight="1" x14ac:dyDescent="0.2">
      <c r="A4" s="6" t="s">
        <v>2</v>
      </c>
      <c r="B4" s="6" t="s">
        <v>0</v>
      </c>
      <c r="C4" s="13" t="s">
        <v>88</v>
      </c>
      <c r="D4" s="13" t="s">
        <v>1</v>
      </c>
      <c r="E4" s="36" t="s">
        <v>6</v>
      </c>
      <c r="F4" s="12" t="s">
        <v>3</v>
      </c>
      <c r="G4" s="12" t="s">
        <v>5</v>
      </c>
    </row>
    <row r="5" spans="1:9" x14ac:dyDescent="0.2">
      <c r="A5" s="15" t="s">
        <v>132</v>
      </c>
      <c r="B5" s="16"/>
      <c r="C5" s="16"/>
      <c r="D5" s="16"/>
      <c r="E5" s="17"/>
      <c r="F5" s="18"/>
      <c r="G5" s="17"/>
    </row>
    <row r="6" spans="1:9" x14ac:dyDescent="0.2">
      <c r="A6" s="19" t="s">
        <v>133</v>
      </c>
      <c r="B6" s="20"/>
      <c r="C6" s="20"/>
      <c r="D6" s="20"/>
      <c r="E6" s="21"/>
      <c r="F6" s="22"/>
      <c r="G6" s="21"/>
    </row>
    <row r="7" spans="1:9" x14ac:dyDescent="0.2">
      <c r="A7" s="20" t="s">
        <v>135</v>
      </c>
      <c r="B7" s="20" t="s">
        <v>134</v>
      </c>
      <c r="C7" s="20" t="s">
        <v>136</v>
      </c>
      <c r="D7" s="23">
        <v>2500</v>
      </c>
      <c r="E7" s="21">
        <v>2663.9841940000001</v>
      </c>
      <c r="F7" s="22">
        <v>8.6848402012980799</v>
      </c>
      <c r="G7" s="21">
        <v>7.76</v>
      </c>
    </row>
    <row r="8" spans="1:9" x14ac:dyDescent="0.2">
      <c r="A8" s="20" t="s">
        <v>138</v>
      </c>
      <c r="B8" s="20" t="s">
        <v>137</v>
      </c>
      <c r="C8" s="20" t="s">
        <v>136</v>
      </c>
      <c r="D8" s="23">
        <v>2500</v>
      </c>
      <c r="E8" s="21">
        <v>2587.2656966999998</v>
      </c>
      <c r="F8" s="22">
        <v>8.4347306507103195</v>
      </c>
      <c r="G8" s="21">
        <v>7.72</v>
      </c>
    </row>
    <row r="9" spans="1:9" x14ac:dyDescent="0.2">
      <c r="A9" s="20" t="s">
        <v>140</v>
      </c>
      <c r="B9" s="20" t="s">
        <v>139</v>
      </c>
      <c r="C9" s="20" t="s">
        <v>141</v>
      </c>
      <c r="D9" s="23">
        <v>2000</v>
      </c>
      <c r="E9" s="21">
        <v>2051.7197814000001</v>
      </c>
      <c r="F9" s="22">
        <v>6.6888003612911904</v>
      </c>
      <c r="G9" s="21">
        <v>7.93</v>
      </c>
    </row>
    <row r="10" spans="1:9" x14ac:dyDescent="0.2">
      <c r="A10" s="19" t="s">
        <v>56</v>
      </c>
      <c r="B10" s="19"/>
      <c r="C10" s="19"/>
      <c r="D10" s="19"/>
      <c r="E10" s="24">
        <f>SUM(E6:E9)</f>
        <v>7302.9696721</v>
      </c>
      <c r="F10" s="25">
        <f>SUM(F6:F9)</f>
        <v>23.808371213299591</v>
      </c>
      <c r="G10" s="24"/>
      <c r="H10" s="14"/>
      <c r="I10" s="14"/>
    </row>
    <row r="11" spans="1:9" x14ac:dyDescent="0.2">
      <c r="A11" s="20"/>
      <c r="B11" s="20"/>
      <c r="C11" s="20"/>
      <c r="D11" s="20"/>
      <c r="E11" s="21"/>
      <c r="F11" s="22"/>
      <c r="G11" s="21"/>
    </row>
    <row r="12" spans="1:9" x14ac:dyDescent="0.2">
      <c r="A12" s="19" t="s">
        <v>118</v>
      </c>
      <c r="B12" s="20"/>
      <c r="C12" s="20"/>
      <c r="D12" s="20"/>
      <c r="E12" s="21"/>
      <c r="F12" s="22"/>
      <c r="G12" s="21"/>
    </row>
    <row r="13" spans="1:9" x14ac:dyDescent="0.2">
      <c r="A13" s="20" t="s">
        <v>127</v>
      </c>
      <c r="B13" s="20" t="s">
        <v>126</v>
      </c>
      <c r="C13" s="20" t="s">
        <v>121</v>
      </c>
      <c r="D13" s="23">
        <v>8000000</v>
      </c>
      <c r="E13" s="21">
        <v>8354.9733333000004</v>
      </c>
      <c r="F13" s="22">
        <v>27.238002556188299</v>
      </c>
      <c r="G13" s="21">
        <v>7.98566283076108</v>
      </c>
    </row>
    <row r="14" spans="1:9" x14ac:dyDescent="0.2">
      <c r="A14" s="20" t="s">
        <v>143</v>
      </c>
      <c r="B14" s="20" t="s">
        <v>142</v>
      </c>
      <c r="C14" s="20" t="s">
        <v>121</v>
      </c>
      <c r="D14" s="23">
        <v>7000000</v>
      </c>
      <c r="E14" s="21">
        <v>7140.8454443999999</v>
      </c>
      <c r="F14" s="22">
        <v>23.279830911332098</v>
      </c>
      <c r="G14" s="21">
        <v>7.5677313590427797</v>
      </c>
    </row>
    <row r="15" spans="1:9" x14ac:dyDescent="0.2">
      <c r="A15" s="20" t="s">
        <v>145</v>
      </c>
      <c r="B15" s="20" t="s">
        <v>144</v>
      </c>
      <c r="C15" s="20" t="s">
        <v>121</v>
      </c>
      <c r="D15" s="23">
        <v>3000000</v>
      </c>
      <c r="E15" s="21">
        <v>3043.7779999999998</v>
      </c>
      <c r="F15" s="22">
        <v>9.9230038968567005</v>
      </c>
      <c r="G15" s="21">
        <v>7.86522538765968</v>
      </c>
    </row>
    <row r="16" spans="1:9" x14ac:dyDescent="0.2">
      <c r="A16" s="20" t="s">
        <v>147</v>
      </c>
      <c r="B16" s="20" t="s">
        <v>146</v>
      </c>
      <c r="C16" s="20" t="s">
        <v>121</v>
      </c>
      <c r="D16" s="23">
        <v>1665300</v>
      </c>
      <c r="E16" s="21">
        <v>1677.3591773000001</v>
      </c>
      <c r="F16" s="22">
        <v>5.4683494173281497</v>
      </c>
      <c r="G16" s="21">
        <v>7.1077000056124904</v>
      </c>
    </row>
    <row r="17" spans="1:9" x14ac:dyDescent="0.2">
      <c r="A17" s="20" t="s">
        <v>149</v>
      </c>
      <c r="B17" s="20" t="s">
        <v>148</v>
      </c>
      <c r="C17" s="20" t="s">
        <v>121</v>
      </c>
      <c r="D17" s="23">
        <v>1000000</v>
      </c>
      <c r="E17" s="21">
        <v>1026.8396667</v>
      </c>
      <c r="F17" s="22">
        <v>3.3475943429879398</v>
      </c>
      <c r="G17" s="21">
        <v>7.12550076051249</v>
      </c>
    </row>
    <row r="18" spans="1:9" x14ac:dyDescent="0.2">
      <c r="A18" s="20" t="s">
        <v>151</v>
      </c>
      <c r="B18" s="20" t="s">
        <v>150</v>
      </c>
      <c r="C18" s="20" t="s">
        <v>121</v>
      </c>
      <c r="D18" s="23">
        <v>1000000</v>
      </c>
      <c r="E18" s="21">
        <v>1022.284</v>
      </c>
      <c r="F18" s="22">
        <v>3.3327424390656102</v>
      </c>
      <c r="G18" s="21">
        <v>7.1303830721999804</v>
      </c>
    </row>
    <row r="19" spans="1:9" x14ac:dyDescent="0.2">
      <c r="A19" s="19" t="s">
        <v>56</v>
      </c>
      <c r="B19" s="19"/>
      <c r="C19" s="19"/>
      <c r="D19" s="19"/>
      <c r="E19" s="24">
        <f>SUM(E13:E18)</f>
        <v>22266.079621700002</v>
      </c>
      <c r="F19" s="25">
        <f>SUM(F13:F18)</f>
        <v>72.589523563758803</v>
      </c>
      <c r="G19" s="24"/>
      <c r="H19" s="14"/>
      <c r="I19" s="14"/>
    </row>
    <row r="20" spans="1:9" x14ac:dyDescent="0.2">
      <c r="A20" s="20"/>
      <c r="B20" s="20"/>
      <c r="C20" s="20"/>
      <c r="D20" s="20"/>
      <c r="E20" s="21"/>
      <c r="F20" s="22"/>
      <c r="G20" s="21"/>
    </row>
    <row r="21" spans="1:9" x14ac:dyDescent="0.2">
      <c r="A21" s="19" t="s">
        <v>486</v>
      </c>
      <c r="B21" s="20"/>
      <c r="C21" s="20"/>
      <c r="D21" s="20"/>
      <c r="E21" s="21"/>
      <c r="F21" s="22"/>
      <c r="G21" s="21"/>
    </row>
    <row r="22" spans="1:9" x14ac:dyDescent="0.2">
      <c r="A22" s="20" t="s">
        <v>83</v>
      </c>
      <c r="B22" s="20" t="s">
        <v>487</v>
      </c>
      <c r="C22" s="20" t="s">
        <v>488</v>
      </c>
      <c r="D22" s="23">
        <v>789.46100000000001</v>
      </c>
      <c r="E22" s="21">
        <v>81.205891100000002</v>
      </c>
      <c r="F22" s="22">
        <v>0.26473887840473898</v>
      </c>
      <c r="G22" s="21">
        <v>6.99</v>
      </c>
    </row>
    <row r="23" spans="1:9" x14ac:dyDescent="0.2">
      <c r="A23" s="19" t="s">
        <v>56</v>
      </c>
      <c r="B23" s="19"/>
      <c r="C23" s="19"/>
      <c r="D23" s="19"/>
      <c r="E23" s="24">
        <f>SUM(E22:E22)</f>
        <v>81.205891100000002</v>
      </c>
      <c r="F23" s="25">
        <f>SUM(F22:F22)</f>
        <v>0.26473887840473898</v>
      </c>
      <c r="G23" s="24"/>
      <c r="H23" s="14"/>
      <c r="I23" s="14"/>
    </row>
    <row r="24" spans="1:9" x14ac:dyDescent="0.2">
      <c r="A24" s="20"/>
      <c r="B24" s="20"/>
      <c r="C24" s="20"/>
      <c r="D24" s="20"/>
      <c r="E24" s="21"/>
      <c r="F24" s="22"/>
      <c r="G24" s="21"/>
    </row>
    <row r="25" spans="1:9" x14ac:dyDescent="0.2">
      <c r="A25" s="19" t="s">
        <v>84</v>
      </c>
      <c r="B25" s="19"/>
      <c r="C25" s="19"/>
      <c r="D25" s="19"/>
      <c r="E25" s="24">
        <f>E10+E19+E23</f>
        <v>29650.255184900001</v>
      </c>
      <c r="F25" s="25">
        <f>F10+F19+F23</f>
        <v>96.662633655463139</v>
      </c>
      <c r="G25" s="24"/>
      <c r="H25" s="14"/>
      <c r="I25" s="14"/>
    </row>
    <row r="26" spans="1:9" x14ac:dyDescent="0.2">
      <c r="A26" s="19"/>
      <c r="B26" s="19"/>
      <c r="C26" s="19"/>
      <c r="D26" s="19"/>
      <c r="E26" s="24"/>
      <c r="F26" s="25"/>
      <c r="G26" s="24"/>
      <c r="H26" s="14"/>
      <c r="I26" s="14"/>
    </row>
    <row r="27" spans="1:9" x14ac:dyDescent="0.2">
      <c r="A27" s="19" t="s">
        <v>86</v>
      </c>
      <c r="B27" s="19"/>
      <c r="C27" s="19"/>
      <c r="D27" s="19"/>
      <c r="E27" s="24">
        <f>E29-(E10+E19+E23)</f>
        <v>1023.7023348000002</v>
      </c>
      <c r="F27" s="25">
        <f>F29-(F10+F19+F23)</f>
        <v>3.3373663445368607</v>
      </c>
      <c r="G27" s="24"/>
      <c r="H27" s="14"/>
      <c r="I27" s="14"/>
    </row>
    <row r="28" spans="1:9" x14ac:dyDescent="0.2">
      <c r="A28" s="19"/>
      <c r="B28" s="19"/>
      <c r="C28" s="19"/>
      <c r="D28" s="19"/>
      <c r="E28" s="24"/>
      <c r="F28" s="25"/>
      <c r="G28" s="24"/>
      <c r="H28" s="14"/>
      <c r="I28" s="14"/>
    </row>
    <row r="29" spans="1:9" x14ac:dyDescent="0.2">
      <c r="A29" s="26" t="s">
        <v>85</v>
      </c>
      <c r="B29" s="26"/>
      <c r="C29" s="26"/>
      <c r="D29" s="26"/>
      <c r="E29" s="27">
        <v>30673.957519700001</v>
      </c>
      <c r="F29" s="28">
        <v>100</v>
      </c>
      <c r="G29" s="27"/>
      <c r="H29" s="14"/>
      <c r="I29" s="14"/>
    </row>
    <row r="31" spans="1:9" x14ac:dyDescent="0.2">
      <c r="A31" s="14" t="s">
        <v>89</v>
      </c>
    </row>
    <row r="32" spans="1:9" x14ac:dyDescent="0.2">
      <c r="A32" s="14" t="s">
        <v>489</v>
      </c>
    </row>
    <row r="34" spans="1:7" ht="33.75" customHeight="1" x14ac:dyDescent="0.2">
      <c r="A34" s="55" t="s">
        <v>491</v>
      </c>
      <c r="B34" s="55"/>
      <c r="C34" s="55"/>
      <c r="D34" s="55"/>
      <c r="E34" s="55"/>
      <c r="F34" s="55"/>
      <c r="G34" s="55"/>
    </row>
    <row r="36" spans="1:7" x14ac:dyDescent="0.2">
      <c r="A36" s="14" t="s">
        <v>90</v>
      </c>
    </row>
    <row r="37" spans="1:7" x14ac:dyDescent="0.2">
      <c r="A37" s="14" t="s">
        <v>91</v>
      </c>
    </row>
    <row r="38" spans="1:7" x14ac:dyDescent="0.2">
      <c r="A38" s="14" t="s">
        <v>92</v>
      </c>
      <c r="B38" s="14"/>
      <c r="C38" s="29" t="s">
        <v>94</v>
      </c>
      <c r="D38" s="14" t="s">
        <v>93</v>
      </c>
    </row>
    <row r="39" spans="1:7" x14ac:dyDescent="0.2">
      <c r="A39" s="7" t="s">
        <v>152</v>
      </c>
      <c r="C39" s="30">
        <v>36.029800000000002</v>
      </c>
      <c r="D39" s="30">
        <v>37.451700000000002</v>
      </c>
    </row>
    <row r="40" spans="1:7" x14ac:dyDescent="0.2">
      <c r="A40" s="7" t="s">
        <v>153</v>
      </c>
      <c r="C40" s="30">
        <v>10.1751</v>
      </c>
      <c r="D40" s="30">
        <v>10.2112</v>
      </c>
    </row>
    <row r="41" spans="1:7" x14ac:dyDescent="0.2">
      <c r="A41" s="7" t="s">
        <v>154</v>
      </c>
      <c r="C41" s="30">
        <v>38.9009</v>
      </c>
      <c r="D41" s="30">
        <v>40.587299999999999</v>
      </c>
    </row>
    <row r="42" spans="1:7" x14ac:dyDescent="0.2">
      <c r="A42" s="7" t="s">
        <v>155</v>
      </c>
      <c r="C42" s="30">
        <v>10.0747</v>
      </c>
      <c r="D42" s="30">
        <v>10.1084</v>
      </c>
    </row>
    <row r="44" spans="1:7" x14ac:dyDescent="0.2">
      <c r="A44" s="14" t="s">
        <v>105</v>
      </c>
    </row>
    <row r="45" spans="1:7" x14ac:dyDescent="0.2">
      <c r="A45" s="53" t="s">
        <v>106</v>
      </c>
      <c r="B45" s="54"/>
      <c r="C45" s="31" t="s">
        <v>107</v>
      </c>
    </row>
    <row r="46" spans="1:7" x14ac:dyDescent="0.2">
      <c r="A46" s="49" t="s">
        <v>153</v>
      </c>
      <c r="B46" s="50"/>
      <c r="C46" s="32">
        <v>0.35838520000000001</v>
      </c>
    </row>
    <row r="47" spans="1:7" x14ac:dyDescent="0.2">
      <c r="A47" s="49" t="s">
        <v>155</v>
      </c>
      <c r="B47" s="50"/>
      <c r="C47" s="32">
        <v>0.38535884999999998</v>
      </c>
    </row>
    <row r="48" spans="1:7" x14ac:dyDescent="0.2">
      <c r="A48" s="7" t="s">
        <v>108</v>
      </c>
    </row>
    <row r="49" spans="1:5" x14ac:dyDescent="0.2">
      <c r="A49" s="7" t="s">
        <v>109</v>
      </c>
    </row>
    <row r="51" spans="1:5" x14ac:dyDescent="0.2">
      <c r="A51" s="14" t="s">
        <v>110</v>
      </c>
      <c r="D51" s="33">
        <v>6.0796096789291498</v>
      </c>
      <c r="E51" s="10" t="s">
        <v>111</v>
      </c>
    </row>
    <row r="53" spans="1:5" x14ac:dyDescent="0.2">
      <c r="A53" s="14" t="s">
        <v>112</v>
      </c>
      <c r="D53" s="29" t="s">
        <v>113</v>
      </c>
    </row>
    <row r="55" spans="1:5" x14ac:dyDescent="0.2">
      <c r="A55" s="14" t="s">
        <v>490</v>
      </c>
    </row>
    <row r="56" spans="1:5" ht="14.4" x14ac:dyDescent="0.3">
      <c r="A56" s="34"/>
    </row>
    <row r="57" spans="1:5" x14ac:dyDescent="0.2">
      <c r="A57" s="38" t="s">
        <v>535</v>
      </c>
    </row>
    <row r="58" spans="1:5" x14ac:dyDescent="0.2">
      <c r="A58" s="39"/>
    </row>
    <row r="59" spans="1:5" x14ac:dyDescent="0.2">
      <c r="A59" s="39"/>
    </row>
    <row r="60" spans="1:5" x14ac:dyDescent="0.2">
      <c r="A60" s="39"/>
    </row>
    <row r="61" spans="1:5" x14ac:dyDescent="0.2">
      <c r="A61" s="39"/>
    </row>
    <row r="62" spans="1:5" x14ac:dyDescent="0.2">
      <c r="A62" s="39"/>
    </row>
    <row r="63" spans="1:5" x14ac:dyDescent="0.2">
      <c r="A63" s="39"/>
    </row>
    <row r="64" spans="1:5" x14ac:dyDescent="0.2">
      <c r="A64" s="39"/>
    </row>
    <row r="65" spans="1:1" x14ac:dyDescent="0.2">
      <c r="A65" s="39"/>
    </row>
    <row r="66" spans="1:1" x14ac:dyDescent="0.2">
      <c r="A66" s="39"/>
    </row>
    <row r="67" spans="1:1" x14ac:dyDescent="0.2">
      <c r="A67" s="39"/>
    </row>
    <row r="68" spans="1:1" x14ac:dyDescent="0.2">
      <c r="A68" s="39"/>
    </row>
    <row r="69" spans="1:1" x14ac:dyDescent="0.2">
      <c r="A69" s="39"/>
    </row>
    <row r="70" spans="1:1" x14ac:dyDescent="0.2">
      <c r="A70" s="39"/>
    </row>
    <row r="71" spans="1:1" x14ac:dyDescent="0.2">
      <c r="A71" s="38" t="s">
        <v>497</v>
      </c>
    </row>
    <row r="72" spans="1:1" x14ac:dyDescent="0.2">
      <c r="A72" s="39"/>
    </row>
    <row r="73" spans="1:1" x14ac:dyDescent="0.2">
      <c r="A73" s="38" t="s">
        <v>537</v>
      </c>
    </row>
    <row r="74" spans="1:1" x14ac:dyDescent="0.2">
      <c r="A74" s="39"/>
    </row>
    <row r="75" spans="1:1" x14ac:dyDescent="0.2">
      <c r="A75" s="39"/>
    </row>
    <row r="76" spans="1:1" x14ac:dyDescent="0.2">
      <c r="A76" s="39"/>
    </row>
    <row r="77" spans="1:1" x14ac:dyDescent="0.2">
      <c r="A77" s="39"/>
    </row>
    <row r="78" spans="1:1" x14ac:dyDescent="0.2">
      <c r="A78" s="39"/>
    </row>
    <row r="79" spans="1:1" x14ac:dyDescent="0.2">
      <c r="A79" s="39"/>
    </row>
    <row r="80" spans="1:1" x14ac:dyDescent="0.2">
      <c r="A80" s="39"/>
    </row>
    <row r="81" spans="1:1" x14ac:dyDescent="0.2">
      <c r="A81" s="39"/>
    </row>
    <row r="82" spans="1:1" x14ac:dyDescent="0.2">
      <c r="A82" s="39"/>
    </row>
    <row r="83" spans="1:1" x14ac:dyDescent="0.2">
      <c r="A83" s="39"/>
    </row>
    <row r="84" spans="1:1" x14ac:dyDescent="0.2">
      <c r="A84" s="39"/>
    </row>
    <row r="85" spans="1:1" x14ac:dyDescent="0.2">
      <c r="A85" s="39"/>
    </row>
    <row r="86" spans="1:1" x14ac:dyDescent="0.2">
      <c r="A86" s="39"/>
    </row>
    <row r="87" spans="1:1" x14ac:dyDescent="0.2">
      <c r="A87" s="39" t="s">
        <v>534</v>
      </c>
    </row>
    <row r="88" spans="1:1" x14ac:dyDescent="0.2">
      <c r="A88" s="40" t="s">
        <v>533</v>
      </c>
    </row>
    <row r="89" spans="1:1" x14ac:dyDescent="0.2">
      <c r="A89" s="39"/>
    </row>
    <row r="90" spans="1:1" x14ac:dyDescent="0.2">
      <c r="A90" s="40"/>
    </row>
  </sheetData>
  <mergeCells count="5">
    <mergeCell ref="A1:G1"/>
    <mergeCell ref="A45:B45"/>
    <mergeCell ref="A46:B46"/>
    <mergeCell ref="A47:B47"/>
    <mergeCell ref="A34:G34"/>
  </mergeCells>
  <conditionalFormatting sqref="F2:F3 F5:F33">
    <cfRule type="cellIs" dxfId="27" priority="2" stopIfTrue="1" operator="between">
      <formula>0.009</formula>
      <formula>-0.009</formula>
    </cfRule>
  </conditionalFormatting>
  <conditionalFormatting sqref="F35:F65536">
    <cfRule type="cellIs" dxfId="26" priority="1" stopIfTrue="1" operator="between">
      <formula>0.009</formula>
      <formula>-0.009</formula>
    </cfRule>
  </conditionalFormatting>
  <hyperlinks>
    <hyperlink ref="A88" r:id="rId1" xr:uid="{00000000-0004-0000-0300-000000000000}"/>
  </hyperlinks>
  <pageMargins left="0.7" right="0.7" top="0.75" bottom="0.75" header="0.3" footer="0.3"/>
  <pageSetup paperSize="9" orientation="portrait" r:id="rId2"/>
  <headerFooter>
    <oddFooter>&amp;C&amp;1#&amp;"Calibri"&amp;10&amp;K000000PUBLIC</oddFooter>
    <evenFooter>&amp;LPUBLIC</evenFooter>
    <firstFooter>&amp;LPUBLIC</firstFooter>
  </headerFooter>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121"/>
  <sheetViews>
    <sheetView workbookViewId="0">
      <selection sqref="A1:G1"/>
    </sheetView>
  </sheetViews>
  <sheetFormatPr defaultColWidth="9.109375" defaultRowHeight="10.199999999999999" x14ac:dyDescent="0.2"/>
  <cols>
    <col min="1" max="1" width="38.6640625" style="7" bestFit="1" customWidth="1"/>
    <col min="2" max="2" width="53.88671875" style="7" bestFit="1" customWidth="1"/>
    <col min="3" max="3" width="24.6640625" style="7" bestFit="1" customWidth="1"/>
    <col min="4" max="4" width="15.33203125" style="7" bestFit="1" customWidth="1"/>
    <col min="5" max="5" width="27" style="10" customWidth="1"/>
    <col min="6" max="6" width="13.5546875" style="11" bestFit="1" customWidth="1"/>
    <col min="7" max="7" width="4.5546875" style="10" bestFit="1" customWidth="1"/>
    <col min="8" max="16384" width="9.109375" style="7"/>
  </cols>
  <sheetData>
    <row r="1" spans="1:7" s="1" customFormat="1" ht="13.8" x14ac:dyDescent="0.2">
      <c r="A1" s="51" t="s">
        <v>10</v>
      </c>
      <c r="B1" s="52"/>
      <c r="C1" s="52"/>
      <c r="D1" s="52"/>
      <c r="E1" s="52"/>
      <c r="F1" s="52"/>
      <c r="G1" s="52"/>
    </row>
    <row r="2" spans="1:7" s="1" customFormat="1" ht="11.4" x14ac:dyDescent="0.2">
      <c r="E2" s="5"/>
      <c r="F2" s="9"/>
      <c r="G2" s="10"/>
    </row>
    <row r="3" spans="1:7" s="1" customFormat="1" ht="12" x14ac:dyDescent="0.2">
      <c r="A3" s="8" t="s">
        <v>7</v>
      </c>
      <c r="B3" s="2"/>
      <c r="C3" s="3"/>
      <c r="D3" s="3"/>
      <c r="E3" s="4"/>
      <c r="F3" s="9"/>
      <c r="G3" s="10"/>
    </row>
    <row r="4" spans="1:7" s="1" customFormat="1" ht="31.5" customHeight="1" x14ac:dyDescent="0.2">
      <c r="A4" s="6" t="s">
        <v>2</v>
      </c>
      <c r="B4" s="6" t="s">
        <v>0</v>
      </c>
      <c r="C4" s="13" t="s">
        <v>88</v>
      </c>
      <c r="D4" s="13" t="s">
        <v>1</v>
      </c>
      <c r="E4" s="36" t="s">
        <v>6</v>
      </c>
      <c r="F4" s="12" t="s">
        <v>3</v>
      </c>
      <c r="G4" s="12" t="s">
        <v>5</v>
      </c>
    </row>
    <row r="5" spans="1:7" x14ac:dyDescent="0.2">
      <c r="A5" s="15" t="s">
        <v>132</v>
      </c>
      <c r="B5" s="16"/>
      <c r="C5" s="16"/>
      <c r="D5" s="16"/>
      <c r="E5" s="17"/>
      <c r="F5" s="18"/>
      <c r="G5" s="17"/>
    </row>
    <row r="6" spans="1:7" x14ac:dyDescent="0.2">
      <c r="A6" s="19" t="s">
        <v>133</v>
      </c>
      <c r="B6" s="20"/>
      <c r="C6" s="20"/>
      <c r="D6" s="20"/>
      <c r="E6" s="21"/>
      <c r="F6" s="22"/>
      <c r="G6" s="21"/>
    </row>
    <row r="7" spans="1:7" x14ac:dyDescent="0.2">
      <c r="A7" s="20" t="s">
        <v>157</v>
      </c>
      <c r="B7" s="20" t="s">
        <v>156</v>
      </c>
      <c r="C7" s="20" t="s">
        <v>136</v>
      </c>
      <c r="D7" s="23">
        <v>5000</v>
      </c>
      <c r="E7" s="21">
        <v>5141.7269863000001</v>
      </c>
      <c r="F7" s="22">
        <v>6.56710798182218</v>
      </c>
      <c r="G7" s="21">
        <v>7.9550000000000001</v>
      </c>
    </row>
    <row r="8" spans="1:7" x14ac:dyDescent="0.2">
      <c r="A8" s="20" t="s">
        <v>159</v>
      </c>
      <c r="B8" s="20" t="s">
        <v>158</v>
      </c>
      <c r="C8" s="20" t="s">
        <v>160</v>
      </c>
      <c r="D8" s="23">
        <v>5000</v>
      </c>
      <c r="E8" s="21">
        <v>5121.3327397000003</v>
      </c>
      <c r="F8" s="22">
        <v>6.54106007613077</v>
      </c>
      <c r="G8" s="21">
        <v>8.125</v>
      </c>
    </row>
    <row r="9" spans="1:7" x14ac:dyDescent="0.2">
      <c r="A9" s="20" t="s">
        <v>162</v>
      </c>
      <c r="B9" s="20" t="s">
        <v>161</v>
      </c>
      <c r="C9" s="20" t="s">
        <v>136</v>
      </c>
      <c r="D9" s="23">
        <v>5000</v>
      </c>
      <c r="E9" s="21">
        <v>4982.4210959000002</v>
      </c>
      <c r="F9" s="22">
        <v>6.3636395776877999</v>
      </c>
      <c r="G9" s="21">
        <v>7.6306000000000003</v>
      </c>
    </row>
    <row r="10" spans="1:7" x14ac:dyDescent="0.2">
      <c r="A10" s="20" t="s">
        <v>164</v>
      </c>
      <c r="B10" s="20" t="s">
        <v>163</v>
      </c>
      <c r="C10" s="20" t="s">
        <v>136</v>
      </c>
      <c r="D10" s="23">
        <v>500</v>
      </c>
      <c r="E10" s="21">
        <v>4965.5767122999996</v>
      </c>
      <c r="F10" s="22">
        <v>6.3421256221076696</v>
      </c>
      <c r="G10" s="21">
        <v>7.92</v>
      </c>
    </row>
    <row r="11" spans="1:7" x14ac:dyDescent="0.2">
      <c r="A11" s="20" t="s">
        <v>166</v>
      </c>
      <c r="B11" s="20" t="s">
        <v>165</v>
      </c>
      <c r="C11" s="20" t="s">
        <v>167</v>
      </c>
      <c r="D11" s="23">
        <v>450</v>
      </c>
      <c r="E11" s="21">
        <v>4732.8891639000003</v>
      </c>
      <c r="F11" s="22">
        <v>6.0449328189036402</v>
      </c>
      <c r="G11" s="21">
        <v>7.78</v>
      </c>
    </row>
    <row r="12" spans="1:7" x14ac:dyDescent="0.2">
      <c r="A12" s="20" t="s">
        <v>169</v>
      </c>
      <c r="B12" s="20" t="s">
        <v>168</v>
      </c>
      <c r="C12" s="20" t="s">
        <v>167</v>
      </c>
      <c r="D12" s="23">
        <v>3000</v>
      </c>
      <c r="E12" s="21">
        <v>3021.6124931999998</v>
      </c>
      <c r="F12" s="22">
        <v>3.8592588783766999</v>
      </c>
      <c r="G12" s="21">
        <v>7.6121999999999996</v>
      </c>
    </row>
    <row r="13" spans="1:7" x14ac:dyDescent="0.2">
      <c r="A13" s="20" t="s">
        <v>135</v>
      </c>
      <c r="B13" s="20" t="s">
        <v>134</v>
      </c>
      <c r="C13" s="20" t="s">
        <v>136</v>
      </c>
      <c r="D13" s="23">
        <v>2500</v>
      </c>
      <c r="E13" s="21">
        <v>2663.9841940000001</v>
      </c>
      <c r="F13" s="22">
        <v>3.4024894574293101</v>
      </c>
      <c r="G13" s="21">
        <v>7.76</v>
      </c>
    </row>
    <row r="14" spans="1:7" x14ac:dyDescent="0.2">
      <c r="A14" s="20" t="s">
        <v>171</v>
      </c>
      <c r="B14" s="20" t="s">
        <v>170</v>
      </c>
      <c r="C14" s="20" t="s">
        <v>167</v>
      </c>
      <c r="D14" s="23">
        <v>2500</v>
      </c>
      <c r="E14" s="21">
        <v>2657.5165984</v>
      </c>
      <c r="F14" s="22">
        <v>3.3942289257439202</v>
      </c>
      <c r="G14" s="21">
        <v>7.6982999999999997</v>
      </c>
    </row>
    <row r="15" spans="1:7" x14ac:dyDescent="0.2">
      <c r="A15" s="20" t="s">
        <v>173</v>
      </c>
      <c r="B15" s="20" t="s">
        <v>172</v>
      </c>
      <c r="C15" s="20" t="s">
        <v>136</v>
      </c>
      <c r="D15" s="23">
        <v>250</v>
      </c>
      <c r="E15" s="21">
        <v>2608.1337432</v>
      </c>
      <c r="F15" s="22">
        <v>3.3311562376348101</v>
      </c>
      <c r="G15" s="21">
        <v>7.9550000000000001</v>
      </c>
    </row>
    <row r="16" spans="1:7" x14ac:dyDescent="0.2">
      <c r="A16" s="20" t="s">
        <v>175</v>
      </c>
      <c r="B16" s="20" t="s">
        <v>174</v>
      </c>
      <c r="C16" s="20" t="s">
        <v>136</v>
      </c>
      <c r="D16" s="23">
        <v>2500</v>
      </c>
      <c r="E16" s="21">
        <v>2589.2557376999998</v>
      </c>
      <c r="F16" s="22">
        <v>3.3070449028770001</v>
      </c>
      <c r="G16" s="21">
        <v>8.17</v>
      </c>
    </row>
    <row r="17" spans="1:9" x14ac:dyDescent="0.2">
      <c r="A17" s="20" t="s">
        <v>140</v>
      </c>
      <c r="B17" s="20" t="s">
        <v>139</v>
      </c>
      <c r="C17" s="20" t="s">
        <v>141</v>
      </c>
      <c r="D17" s="23">
        <v>2500</v>
      </c>
      <c r="E17" s="21">
        <v>2564.6497267999998</v>
      </c>
      <c r="F17" s="22">
        <v>3.2756176545978302</v>
      </c>
      <c r="G17" s="21">
        <v>7.93</v>
      </c>
    </row>
    <row r="18" spans="1:9" x14ac:dyDescent="0.2">
      <c r="A18" s="20" t="s">
        <v>177</v>
      </c>
      <c r="B18" s="20" t="s">
        <v>176</v>
      </c>
      <c r="C18" s="20" t="s">
        <v>136</v>
      </c>
      <c r="D18" s="23">
        <v>2500</v>
      </c>
      <c r="E18" s="21">
        <v>2560.6392123000001</v>
      </c>
      <c r="F18" s="22">
        <v>3.2704953519445801</v>
      </c>
      <c r="G18" s="21">
        <v>7.6984000000000004</v>
      </c>
    </row>
    <row r="19" spans="1:9" x14ac:dyDescent="0.2">
      <c r="A19" s="20" t="s">
        <v>179</v>
      </c>
      <c r="B19" s="20" t="s">
        <v>178</v>
      </c>
      <c r="C19" s="20" t="s">
        <v>141</v>
      </c>
      <c r="D19" s="23">
        <v>2500</v>
      </c>
      <c r="E19" s="21">
        <v>2560.4651370000001</v>
      </c>
      <c r="F19" s="22">
        <v>3.2702730197797099</v>
      </c>
      <c r="G19" s="21">
        <v>7.71</v>
      </c>
    </row>
    <row r="20" spans="1:9" x14ac:dyDescent="0.2">
      <c r="A20" s="20" t="s">
        <v>181</v>
      </c>
      <c r="B20" s="20" t="s">
        <v>180</v>
      </c>
      <c r="C20" s="20" t="s">
        <v>136</v>
      </c>
      <c r="D20" s="23">
        <v>250</v>
      </c>
      <c r="E20" s="21">
        <v>2557.2475410000002</v>
      </c>
      <c r="F20" s="22">
        <v>3.2661634471730401</v>
      </c>
      <c r="G20" s="21">
        <v>8.2974999999999994</v>
      </c>
    </row>
    <row r="21" spans="1:9" x14ac:dyDescent="0.2">
      <c r="A21" s="20" t="s">
        <v>183</v>
      </c>
      <c r="B21" s="20" t="s">
        <v>182</v>
      </c>
      <c r="C21" s="20" t="s">
        <v>136</v>
      </c>
      <c r="D21" s="23">
        <v>2500</v>
      </c>
      <c r="E21" s="21">
        <v>2549.9326027000002</v>
      </c>
      <c r="F21" s="22">
        <v>3.2568206738549601</v>
      </c>
      <c r="G21" s="21">
        <v>7.68</v>
      </c>
    </row>
    <row r="22" spans="1:9" x14ac:dyDescent="0.2">
      <c r="A22" s="20" t="s">
        <v>185</v>
      </c>
      <c r="B22" s="20" t="s">
        <v>184</v>
      </c>
      <c r="C22" s="20" t="s">
        <v>136</v>
      </c>
      <c r="D22" s="23">
        <v>250</v>
      </c>
      <c r="E22" s="21">
        <v>2540.2914208000002</v>
      </c>
      <c r="F22" s="22">
        <v>3.2445067795586602</v>
      </c>
      <c r="G22" s="21">
        <v>7.9749999999999996</v>
      </c>
    </row>
    <row r="23" spans="1:9" x14ac:dyDescent="0.2">
      <c r="A23" s="20" t="s">
        <v>187</v>
      </c>
      <c r="B23" s="20" t="s">
        <v>186</v>
      </c>
      <c r="C23" s="20" t="s">
        <v>136</v>
      </c>
      <c r="D23" s="23">
        <v>250</v>
      </c>
      <c r="E23" s="21">
        <v>2507.0525956000001</v>
      </c>
      <c r="F23" s="22">
        <v>3.2020535425705998</v>
      </c>
      <c r="G23" s="21">
        <v>7.9832999999999998</v>
      </c>
    </row>
    <row r="24" spans="1:9" x14ac:dyDescent="0.2">
      <c r="A24" s="20" t="s">
        <v>189</v>
      </c>
      <c r="B24" s="20" t="s">
        <v>188</v>
      </c>
      <c r="C24" s="20" t="s">
        <v>190</v>
      </c>
      <c r="D24" s="23">
        <v>2500</v>
      </c>
      <c r="E24" s="21">
        <v>2501.4043151000001</v>
      </c>
      <c r="F24" s="22">
        <v>3.1948394551532902</v>
      </c>
      <c r="G24" s="21">
        <v>8.3849999999999998</v>
      </c>
    </row>
    <row r="25" spans="1:9" x14ac:dyDescent="0.2">
      <c r="A25" s="20" t="s">
        <v>192</v>
      </c>
      <c r="B25" s="20" t="s">
        <v>191</v>
      </c>
      <c r="C25" s="20" t="s">
        <v>141</v>
      </c>
      <c r="D25" s="23">
        <v>2500</v>
      </c>
      <c r="E25" s="21">
        <v>2498.8258903999999</v>
      </c>
      <c r="F25" s="22">
        <v>3.1915462438503499</v>
      </c>
      <c r="G25" s="21">
        <v>8.0953999999999997</v>
      </c>
    </row>
    <row r="26" spans="1:9" x14ac:dyDescent="0.2">
      <c r="A26" s="20" t="s">
        <v>194</v>
      </c>
      <c r="B26" s="20" t="s">
        <v>193</v>
      </c>
      <c r="C26" s="20" t="s">
        <v>136</v>
      </c>
      <c r="D26" s="23">
        <v>200</v>
      </c>
      <c r="E26" s="21">
        <v>2049.6321093000001</v>
      </c>
      <c r="F26" s="22">
        <v>2.6178277105430299</v>
      </c>
      <c r="G26" s="21">
        <v>7.75</v>
      </c>
    </row>
    <row r="27" spans="1:9" x14ac:dyDescent="0.2">
      <c r="A27" s="20" t="s">
        <v>196</v>
      </c>
      <c r="B27" s="20" t="s">
        <v>195</v>
      </c>
      <c r="C27" s="20" t="s">
        <v>136</v>
      </c>
      <c r="D27" s="23">
        <v>1000</v>
      </c>
      <c r="E27" s="21">
        <v>1008.3111425</v>
      </c>
      <c r="F27" s="22">
        <v>1.2878334788516199</v>
      </c>
      <c r="G27" s="21">
        <v>8.1212</v>
      </c>
    </row>
    <row r="28" spans="1:9" x14ac:dyDescent="0.2">
      <c r="A28" s="20" t="s">
        <v>198</v>
      </c>
      <c r="B28" s="20" t="s">
        <v>197</v>
      </c>
      <c r="C28" s="20" t="s">
        <v>136</v>
      </c>
      <c r="D28" s="23">
        <v>50</v>
      </c>
      <c r="E28" s="21">
        <v>525.64689339999995</v>
      </c>
      <c r="F28" s="22">
        <v>0.67136585012484795</v>
      </c>
      <c r="G28" s="21">
        <v>7.99</v>
      </c>
    </row>
    <row r="29" spans="1:9" x14ac:dyDescent="0.2">
      <c r="A29" s="20" t="s">
        <v>200</v>
      </c>
      <c r="B29" s="20" t="s">
        <v>199</v>
      </c>
      <c r="C29" s="20" t="s">
        <v>136</v>
      </c>
      <c r="D29" s="23">
        <v>18</v>
      </c>
      <c r="E29" s="21">
        <v>184.94329809999999</v>
      </c>
      <c r="F29" s="22">
        <v>0.23621297131744801</v>
      </c>
      <c r="G29" s="21">
        <v>7.7375999999999996</v>
      </c>
    </row>
    <row r="30" spans="1:9" x14ac:dyDescent="0.2">
      <c r="A30" s="19" t="s">
        <v>56</v>
      </c>
      <c r="B30" s="19"/>
      <c r="C30" s="19"/>
      <c r="D30" s="19"/>
      <c r="E30" s="24">
        <f>SUM(E6:E29)</f>
        <v>65093.491349599994</v>
      </c>
      <c r="F30" s="25">
        <f>SUM(F6:F29)</f>
        <v>83.138600658033752</v>
      </c>
      <c r="G30" s="24"/>
      <c r="H30" s="14"/>
      <c r="I30" s="14"/>
    </row>
    <row r="31" spans="1:9" x14ac:dyDescent="0.2">
      <c r="A31" s="20"/>
      <c r="B31" s="20"/>
      <c r="C31" s="20"/>
      <c r="D31" s="20"/>
      <c r="E31" s="21"/>
      <c r="F31" s="22"/>
      <c r="G31" s="21"/>
    </row>
    <row r="32" spans="1:9" x14ac:dyDescent="0.2">
      <c r="A32" s="19" t="s">
        <v>118</v>
      </c>
      <c r="B32" s="20"/>
      <c r="C32" s="20"/>
      <c r="D32" s="20"/>
      <c r="E32" s="21"/>
      <c r="F32" s="22"/>
      <c r="G32" s="21"/>
    </row>
    <row r="33" spans="1:9" x14ac:dyDescent="0.2">
      <c r="A33" s="20" t="s">
        <v>123</v>
      </c>
      <c r="B33" s="20" t="s">
        <v>122</v>
      </c>
      <c r="C33" s="20" t="s">
        <v>121</v>
      </c>
      <c r="D33" s="23">
        <v>3500000</v>
      </c>
      <c r="E33" s="21">
        <v>3552.6228888999999</v>
      </c>
      <c r="F33" s="22">
        <v>4.5374750919803297</v>
      </c>
      <c r="G33" s="21">
        <v>7.8815007603458902</v>
      </c>
    </row>
    <row r="34" spans="1:9" x14ac:dyDescent="0.2">
      <c r="A34" s="20" t="s">
        <v>120</v>
      </c>
      <c r="B34" s="20" t="s">
        <v>119</v>
      </c>
      <c r="C34" s="20" t="s">
        <v>121</v>
      </c>
      <c r="D34" s="23">
        <v>1500000</v>
      </c>
      <c r="E34" s="21">
        <v>1553.1134999999999</v>
      </c>
      <c r="F34" s="22">
        <v>1.98366503894547</v>
      </c>
      <c r="G34" s="21">
        <v>7.1748922257999901</v>
      </c>
    </row>
    <row r="35" spans="1:9" x14ac:dyDescent="0.2">
      <c r="A35" s="19" t="s">
        <v>56</v>
      </c>
      <c r="B35" s="19"/>
      <c r="C35" s="19"/>
      <c r="D35" s="19"/>
      <c r="E35" s="24">
        <f>SUM(E33:E34)</f>
        <v>5105.7363888999998</v>
      </c>
      <c r="F35" s="25">
        <f>SUM(F33:F34)</f>
        <v>6.5211401309257999</v>
      </c>
      <c r="G35" s="24"/>
      <c r="H35" s="14"/>
      <c r="I35" s="14"/>
    </row>
    <row r="36" spans="1:9" x14ac:dyDescent="0.2">
      <c r="A36" s="20"/>
      <c r="B36" s="20"/>
      <c r="C36" s="20"/>
      <c r="D36" s="20"/>
      <c r="E36" s="21"/>
      <c r="F36" s="22"/>
      <c r="G36" s="21"/>
    </row>
    <row r="37" spans="1:9" x14ac:dyDescent="0.2">
      <c r="A37" s="19" t="s">
        <v>486</v>
      </c>
      <c r="B37" s="20"/>
      <c r="C37" s="20"/>
      <c r="D37" s="20"/>
      <c r="E37" s="21"/>
      <c r="F37" s="22"/>
      <c r="G37" s="21"/>
    </row>
    <row r="38" spans="1:9" x14ac:dyDescent="0.2">
      <c r="A38" s="20" t="s">
        <v>83</v>
      </c>
      <c r="B38" s="20" t="s">
        <v>487</v>
      </c>
      <c r="C38" s="20" t="s">
        <v>488</v>
      </c>
      <c r="D38" s="23">
        <v>1894.1759999999999</v>
      </c>
      <c r="E38" s="21">
        <v>194.83958029999999</v>
      </c>
      <c r="F38" s="22">
        <v>0.248852684394231</v>
      </c>
      <c r="G38" s="21">
        <v>6.99</v>
      </c>
    </row>
    <row r="39" spans="1:9" x14ac:dyDescent="0.2">
      <c r="A39" s="19" t="s">
        <v>56</v>
      </c>
      <c r="B39" s="19"/>
      <c r="C39" s="19"/>
      <c r="D39" s="19"/>
      <c r="E39" s="24">
        <f>SUM(E38:E38)</f>
        <v>194.83958029999999</v>
      </c>
      <c r="F39" s="25">
        <f>SUM(F38:F38)</f>
        <v>0.248852684394231</v>
      </c>
      <c r="G39" s="24"/>
      <c r="H39" s="14"/>
      <c r="I39" s="14"/>
    </row>
    <row r="40" spans="1:9" x14ac:dyDescent="0.2">
      <c r="A40" s="20"/>
      <c r="B40" s="20"/>
      <c r="C40" s="20"/>
      <c r="D40" s="20"/>
      <c r="E40" s="21"/>
      <c r="F40" s="22"/>
      <c r="G40" s="21"/>
    </row>
    <row r="41" spans="1:9" x14ac:dyDescent="0.2">
      <c r="A41" s="19" t="s">
        <v>84</v>
      </c>
      <c r="B41" s="19"/>
      <c r="C41" s="19"/>
      <c r="D41" s="19"/>
      <c r="E41" s="24">
        <f>E30+E35+E39</f>
        <v>70394.067318799993</v>
      </c>
      <c r="F41" s="25">
        <f>F30+F35+F39</f>
        <v>89.90859347335379</v>
      </c>
      <c r="G41" s="24"/>
      <c r="H41" s="14"/>
      <c r="I41" s="14"/>
    </row>
    <row r="42" spans="1:9" x14ac:dyDescent="0.2">
      <c r="A42" s="19"/>
      <c r="B42" s="19"/>
      <c r="C42" s="19"/>
      <c r="D42" s="19"/>
      <c r="E42" s="24"/>
      <c r="F42" s="25"/>
      <c r="G42" s="24"/>
      <c r="H42" s="14"/>
      <c r="I42" s="14"/>
    </row>
    <row r="43" spans="1:9" x14ac:dyDescent="0.2">
      <c r="A43" s="19" t="s">
        <v>86</v>
      </c>
      <c r="B43" s="19"/>
      <c r="C43" s="19"/>
      <c r="D43" s="19"/>
      <c r="E43" s="24">
        <f>E45-(E30+E35+E39)</f>
        <v>7901.081786900002</v>
      </c>
      <c r="F43" s="25">
        <f>F45-(F30+F35+F39)</f>
        <v>10.09140652664621</v>
      </c>
      <c r="G43" s="24"/>
      <c r="H43" s="14"/>
      <c r="I43" s="14"/>
    </row>
    <row r="44" spans="1:9" x14ac:dyDescent="0.2">
      <c r="A44" s="19"/>
      <c r="B44" s="19"/>
      <c r="C44" s="19"/>
      <c r="D44" s="19"/>
      <c r="E44" s="24"/>
      <c r="F44" s="25"/>
      <c r="G44" s="24"/>
      <c r="H44" s="14"/>
      <c r="I44" s="14"/>
    </row>
    <row r="45" spans="1:9" x14ac:dyDescent="0.2">
      <c r="A45" s="26" t="s">
        <v>85</v>
      </c>
      <c r="B45" s="26"/>
      <c r="C45" s="26"/>
      <c r="D45" s="26"/>
      <c r="E45" s="27">
        <v>78295.149105699995</v>
      </c>
      <c r="F45" s="28">
        <v>100</v>
      </c>
      <c r="G45" s="27"/>
      <c r="H45" s="14"/>
      <c r="I45" s="14"/>
    </row>
    <row r="47" spans="1:9" x14ac:dyDescent="0.2">
      <c r="A47" s="14" t="s">
        <v>89</v>
      </c>
    </row>
    <row r="48" spans="1:9" x14ac:dyDescent="0.2">
      <c r="A48" s="14" t="s">
        <v>489</v>
      </c>
    </row>
    <row r="50" spans="1:7" ht="36" customHeight="1" x14ac:dyDescent="0.2">
      <c r="A50" s="55" t="s">
        <v>491</v>
      </c>
      <c r="B50" s="55"/>
      <c r="C50" s="55"/>
      <c r="D50" s="55"/>
      <c r="E50" s="55"/>
      <c r="F50" s="55"/>
      <c r="G50" s="55"/>
    </row>
    <row r="52" spans="1:7" x14ac:dyDescent="0.2">
      <c r="A52" s="14" t="s">
        <v>90</v>
      </c>
    </row>
    <row r="53" spans="1:7" x14ac:dyDescent="0.2">
      <c r="A53" s="14" t="s">
        <v>91</v>
      </c>
    </row>
    <row r="54" spans="1:7" x14ac:dyDescent="0.2">
      <c r="A54" s="14" t="s">
        <v>92</v>
      </c>
      <c r="B54" s="14"/>
      <c r="C54" s="29" t="s">
        <v>94</v>
      </c>
      <c r="D54" s="14" t="s">
        <v>93</v>
      </c>
    </row>
    <row r="55" spans="1:7" x14ac:dyDescent="0.2">
      <c r="A55" s="7" t="s">
        <v>152</v>
      </c>
      <c r="C55" s="30">
        <v>87.596299999999999</v>
      </c>
      <c r="D55" s="30">
        <v>90.587599999999995</v>
      </c>
    </row>
    <row r="56" spans="1:7" x14ac:dyDescent="0.2">
      <c r="A56" s="7" t="s">
        <v>201</v>
      </c>
      <c r="C56" s="30">
        <v>14.8255</v>
      </c>
      <c r="D56" s="30">
        <v>14.895099999999999</v>
      </c>
    </row>
    <row r="57" spans="1:7" x14ac:dyDescent="0.2">
      <c r="A57" s="7" t="s">
        <v>202</v>
      </c>
      <c r="C57" s="30">
        <v>11.8703</v>
      </c>
      <c r="D57" s="30">
        <v>11.8164</v>
      </c>
    </row>
    <row r="58" spans="1:7" x14ac:dyDescent="0.2">
      <c r="A58" s="7" t="s">
        <v>203</v>
      </c>
      <c r="C58" s="30">
        <v>12.725899999999999</v>
      </c>
      <c r="D58" s="30">
        <v>12.6515</v>
      </c>
    </row>
    <row r="59" spans="1:7" x14ac:dyDescent="0.2">
      <c r="A59" s="7" t="s">
        <v>204</v>
      </c>
      <c r="C59" s="30">
        <v>16.9466</v>
      </c>
      <c r="D59" s="30">
        <v>16.456299999999999</v>
      </c>
    </row>
    <row r="60" spans="1:7" x14ac:dyDescent="0.2">
      <c r="A60" s="7" t="s">
        <v>154</v>
      </c>
      <c r="C60" s="30">
        <v>94.074299999999994</v>
      </c>
      <c r="D60" s="30">
        <v>97.538399999999996</v>
      </c>
    </row>
    <row r="61" spans="1:7" x14ac:dyDescent="0.2">
      <c r="A61" s="7" t="s">
        <v>205</v>
      </c>
      <c r="C61" s="30">
        <v>16.566299999999998</v>
      </c>
      <c r="D61" s="30">
        <v>16.6584</v>
      </c>
    </row>
    <row r="62" spans="1:7" x14ac:dyDescent="0.2">
      <c r="A62" s="7" t="s">
        <v>206</v>
      </c>
      <c r="C62" s="30">
        <v>13.3977</v>
      </c>
      <c r="D62" s="30">
        <v>13.3714</v>
      </c>
    </row>
    <row r="63" spans="1:7" x14ac:dyDescent="0.2">
      <c r="A63" s="7" t="s">
        <v>207</v>
      </c>
      <c r="C63" s="30">
        <v>14.704000000000001</v>
      </c>
      <c r="D63" s="30">
        <v>14.7057</v>
      </c>
    </row>
    <row r="64" spans="1:7" x14ac:dyDescent="0.2">
      <c r="A64" s="7" t="s">
        <v>208</v>
      </c>
      <c r="C64" s="30">
        <v>19.012899999999998</v>
      </c>
      <c r="D64" s="30">
        <v>18.439599999999999</v>
      </c>
    </row>
    <row r="66" spans="1:5" x14ac:dyDescent="0.2">
      <c r="A66" s="14" t="s">
        <v>105</v>
      </c>
    </row>
    <row r="67" spans="1:5" x14ac:dyDescent="0.2">
      <c r="A67" s="53" t="s">
        <v>106</v>
      </c>
      <c r="B67" s="54"/>
      <c r="C67" s="31" t="s">
        <v>107</v>
      </c>
    </row>
    <row r="68" spans="1:5" x14ac:dyDescent="0.2">
      <c r="A68" s="49" t="s">
        <v>201</v>
      </c>
      <c r="B68" s="50"/>
      <c r="C68" s="32">
        <v>0.43</v>
      </c>
    </row>
    <row r="69" spans="1:5" x14ac:dyDescent="0.2">
      <c r="A69" s="49" t="s">
        <v>202</v>
      </c>
      <c r="B69" s="50"/>
      <c r="C69" s="32">
        <v>0.45500000000000002</v>
      </c>
    </row>
    <row r="70" spans="1:5" x14ac:dyDescent="0.2">
      <c r="A70" s="49" t="s">
        <v>203</v>
      </c>
      <c r="B70" s="50"/>
      <c r="C70" s="32">
        <v>0.5</v>
      </c>
    </row>
    <row r="71" spans="1:5" x14ac:dyDescent="0.2">
      <c r="A71" s="49" t="s">
        <v>204</v>
      </c>
      <c r="B71" s="50"/>
      <c r="C71" s="32">
        <v>1.05</v>
      </c>
    </row>
    <row r="72" spans="1:5" x14ac:dyDescent="0.2">
      <c r="A72" s="49" t="s">
        <v>205</v>
      </c>
      <c r="B72" s="50"/>
      <c r="C72" s="32">
        <v>0.51</v>
      </c>
    </row>
    <row r="73" spans="1:5" x14ac:dyDescent="0.2">
      <c r="A73" s="49" t="s">
        <v>206</v>
      </c>
      <c r="B73" s="50"/>
      <c r="C73" s="32">
        <v>0.51500000000000001</v>
      </c>
    </row>
    <row r="74" spans="1:5" x14ac:dyDescent="0.2">
      <c r="A74" s="49" t="s">
        <v>207</v>
      </c>
      <c r="B74" s="50"/>
      <c r="C74" s="32">
        <v>0.53</v>
      </c>
    </row>
    <row r="75" spans="1:5" x14ac:dyDescent="0.2">
      <c r="A75" s="49" t="s">
        <v>208</v>
      </c>
      <c r="B75" s="50"/>
      <c r="C75" s="32">
        <v>1.25</v>
      </c>
    </row>
    <row r="76" spans="1:5" x14ac:dyDescent="0.2">
      <c r="A76" s="7" t="s">
        <v>108</v>
      </c>
    </row>
    <row r="77" spans="1:5" x14ac:dyDescent="0.2">
      <c r="A77" s="7" t="s">
        <v>109</v>
      </c>
    </row>
    <row r="79" spans="1:5" x14ac:dyDescent="0.2">
      <c r="A79" s="14" t="s">
        <v>110</v>
      </c>
      <c r="D79" s="33">
        <v>2.8603715410617099</v>
      </c>
      <c r="E79" s="10" t="s">
        <v>111</v>
      </c>
    </row>
    <row r="81" spans="1:4" x14ac:dyDescent="0.2">
      <c r="A81" s="14" t="s">
        <v>112</v>
      </c>
      <c r="D81" s="29" t="s">
        <v>113</v>
      </c>
    </row>
    <row r="83" spans="1:4" x14ac:dyDescent="0.2">
      <c r="A83" s="14" t="s">
        <v>209</v>
      </c>
    </row>
    <row r="84" spans="1:4" ht="14.4" x14ac:dyDescent="0.3">
      <c r="A84" s="34" t="s">
        <v>210</v>
      </c>
    </row>
    <row r="86" spans="1:4" x14ac:dyDescent="0.2">
      <c r="A86" s="14" t="s">
        <v>498</v>
      </c>
    </row>
    <row r="87" spans="1:4" x14ac:dyDescent="0.2">
      <c r="A87" s="38"/>
    </row>
    <row r="88" spans="1:4" x14ac:dyDescent="0.2">
      <c r="A88" s="38" t="s">
        <v>535</v>
      </c>
    </row>
    <row r="89" spans="1:4" x14ac:dyDescent="0.2">
      <c r="A89" s="40"/>
    </row>
    <row r="90" spans="1:4" x14ac:dyDescent="0.2">
      <c r="A90" s="39"/>
    </row>
    <row r="91" spans="1:4" x14ac:dyDescent="0.2">
      <c r="A91" s="39"/>
    </row>
    <row r="92" spans="1:4" x14ac:dyDescent="0.2">
      <c r="A92" s="39"/>
    </row>
    <row r="93" spans="1:4" x14ac:dyDescent="0.2">
      <c r="A93" s="39"/>
    </row>
    <row r="94" spans="1:4" x14ac:dyDescent="0.2">
      <c r="A94" s="39"/>
    </row>
    <row r="95" spans="1:4" x14ac:dyDescent="0.2">
      <c r="A95" s="39"/>
    </row>
    <row r="96" spans="1:4" x14ac:dyDescent="0.2">
      <c r="A96" s="39"/>
    </row>
    <row r="97" spans="1:1" x14ac:dyDescent="0.2">
      <c r="A97" s="39"/>
    </row>
    <row r="98" spans="1:1" x14ac:dyDescent="0.2">
      <c r="A98" s="39"/>
    </row>
    <row r="99" spans="1:1" x14ac:dyDescent="0.2">
      <c r="A99" s="39"/>
    </row>
    <row r="100" spans="1:1" x14ac:dyDescent="0.2">
      <c r="A100" s="39"/>
    </row>
    <row r="101" spans="1:1" x14ac:dyDescent="0.2">
      <c r="A101" s="39"/>
    </row>
    <row r="102" spans="1:1" x14ac:dyDescent="0.2">
      <c r="A102" s="38" t="s">
        <v>499</v>
      </c>
    </row>
    <row r="103" spans="1:1" x14ac:dyDescent="0.2">
      <c r="A103" s="39"/>
    </row>
    <row r="104" spans="1:1" x14ac:dyDescent="0.2">
      <c r="A104" s="38" t="s">
        <v>537</v>
      </c>
    </row>
    <row r="105" spans="1:1" x14ac:dyDescent="0.2">
      <c r="A105" s="39"/>
    </row>
    <row r="106" spans="1:1" x14ac:dyDescent="0.2">
      <c r="A106" s="39"/>
    </row>
    <row r="107" spans="1:1" x14ac:dyDescent="0.2">
      <c r="A107" s="39"/>
    </row>
    <row r="108" spans="1:1" x14ac:dyDescent="0.2">
      <c r="A108" s="39"/>
    </row>
    <row r="109" spans="1:1" x14ac:dyDescent="0.2">
      <c r="A109" s="39"/>
    </row>
    <row r="110" spans="1:1" x14ac:dyDescent="0.2">
      <c r="A110" s="39"/>
    </row>
    <row r="111" spans="1:1" x14ac:dyDescent="0.2">
      <c r="A111" s="39"/>
    </row>
    <row r="112" spans="1:1" x14ac:dyDescent="0.2">
      <c r="A112" s="39"/>
    </row>
    <row r="113" spans="1:1" x14ac:dyDescent="0.2">
      <c r="A113" s="39"/>
    </row>
    <row r="114" spans="1:1" x14ac:dyDescent="0.2">
      <c r="A114" s="39"/>
    </row>
    <row r="115" spans="1:1" x14ac:dyDescent="0.2">
      <c r="A115" s="39"/>
    </row>
    <row r="116" spans="1:1" x14ac:dyDescent="0.2">
      <c r="A116" s="39"/>
    </row>
    <row r="117" spans="1:1" x14ac:dyDescent="0.2">
      <c r="A117" s="39"/>
    </row>
    <row r="118" spans="1:1" x14ac:dyDescent="0.2">
      <c r="A118" s="39"/>
    </row>
    <row r="119" spans="1:1" x14ac:dyDescent="0.2">
      <c r="A119" s="39" t="s">
        <v>534</v>
      </c>
    </row>
    <row r="120" spans="1:1" x14ac:dyDescent="0.2">
      <c r="A120" s="40" t="s">
        <v>533</v>
      </c>
    </row>
    <row r="121" spans="1:1" x14ac:dyDescent="0.2">
      <c r="A121" s="40"/>
    </row>
  </sheetData>
  <mergeCells count="11">
    <mergeCell ref="A72:B72"/>
    <mergeCell ref="A73:B73"/>
    <mergeCell ref="A74:B74"/>
    <mergeCell ref="A75:B75"/>
    <mergeCell ref="A1:G1"/>
    <mergeCell ref="A67:B67"/>
    <mergeCell ref="A68:B68"/>
    <mergeCell ref="A69:B69"/>
    <mergeCell ref="A70:B70"/>
    <mergeCell ref="A71:B71"/>
    <mergeCell ref="A50:G50"/>
  </mergeCells>
  <conditionalFormatting sqref="F2:F3 F5:F48 F52:F65538">
    <cfRule type="cellIs" dxfId="25" priority="4" stopIfTrue="1" operator="between">
      <formula>0.009</formula>
      <formula>-0.009</formula>
    </cfRule>
  </conditionalFormatting>
  <conditionalFormatting sqref="F49">
    <cfRule type="cellIs" dxfId="24" priority="2" stopIfTrue="1" operator="between">
      <formula>0.009</formula>
      <formula>-0.009</formula>
    </cfRule>
  </conditionalFormatting>
  <conditionalFormatting sqref="F51">
    <cfRule type="cellIs" dxfId="23" priority="1" stopIfTrue="1" operator="between">
      <formula>0.009</formula>
      <formula>-0.009</formula>
    </cfRule>
  </conditionalFormatting>
  <hyperlinks>
    <hyperlink ref="A84" r:id="rId1" tooltip="https://www.franklintempletonindia.com/download/en-in/latest%20updates/189ea834-ae3f-48eb-9d73-a9cc9cd9317e/franklin-templeton-update-on-reliance-broadcast-july-23-2020-kcg9m1gq-en-in.pdf" xr:uid="{00000000-0004-0000-0400-000000000000}"/>
    <hyperlink ref="A120" r:id="rId2" xr:uid="{00000000-0004-0000-0400-000001000000}"/>
  </hyperlinks>
  <pageMargins left="0.7" right="0.7" top="0.75" bottom="0.75" header="0.3" footer="0.3"/>
  <pageSetup paperSize="9" orientation="portrait" r:id="rId3"/>
  <headerFooter>
    <oddFooter>&amp;C&amp;1#&amp;"Calibri"&amp;10&amp;K000000PUBLIC</oddFooter>
    <evenFooter>&amp;LPUBLIC</evenFooter>
    <firstFooter>&amp;LPUBLIC</firstFooter>
  </headerFooter>
  <drawing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210"/>
  <sheetViews>
    <sheetView workbookViewId="0">
      <selection sqref="A1:G1"/>
    </sheetView>
  </sheetViews>
  <sheetFormatPr defaultColWidth="9.109375" defaultRowHeight="10.199999999999999" x14ac:dyDescent="0.2"/>
  <cols>
    <col min="1" max="1" width="38.6640625" style="7" bestFit="1" customWidth="1"/>
    <col min="2" max="2" width="53.88671875" style="7" bestFit="1" customWidth="1"/>
    <col min="3" max="3" width="24.6640625" style="7" bestFit="1" customWidth="1"/>
    <col min="4" max="4" width="15.33203125" style="7" bestFit="1" customWidth="1"/>
    <col min="5" max="5" width="27" style="10" customWidth="1"/>
    <col min="6" max="6" width="13.5546875" style="11" bestFit="1" customWidth="1"/>
    <col min="7" max="7" width="4.5546875" style="10" bestFit="1" customWidth="1"/>
    <col min="8" max="16384" width="9.109375" style="7"/>
  </cols>
  <sheetData>
    <row r="1" spans="1:8" s="1" customFormat="1" ht="13.8" x14ac:dyDescent="0.2">
      <c r="A1" s="51" t="s">
        <v>11</v>
      </c>
      <c r="B1" s="52"/>
      <c r="C1" s="52"/>
      <c r="D1" s="52"/>
      <c r="E1" s="52"/>
      <c r="F1" s="52"/>
      <c r="G1" s="52"/>
    </row>
    <row r="2" spans="1:8" s="1" customFormat="1" ht="11.4" x14ac:dyDescent="0.2">
      <c r="E2" s="5"/>
      <c r="F2" s="9"/>
      <c r="G2" s="10"/>
    </row>
    <row r="3" spans="1:8" s="1" customFormat="1" ht="12" x14ac:dyDescent="0.2">
      <c r="A3" s="8" t="s">
        <v>7</v>
      </c>
      <c r="B3" s="2"/>
      <c r="C3" s="3"/>
      <c r="D3" s="3"/>
      <c r="E3" s="4"/>
      <c r="F3" s="9"/>
      <c r="G3" s="10"/>
    </row>
    <row r="4" spans="1:8" s="1" customFormat="1" ht="31.5" customHeight="1" x14ac:dyDescent="0.2">
      <c r="A4" s="6" t="s">
        <v>2</v>
      </c>
      <c r="B4" s="6" t="s">
        <v>0</v>
      </c>
      <c r="C4" s="13" t="s">
        <v>88</v>
      </c>
      <c r="D4" s="13" t="s">
        <v>1</v>
      </c>
      <c r="E4" s="36" t="s">
        <v>6</v>
      </c>
      <c r="F4" s="12" t="s">
        <v>3</v>
      </c>
      <c r="G4" s="12" t="s">
        <v>5</v>
      </c>
      <c r="H4" s="12" t="s">
        <v>492</v>
      </c>
    </row>
    <row r="5" spans="1:8" x14ac:dyDescent="0.2">
      <c r="A5" s="15" t="s">
        <v>132</v>
      </c>
      <c r="B5" s="16"/>
      <c r="C5" s="16"/>
      <c r="D5" s="16"/>
      <c r="E5" s="17"/>
      <c r="F5" s="18"/>
      <c r="G5" s="17"/>
      <c r="H5" s="17"/>
    </row>
    <row r="6" spans="1:8" x14ac:dyDescent="0.2">
      <c r="A6" s="19" t="s">
        <v>133</v>
      </c>
      <c r="B6" s="20"/>
      <c r="C6" s="20"/>
      <c r="D6" s="20"/>
      <c r="E6" s="21"/>
      <c r="F6" s="22"/>
      <c r="G6" s="21"/>
      <c r="H6" s="21"/>
    </row>
    <row r="7" spans="1:8" x14ac:dyDescent="0.2">
      <c r="A7" s="20" t="s">
        <v>162</v>
      </c>
      <c r="B7" s="20" t="s">
        <v>161</v>
      </c>
      <c r="C7" s="20" t="s">
        <v>136</v>
      </c>
      <c r="D7" s="23">
        <v>5000</v>
      </c>
      <c r="E7" s="21">
        <v>4982.4210959000002</v>
      </c>
      <c r="F7" s="22">
        <v>8.0601461231845803</v>
      </c>
      <c r="G7" s="21">
        <v>7.6306000000000003</v>
      </c>
      <c r="H7" s="21"/>
    </row>
    <row r="8" spans="1:8" x14ac:dyDescent="0.2">
      <c r="A8" s="20" t="s">
        <v>212</v>
      </c>
      <c r="B8" s="20" t="s">
        <v>211</v>
      </c>
      <c r="C8" s="20" t="s">
        <v>190</v>
      </c>
      <c r="D8" s="23">
        <v>3000</v>
      </c>
      <c r="E8" s="21">
        <v>3098.8392951000001</v>
      </c>
      <c r="F8" s="22">
        <v>5.0130442710524399</v>
      </c>
      <c r="G8" s="21">
        <v>8.3800000000000008</v>
      </c>
      <c r="H8" s="21"/>
    </row>
    <row r="9" spans="1:8" x14ac:dyDescent="0.2">
      <c r="A9" s="20" t="s">
        <v>214</v>
      </c>
      <c r="B9" s="20" t="s">
        <v>213</v>
      </c>
      <c r="C9" s="20" t="s">
        <v>136</v>
      </c>
      <c r="D9" s="23">
        <v>250</v>
      </c>
      <c r="E9" s="21">
        <v>2670.5834835999999</v>
      </c>
      <c r="F9" s="22">
        <v>4.32024766627862</v>
      </c>
      <c r="G9" s="21">
        <v>7.98</v>
      </c>
      <c r="H9" s="21"/>
    </row>
    <row r="10" spans="1:8" x14ac:dyDescent="0.2">
      <c r="A10" s="20" t="s">
        <v>135</v>
      </c>
      <c r="B10" s="20" t="s">
        <v>134</v>
      </c>
      <c r="C10" s="20" t="s">
        <v>136</v>
      </c>
      <c r="D10" s="23">
        <v>2500</v>
      </c>
      <c r="E10" s="21">
        <v>2663.9841940000001</v>
      </c>
      <c r="F10" s="22">
        <v>4.3095718848740701</v>
      </c>
      <c r="G10" s="21">
        <v>7.76</v>
      </c>
      <c r="H10" s="21"/>
    </row>
    <row r="11" spans="1:8" x14ac:dyDescent="0.2">
      <c r="A11" s="20" t="s">
        <v>216</v>
      </c>
      <c r="B11" s="20" t="s">
        <v>215</v>
      </c>
      <c r="C11" s="20" t="s">
        <v>136</v>
      </c>
      <c r="D11" s="23">
        <v>250</v>
      </c>
      <c r="E11" s="21">
        <v>2652.5252049000001</v>
      </c>
      <c r="F11" s="22">
        <v>4.2910344861291199</v>
      </c>
      <c r="G11" s="21">
        <v>7.5845000000000002</v>
      </c>
      <c r="H11" s="21"/>
    </row>
    <row r="12" spans="1:8" x14ac:dyDescent="0.2">
      <c r="A12" s="20" t="s">
        <v>218</v>
      </c>
      <c r="B12" s="20" t="s">
        <v>217</v>
      </c>
      <c r="C12" s="20" t="s">
        <v>160</v>
      </c>
      <c r="D12" s="23">
        <v>2500</v>
      </c>
      <c r="E12" s="21">
        <v>2605.0422268000002</v>
      </c>
      <c r="F12" s="22">
        <v>4.2142204765374904</v>
      </c>
      <c r="G12" s="21">
        <v>7.72</v>
      </c>
      <c r="H12" s="21"/>
    </row>
    <row r="13" spans="1:8" x14ac:dyDescent="0.2">
      <c r="A13" s="20" t="s">
        <v>140</v>
      </c>
      <c r="B13" s="20" t="s">
        <v>139</v>
      </c>
      <c r="C13" s="20" t="s">
        <v>141</v>
      </c>
      <c r="D13" s="23">
        <v>2500</v>
      </c>
      <c r="E13" s="21">
        <v>2564.6497267999998</v>
      </c>
      <c r="F13" s="22">
        <v>4.1488768522202601</v>
      </c>
      <c r="G13" s="21">
        <v>7.93</v>
      </c>
      <c r="H13" s="21"/>
    </row>
    <row r="14" spans="1:8" x14ac:dyDescent="0.2">
      <c r="A14" s="20" t="s">
        <v>177</v>
      </c>
      <c r="B14" s="20" t="s">
        <v>176</v>
      </c>
      <c r="C14" s="20" t="s">
        <v>136</v>
      </c>
      <c r="D14" s="23">
        <v>2500</v>
      </c>
      <c r="E14" s="21">
        <v>2560.6392123000001</v>
      </c>
      <c r="F14" s="22">
        <v>4.1423889756885597</v>
      </c>
      <c r="G14" s="21">
        <v>7.6984000000000004</v>
      </c>
      <c r="H14" s="21"/>
    </row>
    <row r="15" spans="1:8" x14ac:dyDescent="0.2">
      <c r="A15" s="20" t="s">
        <v>179</v>
      </c>
      <c r="B15" s="20" t="s">
        <v>178</v>
      </c>
      <c r="C15" s="20" t="s">
        <v>141</v>
      </c>
      <c r="D15" s="23">
        <v>2500</v>
      </c>
      <c r="E15" s="21">
        <v>2560.4651370000001</v>
      </c>
      <c r="F15" s="22">
        <v>4.1421073711578602</v>
      </c>
      <c r="G15" s="21">
        <v>7.71</v>
      </c>
      <c r="H15" s="21"/>
    </row>
    <row r="16" spans="1:8" x14ac:dyDescent="0.2">
      <c r="A16" s="20" t="s">
        <v>220</v>
      </c>
      <c r="B16" s="20" t="s">
        <v>219</v>
      </c>
      <c r="C16" s="20" t="s">
        <v>136</v>
      </c>
      <c r="D16" s="23">
        <v>250</v>
      </c>
      <c r="E16" s="21">
        <v>2558.1542212999998</v>
      </c>
      <c r="F16" s="22">
        <v>4.1383689640939396</v>
      </c>
      <c r="G16" s="21">
        <v>6.7337999999999996</v>
      </c>
      <c r="H16" s="21">
        <v>8.43</v>
      </c>
    </row>
    <row r="17" spans="1:9" x14ac:dyDescent="0.2">
      <c r="A17" s="20" t="s">
        <v>222</v>
      </c>
      <c r="B17" s="20" t="s">
        <v>221</v>
      </c>
      <c r="C17" s="20" t="s">
        <v>136</v>
      </c>
      <c r="D17" s="23">
        <v>25</v>
      </c>
      <c r="E17" s="21">
        <v>2538.8851370000002</v>
      </c>
      <c r="F17" s="22">
        <v>4.1071970434295499</v>
      </c>
      <c r="G17" s="21">
        <v>8.0419999999999998</v>
      </c>
      <c r="H17" s="21"/>
    </row>
    <row r="18" spans="1:9" x14ac:dyDescent="0.2">
      <c r="A18" s="20" t="s">
        <v>224</v>
      </c>
      <c r="B18" s="20" t="s">
        <v>223</v>
      </c>
      <c r="C18" s="20" t="s">
        <v>167</v>
      </c>
      <c r="D18" s="23">
        <v>2500</v>
      </c>
      <c r="E18" s="21">
        <v>2529.8036301000002</v>
      </c>
      <c r="F18" s="22">
        <v>4.0925057374913703</v>
      </c>
      <c r="G18" s="21">
        <v>7.69</v>
      </c>
      <c r="H18" s="21"/>
    </row>
    <row r="19" spans="1:9" x14ac:dyDescent="0.2">
      <c r="A19" s="20" t="s">
        <v>226</v>
      </c>
      <c r="B19" s="20" t="s">
        <v>225</v>
      </c>
      <c r="C19" s="20" t="s">
        <v>160</v>
      </c>
      <c r="D19" s="23">
        <v>2500</v>
      </c>
      <c r="E19" s="21">
        <v>2513.1543151000001</v>
      </c>
      <c r="F19" s="22">
        <v>4.0655718615367</v>
      </c>
      <c r="G19" s="21">
        <v>7.71</v>
      </c>
      <c r="H19" s="21"/>
    </row>
    <row r="20" spans="1:9" x14ac:dyDescent="0.2">
      <c r="A20" s="20" t="s">
        <v>228</v>
      </c>
      <c r="B20" s="20" t="s">
        <v>227</v>
      </c>
      <c r="C20" s="20" t="s">
        <v>136</v>
      </c>
      <c r="D20" s="23">
        <v>250</v>
      </c>
      <c r="E20" s="21">
        <v>2503.2862842</v>
      </c>
      <c r="F20" s="22">
        <v>4.0496081825398402</v>
      </c>
      <c r="G20" s="21">
        <v>7.77</v>
      </c>
      <c r="H20" s="21"/>
    </row>
    <row r="21" spans="1:9" x14ac:dyDescent="0.2">
      <c r="A21" s="20" t="s">
        <v>169</v>
      </c>
      <c r="B21" s="20" t="s">
        <v>168</v>
      </c>
      <c r="C21" s="20" t="s">
        <v>167</v>
      </c>
      <c r="D21" s="23">
        <v>2000</v>
      </c>
      <c r="E21" s="21">
        <v>2014.4083287999999</v>
      </c>
      <c r="F21" s="22">
        <v>3.2587421194183901</v>
      </c>
      <c r="G21" s="21">
        <v>7.6121999999999996</v>
      </c>
      <c r="H21" s="21"/>
    </row>
    <row r="22" spans="1:9" x14ac:dyDescent="0.2">
      <c r="A22" s="20" t="s">
        <v>230</v>
      </c>
      <c r="B22" s="20" t="s">
        <v>229</v>
      </c>
      <c r="C22" s="20" t="s">
        <v>160</v>
      </c>
      <c r="D22" s="23">
        <v>100</v>
      </c>
      <c r="E22" s="21">
        <v>1032.0043014</v>
      </c>
      <c r="F22" s="22">
        <v>1.66949065703899</v>
      </c>
      <c r="G22" s="21">
        <v>7.5949999999999998</v>
      </c>
      <c r="H22" s="21"/>
    </row>
    <row r="23" spans="1:9" x14ac:dyDescent="0.2">
      <c r="A23" s="20" t="s">
        <v>183</v>
      </c>
      <c r="B23" s="20" t="s">
        <v>182</v>
      </c>
      <c r="C23" s="20" t="s">
        <v>136</v>
      </c>
      <c r="D23" s="23">
        <v>1000</v>
      </c>
      <c r="E23" s="21">
        <v>1019.9730411</v>
      </c>
      <c r="F23" s="22">
        <v>1.65002748558127</v>
      </c>
      <c r="G23" s="21">
        <v>7.68</v>
      </c>
      <c r="H23" s="21"/>
    </row>
    <row r="24" spans="1:9" x14ac:dyDescent="0.2">
      <c r="A24" s="20" t="s">
        <v>232</v>
      </c>
      <c r="B24" s="20" t="s">
        <v>231</v>
      </c>
      <c r="C24" s="20" t="s">
        <v>167</v>
      </c>
      <c r="D24" s="23">
        <v>1000</v>
      </c>
      <c r="E24" s="21">
        <v>1011.2430274</v>
      </c>
      <c r="F24" s="22">
        <v>1.6359047960845301</v>
      </c>
      <c r="G24" s="21">
        <v>7.6121999999999996</v>
      </c>
      <c r="H24" s="21"/>
    </row>
    <row r="25" spans="1:9" x14ac:dyDescent="0.2">
      <c r="A25" s="20" t="s">
        <v>234</v>
      </c>
      <c r="B25" s="20" t="s">
        <v>233</v>
      </c>
      <c r="C25" s="20" t="s">
        <v>136</v>
      </c>
      <c r="D25" s="23">
        <v>50</v>
      </c>
      <c r="E25" s="21">
        <v>533.98235250000005</v>
      </c>
      <c r="F25" s="22">
        <v>0.86383220235912395</v>
      </c>
      <c r="G25" s="21">
        <v>7.68</v>
      </c>
      <c r="H25" s="21"/>
    </row>
    <row r="26" spans="1:9" x14ac:dyDescent="0.2">
      <c r="A26" s="20" t="s">
        <v>236</v>
      </c>
      <c r="B26" s="20" t="s">
        <v>235</v>
      </c>
      <c r="C26" s="20" t="s">
        <v>136</v>
      </c>
      <c r="D26" s="23">
        <v>50</v>
      </c>
      <c r="E26" s="21">
        <v>525.64339340000004</v>
      </c>
      <c r="F26" s="22">
        <v>0.85034212844374002</v>
      </c>
      <c r="G26" s="21">
        <v>7.5949999999999998</v>
      </c>
      <c r="H26" s="21"/>
    </row>
    <row r="27" spans="1:9" x14ac:dyDescent="0.2">
      <c r="A27" s="20" t="s">
        <v>194</v>
      </c>
      <c r="B27" s="20" t="s">
        <v>193</v>
      </c>
      <c r="C27" s="20" t="s">
        <v>136</v>
      </c>
      <c r="D27" s="23">
        <v>50</v>
      </c>
      <c r="E27" s="21">
        <v>512.40802729999996</v>
      </c>
      <c r="F27" s="22">
        <v>0.82893105484989504</v>
      </c>
      <c r="G27" s="21">
        <v>7.75</v>
      </c>
      <c r="H27" s="21"/>
    </row>
    <row r="28" spans="1:9" x14ac:dyDescent="0.2">
      <c r="A28" s="20" t="s">
        <v>238</v>
      </c>
      <c r="B28" s="20" t="s">
        <v>237</v>
      </c>
      <c r="C28" s="20" t="s">
        <v>136</v>
      </c>
      <c r="D28" s="23">
        <v>5</v>
      </c>
      <c r="E28" s="21">
        <v>507.41458219999998</v>
      </c>
      <c r="F28" s="22">
        <v>0.82085307501049098</v>
      </c>
      <c r="G28" s="21">
        <v>7.9749999999999996</v>
      </c>
      <c r="H28" s="21"/>
    </row>
    <row r="29" spans="1:9" x14ac:dyDescent="0.2">
      <c r="A29" s="20" t="s">
        <v>200</v>
      </c>
      <c r="B29" s="20" t="s">
        <v>199</v>
      </c>
      <c r="C29" s="20" t="s">
        <v>136</v>
      </c>
      <c r="D29" s="23">
        <v>44</v>
      </c>
      <c r="E29" s="21">
        <v>452.0836175</v>
      </c>
      <c r="F29" s="22">
        <v>0.73134324594651301</v>
      </c>
      <c r="G29" s="21">
        <v>7.7375999999999996</v>
      </c>
      <c r="H29" s="21"/>
    </row>
    <row r="30" spans="1:9" x14ac:dyDescent="0.2">
      <c r="A30" s="19" t="s">
        <v>56</v>
      </c>
      <c r="B30" s="19"/>
      <c r="C30" s="19"/>
      <c r="D30" s="19"/>
      <c r="E30" s="24">
        <f>SUM(E6:E29)</f>
        <v>46611.593835699998</v>
      </c>
      <c r="F30" s="25">
        <f>SUM(F6:F29)</f>
        <v>75.404356660947357</v>
      </c>
      <c r="G30" s="24"/>
      <c r="H30" s="21"/>
      <c r="I30" s="14"/>
    </row>
    <row r="31" spans="1:9" x14ac:dyDescent="0.2">
      <c r="A31" s="20"/>
      <c r="B31" s="20"/>
      <c r="C31" s="20"/>
      <c r="D31" s="20"/>
      <c r="E31" s="21"/>
      <c r="F31" s="22"/>
      <c r="G31" s="21"/>
      <c r="H31" s="21"/>
    </row>
    <row r="32" spans="1:9" x14ac:dyDescent="0.2">
      <c r="A32" s="19" t="s">
        <v>16</v>
      </c>
      <c r="B32" s="20"/>
      <c r="C32" s="20"/>
      <c r="D32" s="20"/>
      <c r="E32" s="21"/>
      <c r="F32" s="22"/>
      <c r="G32" s="21"/>
      <c r="H32" s="21"/>
    </row>
    <row r="33" spans="1:9" x14ac:dyDescent="0.2">
      <c r="A33" s="19" t="s">
        <v>17</v>
      </c>
      <c r="B33" s="20"/>
      <c r="C33" s="20"/>
      <c r="D33" s="20"/>
      <c r="E33" s="21"/>
      <c r="F33" s="22"/>
      <c r="G33" s="21"/>
      <c r="H33" s="24"/>
    </row>
    <row r="34" spans="1:9" x14ac:dyDescent="0.2">
      <c r="A34" s="20" t="s">
        <v>30</v>
      </c>
      <c r="B34" s="20" t="s">
        <v>29</v>
      </c>
      <c r="C34" s="20" t="s">
        <v>28</v>
      </c>
      <c r="D34" s="23">
        <v>500</v>
      </c>
      <c r="E34" s="21">
        <v>2382.1925000000001</v>
      </c>
      <c r="F34" s="22">
        <v>3.8537127380410698</v>
      </c>
      <c r="G34" s="21">
        <v>7.4897999999999998</v>
      </c>
      <c r="H34" s="21"/>
    </row>
    <row r="35" spans="1:9" x14ac:dyDescent="0.2">
      <c r="A35" s="19" t="s">
        <v>56</v>
      </c>
      <c r="B35" s="19"/>
      <c r="C35" s="19"/>
      <c r="D35" s="19"/>
      <c r="E35" s="24">
        <f>SUM(E33:E34)</f>
        <v>2382.1925000000001</v>
      </c>
      <c r="F35" s="25">
        <f>SUM(F33:F34)</f>
        <v>3.8537127380410698</v>
      </c>
      <c r="G35" s="24"/>
      <c r="H35" s="21"/>
      <c r="I35" s="14"/>
    </row>
    <row r="36" spans="1:9" x14ac:dyDescent="0.2">
      <c r="A36" s="20"/>
      <c r="B36" s="20"/>
      <c r="C36" s="20"/>
      <c r="D36" s="20"/>
      <c r="E36" s="21"/>
      <c r="F36" s="22"/>
      <c r="G36" s="21"/>
      <c r="H36" s="21"/>
    </row>
    <row r="37" spans="1:9" x14ac:dyDescent="0.2">
      <c r="A37" s="19" t="s">
        <v>118</v>
      </c>
      <c r="B37" s="20"/>
      <c r="C37" s="20"/>
      <c r="D37" s="20"/>
      <c r="E37" s="21"/>
      <c r="F37" s="22"/>
      <c r="G37" s="21"/>
      <c r="H37" s="24"/>
    </row>
    <row r="38" spans="1:9" x14ac:dyDescent="0.2">
      <c r="A38" s="20" t="s">
        <v>123</v>
      </c>
      <c r="B38" s="20" t="s">
        <v>122</v>
      </c>
      <c r="C38" s="20" t="s">
        <v>121</v>
      </c>
      <c r="D38" s="23">
        <v>5000000</v>
      </c>
      <c r="E38" s="21">
        <v>5075.3977777999999</v>
      </c>
      <c r="F38" s="22">
        <v>8.2105560599881002</v>
      </c>
      <c r="G38" s="21">
        <v>7.8815007603458902</v>
      </c>
      <c r="H38" s="21"/>
    </row>
    <row r="39" spans="1:9" x14ac:dyDescent="0.2">
      <c r="A39" s="20" t="s">
        <v>120</v>
      </c>
      <c r="B39" s="20" t="s">
        <v>119</v>
      </c>
      <c r="C39" s="20" t="s">
        <v>121</v>
      </c>
      <c r="D39" s="23">
        <v>1500000</v>
      </c>
      <c r="E39" s="21">
        <v>1553.1134999999999</v>
      </c>
      <c r="F39" s="22">
        <v>2.5124977425516799</v>
      </c>
      <c r="G39" s="21">
        <v>7.1748922257999901</v>
      </c>
      <c r="H39" s="21"/>
    </row>
    <row r="40" spans="1:9" x14ac:dyDescent="0.2">
      <c r="A40" s="19" t="s">
        <v>56</v>
      </c>
      <c r="B40" s="19"/>
      <c r="C40" s="19"/>
      <c r="D40" s="19"/>
      <c r="E40" s="24">
        <f>SUM(E38:E39)</f>
        <v>6628.5112778000002</v>
      </c>
      <c r="F40" s="25">
        <f>SUM(F38:F39)</f>
        <v>10.723053802539781</v>
      </c>
      <c r="G40" s="24"/>
      <c r="H40" s="21"/>
      <c r="I40" s="14"/>
    </row>
    <row r="41" spans="1:9" x14ac:dyDescent="0.2">
      <c r="A41" s="20"/>
      <c r="B41" s="20"/>
      <c r="C41" s="20"/>
      <c r="D41" s="20"/>
      <c r="E41" s="21"/>
      <c r="F41" s="22"/>
      <c r="G41" s="21"/>
      <c r="H41" s="24"/>
    </row>
    <row r="42" spans="1:9" x14ac:dyDescent="0.2">
      <c r="A42" s="19" t="s">
        <v>486</v>
      </c>
      <c r="B42" s="20"/>
      <c r="C42" s="20"/>
      <c r="D42" s="20"/>
      <c r="E42" s="21"/>
      <c r="F42" s="22"/>
      <c r="G42" s="21"/>
      <c r="H42" s="21"/>
    </row>
    <row r="43" spans="1:9" x14ac:dyDescent="0.2">
      <c r="A43" s="20" t="s">
        <v>83</v>
      </c>
      <c r="B43" s="20" t="s">
        <v>487</v>
      </c>
      <c r="C43" s="20" t="s">
        <v>488</v>
      </c>
      <c r="D43" s="23">
        <v>1762.3119999999999</v>
      </c>
      <c r="E43" s="21">
        <v>181.27572649999999</v>
      </c>
      <c r="F43" s="22">
        <v>0.29325278133933302</v>
      </c>
      <c r="G43" s="21">
        <v>6.99</v>
      </c>
      <c r="H43" s="24"/>
    </row>
    <row r="44" spans="1:9" x14ac:dyDescent="0.2">
      <c r="A44" s="19" t="s">
        <v>56</v>
      </c>
      <c r="B44" s="19"/>
      <c r="C44" s="19"/>
      <c r="D44" s="19"/>
      <c r="E44" s="24">
        <f>SUM(E43:E43)</f>
        <v>181.27572649999999</v>
      </c>
      <c r="F44" s="25">
        <f>SUM(F43:F43)</f>
        <v>0.29325278133933302</v>
      </c>
      <c r="G44" s="24"/>
      <c r="H44" s="24"/>
      <c r="I44" s="14"/>
    </row>
    <row r="45" spans="1:9" x14ac:dyDescent="0.2">
      <c r="A45" s="20"/>
      <c r="B45" s="20"/>
      <c r="C45" s="20"/>
      <c r="D45" s="20"/>
      <c r="E45" s="21"/>
      <c r="F45" s="22"/>
      <c r="G45" s="21"/>
      <c r="H45" s="24"/>
    </row>
    <row r="46" spans="1:9" x14ac:dyDescent="0.2">
      <c r="A46" s="19" t="s">
        <v>84</v>
      </c>
      <c r="B46" s="19"/>
      <c r="C46" s="19"/>
      <c r="D46" s="19"/>
      <c r="E46" s="24">
        <f>E30+E35+E40+E44</f>
        <v>55803.573339999988</v>
      </c>
      <c r="F46" s="25">
        <f>F30+F35+F40+F44</f>
        <v>90.274375982867539</v>
      </c>
      <c r="G46" s="24"/>
      <c r="H46" s="24"/>
      <c r="I46" s="14"/>
    </row>
    <row r="47" spans="1:9" x14ac:dyDescent="0.2">
      <c r="A47" s="19"/>
      <c r="B47" s="19"/>
      <c r="C47" s="19"/>
      <c r="D47" s="19"/>
      <c r="E47" s="24"/>
      <c r="F47" s="25"/>
      <c r="G47" s="24"/>
      <c r="H47" s="24"/>
      <c r="I47" s="14"/>
    </row>
    <row r="48" spans="1:9" x14ac:dyDescent="0.2">
      <c r="A48" s="19" t="s">
        <v>86</v>
      </c>
      <c r="B48" s="19"/>
      <c r="C48" s="19"/>
      <c r="D48" s="19"/>
      <c r="E48" s="24">
        <f>E50-(E30+E35+E40+E44)</f>
        <v>6011.9448870000124</v>
      </c>
      <c r="F48" s="25">
        <f>F50-(F30+F35+F40+F44)</f>
        <v>9.7256240171324606</v>
      </c>
      <c r="G48" s="24"/>
      <c r="H48" s="24"/>
      <c r="I48" s="14"/>
    </row>
    <row r="49" spans="1:9" x14ac:dyDescent="0.2">
      <c r="A49" s="19"/>
      <c r="B49" s="19"/>
      <c r="C49" s="19"/>
      <c r="D49" s="19"/>
      <c r="E49" s="24"/>
      <c r="F49" s="25"/>
      <c r="G49" s="24"/>
      <c r="H49" s="27"/>
      <c r="I49" s="14"/>
    </row>
    <row r="50" spans="1:9" x14ac:dyDescent="0.2">
      <c r="A50" s="26" t="s">
        <v>85</v>
      </c>
      <c r="B50" s="26"/>
      <c r="C50" s="26"/>
      <c r="D50" s="26"/>
      <c r="E50" s="27">
        <v>61815.518227</v>
      </c>
      <c r="F50" s="28">
        <v>100</v>
      </c>
      <c r="G50" s="27"/>
      <c r="H50" s="27"/>
      <c r="I50" s="14"/>
    </row>
    <row r="52" spans="1:9" x14ac:dyDescent="0.2">
      <c r="A52" s="14" t="s">
        <v>89</v>
      </c>
    </row>
    <row r="53" spans="1:9" x14ac:dyDescent="0.2">
      <c r="A53" s="14" t="s">
        <v>489</v>
      </c>
    </row>
    <row r="55" spans="1:9" ht="36" customHeight="1" x14ac:dyDescent="0.2">
      <c r="A55" s="55" t="s">
        <v>491</v>
      </c>
      <c r="B55" s="55"/>
      <c r="C55" s="55"/>
      <c r="D55" s="55"/>
      <c r="E55" s="55"/>
      <c r="F55" s="55"/>
      <c r="G55" s="55"/>
    </row>
    <row r="57" spans="1:9" x14ac:dyDescent="0.2">
      <c r="A57" s="14" t="s">
        <v>90</v>
      </c>
    </row>
    <row r="58" spans="1:9" x14ac:dyDescent="0.2">
      <c r="A58" s="14" t="s">
        <v>91</v>
      </c>
    </row>
    <row r="59" spans="1:9" x14ac:dyDescent="0.2">
      <c r="A59" s="14" t="s">
        <v>92</v>
      </c>
      <c r="B59" s="14"/>
      <c r="C59" s="29" t="s">
        <v>94</v>
      </c>
      <c r="D59" s="14" t="s">
        <v>93</v>
      </c>
    </row>
    <row r="60" spans="1:9" x14ac:dyDescent="0.2">
      <c r="A60" s="7" t="s">
        <v>152</v>
      </c>
      <c r="C60" s="30">
        <v>19.956900000000001</v>
      </c>
      <c r="D60" s="30">
        <v>20.668800000000001</v>
      </c>
    </row>
    <row r="61" spans="1:9" x14ac:dyDescent="0.2">
      <c r="A61" s="7" t="s">
        <v>239</v>
      </c>
      <c r="C61" s="30">
        <v>10.3994</v>
      </c>
      <c r="D61" s="30">
        <v>10.498100000000001</v>
      </c>
    </row>
    <row r="62" spans="1:9" x14ac:dyDescent="0.2">
      <c r="A62" s="7" t="s">
        <v>154</v>
      </c>
      <c r="C62" s="30">
        <v>20.746099999999998</v>
      </c>
      <c r="D62" s="30">
        <v>21.519200000000001</v>
      </c>
    </row>
    <row r="63" spans="1:9" x14ac:dyDescent="0.2">
      <c r="A63" s="7" t="s">
        <v>240</v>
      </c>
      <c r="C63" s="30">
        <v>10.9635</v>
      </c>
      <c r="D63" s="30">
        <v>11.0761</v>
      </c>
    </row>
    <row r="65" spans="1:8" x14ac:dyDescent="0.2">
      <c r="A65" s="14" t="s">
        <v>105</v>
      </c>
    </row>
    <row r="66" spans="1:8" x14ac:dyDescent="0.2">
      <c r="A66" s="53" t="s">
        <v>106</v>
      </c>
      <c r="B66" s="54"/>
      <c r="C66" s="31" t="s">
        <v>107</v>
      </c>
    </row>
    <row r="67" spans="1:8" x14ac:dyDescent="0.2">
      <c r="A67" s="49" t="s">
        <v>239</v>
      </c>
      <c r="B67" s="50"/>
      <c r="C67" s="32">
        <v>0.27</v>
      </c>
    </row>
    <row r="68" spans="1:8" x14ac:dyDescent="0.2">
      <c r="A68" s="49" t="s">
        <v>240</v>
      </c>
      <c r="B68" s="50"/>
      <c r="C68" s="32">
        <v>0.28999999999999998</v>
      </c>
    </row>
    <row r="69" spans="1:8" x14ac:dyDescent="0.2">
      <c r="A69" s="7" t="s">
        <v>108</v>
      </c>
    </row>
    <row r="70" spans="1:8" x14ac:dyDescent="0.2">
      <c r="A70" s="7" t="s">
        <v>109</v>
      </c>
    </row>
    <row r="72" spans="1:8" x14ac:dyDescent="0.2">
      <c r="A72" s="14" t="s">
        <v>110</v>
      </c>
      <c r="D72" s="33">
        <v>3.2837220894371799</v>
      </c>
      <c r="E72" s="10" t="s">
        <v>111</v>
      </c>
    </row>
    <row r="73" spans="1:8" x14ac:dyDescent="0.2">
      <c r="H73" s="10"/>
    </row>
    <row r="74" spans="1:8" x14ac:dyDescent="0.2">
      <c r="A74" s="14" t="s">
        <v>112</v>
      </c>
      <c r="D74" s="29" t="s">
        <v>113</v>
      </c>
      <c r="H74" s="10"/>
    </row>
    <row r="75" spans="1:8" x14ac:dyDescent="0.2">
      <c r="H75" s="10"/>
    </row>
    <row r="76" spans="1:8" x14ac:dyDescent="0.2">
      <c r="A76" s="14" t="s">
        <v>490</v>
      </c>
      <c r="H76" s="10"/>
    </row>
    <row r="77" spans="1:8" ht="14.4" x14ac:dyDescent="0.3">
      <c r="A77" s="34"/>
      <c r="H77" s="10"/>
    </row>
    <row r="78" spans="1:8" x14ac:dyDescent="0.2">
      <c r="A78" s="38" t="s">
        <v>535</v>
      </c>
      <c r="H78" s="10"/>
    </row>
    <row r="79" spans="1:8" x14ac:dyDescent="0.2">
      <c r="A79" s="40"/>
      <c r="H79" s="10"/>
    </row>
    <row r="80" spans="1:8" x14ac:dyDescent="0.2">
      <c r="A80" s="39"/>
      <c r="H80" s="10"/>
    </row>
    <row r="81" spans="1:8" x14ac:dyDescent="0.2">
      <c r="A81" s="39"/>
      <c r="H81" s="10"/>
    </row>
    <row r="82" spans="1:8" x14ac:dyDescent="0.2">
      <c r="A82" s="39"/>
      <c r="H82" s="10"/>
    </row>
    <row r="83" spans="1:8" x14ac:dyDescent="0.2">
      <c r="A83" s="39"/>
      <c r="H83" s="10"/>
    </row>
    <row r="84" spans="1:8" x14ac:dyDescent="0.2">
      <c r="A84" s="39"/>
      <c r="H84" s="10"/>
    </row>
    <row r="85" spans="1:8" x14ac:dyDescent="0.2">
      <c r="A85" s="39"/>
      <c r="H85" s="10"/>
    </row>
    <row r="86" spans="1:8" x14ac:dyDescent="0.2">
      <c r="A86" s="39"/>
      <c r="H86" s="10"/>
    </row>
    <row r="87" spans="1:8" x14ac:dyDescent="0.2">
      <c r="A87" s="39"/>
      <c r="H87" s="10"/>
    </row>
    <row r="88" spans="1:8" x14ac:dyDescent="0.2">
      <c r="A88" s="39"/>
      <c r="H88" s="10"/>
    </row>
    <row r="89" spans="1:8" x14ac:dyDescent="0.2">
      <c r="A89" s="39"/>
      <c r="H89" s="10"/>
    </row>
    <row r="90" spans="1:8" x14ac:dyDescent="0.2">
      <c r="A90" s="39"/>
      <c r="H90" s="10"/>
    </row>
    <row r="91" spans="1:8" x14ac:dyDescent="0.2">
      <c r="A91" s="39"/>
      <c r="H91" s="10"/>
    </row>
    <row r="92" spans="1:8" x14ac:dyDescent="0.2">
      <c r="A92" s="38" t="s">
        <v>500</v>
      </c>
      <c r="H92" s="10"/>
    </row>
    <row r="93" spans="1:8" x14ac:dyDescent="0.2">
      <c r="A93" s="39"/>
      <c r="H93" s="10"/>
    </row>
    <row r="94" spans="1:8" x14ac:dyDescent="0.2">
      <c r="A94" s="38" t="s">
        <v>537</v>
      </c>
      <c r="H94" s="10"/>
    </row>
    <row r="95" spans="1:8" x14ac:dyDescent="0.2">
      <c r="A95" s="39"/>
      <c r="H95" s="10"/>
    </row>
    <row r="96" spans="1:8" x14ac:dyDescent="0.2">
      <c r="A96" s="39"/>
      <c r="H96" s="10"/>
    </row>
    <row r="97" spans="1:8" x14ac:dyDescent="0.2">
      <c r="A97" s="39"/>
      <c r="H97" s="10"/>
    </row>
    <row r="98" spans="1:8" x14ac:dyDescent="0.2">
      <c r="A98" s="39"/>
      <c r="H98" s="10"/>
    </row>
    <row r="99" spans="1:8" x14ac:dyDescent="0.2">
      <c r="A99" s="39"/>
      <c r="H99" s="10"/>
    </row>
    <row r="100" spans="1:8" x14ac:dyDescent="0.2">
      <c r="A100" s="39"/>
      <c r="H100" s="10"/>
    </row>
    <row r="101" spans="1:8" x14ac:dyDescent="0.2">
      <c r="A101" s="39"/>
      <c r="H101" s="10"/>
    </row>
    <row r="102" spans="1:8" x14ac:dyDescent="0.2">
      <c r="A102" s="39"/>
      <c r="H102" s="10"/>
    </row>
    <row r="103" spans="1:8" x14ac:dyDescent="0.2">
      <c r="A103" s="39"/>
      <c r="H103" s="10"/>
    </row>
    <row r="104" spans="1:8" x14ac:dyDescent="0.2">
      <c r="A104" s="39"/>
      <c r="H104" s="10"/>
    </row>
    <row r="105" spans="1:8" x14ac:dyDescent="0.2">
      <c r="A105" s="39"/>
      <c r="H105" s="10"/>
    </row>
    <row r="106" spans="1:8" x14ac:dyDescent="0.2">
      <c r="A106" s="39"/>
      <c r="H106" s="10"/>
    </row>
    <row r="107" spans="1:8" x14ac:dyDescent="0.2">
      <c r="A107" s="39"/>
      <c r="H107" s="10"/>
    </row>
    <row r="108" spans="1:8" x14ac:dyDescent="0.2">
      <c r="A108" s="39" t="s">
        <v>534</v>
      </c>
      <c r="H108" s="10"/>
    </row>
    <row r="109" spans="1:8" x14ac:dyDescent="0.2">
      <c r="A109" s="40" t="s">
        <v>533</v>
      </c>
      <c r="H109" s="10"/>
    </row>
    <row r="110" spans="1:8" x14ac:dyDescent="0.2">
      <c r="A110" s="40"/>
      <c r="H110" s="10"/>
    </row>
    <row r="111" spans="1:8" x14ac:dyDescent="0.2">
      <c r="A111" s="40"/>
      <c r="H111" s="10"/>
    </row>
    <row r="112" spans="1:8" x14ac:dyDescent="0.2">
      <c r="H112" s="10"/>
    </row>
    <row r="113" spans="8:8" x14ac:dyDescent="0.2">
      <c r="H113" s="10"/>
    </row>
    <row r="114" spans="8:8" x14ac:dyDescent="0.2">
      <c r="H114" s="10"/>
    </row>
    <row r="115" spans="8:8" x14ac:dyDescent="0.2">
      <c r="H115" s="10"/>
    </row>
    <row r="116" spans="8:8" x14ac:dyDescent="0.2">
      <c r="H116" s="10"/>
    </row>
    <row r="117" spans="8:8" x14ac:dyDescent="0.2">
      <c r="H117" s="10"/>
    </row>
    <row r="118" spans="8:8" x14ac:dyDescent="0.2">
      <c r="H118" s="10"/>
    </row>
    <row r="119" spans="8:8" x14ac:dyDescent="0.2">
      <c r="H119" s="10"/>
    </row>
    <row r="120" spans="8:8" x14ac:dyDescent="0.2">
      <c r="H120" s="10"/>
    </row>
    <row r="121" spans="8:8" x14ac:dyDescent="0.2">
      <c r="H121" s="10"/>
    </row>
    <row r="122" spans="8:8" x14ac:dyDescent="0.2">
      <c r="H122" s="10"/>
    </row>
    <row r="123" spans="8:8" x14ac:dyDescent="0.2">
      <c r="H123" s="10"/>
    </row>
    <row r="124" spans="8:8" x14ac:dyDescent="0.2">
      <c r="H124" s="10"/>
    </row>
    <row r="125" spans="8:8" x14ac:dyDescent="0.2">
      <c r="H125" s="10"/>
    </row>
    <row r="126" spans="8:8" x14ac:dyDescent="0.2">
      <c r="H126" s="10"/>
    </row>
    <row r="127" spans="8:8" x14ac:dyDescent="0.2">
      <c r="H127" s="10"/>
    </row>
    <row r="128" spans="8:8" x14ac:dyDescent="0.2">
      <c r="H128" s="10"/>
    </row>
    <row r="129" spans="8:8" x14ac:dyDescent="0.2">
      <c r="H129" s="10"/>
    </row>
    <row r="130" spans="8:8" x14ac:dyDescent="0.2">
      <c r="H130" s="10"/>
    </row>
    <row r="131" spans="8:8" x14ac:dyDescent="0.2">
      <c r="H131" s="10"/>
    </row>
    <row r="132" spans="8:8" x14ac:dyDescent="0.2">
      <c r="H132" s="10"/>
    </row>
    <row r="133" spans="8:8" x14ac:dyDescent="0.2">
      <c r="H133" s="10"/>
    </row>
    <row r="134" spans="8:8" x14ac:dyDescent="0.2">
      <c r="H134" s="10"/>
    </row>
    <row r="135" spans="8:8" x14ac:dyDescent="0.2">
      <c r="H135" s="10"/>
    </row>
    <row r="136" spans="8:8" x14ac:dyDescent="0.2">
      <c r="H136" s="10"/>
    </row>
    <row r="137" spans="8:8" x14ac:dyDescent="0.2">
      <c r="H137" s="10"/>
    </row>
    <row r="138" spans="8:8" x14ac:dyDescent="0.2">
      <c r="H138" s="10"/>
    </row>
    <row r="139" spans="8:8" x14ac:dyDescent="0.2">
      <c r="H139" s="10"/>
    </row>
    <row r="140" spans="8:8" x14ac:dyDescent="0.2">
      <c r="H140" s="10"/>
    </row>
    <row r="141" spans="8:8" x14ac:dyDescent="0.2">
      <c r="H141" s="10"/>
    </row>
    <row r="142" spans="8:8" x14ac:dyDescent="0.2">
      <c r="H142" s="10"/>
    </row>
    <row r="143" spans="8:8" x14ac:dyDescent="0.2">
      <c r="H143" s="10"/>
    </row>
    <row r="144" spans="8:8" x14ac:dyDescent="0.2">
      <c r="H144" s="10"/>
    </row>
    <row r="145" spans="8:8" x14ac:dyDescent="0.2">
      <c r="H145" s="10"/>
    </row>
    <row r="146" spans="8:8" x14ac:dyDescent="0.2">
      <c r="H146" s="10"/>
    </row>
    <row r="147" spans="8:8" x14ac:dyDescent="0.2">
      <c r="H147" s="10"/>
    </row>
    <row r="148" spans="8:8" x14ac:dyDescent="0.2">
      <c r="H148" s="10"/>
    </row>
    <row r="149" spans="8:8" x14ac:dyDescent="0.2">
      <c r="H149" s="10"/>
    </row>
    <row r="150" spans="8:8" x14ac:dyDescent="0.2">
      <c r="H150" s="10"/>
    </row>
    <row r="151" spans="8:8" x14ac:dyDescent="0.2">
      <c r="H151" s="10"/>
    </row>
    <row r="152" spans="8:8" x14ac:dyDescent="0.2">
      <c r="H152" s="10"/>
    </row>
    <row r="153" spans="8:8" x14ac:dyDescent="0.2">
      <c r="H153" s="10"/>
    </row>
    <row r="154" spans="8:8" x14ac:dyDescent="0.2">
      <c r="H154" s="10"/>
    </row>
    <row r="155" spans="8:8" x14ac:dyDescent="0.2">
      <c r="H155" s="10"/>
    </row>
    <row r="156" spans="8:8" x14ac:dyDescent="0.2">
      <c r="H156" s="10"/>
    </row>
    <row r="157" spans="8:8" x14ac:dyDescent="0.2">
      <c r="H157" s="10"/>
    </row>
    <row r="158" spans="8:8" x14ac:dyDescent="0.2">
      <c r="H158" s="10"/>
    </row>
    <row r="159" spans="8:8" x14ac:dyDescent="0.2">
      <c r="H159" s="10"/>
    </row>
    <row r="160" spans="8:8" x14ac:dyDescent="0.2">
      <c r="H160" s="10"/>
    </row>
    <row r="161" spans="8:8" x14ac:dyDescent="0.2">
      <c r="H161" s="10"/>
    </row>
    <row r="162" spans="8:8" x14ac:dyDescent="0.2">
      <c r="H162" s="10"/>
    </row>
    <row r="163" spans="8:8" x14ac:dyDescent="0.2">
      <c r="H163" s="10"/>
    </row>
    <row r="164" spans="8:8" x14ac:dyDescent="0.2">
      <c r="H164" s="10"/>
    </row>
    <row r="165" spans="8:8" x14ac:dyDescent="0.2">
      <c r="H165" s="10"/>
    </row>
    <row r="166" spans="8:8" x14ac:dyDescent="0.2">
      <c r="H166" s="10"/>
    </row>
    <row r="167" spans="8:8" x14ac:dyDescent="0.2">
      <c r="H167" s="10"/>
    </row>
    <row r="168" spans="8:8" x14ac:dyDescent="0.2">
      <c r="H168" s="10"/>
    </row>
    <row r="169" spans="8:8" x14ac:dyDescent="0.2">
      <c r="H169" s="10"/>
    </row>
    <row r="170" spans="8:8" x14ac:dyDescent="0.2">
      <c r="H170" s="10"/>
    </row>
    <row r="171" spans="8:8" x14ac:dyDescent="0.2">
      <c r="H171" s="10"/>
    </row>
    <row r="172" spans="8:8" x14ac:dyDescent="0.2">
      <c r="H172" s="10"/>
    </row>
    <row r="173" spans="8:8" x14ac:dyDescent="0.2">
      <c r="H173" s="10"/>
    </row>
    <row r="174" spans="8:8" x14ac:dyDescent="0.2">
      <c r="H174" s="10"/>
    </row>
    <row r="175" spans="8:8" x14ac:dyDescent="0.2">
      <c r="H175" s="10"/>
    </row>
    <row r="176" spans="8:8" x14ac:dyDescent="0.2">
      <c r="H176" s="10"/>
    </row>
    <row r="177" spans="8:8" x14ac:dyDescent="0.2">
      <c r="H177" s="10"/>
    </row>
    <row r="178" spans="8:8" x14ac:dyDescent="0.2">
      <c r="H178" s="10"/>
    </row>
    <row r="179" spans="8:8" x14ac:dyDescent="0.2">
      <c r="H179" s="10"/>
    </row>
    <row r="180" spans="8:8" x14ac:dyDescent="0.2">
      <c r="H180" s="10"/>
    </row>
    <row r="181" spans="8:8" x14ac:dyDescent="0.2">
      <c r="H181" s="10"/>
    </row>
    <row r="182" spans="8:8" x14ac:dyDescent="0.2">
      <c r="H182" s="10"/>
    </row>
    <row r="183" spans="8:8" x14ac:dyDescent="0.2">
      <c r="H183" s="10"/>
    </row>
    <row r="184" spans="8:8" x14ac:dyDescent="0.2">
      <c r="H184" s="10"/>
    </row>
    <row r="185" spans="8:8" x14ac:dyDescent="0.2">
      <c r="H185" s="10"/>
    </row>
    <row r="186" spans="8:8" x14ac:dyDescent="0.2">
      <c r="H186" s="10"/>
    </row>
    <row r="187" spans="8:8" x14ac:dyDescent="0.2">
      <c r="H187" s="10"/>
    </row>
    <row r="188" spans="8:8" x14ac:dyDescent="0.2">
      <c r="H188" s="10"/>
    </row>
    <row r="189" spans="8:8" x14ac:dyDescent="0.2">
      <c r="H189" s="10"/>
    </row>
    <row r="190" spans="8:8" x14ac:dyDescent="0.2">
      <c r="H190" s="10"/>
    </row>
    <row r="191" spans="8:8" x14ac:dyDescent="0.2">
      <c r="H191" s="10"/>
    </row>
    <row r="192" spans="8:8" x14ac:dyDescent="0.2">
      <c r="H192" s="10"/>
    </row>
    <row r="193" spans="8:8" x14ac:dyDescent="0.2">
      <c r="H193" s="10"/>
    </row>
    <row r="194" spans="8:8" x14ac:dyDescent="0.2">
      <c r="H194" s="10"/>
    </row>
    <row r="195" spans="8:8" x14ac:dyDescent="0.2">
      <c r="H195" s="10"/>
    </row>
    <row r="196" spans="8:8" x14ac:dyDescent="0.2">
      <c r="H196" s="10"/>
    </row>
    <row r="197" spans="8:8" x14ac:dyDescent="0.2">
      <c r="H197" s="10"/>
    </row>
    <row r="198" spans="8:8" x14ac:dyDescent="0.2">
      <c r="H198" s="10"/>
    </row>
    <row r="199" spans="8:8" x14ac:dyDescent="0.2">
      <c r="H199" s="10"/>
    </row>
    <row r="200" spans="8:8" x14ac:dyDescent="0.2">
      <c r="H200" s="10"/>
    </row>
    <row r="201" spans="8:8" x14ac:dyDescent="0.2">
      <c r="H201" s="10"/>
    </row>
    <row r="202" spans="8:8" x14ac:dyDescent="0.2">
      <c r="H202" s="10"/>
    </row>
    <row r="203" spans="8:8" x14ac:dyDescent="0.2">
      <c r="H203" s="10"/>
    </row>
    <row r="204" spans="8:8" x14ac:dyDescent="0.2">
      <c r="H204" s="10"/>
    </row>
    <row r="205" spans="8:8" x14ac:dyDescent="0.2">
      <c r="H205" s="10"/>
    </row>
    <row r="206" spans="8:8" x14ac:dyDescent="0.2">
      <c r="H206" s="10"/>
    </row>
    <row r="207" spans="8:8" x14ac:dyDescent="0.2">
      <c r="H207" s="10"/>
    </row>
    <row r="208" spans="8:8" x14ac:dyDescent="0.2">
      <c r="H208" s="10"/>
    </row>
    <row r="209" spans="8:8" x14ac:dyDescent="0.2">
      <c r="H209" s="10"/>
    </row>
    <row r="210" spans="8:8" x14ac:dyDescent="0.2">
      <c r="H210" s="10"/>
    </row>
  </sheetData>
  <mergeCells count="5">
    <mergeCell ref="A1:G1"/>
    <mergeCell ref="A66:B66"/>
    <mergeCell ref="A67:B67"/>
    <mergeCell ref="A68:B68"/>
    <mergeCell ref="A55:G55"/>
  </mergeCells>
  <conditionalFormatting sqref="F2:F3 F5:F53 F56:F65538">
    <cfRule type="cellIs" dxfId="22" priority="4" stopIfTrue="1" operator="between">
      <formula>0.009</formula>
      <formula>-0.009</formula>
    </cfRule>
  </conditionalFormatting>
  <conditionalFormatting sqref="F54">
    <cfRule type="cellIs" dxfId="21" priority="2" stopIfTrue="1" operator="between">
      <formula>0.009</formula>
      <formula>-0.009</formula>
    </cfRule>
  </conditionalFormatting>
  <hyperlinks>
    <hyperlink ref="A109" r:id="rId1" xr:uid="{00000000-0004-0000-0500-000000000000}"/>
  </hyperlinks>
  <pageMargins left="0.7" right="0.7" top="0.75" bottom="0.75" header="0.3" footer="0.3"/>
  <pageSetup paperSize="9" orientation="portrait" r:id="rId2"/>
  <headerFooter>
    <oddFooter>&amp;C&amp;1#&amp;"Calibri"&amp;10&amp;K000000PUBLIC</oddFooter>
    <evenFooter>&amp;LPUBLIC</evenFooter>
    <firstFooter>&amp;LPUBLIC</firstFooter>
  </headerFooter>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80"/>
  <sheetViews>
    <sheetView workbookViewId="0">
      <selection sqref="A1:G1"/>
    </sheetView>
  </sheetViews>
  <sheetFormatPr defaultColWidth="9.109375" defaultRowHeight="10.199999999999999" x14ac:dyDescent="0.2"/>
  <cols>
    <col min="1" max="1" width="32.44140625" style="7" bestFit="1" customWidth="1"/>
    <col min="2" max="2" width="23.44140625" style="7" bestFit="1" customWidth="1"/>
    <col min="3" max="3" width="24.6640625" style="7" bestFit="1" customWidth="1"/>
    <col min="4" max="4" width="15.33203125" style="7" bestFit="1" customWidth="1"/>
    <col min="5" max="5" width="27" style="10" customWidth="1"/>
    <col min="6" max="6" width="13.5546875" style="11" bestFit="1" customWidth="1"/>
    <col min="7" max="7" width="4.5546875" style="10" bestFit="1" customWidth="1"/>
    <col min="8" max="16384" width="9.109375" style="7"/>
  </cols>
  <sheetData>
    <row r="1" spans="1:9" s="1" customFormat="1" ht="13.8" x14ac:dyDescent="0.2">
      <c r="A1" s="51" t="s">
        <v>8</v>
      </c>
      <c r="B1" s="52"/>
      <c r="C1" s="52"/>
      <c r="D1" s="52"/>
      <c r="E1" s="52"/>
      <c r="F1" s="52"/>
      <c r="G1" s="52"/>
    </row>
    <row r="2" spans="1:9" s="1" customFormat="1" ht="11.4" x14ac:dyDescent="0.2">
      <c r="E2" s="5"/>
      <c r="F2" s="9"/>
      <c r="G2" s="10"/>
    </row>
    <row r="3" spans="1:9" s="1" customFormat="1" ht="12" x14ac:dyDescent="0.2">
      <c r="A3" s="8" t="s">
        <v>7</v>
      </c>
      <c r="B3" s="2"/>
      <c r="C3" s="3"/>
      <c r="D3" s="3"/>
      <c r="E3" s="4"/>
      <c r="F3" s="9"/>
      <c r="G3" s="10"/>
    </row>
    <row r="4" spans="1:9" s="1" customFormat="1" ht="31.5" customHeight="1" x14ac:dyDescent="0.2">
      <c r="A4" s="6" t="s">
        <v>2</v>
      </c>
      <c r="B4" s="6" t="s">
        <v>0</v>
      </c>
      <c r="C4" s="13" t="s">
        <v>88</v>
      </c>
      <c r="D4" s="13" t="s">
        <v>1</v>
      </c>
      <c r="E4" s="36" t="s">
        <v>6</v>
      </c>
      <c r="F4" s="12" t="s">
        <v>3</v>
      </c>
      <c r="G4" s="12" t="s">
        <v>5</v>
      </c>
    </row>
    <row r="5" spans="1:9" x14ac:dyDescent="0.2">
      <c r="A5" s="15" t="s">
        <v>16</v>
      </c>
      <c r="B5" s="16"/>
      <c r="C5" s="16"/>
      <c r="D5" s="16"/>
      <c r="E5" s="17"/>
      <c r="F5" s="18"/>
      <c r="G5" s="17"/>
    </row>
    <row r="6" spans="1:9" x14ac:dyDescent="0.2">
      <c r="A6" s="19" t="s">
        <v>76</v>
      </c>
      <c r="B6" s="20"/>
      <c r="C6" s="20"/>
      <c r="D6" s="20"/>
      <c r="E6" s="21"/>
      <c r="F6" s="22"/>
      <c r="G6" s="21"/>
    </row>
    <row r="7" spans="1:9" x14ac:dyDescent="0.2">
      <c r="A7" s="20" t="s">
        <v>115</v>
      </c>
      <c r="B7" s="20" t="s">
        <v>114</v>
      </c>
      <c r="C7" s="20" t="s">
        <v>121</v>
      </c>
      <c r="D7" s="23">
        <v>2500000</v>
      </c>
      <c r="E7" s="21">
        <v>2472.0100000000002</v>
      </c>
      <c r="F7" s="22">
        <v>17.586907017961</v>
      </c>
      <c r="G7" s="21">
        <v>6.7751000000000001</v>
      </c>
    </row>
    <row r="8" spans="1:9" x14ac:dyDescent="0.2">
      <c r="A8" s="20" t="s">
        <v>117</v>
      </c>
      <c r="B8" s="20" t="s">
        <v>116</v>
      </c>
      <c r="C8" s="20" t="s">
        <v>121</v>
      </c>
      <c r="D8" s="23">
        <v>1000000</v>
      </c>
      <c r="E8" s="21">
        <v>999.09699999999998</v>
      </c>
      <c r="F8" s="22">
        <v>7.1079914890812601</v>
      </c>
      <c r="G8" s="21">
        <v>6.5979000000000001</v>
      </c>
    </row>
    <row r="9" spans="1:9" x14ac:dyDescent="0.2">
      <c r="A9" s="19" t="s">
        <v>56</v>
      </c>
      <c r="B9" s="19"/>
      <c r="C9" s="19"/>
      <c r="D9" s="19"/>
      <c r="E9" s="24">
        <f>SUM(E6:E8)</f>
        <v>3471.107</v>
      </c>
      <c r="F9" s="25">
        <f>SUM(F6:F8)</f>
        <v>24.694898507042261</v>
      </c>
      <c r="G9" s="24"/>
      <c r="H9" s="14"/>
      <c r="I9" s="14"/>
    </row>
    <row r="10" spans="1:9" x14ac:dyDescent="0.2">
      <c r="A10" s="20"/>
      <c r="B10" s="20"/>
      <c r="C10" s="20"/>
      <c r="D10" s="20"/>
      <c r="E10" s="21"/>
      <c r="F10" s="22"/>
      <c r="G10" s="21"/>
    </row>
    <row r="11" spans="1:9" x14ac:dyDescent="0.2">
      <c r="A11" s="19" t="s">
        <v>118</v>
      </c>
      <c r="B11" s="20"/>
      <c r="C11" s="20"/>
      <c r="D11" s="20"/>
      <c r="E11" s="21"/>
      <c r="F11" s="22"/>
      <c r="G11" s="21"/>
    </row>
    <row r="12" spans="1:9" x14ac:dyDescent="0.2">
      <c r="A12" s="20" t="s">
        <v>120</v>
      </c>
      <c r="B12" s="20" t="s">
        <v>119</v>
      </c>
      <c r="C12" s="20" t="s">
        <v>121</v>
      </c>
      <c r="D12" s="23">
        <v>3500000</v>
      </c>
      <c r="E12" s="21">
        <v>3623.9315000000001</v>
      </c>
      <c r="F12" s="22">
        <v>25.782155545470999</v>
      </c>
      <c r="G12" s="21">
        <v>7.1748922257999901</v>
      </c>
    </row>
    <row r="13" spans="1:9" x14ac:dyDescent="0.2">
      <c r="A13" s="20" t="s">
        <v>123</v>
      </c>
      <c r="B13" s="20" t="s">
        <v>122</v>
      </c>
      <c r="C13" s="20" t="s">
        <v>121</v>
      </c>
      <c r="D13" s="23">
        <v>2000000</v>
      </c>
      <c r="E13" s="21">
        <v>2030.2924445000001</v>
      </c>
      <c r="F13" s="22">
        <v>14.4443446590791</v>
      </c>
      <c r="G13" s="21">
        <v>7.8815007603458902</v>
      </c>
    </row>
    <row r="14" spans="1:9" x14ac:dyDescent="0.2">
      <c r="A14" s="20" t="s">
        <v>125</v>
      </c>
      <c r="B14" s="20" t="s">
        <v>124</v>
      </c>
      <c r="C14" s="20" t="s">
        <v>121</v>
      </c>
      <c r="D14" s="23">
        <v>1500000</v>
      </c>
      <c r="E14" s="21">
        <v>1534.952</v>
      </c>
      <c r="F14" s="22">
        <v>10.920286771102599</v>
      </c>
      <c r="G14" s="21">
        <v>7.1661907260500097</v>
      </c>
    </row>
    <row r="15" spans="1:9" x14ac:dyDescent="0.2">
      <c r="A15" s="20" t="s">
        <v>127</v>
      </c>
      <c r="B15" s="20" t="s">
        <v>126</v>
      </c>
      <c r="C15" s="20" t="s">
        <v>121</v>
      </c>
      <c r="D15" s="23">
        <v>1000000</v>
      </c>
      <c r="E15" s="21">
        <v>1044.3716667000001</v>
      </c>
      <c r="F15" s="22">
        <v>7.4300942934882297</v>
      </c>
      <c r="G15" s="21">
        <v>7.98566283076108</v>
      </c>
    </row>
    <row r="16" spans="1:9" x14ac:dyDescent="0.2">
      <c r="A16" s="19" t="s">
        <v>56</v>
      </c>
      <c r="B16" s="19"/>
      <c r="C16" s="19"/>
      <c r="D16" s="19"/>
      <c r="E16" s="24">
        <f>SUM(E12:E15)</f>
        <v>8233.5476112000015</v>
      </c>
      <c r="F16" s="25">
        <f>SUM(F12:F15)</f>
        <v>58.576881269140934</v>
      </c>
      <c r="G16" s="24"/>
      <c r="H16" s="14"/>
      <c r="I16" s="14"/>
    </row>
    <row r="17" spans="1:9" x14ac:dyDescent="0.2">
      <c r="A17" s="20"/>
      <c r="B17" s="20"/>
      <c r="C17" s="20"/>
      <c r="D17" s="20"/>
      <c r="E17" s="21"/>
      <c r="F17" s="22"/>
      <c r="G17" s="21"/>
    </row>
    <row r="18" spans="1:9" x14ac:dyDescent="0.2">
      <c r="A18" s="19" t="s">
        <v>84</v>
      </c>
      <c r="B18" s="19"/>
      <c r="C18" s="19"/>
      <c r="D18" s="19"/>
      <c r="E18" s="24">
        <f>E9+E16</f>
        <v>11704.654611200001</v>
      </c>
      <c r="F18" s="25">
        <f>F9+F16</f>
        <v>83.271779776183195</v>
      </c>
      <c r="G18" s="24"/>
      <c r="H18" s="14"/>
      <c r="I18" s="14"/>
    </row>
    <row r="19" spans="1:9" x14ac:dyDescent="0.2">
      <c r="A19" s="19"/>
      <c r="B19" s="19"/>
      <c r="C19" s="19"/>
      <c r="D19" s="19"/>
      <c r="E19" s="24"/>
      <c r="F19" s="25"/>
      <c r="G19" s="24"/>
      <c r="H19" s="14"/>
      <c r="I19" s="14"/>
    </row>
    <row r="20" spans="1:9" x14ac:dyDescent="0.2">
      <c r="A20" s="19" t="s">
        <v>86</v>
      </c>
      <c r="B20" s="19"/>
      <c r="C20" s="19"/>
      <c r="D20" s="19"/>
      <c r="E20" s="24">
        <f>E22-(E9+E16)</f>
        <v>2351.3132600999979</v>
      </c>
      <c r="F20" s="25">
        <f>F22-(F9+F16)</f>
        <v>16.728220223816805</v>
      </c>
      <c r="G20" s="24"/>
      <c r="H20" s="14"/>
      <c r="I20" s="14"/>
    </row>
    <row r="21" spans="1:9" x14ac:dyDescent="0.2">
      <c r="A21" s="19"/>
      <c r="B21" s="19"/>
      <c r="C21" s="19"/>
      <c r="D21" s="19"/>
      <c r="E21" s="24"/>
      <c r="F21" s="25"/>
      <c r="G21" s="24"/>
      <c r="H21" s="14"/>
      <c r="I21" s="14"/>
    </row>
    <row r="22" spans="1:9" x14ac:dyDescent="0.2">
      <c r="A22" s="26" t="s">
        <v>85</v>
      </c>
      <c r="B22" s="26"/>
      <c r="C22" s="26"/>
      <c r="D22" s="26"/>
      <c r="E22" s="27">
        <v>14055.967871299999</v>
      </c>
      <c r="F22" s="28">
        <v>100</v>
      </c>
      <c r="G22" s="27"/>
      <c r="H22" s="14"/>
      <c r="I22" s="14"/>
    </row>
    <row r="24" spans="1:9" ht="36.6" customHeight="1" x14ac:dyDescent="0.2">
      <c r="A24" s="55" t="s">
        <v>491</v>
      </c>
      <c r="B24" s="55"/>
      <c r="C24" s="55"/>
      <c r="D24" s="55"/>
      <c r="E24" s="55"/>
      <c r="F24" s="55"/>
      <c r="G24" s="55"/>
    </row>
    <row r="26" spans="1:9" x14ac:dyDescent="0.2">
      <c r="A26" s="14" t="s">
        <v>90</v>
      </c>
    </row>
    <row r="27" spans="1:9" x14ac:dyDescent="0.2">
      <c r="A27" s="14" t="s">
        <v>91</v>
      </c>
    </row>
    <row r="28" spans="1:9" x14ac:dyDescent="0.2">
      <c r="A28" s="14" t="s">
        <v>92</v>
      </c>
      <c r="B28" s="14"/>
      <c r="C28" s="29" t="s">
        <v>94</v>
      </c>
      <c r="D28" s="14" t="s">
        <v>93</v>
      </c>
    </row>
    <row r="29" spans="1:9" x14ac:dyDescent="0.2">
      <c r="A29" s="7" t="s">
        <v>128</v>
      </c>
      <c r="C29" s="30">
        <v>52.565800000000003</v>
      </c>
      <c r="D29" s="30">
        <v>54.1798</v>
      </c>
    </row>
    <row r="30" spans="1:9" x14ac:dyDescent="0.2">
      <c r="A30" s="7" t="s">
        <v>129</v>
      </c>
      <c r="C30" s="30">
        <v>10.279</v>
      </c>
      <c r="D30" s="30">
        <v>10.418100000000001</v>
      </c>
    </row>
    <row r="31" spans="1:9" x14ac:dyDescent="0.2">
      <c r="A31" s="7" t="s">
        <v>130</v>
      </c>
      <c r="C31" s="30">
        <v>57.147199999999998</v>
      </c>
      <c r="D31" s="30">
        <v>59.049700000000001</v>
      </c>
    </row>
    <row r="32" spans="1:9" x14ac:dyDescent="0.2">
      <c r="A32" s="7" t="s">
        <v>131</v>
      </c>
      <c r="C32" s="30">
        <v>11.549799999999999</v>
      </c>
      <c r="D32" s="30">
        <v>11.6768</v>
      </c>
    </row>
    <row r="34" spans="1:7" x14ac:dyDescent="0.2">
      <c r="A34" s="14" t="s">
        <v>105</v>
      </c>
    </row>
    <row r="35" spans="1:7" x14ac:dyDescent="0.2">
      <c r="A35" s="53" t="s">
        <v>106</v>
      </c>
      <c r="B35" s="54"/>
      <c r="C35" s="31" t="s">
        <v>107</v>
      </c>
    </row>
    <row r="36" spans="1:7" x14ac:dyDescent="0.2">
      <c r="A36" s="49" t="s">
        <v>129</v>
      </c>
      <c r="B36" s="50"/>
      <c r="C36" s="32">
        <v>0.17499999999999999</v>
      </c>
    </row>
    <row r="37" spans="1:7" x14ac:dyDescent="0.2">
      <c r="A37" s="49" t="s">
        <v>131</v>
      </c>
      <c r="B37" s="50"/>
      <c r="C37" s="32">
        <v>0.255</v>
      </c>
    </row>
    <row r="38" spans="1:7" x14ac:dyDescent="0.2">
      <c r="A38" s="7" t="s">
        <v>108</v>
      </c>
    </row>
    <row r="39" spans="1:7" x14ac:dyDescent="0.2">
      <c r="A39" s="7" t="s">
        <v>109</v>
      </c>
    </row>
    <row r="41" spans="1:7" x14ac:dyDescent="0.2">
      <c r="A41" s="14" t="s">
        <v>110</v>
      </c>
      <c r="D41" s="33">
        <v>5.2637710725250697</v>
      </c>
      <c r="E41" s="10" t="s">
        <v>111</v>
      </c>
    </row>
    <row r="43" spans="1:7" x14ac:dyDescent="0.2">
      <c r="A43" s="14" t="s">
        <v>112</v>
      </c>
      <c r="D43" s="29" t="s">
        <v>113</v>
      </c>
    </row>
    <row r="45" spans="1:7" x14ac:dyDescent="0.2">
      <c r="A45" s="14" t="s">
        <v>490</v>
      </c>
    </row>
    <row r="46" spans="1:7" x14ac:dyDescent="0.2">
      <c r="A46" s="38"/>
      <c r="B46" s="39"/>
      <c r="C46" s="39"/>
      <c r="D46" s="39"/>
      <c r="E46" s="11"/>
      <c r="G46" s="11"/>
    </row>
    <row r="47" spans="1:7" x14ac:dyDescent="0.2">
      <c r="A47" s="38" t="s">
        <v>535</v>
      </c>
      <c r="B47" s="39"/>
      <c r="C47" s="39"/>
      <c r="D47" s="39"/>
      <c r="E47" s="11"/>
      <c r="G47" s="11"/>
    </row>
    <row r="48" spans="1:7" x14ac:dyDescent="0.2">
      <c r="A48" s="40"/>
      <c r="B48" s="39"/>
      <c r="C48" s="39"/>
      <c r="D48" s="39"/>
      <c r="E48" s="11"/>
      <c r="G48" s="11"/>
    </row>
    <row r="49" spans="1:7" x14ac:dyDescent="0.2">
      <c r="A49" s="39"/>
      <c r="B49" s="39"/>
      <c r="C49" s="39"/>
      <c r="D49" s="39"/>
      <c r="E49" s="11"/>
      <c r="G49" s="11"/>
    </row>
    <row r="50" spans="1:7" x14ac:dyDescent="0.2">
      <c r="A50" s="39"/>
      <c r="B50" s="39"/>
      <c r="C50" s="39"/>
      <c r="D50" s="39"/>
      <c r="E50" s="11"/>
      <c r="G50" s="11"/>
    </row>
    <row r="51" spans="1:7" x14ac:dyDescent="0.2">
      <c r="A51" s="39"/>
      <c r="B51" s="39"/>
      <c r="C51" s="39"/>
      <c r="D51" s="39"/>
      <c r="E51" s="11"/>
      <c r="G51" s="11"/>
    </row>
    <row r="52" spans="1:7" x14ac:dyDescent="0.2">
      <c r="A52" s="39"/>
      <c r="B52" s="39"/>
      <c r="C52" s="39"/>
      <c r="D52" s="39"/>
      <c r="E52" s="11"/>
      <c r="G52" s="11"/>
    </row>
    <row r="53" spans="1:7" x14ac:dyDescent="0.2">
      <c r="A53" s="39"/>
      <c r="B53" s="39"/>
      <c r="C53" s="39"/>
      <c r="D53" s="39"/>
      <c r="E53" s="11"/>
      <c r="G53" s="11"/>
    </row>
    <row r="54" spans="1:7" x14ac:dyDescent="0.2">
      <c r="A54" s="39"/>
      <c r="B54" s="39"/>
      <c r="C54" s="39"/>
      <c r="D54" s="39"/>
      <c r="E54" s="11"/>
      <c r="G54" s="11"/>
    </row>
    <row r="55" spans="1:7" x14ac:dyDescent="0.2">
      <c r="A55" s="39"/>
      <c r="B55" s="39"/>
      <c r="C55" s="39"/>
      <c r="D55" s="39"/>
      <c r="E55" s="11"/>
      <c r="G55" s="11"/>
    </row>
    <row r="56" spans="1:7" x14ac:dyDescent="0.2">
      <c r="A56" s="39"/>
      <c r="B56" s="39"/>
      <c r="C56" s="39"/>
      <c r="D56" s="39"/>
      <c r="E56" s="11"/>
      <c r="G56" s="11"/>
    </row>
    <row r="57" spans="1:7" x14ac:dyDescent="0.2">
      <c r="A57" s="39"/>
      <c r="B57" s="39"/>
      <c r="C57" s="39"/>
      <c r="D57" s="39"/>
      <c r="E57" s="11"/>
      <c r="G57" s="11"/>
    </row>
    <row r="58" spans="1:7" x14ac:dyDescent="0.2">
      <c r="A58" s="39"/>
      <c r="B58" s="39"/>
      <c r="C58" s="39"/>
      <c r="D58" s="39"/>
      <c r="E58" s="11"/>
      <c r="G58" s="11"/>
    </row>
    <row r="59" spans="1:7" x14ac:dyDescent="0.2">
      <c r="A59" s="39"/>
      <c r="B59" s="39"/>
      <c r="C59" s="39"/>
      <c r="D59" s="39"/>
      <c r="E59" s="11"/>
      <c r="G59" s="11"/>
    </row>
    <row r="60" spans="1:7" x14ac:dyDescent="0.2">
      <c r="A60" s="39"/>
      <c r="B60" s="39"/>
      <c r="C60" s="39"/>
      <c r="D60" s="39"/>
      <c r="E60" s="11"/>
      <c r="G60" s="11"/>
    </row>
    <row r="61" spans="1:7" x14ac:dyDescent="0.2">
      <c r="A61" s="41" t="s">
        <v>501</v>
      </c>
      <c r="B61" s="42"/>
      <c r="C61" s="42"/>
      <c r="D61" s="42"/>
      <c r="E61" s="42"/>
      <c r="F61" s="42"/>
      <c r="G61" s="42"/>
    </row>
    <row r="62" spans="1:7" x14ac:dyDescent="0.2">
      <c r="A62" s="39"/>
      <c r="B62" s="39"/>
      <c r="C62" s="39"/>
      <c r="D62" s="39"/>
      <c r="E62" s="11"/>
      <c r="G62" s="11"/>
    </row>
    <row r="63" spans="1:7" x14ac:dyDescent="0.2">
      <c r="A63" s="38" t="s">
        <v>537</v>
      </c>
      <c r="B63" s="39"/>
      <c r="C63" s="39"/>
      <c r="D63" s="39"/>
      <c r="E63" s="11"/>
      <c r="G63" s="11"/>
    </row>
    <row r="64" spans="1:7" x14ac:dyDescent="0.2">
      <c r="A64" s="39"/>
      <c r="B64" s="39"/>
      <c r="C64" s="39"/>
      <c r="D64" s="39"/>
      <c r="E64" s="11"/>
      <c r="G64" s="11"/>
    </row>
    <row r="65" spans="1:7" x14ac:dyDescent="0.2">
      <c r="A65" s="39"/>
      <c r="B65" s="39"/>
      <c r="C65" s="39"/>
      <c r="D65" s="39"/>
      <c r="E65" s="11"/>
      <c r="G65" s="11"/>
    </row>
    <row r="66" spans="1:7" x14ac:dyDescent="0.2">
      <c r="A66" s="39"/>
      <c r="B66" s="39"/>
      <c r="C66" s="39"/>
      <c r="D66" s="39"/>
      <c r="E66" s="11"/>
      <c r="G66" s="11"/>
    </row>
    <row r="67" spans="1:7" x14ac:dyDescent="0.2">
      <c r="A67" s="39"/>
      <c r="B67" s="39"/>
      <c r="C67" s="39"/>
      <c r="D67" s="39"/>
      <c r="E67" s="11"/>
      <c r="G67" s="11"/>
    </row>
    <row r="68" spans="1:7" x14ac:dyDescent="0.2">
      <c r="A68" s="39"/>
      <c r="B68" s="39"/>
      <c r="C68" s="39"/>
      <c r="D68" s="39"/>
      <c r="E68" s="11"/>
      <c r="G68" s="11"/>
    </row>
    <row r="69" spans="1:7" x14ac:dyDescent="0.2">
      <c r="A69" s="39"/>
      <c r="B69" s="39"/>
      <c r="C69" s="39"/>
      <c r="D69" s="39"/>
      <c r="E69" s="11"/>
      <c r="G69" s="11"/>
    </row>
    <row r="70" spans="1:7" x14ac:dyDescent="0.2">
      <c r="A70" s="39"/>
      <c r="B70" s="39"/>
      <c r="C70" s="39"/>
      <c r="D70" s="39"/>
      <c r="E70" s="11"/>
      <c r="G70" s="11"/>
    </row>
    <row r="71" spans="1:7" x14ac:dyDescent="0.2">
      <c r="A71" s="39"/>
      <c r="B71" s="39"/>
      <c r="C71" s="39"/>
      <c r="D71" s="39"/>
      <c r="E71" s="11"/>
      <c r="G71" s="11"/>
    </row>
    <row r="72" spans="1:7" x14ac:dyDescent="0.2">
      <c r="A72" s="39"/>
      <c r="B72" s="39"/>
      <c r="C72" s="39"/>
      <c r="D72" s="39"/>
      <c r="E72" s="11"/>
      <c r="G72" s="11"/>
    </row>
    <row r="73" spans="1:7" x14ac:dyDescent="0.2">
      <c r="A73" s="39"/>
      <c r="B73" s="39"/>
      <c r="C73" s="39"/>
      <c r="D73" s="39"/>
      <c r="E73" s="11"/>
      <c r="G73" s="11"/>
    </row>
    <row r="74" spans="1:7" x14ac:dyDescent="0.2">
      <c r="A74" s="39"/>
      <c r="B74" s="39"/>
      <c r="C74" s="39"/>
      <c r="D74" s="39"/>
      <c r="E74" s="11"/>
      <c r="G74" s="11"/>
    </row>
    <row r="75" spans="1:7" x14ac:dyDescent="0.2">
      <c r="A75" s="39"/>
      <c r="B75" s="39"/>
      <c r="C75" s="39"/>
      <c r="D75" s="39"/>
      <c r="E75" s="11"/>
      <c r="G75" s="11"/>
    </row>
    <row r="76" spans="1:7" x14ac:dyDescent="0.2">
      <c r="A76" s="39"/>
      <c r="B76" s="39"/>
      <c r="C76" s="39"/>
      <c r="D76" s="39"/>
      <c r="E76" s="11"/>
      <c r="G76" s="11"/>
    </row>
    <row r="77" spans="1:7" x14ac:dyDescent="0.2">
      <c r="A77" s="39"/>
    </row>
    <row r="78" spans="1:7" x14ac:dyDescent="0.2">
      <c r="A78" s="39" t="s">
        <v>534</v>
      </c>
    </row>
    <row r="79" spans="1:7" x14ac:dyDescent="0.2">
      <c r="A79" s="40" t="s">
        <v>533</v>
      </c>
    </row>
    <row r="80" spans="1:7" x14ac:dyDescent="0.2">
      <c r="A80" s="40"/>
    </row>
  </sheetData>
  <mergeCells count="5">
    <mergeCell ref="A1:G1"/>
    <mergeCell ref="A35:B35"/>
    <mergeCell ref="A36:B36"/>
    <mergeCell ref="A37:B37"/>
    <mergeCell ref="A24:G24"/>
  </mergeCells>
  <conditionalFormatting sqref="F2:F3 F5:F22 F25:F60">
    <cfRule type="cellIs" dxfId="20" priority="4" stopIfTrue="1" operator="between">
      <formula>0.009</formula>
      <formula>-0.009</formula>
    </cfRule>
  </conditionalFormatting>
  <conditionalFormatting sqref="F62:F65538">
    <cfRule type="cellIs" dxfId="19" priority="2" stopIfTrue="1" operator="between">
      <formula>0.009</formula>
      <formula>-0.009</formula>
    </cfRule>
  </conditionalFormatting>
  <conditionalFormatting sqref="F23">
    <cfRule type="cellIs" dxfId="0" priority="1" stopIfTrue="1" operator="between">
      <formula>0.009</formula>
      <formula>-0.009</formula>
    </cfRule>
  </conditionalFormatting>
  <hyperlinks>
    <hyperlink ref="A46" r:id="rId1" tooltip="https://www.franklintempletonindia.com/downloadsServlet/pdf/product-labels-jg9o5k7l" display="https://www.franklintempletonindia.com/downloadsServlet/pdf/product-labels-jg9o5k7l" xr:uid="{00000000-0004-0000-0600-000000000000}"/>
    <hyperlink ref="A79" r:id="rId2" xr:uid="{00000000-0004-0000-0600-000001000000}"/>
  </hyperlinks>
  <pageMargins left="0.7" right="0.7" top="0.75" bottom="0.75" header="0.3" footer="0.3"/>
  <pageSetup paperSize="9" orientation="portrait" r:id="rId3"/>
  <headerFooter>
    <oddFooter>&amp;C&amp;1#&amp;"Calibri"&amp;10&amp;K000000PUBLIC</oddFooter>
    <evenFooter>&amp;LPUBLIC</evenFooter>
    <firstFooter>&amp;LPUBLIC</firstFooter>
  </headerFooter>
  <drawing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134"/>
  <sheetViews>
    <sheetView workbookViewId="0">
      <selection sqref="A1:G1"/>
    </sheetView>
  </sheetViews>
  <sheetFormatPr defaultColWidth="9.109375" defaultRowHeight="10.199999999999999" x14ac:dyDescent="0.2"/>
  <cols>
    <col min="1" max="1" width="38.6640625" style="7" bestFit="1" customWidth="1"/>
    <col min="2" max="2" width="52.6640625" style="7" bestFit="1" customWidth="1"/>
    <col min="3" max="3" width="25.5546875" style="7" bestFit="1" customWidth="1"/>
    <col min="4" max="4" width="15.33203125" style="7" bestFit="1" customWidth="1"/>
    <col min="5" max="5" width="27" style="10" customWidth="1"/>
    <col min="6" max="6" width="13.5546875" style="11" bestFit="1" customWidth="1"/>
    <col min="7" max="7" width="4.5546875" style="10" bestFit="1" customWidth="1"/>
    <col min="8" max="16384" width="9.109375" style="7"/>
  </cols>
  <sheetData>
    <row r="1" spans="1:7" s="1" customFormat="1" ht="13.8" x14ac:dyDescent="0.2">
      <c r="A1" s="51" t="s">
        <v>14</v>
      </c>
      <c r="B1" s="52"/>
      <c r="C1" s="52"/>
      <c r="D1" s="52"/>
      <c r="E1" s="52"/>
      <c r="F1" s="52"/>
      <c r="G1" s="52"/>
    </row>
    <row r="2" spans="1:7" s="1" customFormat="1" ht="11.4" x14ac:dyDescent="0.2">
      <c r="E2" s="5"/>
      <c r="F2" s="9"/>
      <c r="G2" s="10"/>
    </row>
    <row r="3" spans="1:7" s="1" customFormat="1" ht="12" x14ac:dyDescent="0.2">
      <c r="A3" s="8" t="s">
        <v>7</v>
      </c>
      <c r="B3" s="2"/>
      <c r="C3" s="3"/>
      <c r="D3" s="3"/>
      <c r="E3" s="4"/>
      <c r="F3" s="9"/>
      <c r="G3" s="10"/>
    </row>
    <row r="4" spans="1:7" s="1" customFormat="1" ht="31.5" customHeight="1" x14ac:dyDescent="0.2">
      <c r="A4" s="6" t="s">
        <v>2</v>
      </c>
      <c r="B4" s="6" t="s">
        <v>0</v>
      </c>
      <c r="C4" s="13" t="s">
        <v>4</v>
      </c>
      <c r="D4" s="13" t="s">
        <v>1</v>
      </c>
      <c r="E4" s="36" t="s">
        <v>6</v>
      </c>
      <c r="F4" s="12" t="s">
        <v>3</v>
      </c>
      <c r="G4" s="12" t="s">
        <v>5</v>
      </c>
    </row>
    <row r="5" spans="1:7" x14ac:dyDescent="0.2">
      <c r="A5" s="15" t="s">
        <v>337</v>
      </c>
      <c r="B5" s="16"/>
      <c r="C5" s="16"/>
      <c r="D5" s="16"/>
      <c r="E5" s="17"/>
      <c r="F5" s="18"/>
      <c r="G5" s="17"/>
    </row>
    <row r="6" spans="1:7" x14ac:dyDescent="0.2">
      <c r="A6" s="19" t="s">
        <v>133</v>
      </c>
      <c r="B6" s="20"/>
      <c r="C6" s="20"/>
      <c r="D6" s="20"/>
      <c r="E6" s="21"/>
      <c r="F6" s="22"/>
      <c r="G6" s="21"/>
    </row>
    <row r="7" spans="1:7" x14ac:dyDescent="0.2">
      <c r="A7" s="20" t="s">
        <v>339</v>
      </c>
      <c r="B7" s="20" t="s">
        <v>338</v>
      </c>
      <c r="C7" s="20" t="s">
        <v>340</v>
      </c>
      <c r="D7" s="23">
        <v>104500</v>
      </c>
      <c r="E7" s="21">
        <v>1759.5709999999999</v>
      </c>
      <c r="F7" s="22">
        <v>3.4194942124934902</v>
      </c>
      <c r="G7" s="21"/>
    </row>
    <row r="8" spans="1:7" x14ac:dyDescent="0.2">
      <c r="A8" s="20" t="s">
        <v>342</v>
      </c>
      <c r="B8" s="20" t="s">
        <v>341</v>
      </c>
      <c r="C8" s="20" t="s">
        <v>340</v>
      </c>
      <c r="D8" s="23">
        <v>122600</v>
      </c>
      <c r="E8" s="21">
        <v>1470.7095999999999</v>
      </c>
      <c r="F8" s="22">
        <v>2.85813017233099</v>
      </c>
      <c r="G8" s="21"/>
    </row>
    <row r="9" spans="1:7" x14ac:dyDescent="0.2">
      <c r="A9" s="20" t="s">
        <v>344</v>
      </c>
      <c r="B9" s="20" t="s">
        <v>343</v>
      </c>
      <c r="C9" s="20" t="s">
        <v>345</v>
      </c>
      <c r="D9" s="23">
        <v>62000</v>
      </c>
      <c r="E9" s="21">
        <v>971.38499999999999</v>
      </c>
      <c r="F9" s="22">
        <v>1.8877586557194801</v>
      </c>
      <c r="G9" s="21"/>
    </row>
    <row r="10" spans="1:7" x14ac:dyDescent="0.2">
      <c r="A10" s="20" t="s">
        <v>347</v>
      </c>
      <c r="B10" s="20" t="s">
        <v>346</v>
      </c>
      <c r="C10" s="20" t="s">
        <v>348</v>
      </c>
      <c r="D10" s="23">
        <v>27100</v>
      </c>
      <c r="E10" s="21">
        <v>961.62995000000001</v>
      </c>
      <c r="F10" s="22">
        <v>1.86880100239513</v>
      </c>
      <c r="G10" s="21"/>
    </row>
    <row r="11" spans="1:7" x14ac:dyDescent="0.2">
      <c r="A11" s="20" t="s">
        <v>350</v>
      </c>
      <c r="B11" s="20" t="s">
        <v>349</v>
      </c>
      <c r="C11" s="20" t="s">
        <v>351</v>
      </c>
      <c r="D11" s="23">
        <v>56000</v>
      </c>
      <c r="E11" s="21">
        <v>808.66800000000001</v>
      </c>
      <c r="F11" s="22">
        <v>1.5715396229130201</v>
      </c>
      <c r="G11" s="21"/>
    </row>
    <row r="12" spans="1:7" x14ac:dyDescent="0.2">
      <c r="A12" s="20" t="s">
        <v>353</v>
      </c>
      <c r="B12" s="20" t="s">
        <v>352</v>
      </c>
      <c r="C12" s="20" t="s">
        <v>340</v>
      </c>
      <c r="D12" s="23">
        <v>60500</v>
      </c>
      <c r="E12" s="21">
        <v>765.47625000000005</v>
      </c>
      <c r="F12" s="22">
        <v>1.4876021522724701</v>
      </c>
      <c r="G12" s="21"/>
    </row>
    <row r="13" spans="1:7" x14ac:dyDescent="0.2">
      <c r="A13" s="20" t="s">
        <v>355</v>
      </c>
      <c r="B13" s="20" t="s">
        <v>354</v>
      </c>
      <c r="C13" s="20" t="s">
        <v>356</v>
      </c>
      <c r="D13" s="23">
        <v>24300</v>
      </c>
      <c r="E13" s="21">
        <v>760.78440000000001</v>
      </c>
      <c r="F13" s="22">
        <v>1.47848416048874</v>
      </c>
      <c r="G13" s="21"/>
    </row>
    <row r="14" spans="1:7" x14ac:dyDescent="0.2">
      <c r="A14" s="20" t="s">
        <v>358</v>
      </c>
      <c r="B14" s="20" t="s">
        <v>357</v>
      </c>
      <c r="C14" s="20" t="s">
        <v>340</v>
      </c>
      <c r="D14" s="23">
        <v>77700</v>
      </c>
      <c r="E14" s="21">
        <v>659.63414999999998</v>
      </c>
      <c r="F14" s="22">
        <v>1.2819119878016101</v>
      </c>
      <c r="G14" s="21"/>
    </row>
    <row r="15" spans="1:7" x14ac:dyDescent="0.2">
      <c r="A15" s="20" t="s">
        <v>360</v>
      </c>
      <c r="B15" s="20" t="s">
        <v>359</v>
      </c>
      <c r="C15" s="20" t="s">
        <v>361</v>
      </c>
      <c r="D15" s="23">
        <v>320000</v>
      </c>
      <c r="E15" s="21">
        <v>641.79200000000003</v>
      </c>
      <c r="F15" s="22">
        <v>1.24723812203351</v>
      </c>
      <c r="G15" s="21"/>
    </row>
    <row r="16" spans="1:7" x14ac:dyDescent="0.2">
      <c r="A16" s="20" t="s">
        <v>363</v>
      </c>
      <c r="B16" s="20" t="s">
        <v>362</v>
      </c>
      <c r="C16" s="20" t="s">
        <v>345</v>
      </c>
      <c r="D16" s="23">
        <v>42300</v>
      </c>
      <c r="E16" s="21">
        <v>617.41079999999999</v>
      </c>
      <c r="F16" s="22">
        <v>1.1998564748628899</v>
      </c>
      <c r="G16" s="21"/>
    </row>
    <row r="17" spans="1:7" x14ac:dyDescent="0.2">
      <c r="A17" s="20" t="s">
        <v>365</v>
      </c>
      <c r="B17" s="20" t="s">
        <v>364</v>
      </c>
      <c r="C17" s="20" t="s">
        <v>366</v>
      </c>
      <c r="D17" s="23">
        <v>125000</v>
      </c>
      <c r="E17" s="21">
        <v>506.625</v>
      </c>
      <c r="F17" s="22">
        <v>0.98455888134352798</v>
      </c>
      <c r="G17" s="21"/>
    </row>
    <row r="18" spans="1:7" x14ac:dyDescent="0.2">
      <c r="A18" s="20" t="s">
        <v>368</v>
      </c>
      <c r="B18" s="20" t="s">
        <v>367</v>
      </c>
      <c r="C18" s="20" t="s">
        <v>369</v>
      </c>
      <c r="D18" s="23">
        <v>51000</v>
      </c>
      <c r="E18" s="21">
        <v>504.77249999999998</v>
      </c>
      <c r="F18" s="22">
        <v>0.980958791873626</v>
      </c>
      <c r="G18" s="21"/>
    </row>
    <row r="19" spans="1:7" x14ac:dyDescent="0.2">
      <c r="A19" s="20" t="s">
        <v>371</v>
      </c>
      <c r="B19" s="20" t="s">
        <v>370</v>
      </c>
      <c r="C19" s="20" t="s">
        <v>372</v>
      </c>
      <c r="D19" s="23">
        <v>132000</v>
      </c>
      <c r="E19" s="21">
        <v>499.42200000000003</v>
      </c>
      <c r="F19" s="22">
        <v>0.970560800667846</v>
      </c>
      <c r="G19" s="21"/>
    </row>
    <row r="20" spans="1:7" x14ac:dyDescent="0.2">
      <c r="A20" s="20" t="s">
        <v>374</v>
      </c>
      <c r="B20" s="20" t="s">
        <v>373</v>
      </c>
      <c r="C20" s="20" t="s">
        <v>375</v>
      </c>
      <c r="D20" s="23">
        <v>33000</v>
      </c>
      <c r="E20" s="21">
        <v>461.09249999999997</v>
      </c>
      <c r="F20" s="22">
        <v>0.89607247174120996</v>
      </c>
      <c r="G20" s="21"/>
    </row>
    <row r="21" spans="1:7" x14ac:dyDescent="0.2">
      <c r="A21" s="20" t="s">
        <v>377</v>
      </c>
      <c r="B21" s="20" t="s">
        <v>376</v>
      </c>
      <c r="C21" s="20" t="s">
        <v>378</v>
      </c>
      <c r="D21" s="23">
        <v>30000</v>
      </c>
      <c r="E21" s="21">
        <v>456.255</v>
      </c>
      <c r="F21" s="22">
        <v>0.886671428388633</v>
      </c>
      <c r="G21" s="21"/>
    </row>
    <row r="22" spans="1:7" x14ac:dyDescent="0.2">
      <c r="A22" s="20" t="s">
        <v>380</v>
      </c>
      <c r="B22" s="20" t="s">
        <v>379</v>
      </c>
      <c r="C22" s="20" t="s">
        <v>381</v>
      </c>
      <c r="D22" s="23">
        <v>32000</v>
      </c>
      <c r="E22" s="21">
        <v>445.84</v>
      </c>
      <c r="F22" s="22">
        <v>0.866431249263653</v>
      </c>
      <c r="G22" s="21"/>
    </row>
    <row r="23" spans="1:7" x14ac:dyDescent="0.2">
      <c r="A23" s="20" t="s">
        <v>383</v>
      </c>
      <c r="B23" s="20" t="s">
        <v>382</v>
      </c>
      <c r="C23" s="20" t="s">
        <v>384</v>
      </c>
      <c r="D23" s="23">
        <v>33000</v>
      </c>
      <c r="E23" s="21">
        <v>421.245</v>
      </c>
      <c r="F23" s="22">
        <v>0.818634109985797</v>
      </c>
      <c r="G23" s="21"/>
    </row>
    <row r="24" spans="1:7" x14ac:dyDescent="0.2">
      <c r="A24" s="20" t="s">
        <v>386</v>
      </c>
      <c r="B24" s="20" t="s">
        <v>385</v>
      </c>
      <c r="C24" s="20" t="s">
        <v>387</v>
      </c>
      <c r="D24" s="23">
        <v>6700</v>
      </c>
      <c r="E24" s="21">
        <v>414.44189999999998</v>
      </c>
      <c r="F24" s="22">
        <v>0.80541318222726099</v>
      </c>
      <c r="G24" s="21"/>
    </row>
    <row r="25" spans="1:7" x14ac:dyDescent="0.2">
      <c r="A25" s="20" t="s">
        <v>389</v>
      </c>
      <c r="B25" s="20" t="s">
        <v>388</v>
      </c>
      <c r="C25" s="20" t="s">
        <v>390</v>
      </c>
      <c r="D25" s="23">
        <v>66000</v>
      </c>
      <c r="E25" s="21">
        <v>404.58</v>
      </c>
      <c r="F25" s="22">
        <v>0.78624788001769397</v>
      </c>
      <c r="G25" s="21"/>
    </row>
    <row r="26" spans="1:7" x14ac:dyDescent="0.2">
      <c r="A26" s="20" t="s">
        <v>392</v>
      </c>
      <c r="B26" s="20" t="s">
        <v>391</v>
      </c>
      <c r="C26" s="20" t="s">
        <v>340</v>
      </c>
      <c r="D26" s="23">
        <v>27500</v>
      </c>
      <c r="E26" s="21">
        <v>402.73750000000001</v>
      </c>
      <c r="F26" s="22">
        <v>0.78266722422914203</v>
      </c>
      <c r="G26" s="21"/>
    </row>
    <row r="27" spans="1:7" x14ac:dyDescent="0.2">
      <c r="A27" s="20" t="s">
        <v>394</v>
      </c>
      <c r="B27" s="20" t="s">
        <v>393</v>
      </c>
      <c r="C27" s="20" t="s">
        <v>395</v>
      </c>
      <c r="D27" s="23">
        <v>125000</v>
      </c>
      <c r="E27" s="21">
        <v>382.375</v>
      </c>
      <c r="F27" s="22">
        <v>0.74309539058224805</v>
      </c>
      <c r="G27" s="21"/>
    </row>
    <row r="28" spans="1:7" x14ac:dyDescent="0.2">
      <c r="A28" s="20" t="s">
        <v>397</v>
      </c>
      <c r="B28" s="20" t="s">
        <v>396</v>
      </c>
      <c r="C28" s="20" t="s">
        <v>398</v>
      </c>
      <c r="D28" s="23">
        <v>64800</v>
      </c>
      <c r="E28" s="21">
        <v>364.98599999999999</v>
      </c>
      <c r="F28" s="22">
        <v>0.70930216208447805</v>
      </c>
      <c r="G28" s="21"/>
    </row>
    <row r="29" spans="1:7" x14ac:dyDescent="0.2">
      <c r="A29" s="20" t="s">
        <v>400</v>
      </c>
      <c r="B29" s="20" t="s">
        <v>399</v>
      </c>
      <c r="C29" s="20" t="s">
        <v>401</v>
      </c>
      <c r="D29" s="23">
        <v>154000</v>
      </c>
      <c r="E29" s="21">
        <v>338.10700000000003</v>
      </c>
      <c r="F29" s="22">
        <v>0.65706636998651102</v>
      </c>
      <c r="G29" s="21"/>
    </row>
    <row r="30" spans="1:7" x14ac:dyDescent="0.2">
      <c r="A30" s="20" t="s">
        <v>403</v>
      </c>
      <c r="B30" s="20" t="s">
        <v>402</v>
      </c>
      <c r="C30" s="20" t="s">
        <v>369</v>
      </c>
      <c r="D30" s="23">
        <v>2800</v>
      </c>
      <c r="E30" s="21">
        <v>336.94779999999997</v>
      </c>
      <c r="F30" s="22">
        <v>0.65481361764453505</v>
      </c>
      <c r="G30" s="21"/>
    </row>
    <row r="31" spans="1:7" x14ac:dyDescent="0.2">
      <c r="A31" s="20" t="s">
        <v>405</v>
      </c>
      <c r="B31" s="20" t="s">
        <v>404</v>
      </c>
      <c r="C31" s="20" t="s">
        <v>398</v>
      </c>
      <c r="D31" s="23">
        <v>21300</v>
      </c>
      <c r="E31" s="21">
        <v>333.8349</v>
      </c>
      <c r="F31" s="22">
        <v>0.64876410697740605</v>
      </c>
      <c r="G31" s="21"/>
    </row>
    <row r="32" spans="1:7" x14ac:dyDescent="0.2">
      <c r="A32" s="20" t="s">
        <v>407</v>
      </c>
      <c r="B32" s="20" t="s">
        <v>406</v>
      </c>
      <c r="C32" s="20" t="s">
        <v>345</v>
      </c>
      <c r="D32" s="23">
        <v>23000</v>
      </c>
      <c r="E32" s="21">
        <v>328.98050000000001</v>
      </c>
      <c r="F32" s="22">
        <v>0.63933022070334999</v>
      </c>
      <c r="G32" s="21"/>
    </row>
    <row r="33" spans="1:7" x14ac:dyDescent="0.2">
      <c r="A33" s="20" t="s">
        <v>409</v>
      </c>
      <c r="B33" s="20" t="s">
        <v>408</v>
      </c>
      <c r="C33" s="20" t="s">
        <v>410</v>
      </c>
      <c r="D33" s="23">
        <v>48000</v>
      </c>
      <c r="E33" s="21">
        <v>285.62400000000002</v>
      </c>
      <c r="F33" s="22">
        <v>0.55507258016257299</v>
      </c>
      <c r="G33" s="21"/>
    </row>
    <row r="34" spans="1:7" x14ac:dyDescent="0.2">
      <c r="A34" s="20" t="s">
        <v>412</v>
      </c>
      <c r="B34" s="20" t="s">
        <v>411</v>
      </c>
      <c r="C34" s="20" t="s">
        <v>413</v>
      </c>
      <c r="D34" s="23">
        <v>100000</v>
      </c>
      <c r="E34" s="21">
        <v>274.2</v>
      </c>
      <c r="F34" s="22">
        <v>0.53287154258948</v>
      </c>
      <c r="G34" s="21"/>
    </row>
    <row r="35" spans="1:7" x14ac:dyDescent="0.2">
      <c r="A35" s="20" t="s">
        <v>415</v>
      </c>
      <c r="B35" s="20" t="s">
        <v>414</v>
      </c>
      <c r="C35" s="20" t="s">
        <v>416</v>
      </c>
      <c r="D35" s="23">
        <v>14051</v>
      </c>
      <c r="E35" s="21">
        <v>265.92922600000003</v>
      </c>
      <c r="F35" s="22">
        <v>0.51679838394692401</v>
      </c>
      <c r="G35" s="21"/>
    </row>
    <row r="36" spans="1:7" x14ac:dyDescent="0.2">
      <c r="A36" s="20" t="s">
        <v>418</v>
      </c>
      <c r="B36" s="20" t="s">
        <v>417</v>
      </c>
      <c r="C36" s="20" t="s">
        <v>419</v>
      </c>
      <c r="D36" s="23">
        <v>15000</v>
      </c>
      <c r="E36" s="21">
        <v>249.4725</v>
      </c>
      <c r="F36" s="22">
        <v>0.48481690703374902</v>
      </c>
      <c r="G36" s="21"/>
    </row>
    <row r="37" spans="1:7" x14ac:dyDescent="0.2">
      <c r="A37" s="20" t="s">
        <v>421</v>
      </c>
      <c r="B37" s="20" t="s">
        <v>420</v>
      </c>
      <c r="C37" s="20" t="s">
        <v>422</v>
      </c>
      <c r="D37" s="23">
        <v>8400</v>
      </c>
      <c r="E37" s="21">
        <v>248.40899999999999</v>
      </c>
      <c r="F37" s="22">
        <v>0.48275013502228398</v>
      </c>
      <c r="G37" s="21"/>
    </row>
    <row r="38" spans="1:7" x14ac:dyDescent="0.2">
      <c r="A38" s="20" t="s">
        <v>424</v>
      </c>
      <c r="B38" s="20" t="s">
        <v>423</v>
      </c>
      <c r="C38" s="20" t="s">
        <v>378</v>
      </c>
      <c r="D38" s="23">
        <v>23000</v>
      </c>
      <c r="E38" s="21">
        <v>235.39349999999999</v>
      </c>
      <c r="F38" s="22">
        <v>0.457456227062497</v>
      </c>
      <c r="G38" s="21"/>
    </row>
    <row r="39" spans="1:7" x14ac:dyDescent="0.2">
      <c r="A39" s="20" t="s">
        <v>426</v>
      </c>
      <c r="B39" s="20" t="s">
        <v>425</v>
      </c>
      <c r="C39" s="20" t="s">
        <v>351</v>
      </c>
      <c r="D39" s="23">
        <v>21000</v>
      </c>
      <c r="E39" s="21">
        <v>234.5385</v>
      </c>
      <c r="F39" s="22">
        <v>0.45579464730715802</v>
      </c>
      <c r="G39" s="21"/>
    </row>
    <row r="40" spans="1:7" x14ac:dyDescent="0.2">
      <c r="A40" s="20" t="s">
        <v>428</v>
      </c>
      <c r="B40" s="20" t="s">
        <v>427</v>
      </c>
      <c r="C40" s="20" t="s">
        <v>429</v>
      </c>
      <c r="D40" s="23">
        <v>32000</v>
      </c>
      <c r="E40" s="21">
        <v>231.87200000000001</v>
      </c>
      <c r="F40" s="22">
        <v>0.45061265617544799</v>
      </c>
      <c r="G40" s="21"/>
    </row>
    <row r="41" spans="1:7" x14ac:dyDescent="0.2">
      <c r="A41" s="20" t="s">
        <v>431</v>
      </c>
      <c r="B41" s="20" t="s">
        <v>430</v>
      </c>
      <c r="C41" s="20" t="s">
        <v>395</v>
      </c>
      <c r="D41" s="23">
        <v>4300</v>
      </c>
      <c r="E41" s="21">
        <v>226.36275000000001</v>
      </c>
      <c r="F41" s="22">
        <v>0.439906155278253</v>
      </c>
      <c r="G41" s="21"/>
    </row>
    <row r="42" spans="1:7" x14ac:dyDescent="0.2">
      <c r="A42" s="20" t="s">
        <v>433</v>
      </c>
      <c r="B42" s="20" t="s">
        <v>432</v>
      </c>
      <c r="C42" s="20" t="s">
        <v>419</v>
      </c>
      <c r="D42" s="23">
        <v>5300</v>
      </c>
      <c r="E42" s="21">
        <v>225.74025</v>
      </c>
      <c r="F42" s="22">
        <v>0.438696408614277</v>
      </c>
      <c r="G42" s="21"/>
    </row>
    <row r="43" spans="1:7" x14ac:dyDescent="0.2">
      <c r="A43" s="20" t="s">
        <v>435</v>
      </c>
      <c r="B43" s="20" t="s">
        <v>434</v>
      </c>
      <c r="C43" s="20" t="s">
        <v>436</v>
      </c>
      <c r="D43" s="23">
        <v>1900</v>
      </c>
      <c r="E43" s="21">
        <v>221.6901</v>
      </c>
      <c r="F43" s="22">
        <v>0.43082547616271399</v>
      </c>
      <c r="G43" s="21"/>
    </row>
    <row r="44" spans="1:7" x14ac:dyDescent="0.2">
      <c r="A44" s="20" t="s">
        <v>438</v>
      </c>
      <c r="B44" s="20" t="s">
        <v>437</v>
      </c>
      <c r="C44" s="20" t="s">
        <v>439</v>
      </c>
      <c r="D44" s="23">
        <v>127000</v>
      </c>
      <c r="E44" s="21">
        <v>220.99270000000001</v>
      </c>
      <c r="F44" s="22">
        <v>0.42947017122543502</v>
      </c>
      <c r="G44" s="21"/>
    </row>
    <row r="45" spans="1:7" x14ac:dyDescent="0.2">
      <c r="A45" s="20" t="s">
        <v>441</v>
      </c>
      <c r="B45" s="20" t="s">
        <v>440</v>
      </c>
      <c r="C45" s="20" t="s">
        <v>387</v>
      </c>
      <c r="D45" s="23">
        <v>11000</v>
      </c>
      <c r="E45" s="21">
        <v>217.5855</v>
      </c>
      <c r="F45" s="22">
        <v>0.42284872731620499</v>
      </c>
      <c r="G45" s="21"/>
    </row>
    <row r="46" spans="1:7" x14ac:dyDescent="0.2">
      <c r="A46" s="20" t="s">
        <v>443</v>
      </c>
      <c r="B46" s="20" t="s">
        <v>442</v>
      </c>
      <c r="C46" s="20" t="s">
        <v>436</v>
      </c>
      <c r="D46" s="23">
        <v>11000</v>
      </c>
      <c r="E46" s="21">
        <v>199.4795</v>
      </c>
      <c r="F46" s="22">
        <v>0.38766210386571198</v>
      </c>
      <c r="G46" s="21"/>
    </row>
    <row r="47" spans="1:7" x14ac:dyDescent="0.2">
      <c r="A47" s="20" t="s">
        <v>445</v>
      </c>
      <c r="B47" s="20" t="s">
        <v>444</v>
      </c>
      <c r="C47" s="20" t="s">
        <v>398</v>
      </c>
      <c r="D47" s="23">
        <v>88000</v>
      </c>
      <c r="E47" s="21">
        <v>158.44399999999999</v>
      </c>
      <c r="F47" s="22">
        <v>0.30791502076603799</v>
      </c>
      <c r="G47" s="21"/>
    </row>
    <row r="48" spans="1:7" x14ac:dyDescent="0.2">
      <c r="A48" s="20" t="s">
        <v>447</v>
      </c>
      <c r="B48" s="20" t="s">
        <v>446</v>
      </c>
      <c r="C48" s="20" t="s">
        <v>366</v>
      </c>
      <c r="D48" s="23">
        <v>3365</v>
      </c>
      <c r="E48" s="21">
        <v>152.15688750000001</v>
      </c>
      <c r="F48" s="22">
        <v>0.295696846673009</v>
      </c>
      <c r="G48" s="21"/>
    </row>
    <row r="49" spans="1:9" x14ac:dyDescent="0.2">
      <c r="A49" s="20" t="s">
        <v>449</v>
      </c>
      <c r="B49" s="20" t="s">
        <v>448</v>
      </c>
      <c r="C49" s="20" t="s">
        <v>398</v>
      </c>
      <c r="D49" s="23">
        <v>105000</v>
      </c>
      <c r="E49" s="21">
        <v>151.36799999999999</v>
      </c>
      <c r="F49" s="22">
        <v>0.29416374784348798</v>
      </c>
      <c r="G49" s="21"/>
    </row>
    <row r="50" spans="1:9" x14ac:dyDescent="0.2">
      <c r="A50" s="20" t="s">
        <v>451</v>
      </c>
      <c r="B50" s="20" t="s">
        <v>450</v>
      </c>
      <c r="C50" s="20" t="s">
        <v>366</v>
      </c>
      <c r="D50" s="23">
        <v>10000</v>
      </c>
      <c r="E50" s="21">
        <v>147.22</v>
      </c>
      <c r="F50" s="22">
        <v>0.28610265681992397</v>
      </c>
      <c r="G50" s="21"/>
    </row>
    <row r="51" spans="1:9" x14ac:dyDescent="0.2">
      <c r="A51" s="20" t="s">
        <v>453</v>
      </c>
      <c r="B51" s="20" t="s">
        <v>452</v>
      </c>
      <c r="C51" s="20" t="s">
        <v>454</v>
      </c>
      <c r="D51" s="23">
        <v>10000</v>
      </c>
      <c r="E51" s="21">
        <v>134.37</v>
      </c>
      <c r="F51" s="22">
        <v>0.26113037628646402</v>
      </c>
      <c r="G51" s="21"/>
    </row>
    <row r="52" spans="1:9" x14ac:dyDescent="0.2">
      <c r="A52" s="20" t="s">
        <v>456</v>
      </c>
      <c r="B52" s="20" t="s">
        <v>455</v>
      </c>
      <c r="C52" s="20" t="s">
        <v>457</v>
      </c>
      <c r="D52" s="23">
        <v>4000</v>
      </c>
      <c r="E52" s="21">
        <v>97.441999999999993</v>
      </c>
      <c r="F52" s="22">
        <v>0.18936567780089</v>
      </c>
      <c r="G52" s="21"/>
    </row>
    <row r="53" spans="1:9" x14ac:dyDescent="0.2">
      <c r="A53" s="19" t="s">
        <v>56</v>
      </c>
      <c r="B53" s="19"/>
      <c r="C53" s="19"/>
      <c r="D53" s="19"/>
      <c r="E53" s="24">
        <f>SUM(E7:E52)</f>
        <v>20197.594163499994</v>
      </c>
      <c r="F53" s="25">
        <f>SUM(F7:F52)</f>
        <v>39.251360898980792</v>
      </c>
      <c r="G53" s="24"/>
      <c r="H53" s="14"/>
      <c r="I53" s="14"/>
    </row>
    <row r="54" spans="1:9" x14ac:dyDescent="0.2">
      <c r="A54" s="20"/>
      <c r="B54" s="20"/>
      <c r="C54" s="20"/>
      <c r="D54" s="20"/>
      <c r="E54" s="21"/>
      <c r="F54" s="22"/>
      <c r="G54" s="21"/>
    </row>
    <row r="55" spans="1:9" x14ac:dyDescent="0.2">
      <c r="A55" s="19" t="s">
        <v>132</v>
      </c>
      <c r="B55" s="20"/>
      <c r="C55" s="20"/>
      <c r="D55" s="20"/>
      <c r="E55" s="21"/>
      <c r="F55" s="22"/>
      <c r="G55" s="21"/>
    </row>
    <row r="56" spans="1:9" x14ac:dyDescent="0.2">
      <c r="A56" s="19" t="s">
        <v>133</v>
      </c>
      <c r="B56" s="20"/>
      <c r="C56" s="20"/>
      <c r="D56" s="20"/>
      <c r="E56" s="21"/>
      <c r="F56" s="22"/>
      <c r="G56" s="21"/>
    </row>
    <row r="57" spans="1:9" x14ac:dyDescent="0.2">
      <c r="A57" s="20" t="s">
        <v>183</v>
      </c>
      <c r="B57" s="20" t="s">
        <v>182</v>
      </c>
      <c r="C57" s="20" t="s">
        <v>136</v>
      </c>
      <c r="D57" s="23">
        <v>5000</v>
      </c>
      <c r="E57" s="21">
        <v>5099.8652055000002</v>
      </c>
      <c r="F57" s="22">
        <v>9.9109155326520799</v>
      </c>
      <c r="G57" s="21">
        <v>7.68</v>
      </c>
    </row>
    <row r="58" spans="1:9" x14ac:dyDescent="0.2">
      <c r="A58" s="20" t="s">
        <v>459</v>
      </c>
      <c r="B58" s="20" t="s">
        <v>458</v>
      </c>
      <c r="C58" s="20" t="s">
        <v>160</v>
      </c>
      <c r="D58" s="23">
        <v>2500</v>
      </c>
      <c r="E58" s="21">
        <v>2661.8289617</v>
      </c>
      <c r="F58" s="22">
        <v>5.1729135847207601</v>
      </c>
      <c r="G58" s="21">
        <v>7.72</v>
      </c>
    </row>
    <row r="59" spans="1:9" x14ac:dyDescent="0.2">
      <c r="A59" s="20" t="s">
        <v>461</v>
      </c>
      <c r="B59" s="20" t="s">
        <v>460</v>
      </c>
      <c r="C59" s="20" t="s">
        <v>136</v>
      </c>
      <c r="D59" s="23">
        <v>2500</v>
      </c>
      <c r="E59" s="21">
        <v>2643.1154098000002</v>
      </c>
      <c r="F59" s="22">
        <v>5.1365462642675102</v>
      </c>
      <c r="G59" s="21">
        <v>7.73</v>
      </c>
    </row>
    <row r="60" spans="1:9" x14ac:dyDescent="0.2">
      <c r="A60" s="20" t="s">
        <v>463</v>
      </c>
      <c r="B60" s="20" t="s">
        <v>462</v>
      </c>
      <c r="C60" s="20" t="s">
        <v>259</v>
      </c>
      <c r="D60" s="23">
        <v>250</v>
      </c>
      <c r="E60" s="21">
        <v>2634.5165301000002</v>
      </c>
      <c r="F60" s="22">
        <v>5.1198354754626996</v>
      </c>
      <c r="G60" s="21">
        <v>8.6775000000000002</v>
      </c>
    </row>
    <row r="61" spans="1:9" x14ac:dyDescent="0.2">
      <c r="A61" s="20" t="s">
        <v>465</v>
      </c>
      <c r="B61" s="20" t="s">
        <v>464</v>
      </c>
      <c r="C61" s="20" t="s">
        <v>160</v>
      </c>
      <c r="D61" s="23">
        <v>250</v>
      </c>
      <c r="E61" s="21">
        <v>2622.8101230000002</v>
      </c>
      <c r="F61" s="22">
        <v>5.0970856169303902</v>
      </c>
      <c r="G61" s="21">
        <v>8.1823999999999995</v>
      </c>
    </row>
    <row r="62" spans="1:9" x14ac:dyDescent="0.2">
      <c r="A62" s="20" t="s">
        <v>467</v>
      </c>
      <c r="B62" s="20" t="s">
        <v>466</v>
      </c>
      <c r="C62" s="20" t="s">
        <v>136</v>
      </c>
      <c r="D62" s="23">
        <v>250</v>
      </c>
      <c r="E62" s="21">
        <v>2524.1104452</v>
      </c>
      <c r="F62" s="22">
        <v>4.9052758081690104</v>
      </c>
      <c r="G62" s="21">
        <v>8.0050000000000008</v>
      </c>
    </row>
    <row r="63" spans="1:9" x14ac:dyDescent="0.2">
      <c r="A63" s="20" t="s">
        <v>469</v>
      </c>
      <c r="B63" s="20" t="s">
        <v>468</v>
      </c>
      <c r="C63" s="20" t="s">
        <v>136</v>
      </c>
      <c r="D63" s="23">
        <v>2500</v>
      </c>
      <c r="E63" s="21">
        <v>2519.1794863</v>
      </c>
      <c r="F63" s="22">
        <v>4.8956931397682499</v>
      </c>
      <c r="G63" s="21">
        <v>8.1403999999999996</v>
      </c>
    </row>
    <row r="64" spans="1:9" x14ac:dyDescent="0.2">
      <c r="A64" s="20" t="s">
        <v>189</v>
      </c>
      <c r="B64" s="20" t="s">
        <v>188</v>
      </c>
      <c r="C64" s="20" t="s">
        <v>190</v>
      </c>
      <c r="D64" s="23">
        <v>2500</v>
      </c>
      <c r="E64" s="21">
        <v>2501.4043151000001</v>
      </c>
      <c r="F64" s="22">
        <v>4.8611494384657901</v>
      </c>
      <c r="G64" s="21">
        <v>8.3849999999999998</v>
      </c>
    </row>
    <row r="65" spans="1:9" x14ac:dyDescent="0.2">
      <c r="A65" s="20" t="s">
        <v>222</v>
      </c>
      <c r="B65" s="20" t="s">
        <v>221</v>
      </c>
      <c r="C65" s="20" t="s">
        <v>136</v>
      </c>
      <c r="D65" s="23">
        <v>5</v>
      </c>
      <c r="E65" s="21">
        <v>507.77702740000001</v>
      </c>
      <c r="F65" s="22">
        <v>0.98679769468321898</v>
      </c>
      <c r="G65" s="21">
        <v>8.0419999999999998</v>
      </c>
    </row>
    <row r="66" spans="1:9" x14ac:dyDescent="0.2">
      <c r="A66" s="20" t="s">
        <v>196</v>
      </c>
      <c r="B66" s="20" t="s">
        <v>195</v>
      </c>
      <c r="C66" s="20" t="s">
        <v>136</v>
      </c>
      <c r="D66" s="23">
        <v>500</v>
      </c>
      <c r="E66" s="21">
        <v>504.1555712</v>
      </c>
      <c r="F66" s="22">
        <v>0.97975987210220405</v>
      </c>
      <c r="G66" s="21">
        <v>8.1212</v>
      </c>
    </row>
    <row r="67" spans="1:9" x14ac:dyDescent="0.2">
      <c r="A67" s="20" t="s">
        <v>200</v>
      </c>
      <c r="B67" s="20" t="s">
        <v>199</v>
      </c>
      <c r="C67" s="20" t="s">
        <v>136</v>
      </c>
      <c r="D67" s="23">
        <v>18</v>
      </c>
      <c r="E67" s="21">
        <v>184.94329809999999</v>
      </c>
      <c r="F67" s="22">
        <v>0.35941291229078398</v>
      </c>
      <c r="G67" s="21">
        <v>7.7375999999999996</v>
      </c>
    </row>
    <row r="68" spans="1:9" x14ac:dyDescent="0.2">
      <c r="A68" s="19" t="s">
        <v>56</v>
      </c>
      <c r="B68" s="19"/>
      <c r="C68" s="19"/>
      <c r="D68" s="19"/>
      <c r="E68" s="24">
        <f>SUM(E56:E67)</f>
        <v>24403.7063734</v>
      </c>
      <c r="F68" s="25">
        <f>SUM(F56:F67)</f>
        <v>47.425385339512701</v>
      </c>
      <c r="G68" s="24"/>
      <c r="H68" s="14"/>
      <c r="I68" s="14"/>
    </row>
    <row r="69" spans="1:9" x14ac:dyDescent="0.2">
      <c r="A69" s="20"/>
      <c r="B69" s="20"/>
      <c r="C69" s="20"/>
      <c r="D69" s="20"/>
      <c r="E69" s="21"/>
      <c r="F69" s="22"/>
      <c r="G69" s="21"/>
    </row>
    <row r="70" spans="1:9" x14ac:dyDescent="0.2">
      <c r="A70" s="19" t="s">
        <v>118</v>
      </c>
      <c r="B70" s="20"/>
      <c r="C70" s="20"/>
      <c r="D70" s="20"/>
      <c r="E70" s="21"/>
      <c r="F70" s="22"/>
      <c r="G70" s="21"/>
    </row>
    <row r="71" spans="1:9" x14ac:dyDescent="0.2">
      <c r="A71" s="20" t="s">
        <v>471</v>
      </c>
      <c r="B71" s="20" t="s">
        <v>470</v>
      </c>
      <c r="C71" s="20" t="s">
        <v>121</v>
      </c>
      <c r="D71" s="23">
        <v>5000000</v>
      </c>
      <c r="E71" s="21">
        <v>4950.5197221999997</v>
      </c>
      <c r="F71" s="22">
        <v>9.6206822793156803</v>
      </c>
      <c r="G71" s="21">
        <v>7.0709395450125099</v>
      </c>
    </row>
    <row r="72" spans="1:9" x14ac:dyDescent="0.2">
      <c r="A72" s="20" t="s">
        <v>147</v>
      </c>
      <c r="B72" s="20" t="s">
        <v>146</v>
      </c>
      <c r="C72" s="20" t="s">
        <v>121</v>
      </c>
      <c r="D72" s="23">
        <v>1249000</v>
      </c>
      <c r="E72" s="21">
        <v>1258.0445640999999</v>
      </c>
      <c r="F72" s="22">
        <v>2.4448437181556399</v>
      </c>
      <c r="G72" s="21">
        <v>7.1077000056124904</v>
      </c>
    </row>
    <row r="73" spans="1:9" x14ac:dyDescent="0.2">
      <c r="A73" s="20" t="s">
        <v>473</v>
      </c>
      <c r="B73" s="20" t="s">
        <v>472</v>
      </c>
      <c r="C73" s="20" t="s">
        <v>121</v>
      </c>
      <c r="D73" s="23">
        <v>500000</v>
      </c>
      <c r="E73" s="21">
        <v>491.83188890000002</v>
      </c>
      <c r="F73" s="22">
        <v>0.95581042061575805</v>
      </c>
      <c r="G73" s="21">
        <v>7.1038854049999998</v>
      </c>
    </row>
    <row r="74" spans="1:9" x14ac:dyDescent="0.2">
      <c r="A74" s="19" t="s">
        <v>56</v>
      </c>
      <c r="B74" s="19"/>
      <c r="C74" s="19"/>
      <c r="D74" s="19"/>
      <c r="E74" s="24">
        <f>SUM(E71:E73)</f>
        <v>6700.3961751999996</v>
      </c>
      <c r="F74" s="25">
        <f>SUM(F71:F73)</f>
        <v>13.021336418087079</v>
      </c>
      <c r="G74" s="24"/>
      <c r="H74" s="14"/>
      <c r="I74" s="14"/>
    </row>
    <row r="75" spans="1:9" x14ac:dyDescent="0.2">
      <c r="A75" s="20"/>
      <c r="B75" s="20"/>
      <c r="C75" s="20"/>
      <c r="D75" s="20"/>
      <c r="E75" s="21"/>
      <c r="F75" s="22"/>
      <c r="G75" s="21"/>
    </row>
    <row r="76" spans="1:9" x14ac:dyDescent="0.2">
      <c r="A76" s="19" t="s">
        <v>84</v>
      </c>
      <c r="B76" s="19"/>
      <c r="C76" s="19"/>
      <c r="D76" s="19"/>
      <c r="E76" s="24">
        <f>E53+E68+E74</f>
        <v>51301.696712099991</v>
      </c>
      <c r="F76" s="25">
        <f>F53+F68+F74</f>
        <v>99.698082656580567</v>
      </c>
      <c r="G76" s="24"/>
      <c r="H76" s="14"/>
      <c r="I76" s="14"/>
    </row>
    <row r="77" spans="1:9" x14ac:dyDescent="0.2">
      <c r="A77" s="19"/>
      <c r="B77" s="19"/>
      <c r="C77" s="19"/>
      <c r="D77" s="19"/>
      <c r="E77" s="24"/>
      <c r="F77" s="25"/>
      <c r="G77" s="24"/>
      <c r="H77" s="14"/>
      <c r="I77" s="14"/>
    </row>
    <row r="78" spans="1:9" x14ac:dyDescent="0.2">
      <c r="A78" s="19" t="s">
        <v>86</v>
      </c>
      <c r="B78" s="19"/>
      <c r="C78" s="19"/>
      <c r="D78" s="19"/>
      <c r="E78" s="24">
        <f>E80-(E53+E68+E74)</f>
        <v>155.35777190000954</v>
      </c>
      <c r="F78" s="25">
        <f>F80-(F53+F68+F74)</f>
        <v>0.30191734341943288</v>
      </c>
      <c r="G78" s="24"/>
      <c r="H78" s="14"/>
      <c r="I78" s="14"/>
    </row>
    <row r="79" spans="1:9" x14ac:dyDescent="0.2">
      <c r="A79" s="19"/>
      <c r="B79" s="19"/>
      <c r="C79" s="19"/>
      <c r="D79" s="19"/>
      <c r="E79" s="24"/>
      <c r="F79" s="25"/>
      <c r="G79" s="24"/>
      <c r="H79" s="14"/>
      <c r="I79" s="14"/>
    </row>
    <row r="80" spans="1:9" x14ac:dyDescent="0.2">
      <c r="A80" s="26" t="s">
        <v>85</v>
      </c>
      <c r="B80" s="26"/>
      <c r="C80" s="26"/>
      <c r="D80" s="26"/>
      <c r="E80" s="27">
        <v>51457.054484</v>
      </c>
      <c r="F80" s="28">
        <v>100</v>
      </c>
      <c r="G80" s="27"/>
      <c r="H80" s="14"/>
      <c r="I80" s="14"/>
    </row>
    <row r="82" spans="1:5" x14ac:dyDescent="0.2">
      <c r="A82" s="14" t="s">
        <v>89</v>
      </c>
    </row>
    <row r="84" spans="1:5" x14ac:dyDescent="0.2">
      <c r="A84" s="14" t="s">
        <v>90</v>
      </c>
    </row>
    <row r="85" spans="1:5" x14ac:dyDescent="0.2">
      <c r="A85" s="14" t="s">
        <v>91</v>
      </c>
    </row>
    <row r="86" spans="1:5" x14ac:dyDescent="0.2">
      <c r="A86" s="14" t="s">
        <v>92</v>
      </c>
      <c r="B86" s="14"/>
      <c r="C86" s="29" t="s">
        <v>94</v>
      </c>
      <c r="D86" s="14" t="s">
        <v>93</v>
      </c>
    </row>
    <row r="87" spans="1:5" x14ac:dyDescent="0.2">
      <c r="A87" s="7" t="s">
        <v>152</v>
      </c>
      <c r="C87" s="30">
        <v>188.59790000000001</v>
      </c>
      <c r="D87" s="30">
        <v>204.9486</v>
      </c>
    </row>
    <row r="88" spans="1:5" x14ac:dyDescent="0.2">
      <c r="A88" s="7" t="s">
        <v>239</v>
      </c>
      <c r="C88" s="30">
        <v>16.888200000000001</v>
      </c>
      <c r="D88" s="30">
        <v>18.3523</v>
      </c>
    </row>
    <row r="89" spans="1:5" x14ac:dyDescent="0.2">
      <c r="A89" s="7" t="s">
        <v>154</v>
      </c>
      <c r="C89" s="30">
        <v>204.24379999999999</v>
      </c>
      <c r="D89" s="30">
        <v>222.7732</v>
      </c>
    </row>
    <row r="90" spans="1:5" x14ac:dyDescent="0.2">
      <c r="A90" s="7" t="s">
        <v>240</v>
      </c>
      <c r="C90" s="30">
        <v>18.521999999999998</v>
      </c>
      <c r="D90" s="30">
        <v>20.198599999999999</v>
      </c>
    </row>
    <row r="92" spans="1:5" x14ac:dyDescent="0.2">
      <c r="A92" s="7" t="s">
        <v>109</v>
      </c>
    </row>
    <row r="94" spans="1:5" x14ac:dyDescent="0.2">
      <c r="A94" s="14" t="s">
        <v>105</v>
      </c>
      <c r="D94" s="29" t="s">
        <v>113</v>
      </c>
    </row>
    <row r="96" spans="1:5" x14ac:dyDescent="0.2">
      <c r="A96" s="14" t="s">
        <v>110</v>
      </c>
      <c r="D96" s="33">
        <v>2.3713826623491001</v>
      </c>
      <c r="E96" s="10" t="s">
        <v>111</v>
      </c>
    </row>
    <row r="98" spans="1:4" x14ac:dyDescent="0.2">
      <c r="A98" s="14" t="s">
        <v>112</v>
      </c>
      <c r="D98" s="29" t="s">
        <v>113</v>
      </c>
    </row>
    <row r="100" spans="1:4" x14ac:dyDescent="0.2">
      <c r="A100" s="14" t="s">
        <v>490</v>
      </c>
    </row>
    <row r="101" spans="1:4" x14ac:dyDescent="0.2">
      <c r="A101" s="38"/>
    </row>
    <row r="102" spans="1:4" x14ac:dyDescent="0.2">
      <c r="A102" s="38" t="s">
        <v>535</v>
      </c>
    </row>
    <row r="103" spans="1:4" x14ac:dyDescent="0.2">
      <c r="A103" s="40"/>
    </row>
    <row r="104" spans="1:4" x14ac:dyDescent="0.2">
      <c r="A104" s="39"/>
    </row>
    <row r="105" spans="1:4" x14ac:dyDescent="0.2">
      <c r="A105" s="39"/>
    </row>
    <row r="106" spans="1:4" x14ac:dyDescent="0.2">
      <c r="A106" s="39"/>
    </row>
    <row r="107" spans="1:4" x14ac:dyDescent="0.2">
      <c r="A107" s="39"/>
    </row>
    <row r="108" spans="1:4" x14ac:dyDescent="0.2">
      <c r="A108" s="39"/>
    </row>
    <row r="109" spans="1:4" x14ac:dyDescent="0.2">
      <c r="A109" s="39"/>
    </row>
    <row r="110" spans="1:4" x14ac:dyDescent="0.2">
      <c r="A110" s="39"/>
    </row>
    <row r="111" spans="1:4" x14ac:dyDescent="0.2">
      <c r="A111" s="39"/>
    </row>
    <row r="112" spans="1:4" x14ac:dyDescent="0.2">
      <c r="A112" s="39"/>
    </row>
    <row r="113" spans="1:1" x14ac:dyDescent="0.2">
      <c r="A113" s="39"/>
    </row>
    <row r="114" spans="1:1" x14ac:dyDescent="0.2">
      <c r="A114" s="39"/>
    </row>
    <row r="115" spans="1:1" x14ac:dyDescent="0.2">
      <c r="A115" s="39"/>
    </row>
    <row r="116" spans="1:1" x14ac:dyDescent="0.2">
      <c r="A116" s="38" t="s">
        <v>502</v>
      </c>
    </row>
    <row r="117" spans="1:1" x14ac:dyDescent="0.2">
      <c r="A117" s="39"/>
    </row>
    <row r="118" spans="1:1" x14ac:dyDescent="0.2">
      <c r="A118" s="38" t="s">
        <v>537</v>
      </c>
    </row>
    <row r="119" spans="1:1" x14ac:dyDescent="0.2">
      <c r="A119" s="39"/>
    </row>
    <row r="120" spans="1:1" x14ac:dyDescent="0.2">
      <c r="A120" s="39"/>
    </row>
    <row r="121" spans="1:1" x14ac:dyDescent="0.2">
      <c r="A121" s="39"/>
    </row>
    <row r="122" spans="1:1" x14ac:dyDescent="0.2">
      <c r="A122" s="39"/>
    </row>
    <row r="123" spans="1:1" x14ac:dyDescent="0.2">
      <c r="A123" s="39"/>
    </row>
    <row r="124" spans="1:1" x14ac:dyDescent="0.2">
      <c r="A124" s="39"/>
    </row>
    <row r="125" spans="1:1" x14ac:dyDescent="0.2">
      <c r="A125" s="39"/>
    </row>
    <row r="126" spans="1:1" x14ac:dyDescent="0.2">
      <c r="A126" s="39"/>
    </row>
    <row r="127" spans="1:1" x14ac:dyDescent="0.2">
      <c r="A127" s="39"/>
    </row>
    <row r="128" spans="1:1" x14ac:dyDescent="0.2">
      <c r="A128" s="39"/>
    </row>
    <row r="129" spans="1:1" x14ac:dyDescent="0.2">
      <c r="A129" s="39"/>
    </row>
    <row r="130" spans="1:1" x14ac:dyDescent="0.2">
      <c r="A130" s="39"/>
    </row>
    <row r="131" spans="1:1" x14ac:dyDescent="0.2">
      <c r="A131" s="39"/>
    </row>
    <row r="132" spans="1:1" x14ac:dyDescent="0.2">
      <c r="A132" s="39" t="s">
        <v>534</v>
      </c>
    </row>
    <row r="133" spans="1:1" x14ac:dyDescent="0.2">
      <c r="A133" s="40" t="s">
        <v>533</v>
      </c>
    </row>
    <row r="134" spans="1:1" x14ac:dyDescent="0.2">
      <c r="A134" s="40"/>
    </row>
  </sheetData>
  <mergeCells count="1">
    <mergeCell ref="A1:G1"/>
  </mergeCells>
  <conditionalFormatting sqref="F2:F3">
    <cfRule type="cellIs" dxfId="18" priority="2" stopIfTrue="1" operator="between">
      <formula>0.009</formula>
      <formula>-0.009</formula>
    </cfRule>
  </conditionalFormatting>
  <conditionalFormatting sqref="F5:F65536">
    <cfRule type="cellIs" dxfId="17" priority="1" stopIfTrue="1" operator="between">
      <formula>0.009</formula>
      <formula>-0.009</formula>
    </cfRule>
  </conditionalFormatting>
  <hyperlinks>
    <hyperlink ref="A101" r:id="rId1" tooltip="https://www.franklintempletonindia.com/downloadsServlet/pdf/product-labels-jg9o5k7l" display="https://www.franklintempletonindia.com/downloadsServlet/pdf/product-labels-jg9o5k7l" xr:uid="{00000000-0004-0000-0700-000000000000}"/>
    <hyperlink ref="A133" r:id="rId2" xr:uid="{00000000-0004-0000-0700-000001000000}"/>
  </hyperlinks>
  <pageMargins left="0.7" right="0.7" top="0.75" bottom="0.75" header="0.3" footer="0.3"/>
  <pageSetup paperSize="9" orientation="portrait" r:id="rId3"/>
  <headerFooter>
    <oddFooter>&amp;C&amp;1#&amp;"Calibri"&amp;10&amp;K000000PUBLIC</oddFooter>
    <evenFooter>&amp;LPUBLIC</evenFooter>
    <firstFooter>&amp;LPUBLIC</firstFooter>
  </headerFooter>
  <drawing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148"/>
  <sheetViews>
    <sheetView workbookViewId="0">
      <selection sqref="A1:G1"/>
    </sheetView>
  </sheetViews>
  <sheetFormatPr defaultColWidth="9.109375" defaultRowHeight="10.199999999999999" x14ac:dyDescent="0.2"/>
  <cols>
    <col min="1" max="1" width="38.6640625" style="7" bestFit="1" customWidth="1"/>
    <col min="2" max="2" width="52.6640625" style="7" bestFit="1" customWidth="1"/>
    <col min="3" max="3" width="25.5546875" style="7" bestFit="1" customWidth="1"/>
    <col min="4" max="4" width="15.33203125" style="7" bestFit="1" customWidth="1"/>
    <col min="5" max="5" width="27" style="10" customWidth="1"/>
    <col min="6" max="6" width="13.5546875" style="11" bestFit="1" customWidth="1"/>
    <col min="7" max="7" width="4.5546875" style="10" bestFit="1" customWidth="1"/>
    <col min="8" max="16384" width="9.109375" style="7"/>
  </cols>
  <sheetData>
    <row r="1" spans="1:7" s="1" customFormat="1" ht="13.8" x14ac:dyDescent="0.2">
      <c r="A1" s="51" t="s">
        <v>15</v>
      </c>
      <c r="B1" s="52"/>
      <c r="C1" s="52"/>
      <c r="D1" s="52"/>
      <c r="E1" s="52"/>
      <c r="F1" s="52"/>
      <c r="G1" s="52"/>
    </row>
    <row r="2" spans="1:7" s="1" customFormat="1" ht="12" x14ac:dyDescent="0.25">
      <c r="A2" s="35"/>
      <c r="E2" s="5"/>
      <c r="F2" s="9"/>
      <c r="G2" s="10"/>
    </row>
    <row r="3" spans="1:7" s="1" customFormat="1" ht="12" x14ac:dyDescent="0.2">
      <c r="A3" s="8" t="s">
        <v>7</v>
      </c>
      <c r="B3" s="2"/>
      <c r="C3" s="3"/>
      <c r="D3" s="3"/>
      <c r="E3" s="4"/>
      <c r="F3" s="9"/>
      <c r="G3" s="10"/>
    </row>
    <row r="4" spans="1:7" s="1" customFormat="1" ht="31.5" customHeight="1" x14ac:dyDescent="0.2">
      <c r="A4" s="6" t="s">
        <v>2</v>
      </c>
      <c r="B4" s="6" t="s">
        <v>0</v>
      </c>
      <c r="C4" s="13" t="s">
        <v>4</v>
      </c>
      <c r="D4" s="13" t="s">
        <v>1</v>
      </c>
      <c r="E4" s="36" t="s">
        <v>6</v>
      </c>
      <c r="F4" s="12" t="s">
        <v>3</v>
      </c>
      <c r="G4" s="12" t="s">
        <v>5</v>
      </c>
    </row>
    <row r="5" spans="1:7" x14ac:dyDescent="0.2">
      <c r="A5" s="15" t="s">
        <v>337</v>
      </c>
      <c r="B5" s="16"/>
      <c r="C5" s="16"/>
      <c r="D5" s="16"/>
      <c r="E5" s="17"/>
      <c r="F5" s="18"/>
      <c r="G5" s="17"/>
    </row>
    <row r="6" spans="1:7" x14ac:dyDescent="0.2">
      <c r="A6" s="19" t="s">
        <v>133</v>
      </c>
      <c r="B6" s="20"/>
      <c r="C6" s="20"/>
      <c r="D6" s="20"/>
      <c r="E6" s="21"/>
      <c r="F6" s="22"/>
      <c r="G6" s="21"/>
    </row>
    <row r="7" spans="1:7" x14ac:dyDescent="0.2">
      <c r="A7" s="20" t="s">
        <v>339</v>
      </c>
      <c r="B7" s="20" t="s">
        <v>338</v>
      </c>
      <c r="C7" s="20" t="s">
        <v>340</v>
      </c>
      <c r="D7" s="23">
        <v>30300</v>
      </c>
      <c r="E7" s="21">
        <v>510.19139999999999</v>
      </c>
      <c r="F7" s="22">
        <v>2.1540564719423001</v>
      </c>
      <c r="G7" s="21"/>
    </row>
    <row r="8" spans="1:7" x14ac:dyDescent="0.2">
      <c r="A8" s="20" t="s">
        <v>342</v>
      </c>
      <c r="B8" s="20" t="s">
        <v>341</v>
      </c>
      <c r="C8" s="20" t="s">
        <v>340</v>
      </c>
      <c r="D8" s="23">
        <v>35600</v>
      </c>
      <c r="E8" s="21">
        <v>427.05759999999998</v>
      </c>
      <c r="F8" s="22">
        <v>1.8030609437402201</v>
      </c>
      <c r="G8" s="21"/>
    </row>
    <row r="9" spans="1:7" x14ac:dyDescent="0.2">
      <c r="A9" s="20" t="s">
        <v>347</v>
      </c>
      <c r="B9" s="20" t="s">
        <v>346</v>
      </c>
      <c r="C9" s="20" t="s">
        <v>348</v>
      </c>
      <c r="D9" s="23">
        <v>7800</v>
      </c>
      <c r="E9" s="21">
        <v>276.77910000000003</v>
      </c>
      <c r="F9" s="22">
        <v>1.1685767569844701</v>
      </c>
      <c r="G9" s="21"/>
    </row>
    <row r="10" spans="1:7" x14ac:dyDescent="0.2">
      <c r="A10" s="20" t="s">
        <v>344</v>
      </c>
      <c r="B10" s="20" t="s">
        <v>343</v>
      </c>
      <c r="C10" s="20" t="s">
        <v>345</v>
      </c>
      <c r="D10" s="23">
        <v>17000</v>
      </c>
      <c r="E10" s="21">
        <v>266.34750000000003</v>
      </c>
      <c r="F10" s="22">
        <v>1.1245339614910199</v>
      </c>
      <c r="G10" s="21"/>
    </row>
    <row r="11" spans="1:7" x14ac:dyDescent="0.2">
      <c r="A11" s="20" t="s">
        <v>355</v>
      </c>
      <c r="B11" s="20" t="s">
        <v>354</v>
      </c>
      <c r="C11" s="20" t="s">
        <v>356</v>
      </c>
      <c r="D11" s="23">
        <v>7200</v>
      </c>
      <c r="E11" s="21">
        <v>225.41759999999999</v>
      </c>
      <c r="F11" s="22">
        <v>0.95172564682528904</v>
      </c>
      <c r="G11" s="21"/>
    </row>
    <row r="12" spans="1:7" x14ac:dyDescent="0.2">
      <c r="A12" s="20" t="s">
        <v>350</v>
      </c>
      <c r="B12" s="20" t="s">
        <v>349</v>
      </c>
      <c r="C12" s="20" t="s">
        <v>351</v>
      </c>
      <c r="D12" s="23">
        <v>15000</v>
      </c>
      <c r="E12" s="21">
        <v>216.60749999999999</v>
      </c>
      <c r="F12" s="22">
        <v>0.91452891453333196</v>
      </c>
      <c r="G12" s="21"/>
    </row>
    <row r="13" spans="1:7" x14ac:dyDescent="0.2">
      <c r="A13" s="20" t="s">
        <v>353</v>
      </c>
      <c r="B13" s="20" t="s">
        <v>352</v>
      </c>
      <c r="C13" s="20" t="s">
        <v>340</v>
      </c>
      <c r="D13" s="23">
        <v>16800</v>
      </c>
      <c r="E13" s="21">
        <v>212.56200000000001</v>
      </c>
      <c r="F13" s="22">
        <v>0.89744858848855302</v>
      </c>
      <c r="G13" s="21"/>
    </row>
    <row r="14" spans="1:7" x14ac:dyDescent="0.2">
      <c r="A14" s="20" t="s">
        <v>358</v>
      </c>
      <c r="B14" s="20" t="s">
        <v>357</v>
      </c>
      <c r="C14" s="20" t="s">
        <v>340</v>
      </c>
      <c r="D14" s="23">
        <v>22500</v>
      </c>
      <c r="E14" s="21">
        <v>191.01374999999999</v>
      </c>
      <c r="F14" s="22">
        <v>0.80647067829341701</v>
      </c>
      <c r="G14" s="21"/>
    </row>
    <row r="15" spans="1:7" x14ac:dyDescent="0.2">
      <c r="A15" s="20" t="s">
        <v>363</v>
      </c>
      <c r="B15" s="20" t="s">
        <v>362</v>
      </c>
      <c r="C15" s="20" t="s">
        <v>345</v>
      </c>
      <c r="D15" s="23">
        <v>12300</v>
      </c>
      <c r="E15" s="21">
        <v>179.5308</v>
      </c>
      <c r="F15" s="22">
        <v>0.75798902461503304</v>
      </c>
      <c r="G15" s="21"/>
    </row>
    <row r="16" spans="1:7" x14ac:dyDescent="0.2">
      <c r="A16" s="20" t="s">
        <v>360</v>
      </c>
      <c r="B16" s="20" t="s">
        <v>359</v>
      </c>
      <c r="C16" s="20" t="s">
        <v>361</v>
      </c>
      <c r="D16" s="23">
        <v>85300</v>
      </c>
      <c r="E16" s="21">
        <v>171.07767999999999</v>
      </c>
      <c r="F16" s="22">
        <v>0.72229948174130998</v>
      </c>
      <c r="G16" s="21"/>
    </row>
    <row r="17" spans="1:7" x14ac:dyDescent="0.2">
      <c r="A17" s="20" t="s">
        <v>368</v>
      </c>
      <c r="B17" s="20" t="s">
        <v>367</v>
      </c>
      <c r="C17" s="20" t="s">
        <v>369</v>
      </c>
      <c r="D17" s="23">
        <v>15000</v>
      </c>
      <c r="E17" s="21">
        <v>148.46250000000001</v>
      </c>
      <c r="F17" s="22">
        <v>0.62681693373454195</v>
      </c>
      <c r="G17" s="21"/>
    </row>
    <row r="18" spans="1:7" x14ac:dyDescent="0.2">
      <c r="A18" s="20" t="s">
        <v>365</v>
      </c>
      <c r="B18" s="20" t="s">
        <v>364</v>
      </c>
      <c r="C18" s="20" t="s">
        <v>366</v>
      </c>
      <c r="D18" s="23">
        <v>36000</v>
      </c>
      <c r="E18" s="21">
        <v>145.90799999999999</v>
      </c>
      <c r="F18" s="22">
        <v>0.61603169263173896</v>
      </c>
      <c r="G18" s="21"/>
    </row>
    <row r="19" spans="1:7" x14ac:dyDescent="0.2">
      <c r="A19" s="20" t="s">
        <v>371</v>
      </c>
      <c r="B19" s="20" t="s">
        <v>370</v>
      </c>
      <c r="C19" s="20" t="s">
        <v>372</v>
      </c>
      <c r="D19" s="23">
        <v>38300</v>
      </c>
      <c r="E19" s="21">
        <v>144.90805</v>
      </c>
      <c r="F19" s="22">
        <v>0.61180984810609895</v>
      </c>
      <c r="G19" s="21"/>
    </row>
    <row r="20" spans="1:7" x14ac:dyDescent="0.2">
      <c r="A20" s="20" t="s">
        <v>374</v>
      </c>
      <c r="B20" s="20" t="s">
        <v>373</v>
      </c>
      <c r="C20" s="20" t="s">
        <v>375</v>
      </c>
      <c r="D20" s="23">
        <v>9600</v>
      </c>
      <c r="E20" s="21">
        <v>134.136</v>
      </c>
      <c r="F20" s="22">
        <v>0.56632965377396005</v>
      </c>
      <c r="G20" s="21"/>
    </row>
    <row r="21" spans="1:7" x14ac:dyDescent="0.2">
      <c r="A21" s="20" t="s">
        <v>377</v>
      </c>
      <c r="B21" s="20" t="s">
        <v>376</v>
      </c>
      <c r="C21" s="20" t="s">
        <v>378</v>
      </c>
      <c r="D21" s="23">
        <v>8800</v>
      </c>
      <c r="E21" s="21">
        <v>133.8348</v>
      </c>
      <c r="F21" s="22">
        <v>0.56505797061867902</v>
      </c>
      <c r="G21" s="21"/>
    </row>
    <row r="22" spans="1:7" x14ac:dyDescent="0.2">
      <c r="A22" s="20" t="s">
        <v>389</v>
      </c>
      <c r="B22" s="20" t="s">
        <v>388</v>
      </c>
      <c r="C22" s="20" t="s">
        <v>390</v>
      </c>
      <c r="D22" s="23">
        <v>20900</v>
      </c>
      <c r="E22" s="21">
        <v>128.11699999999999</v>
      </c>
      <c r="F22" s="22">
        <v>0.54091710094649004</v>
      </c>
      <c r="G22" s="21"/>
    </row>
    <row r="23" spans="1:7" x14ac:dyDescent="0.2">
      <c r="A23" s="20" t="s">
        <v>380</v>
      </c>
      <c r="B23" s="20" t="s">
        <v>379</v>
      </c>
      <c r="C23" s="20" t="s">
        <v>381</v>
      </c>
      <c r="D23" s="23">
        <v>9000</v>
      </c>
      <c r="E23" s="21">
        <v>125.3925</v>
      </c>
      <c r="F23" s="22">
        <v>0.52941411038685604</v>
      </c>
      <c r="G23" s="21"/>
    </row>
    <row r="24" spans="1:7" x14ac:dyDescent="0.2">
      <c r="A24" s="20" t="s">
        <v>386</v>
      </c>
      <c r="B24" s="20" t="s">
        <v>385</v>
      </c>
      <c r="C24" s="20" t="s">
        <v>387</v>
      </c>
      <c r="D24" s="23">
        <v>1900</v>
      </c>
      <c r="E24" s="21">
        <v>117.5283</v>
      </c>
      <c r="F24" s="22">
        <v>0.49621102051382299</v>
      </c>
      <c r="G24" s="21"/>
    </row>
    <row r="25" spans="1:7" x14ac:dyDescent="0.2">
      <c r="A25" s="20" t="s">
        <v>383</v>
      </c>
      <c r="B25" s="20" t="s">
        <v>382</v>
      </c>
      <c r="C25" s="20" t="s">
        <v>384</v>
      </c>
      <c r="D25" s="23">
        <v>9200</v>
      </c>
      <c r="E25" s="21">
        <v>117.438</v>
      </c>
      <c r="F25" s="22">
        <v>0.49582976889057601</v>
      </c>
      <c r="G25" s="21"/>
    </row>
    <row r="26" spans="1:7" x14ac:dyDescent="0.2">
      <c r="A26" s="20" t="s">
        <v>392</v>
      </c>
      <c r="B26" s="20" t="s">
        <v>391</v>
      </c>
      <c r="C26" s="20" t="s">
        <v>340</v>
      </c>
      <c r="D26" s="23">
        <v>8000</v>
      </c>
      <c r="E26" s="21">
        <v>117.16</v>
      </c>
      <c r="F26" s="22">
        <v>0.49465603742587499</v>
      </c>
      <c r="G26" s="21"/>
    </row>
    <row r="27" spans="1:7" x14ac:dyDescent="0.2">
      <c r="A27" s="20" t="s">
        <v>394</v>
      </c>
      <c r="B27" s="20" t="s">
        <v>393</v>
      </c>
      <c r="C27" s="20" t="s">
        <v>395</v>
      </c>
      <c r="D27" s="23">
        <v>37000</v>
      </c>
      <c r="E27" s="21">
        <v>113.18300000000001</v>
      </c>
      <c r="F27" s="22">
        <v>0.47786492219164201</v>
      </c>
      <c r="G27" s="21"/>
    </row>
    <row r="28" spans="1:7" x14ac:dyDescent="0.2">
      <c r="A28" s="20" t="s">
        <v>397</v>
      </c>
      <c r="B28" s="20" t="s">
        <v>396</v>
      </c>
      <c r="C28" s="20" t="s">
        <v>398</v>
      </c>
      <c r="D28" s="23">
        <v>18600</v>
      </c>
      <c r="E28" s="21">
        <v>104.7645</v>
      </c>
      <c r="F28" s="22">
        <v>0.44232154688377501</v>
      </c>
      <c r="G28" s="21"/>
    </row>
    <row r="29" spans="1:7" x14ac:dyDescent="0.2">
      <c r="A29" s="20" t="s">
        <v>403</v>
      </c>
      <c r="B29" s="20" t="s">
        <v>402</v>
      </c>
      <c r="C29" s="20" t="s">
        <v>369</v>
      </c>
      <c r="D29" s="23">
        <v>850</v>
      </c>
      <c r="E29" s="21">
        <v>102.28772499999999</v>
      </c>
      <c r="F29" s="22">
        <v>0.431864465054691</v>
      </c>
      <c r="G29" s="21"/>
    </row>
    <row r="30" spans="1:7" x14ac:dyDescent="0.2">
      <c r="A30" s="20" t="s">
        <v>405</v>
      </c>
      <c r="B30" s="20" t="s">
        <v>404</v>
      </c>
      <c r="C30" s="20" t="s">
        <v>398</v>
      </c>
      <c r="D30" s="23">
        <v>6500</v>
      </c>
      <c r="E30" s="21">
        <v>101.8745</v>
      </c>
      <c r="F30" s="22">
        <v>0.430119806117637</v>
      </c>
      <c r="G30" s="21"/>
    </row>
    <row r="31" spans="1:7" x14ac:dyDescent="0.2">
      <c r="A31" s="20" t="s">
        <v>407</v>
      </c>
      <c r="B31" s="20" t="s">
        <v>406</v>
      </c>
      <c r="C31" s="20" t="s">
        <v>345</v>
      </c>
      <c r="D31" s="23">
        <v>6600</v>
      </c>
      <c r="E31" s="21">
        <v>94.403099999999995</v>
      </c>
      <c r="F31" s="22">
        <v>0.398575139695447</v>
      </c>
      <c r="G31" s="21"/>
    </row>
    <row r="32" spans="1:7" x14ac:dyDescent="0.2">
      <c r="A32" s="20" t="s">
        <v>409</v>
      </c>
      <c r="B32" s="20" t="s">
        <v>408</v>
      </c>
      <c r="C32" s="20" t="s">
        <v>410</v>
      </c>
      <c r="D32" s="23">
        <v>15300</v>
      </c>
      <c r="E32" s="21">
        <v>91.042649999999995</v>
      </c>
      <c r="F32" s="22">
        <v>0.38438713285891801</v>
      </c>
      <c r="G32" s="21"/>
    </row>
    <row r="33" spans="1:7" x14ac:dyDescent="0.2">
      <c r="A33" s="20" t="s">
        <v>412</v>
      </c>
      <c r="B33" s="20" t="s">
        <v>411</v>
      </c>
      <c r="C33" s="20" t="s">
        <v>413</v>
      </c>
      <c r="D33" s="23">
        <v>30000</v>
      </c>
      <c r="E33" s="21">
        <v>82.26</v>
      </c>
      <c r="F33" s="22">
        <v>0.34730629599396101</v>
      </c>
      <c r="G33" s="21"/>
    </row>
    <row r="34" spans="1:7" x14ac:dyDescent="0.2">
      <c r="A34" s="20" t="s">
        <v>400</v>
      </c>
      <c r="B34" s="20" t="s">
        <v>399</v>
      </c>
      <c r="C34" s="20" t="s">
        <v>401</v>
      </c>
      <c r="D34" s="23">
        <v>37000</v>
      </c>
      <c r="E34" s="21">
        <v>81.233500000000006</v>
      </c>
      <c r="F34" s="22">
        <v>0.34297235589138603</v>
      </c>
      <c r="G34" s="21"/>
    </row>
    <row r="35" spans="1:7" x14ac:dyDescent="0.2">
      <c r="A35" s="20" t="s">
        <v>421</v>
      </c>
      <c r="B35" s="20" t="s">
        <v>420</v>
      </c>
      <c r="C35" s="20" t="s">
        <v>422</v>
      </c>
      <c r="D35" s="23">
        <v>2500</v>
      </c>
      <c r="E35" s="21">
        <v>73.931250000000006</v>
      </c>
      <c r="F35" s="22">
        <v>0.31214185017874502</v>
      </c>
      <c r="G35" s="21"/>
    </row>
    <row r="36" spans="1:7" x14ac:dyDescent="0.2">
      <c r="A36" s="20" t="s">
        <v>428</v>
      </c>
      <c r="B36" s="20" t="s">
        <v>427</v>
      </c>
      <c r="C36" s="20" t="s">
        <v>429</v>
      </c>
      <c r="D36" s="23">
        <v>10000</v>
      </c>
      <c r="E36" s="21">
        <v>72.459999999999994</v>
      </c>
      <c r="F36" s="22">
        <v>0.30593015083542902</v>
      </c>
      <c r="G36" s="21"/>
    </row>
    <row r="37" spans="1:7" x14ac:dyDescent="0.2">
      <c r="A37" s="20" t="s">
        <v>424</v>
      </c>
      <c r="B37" s="20" t="s">
        <v>423</v>
      </c>
      <c r="C37" s="20" t="s">
        <v>378</v>
      </c>
      <c r="D37" s="23">
        <v>7000</v>
      </c>
      <c r="E37" s="21">
        <v>71.641499999999994</v>
      </c>
      <c r="F37" s="22">
        <v>0.30247439830356598</v>
      </c>
      <c r="G37" s="21"/>
    </row>
    <row r="38" spans="1:7" x14ac:dyDescent="0.2">
      <c r="A38" s="20" t="s">
        <v>435</v>
      </c>
      <c r="B38" s="20" t="s">
        <v>434</v>
      </c>
      <c r="C38" s="20" t="s">
        <v>436</v>
      </c>
      <c r="D38" s="23">
        <v>600</v>
      </c>
      <c r="E38" s="21">
        <v>70.007400000000004</v>
      </c>
      <c r="F38" s="22">
        <v>0.29557513720116302</v>
      </c>
      <c r="G38" s="21"/>
    </row>
    <row r="39" spans="1:7" x14ac:dyDescent="0.2">
      <c r="A39" s="20" t="s">
        <v>415</v>
      </c>
      <c r="B39" s="20" t="s">
        <v>414</v>
      </c>
      <c r="C39" s="20" t="s">
        <v>416</v>
      </c>
      <c r="D39" s="23">
        <v>3563</v>
      </c>
      <c r="E39" s="21">
        <v>67.433338000000006</v>
      </c>
      <c r="F39" s="22">
        <v>0.28470730424615598</v>
      </c>
      <c r="G39" s="21"/>
    </row>
    <row r="40" spans="1:7" x14ac:dyDescent="0.2">
      <c r="A40" s="20" t="s">
        <v>426</v>
      </c>
      <c r="B40" s="20" t="s">
        <v>425</v>
      </c>
      <c r="C40" s="20" t="s">
        <v>351</v>
      </c>
      <c r="D40" s="23">
        <v>6000</v>
      </c>
      <c r="E40" s="21">
        <v>67.010999999999996</v>
      </c>
      <c r="F40" s="22">
        <v>0.28292416971616002</v>
      </c>
      <c r="G40" s="21"/>
    </row>
    <row r="41" spans="1:7" x14ac:dyDescent="0.2">
      <c r="A41" s="20" t="s">
        <v>418</v>
      </c>
      <c r="B41" s="20" t="s">
        <v>417</v>
      </c>
      <c r="C41" s="20" t="s">
        <v>419</v>
      </c>
      <c r="D41" s="23">
        <v>4000</v>
      </c>
      <c r="E41" s="21">
        <v>66.525999999999996</v>
      </c>
      <c r="F41" s="22">
        <v>0.280876472736376</v>
      </c>
      <c r="G41" s="21"/>
    </row>
    <row r="42" spans="1:7" x14ac:dyDescent="0.2">
      <c r="A42" s="20" t="s">
        <v>433</v>
      </c>
      <c r="B42" s="20" t="s">
        <v>432</v>
      </c>
      <c r="C42" s="20" t="s">
        <v>419</v>
      </c>
      <c r="D42" s="23">
        <v>1500</v>
      </c>
      <c r="E42" s="21">
        <v>63.888750000000002</v>
      </c>
      <c r="F42" s="22">
        <v>0.26974185653032101</v>
      </c>
      <c r="G42" s="21"/>
    </row>
    <row r="43" spans="1:7" x14ac:dyDescent="0.2">
      <c r="A43" s="20" t="s">
        <v>438</v>
      </c>
      <c r="B43" s="20" t="s">
        <v>437</v>
      </c>
      <c r="C43" s="20" t="s">
        <v>439</v>
      </c>
      <c r="D43" s="23">
        <v>35400</v>
      </c>
      <c r="E43" s="21">
        <v>61.599539999999998</v>
      </c>
      <c r="F43" s="22">
        <v>0.26007668456518201</v>
      </c>
      <c r="G43" s="21"/>
    </row>
    <row r="44" spans="1:7" x14ac:dyDescent="0.2">
      <c r="A44" s="20" t="s">
        <v>441</v>
      </c>
      <c r="B44" s="20" t="s">
        <v>440</v>
      </c>
      <c r="C44" s="20" t="s">
        <v>387</v>
      </c>
      <c r="D44" s="23">
        <v>3100</v>
      </c>
      <c r="E44" s="21">
        <v>61.31955</v>
      </c>
      <c r="F44" s="22">
        <v>0.25889455120978</v>
      </c>
      <c r="G44" s="21"/>
    </row>
    <row r="45" spans="1:7" x14ac:dyDescent="0.2">
      <c r="A45" s="20" t="s">
        <v>443</v>
      </c>
      <c r="B45" s="20" t="s">
        <v>442</v>
      </c>
      <c r="C45" s="20" t="s">
        <v>436</v>
      </c>
      <c r="D45" s="23">
        <v>3000</v>
      </c>
      <c r="E45" s="21">
        <v>54.403500000000001</v>
      </c>
      <c r="F45" s="22">
        <v>0.229694603380835</v>
      </c>
      <c r="G45" s="21"/>
    </row>
    <row r="46" spans="1:7" x14ac:dyDescent="0.2">
      <c r="A46" s="20" t="s">
        <v>431</v>
      </c>
      <c r="B46" s="20" t="s">
        <v>430</v>
      </c>
      <c r="C46" s="20" t="s">
        <v>395</v>
      </c>
      <c r="D46" s="23">
        <v>1000</v>
      </c>
      <c r="E46" s="21">
        <v>52.642499999999998</v>
      </c>
      <c r="F46" s="22">
        <v>0.22225956341918399</v>
      </c>
      <c r="G46" s="21"/>
    </row>
    <row r="47" spans="1:7" x14ac:dyDescent="0.2">
      <c r="A47" s="20" t="s">
        <v>451</v>
      </c>
      <c r="B47" s="20" t="s">
        <v>450</v>
      </c>
      <c r="C47" s="20" t="s">
        <v>366</v>
      </c>
      <c r="D47" s="23">
        <v>3400</v>
      </c>
      <c r="E47" s="21">
        <v>50.0548</v>
      </c>
      <c r="F47" s="22">
        <v>0.211334150069518</v>
      </c>
      <c r="G47" s="21"/>
    </row>
    <row r="48" spans="1:7" x14ac:dyDescent="0.2">
      <c r="A48" s="20" t="s">
        <v>445</v>
      </c>
      <c r="B48" s="20" t="s">
        <v>444</v>
      </c>
      <c r="C48" s="20" t="s">
        <v>398</v>
      </c>
      <c r="D48" s="23">
        <v>25000</v>
      </c>
      <c r="E48" s="21">
        <v>45.012500000000003</v>
      </c>
      <c r="F48" s="22">
        <v>0.19004527897432699</v>
      </c>
      <c r="G48" s="21"/>
    </row>
    <row r="49" spans="1:9" x14ac:dyDescent="0.2">
      <c r="A49" s="20" t="s">
        <v>449</v>
      </c>
      <c r="B49" s="20" t="s">
        <v>448</v>
      </c>
      <c r="C49" s="20" t="s">
        <v>398</v>
      </c>
      <c r="D49" s="23">
        <v>31000</v>
      </c>
      <c r="E49" s="21">
        <v>44.689599999999999</v>
      </c>
      <c r="F49" s="22">
        <v>0.18868197721190999</v>
      </c>
      <c r="G49" s="21"/>
    </row>
    <row r="50" spans="1:9" x14ac:dyDescent="0.2">
      <c r="A50" s="20" t="s">
        <v>456</v>
      </c>
      <c r="B50" s="20" t="s">
        <v>455</v>
      </c>
      <c r="C50" s="20" t="s">
        <v>457</v>
      </c>
      <c r="D50" s="23">
        <v>1800</v>
      </c>
      <c r="E50" s="21">
        <v>43.8489</v>
      </c>
      <c r="F50" s="22">
        <v>0.18513249504509599</v>
      </c>
      <c r="G50" s="21"/>
    </row>
    <row r="51" spans="1:9" x14ac:dyDescent="0.2">
      <c r="A51" s="20" t="s">
        <v>453</v>
      </c>
      <c r="B51" s="20" t="s">
        <v>452</v>
      </c>
      <c r="C51" s="20" t="s">
        <v>454</v>
      </c>
      <c r="D51" s="23">
        <v>3000</v>
      </c>
      <c r="E51" s="21">
        <v>40.311</v>
      </c>
      <c r="F51" s="22">
        <v>0.170195284437303</v>
      </c>
      <c r="G51" s="21"/>
    </row>
    <row r="52" spans="1:9" x14ac:dyDescent="0.2">
      <c r="A52" s="19" t="s">
        <v>56</v>
      </c>
      <c r="B52" s="19"/>
      <c r="C52" s="19"/>
      <c r="D52" s="19"/>
      <c r="E52" s="24">
        <f>SUM(E7:E51)</f>
        <v>5767.3001830000012</v>
      </c>
      <c r="F52" s="25">
        <f>SUM(F7:F51)</f>
        <v>24.349862198432088</v>
      </c>
      <c r="G52" s="24"/>
      <c r="H52" s="14"/>
      <c r="I52" s="14"/>
    </row>
    <row r="53" spans="1:9" x14ac:dyDescent="0.2">
      <c r="A53" s="20"/>
      <c r="B53" s="20"/>
      <c r="C53" s="20"/>
      <c r="D53" s="20"/>
      <c r="E53" s="21"/>
      <c r="F53" s="22"/>
      <c r="G53" s="21"/>
    </row>
    <row r="54" spans="1:9" x14ac:dyDescent="0.2">
      <c r="A54" s="19" t="s">
        <v>132</v>
      </c>
      <c r="B54" s="20"/>
      <c r="C54" s="20"/>
      <c r="D54" s="20"/>
      <c r="E54" s="21"/>
      <c r="F54" s="22"/>
      <c r="G54" s="21"/>
    </row>
    <row r="55" spans="1:9" x14ac:dyDescent="0.2">
      <c r="A55" s="19" t="s">
        <v>133</v>
      </c>
      <c r="B55" s="20"/>
      <c r="C55" s="20"/>
      <c r="D55" s="20"/>
      <c r="E55" s="21"/>
      <c r="F55" s="22"/>
      <c r="G55" s="21"/>
    </row>
    <row r="56" spans="1:9" x14ac:dyDescent="0.2">
      <c r="A56" s="20" t="s">
        <v>183</v>
      </c>
      <c r="B56" s="20" t="s">
        <v>182</v>
      </c>
      <c r="C56" s="20" t="s">
        <v>136</v>
      </c>
      <c r="D56" s="23">
        <v>2000</v>
      </c>
      <c r="E56" s="21">
        <v>2039.9460822000001</v>
      </c>
      <c r="F56" s="22">
        <v>8.6127658380291106</v>
      </c>
      <c r="G56" s="21">
        <v>7.68</v>
      </c>
    </row>
    <row r="57" spans="1:9" x14ac:dyDescent="0.2">
      <c r="A57" s="20" t="s">
        <v>171</v>
      </c>
      <c r="B57" s="20" t="s">
        <v>170</v>
      </c>
      <c r="C57" s="20" t="s">
        <v>167</v>
      </c>
      <c r="D57" s="23">
        <v>1500</v>
      </c>
      <c r="E57" s="21">
        <v>1594.509959</v>
      </c>
      <c r="F57" s="22">
        <v>6.7321097469702504</v>
      </c>
      <c r="G57" s="21">
        <v>7.6982999999999997</v>
      </c>
    </row>
    <row r="58" spans="1:9" x14ac:dyDescent="0.2">
      <c r="A58" s="20" t="s">
        <v>461</v>
      </c>
      <c r="B58" s="20" t="s">
        <v>460</v>
      </c>
      <c r="C58" s="20" t="s">
        <v>136</v>
      </c>
      <c r="D58" s="23">
        <v>1500</v>
      </c>
      <c r="E58" s="21">
        <v>1585.8692458999999</v>
      </c>
      <c r="F58" s="22">
        <v>6.6956281755928204</v>
      </c>
      <c r="G58" s="21">
        <v>7.73</v>
      </c>
    </row>
    <row r="59" spans="1:9" x14ac:dyDescent="0.2">
      <c r="A59" s="20" t="s">
        <v>140</v>
      </c>
      <c r="B59" s="20" t="s">
        <v>139</v>
      </c>
      <c r="C59" s="20" t="s">
        <v>141</v>
      </c>
      <c r="D59" s="23">
        <v>1500</v>
      </c>
      <c r="E59" s="21">
        <v>1538.7898361</v>
      </c>
      <c r="F59" s="22">
        <v>6.4968562884639596</v>
      </c>
      <c r="G59" s="21">
        <v>7.93</v>
      </c>
    </row>
    <row r="60" spans="1:9" x14ac:dyDescent="0.2">
      <c r="A60" s="20" t="s">
        <v>475</v>
      </c>
      <c r="B60" s="20" t="s">
        <v>474</v>
      </c>
      <c r="C60" s="20" t="s">
        <v>259</v>
      </c>
      <c r="D60" s="23">
        <v>100</v>
      </c>
      <c r="E60" s="21">
        <v>1053.5267868999999</v>
      </c>
      <c r="F60" s="22">
        <v>4.4480487003240698</v>
      </c>
      <c r="G60" s="21">
        <v>8.0198999999999998</v>
      </c>
    </row>
    <row r="61" spans="1:9" x14ac:dyDescent="0.2">
      <c r="A61" s="20" t="s">
        <v>477</v>
      </c>
      <c r="B61" s="20" t="s">
        <v>476</v>
      </c>
      <c r="C61" s="20" t="s">
        <v>136</v>
      </c>
      <c r="D61" s="23">
        <v>1000</v>
      </c>
      <c r="E61" s="21">
        <v>1029.3096011</v>
      </c>
      <c r="F61" s="22">
        <v>4.3458023947126501</v>
      </c>
      <c r="G61" s="21">
        <v>8.4600000000000009</v>
      </c>
    </row>
    <row r="62" spans="1:9" x14ac:dyDescent="0.2">
      <c r="A62" s="20" t="s">
        <v>467</v>
      </c>
      <c r="B62" s="20" t="s">
        <v>466</v>
      </c>
      <c r="C62" s="20" t="s">
        <v>136</v>
      </c>
      <c r="D62" s="23">
        <v>100</v>
      </c>
      <c r="E62" s="21">
        <v>1009.6441781</v>
      </c>
      <c r="F62" s="22">
        <v>4.2627738848502101</v>
      </c>
      <c r="G62" s="21">
        <v>8.0050000000000008</v>
      </c>
    </row>
    <row r="63" spans="1:9" x14ac:dyDescent="0.2">
      <c r="A63" s="20" t="s">
        <v>479</v>
      </c>
      <c r="B63" s="20" t="s">
        <v>478</v>
      </c>
      <c r="C63" s="20" t="s">
        <v>480</v>
      </c>
      <c r="D63" s="23">
        <v>500</v>
      </c>
      <c r="E63" s="21">
        <v>510.44020549999999</v>
      </c>
      <c r="F63" s="22">
        <v>2.15510694260395</v>
      </c>
      <c r="G63" s="21">
        <v>8.5223999999999993</v>
      </c>
    </row>
    <row r="64" spans="1:9" x14ac:dyDescent="0.2">
      <c r="A64" s="20" t="s">
        <v>196</v>
      </c>
      <c r="B64" s="20" t="s">
        <v>195</v>
      </c>
      <c r="C64" s="20" t="s">
        <v>136</v>
      </c>
      <c r="D64" s="23">
        <v>500</v>
      </c>
      <c r="E64" s="21">
        <v>504.1555712</v>
      </c>
      <c r="F64" s="22">
        <v>2.1285728669850701</v>
      </c>
      <c r="G64" s="21">
        <v>8.1212</v>
      </c>
    </row>
    <row r="65" spans="1:9" x14ac:dyDescent="0.2">
      <c r="A65" s="20" t="s">
        <v>469</v>
      </c>
      <c r="B65" s="20" t="s">
        <v>468</v>
      </c>
      <c r="C65" s="20" t="s">
        <v>136</v>
      </c>
      <c r="D65" s="23">
        <v>500</v>
      </c>
      <c r="E65" s="21">
        <v>503.8358973</v>
      </c>
      <c r="F65" s="22">
        <v>2.1272231859963102</v>
      </c>
      <c r="G65" s="21">
        <v>8.1403999999999996</v>
      </c>
    </row>
    <row r="66" spans="1:9" x14ac:dyDescent="0.2">
      <c r="A66" s="20" t="s">
        <v>200</v>
      </c>
      <c r="B66" s="20" t="s">
        <v>199</v>
      </c>
      <c r="C66" s="20" t="s">
        <v>136</v>
      </c>
      <c r="D66" s="23">
        <v>20</v>
      </c>
      <c r="E66" s="21">
        <v>205.49255339999999</v>
      </c>
      <c r="F66" s="22">
        <v>0.86760099168119698</v>
      </c>
      <c r="G66" s="21">
        <v>7.7375999999999996</v>
      </c>
    </row>
    <row r="67" spans="1:9" x14ac:dyDescent="0.2">
      <c r="A67" s="19" t="s">
        <v>56</v>
      </c>
      <c r="B67" s="19"/>
      <c r="C67" s="19"/>
      <c r="D67" s="19"/>
      <c r="E67" s="24">
        <f>SUM(E55:E66)</f>
        <v>11575.519916699999</v>
      </c>
      <c r="F67" s="25">
        <f>SUM(F55:F66)</f>
        <v>48.872489016209592</v>
      </c>
      <c r="G67" s="24"/>
      <c r="H67" s="14"/>
      <c r="I67" s="14"/>
    </row>
    <row r="68" spans="1:9" x14ac:dyDescent="0.2">
      <c r="A68" s="20"/>
      <c r="B68" s="20"/>
      <c r="C68" s="20"/>
      <c r="D68" s="20"/>
      <c r="E68" s="21"/>
      <c r="F68" s="22"/>
      <c r="G68" s="21"/>
    </row>
    <row r="69" spans="1:9" x14ac:dyDescent="0.2">
      <c r="A69" s="19" t="s">
        <v>118</v>
      </c>
      <c r="B69" s="20"/>
      <c r="C69" s="20"/>
      <c r="D69" s="20"/>
      <c r="E69" s="21"/>
      <c r="F69" s="22"/>
      <c r="G69" s="21"/>
    </row>
    <row r="70" spans="1:9" x14ac:dyDescent="0.2">
      <c r="A70" s="20" t="s">
        <v>482</v>
      </c>
      <c r="B70" s="20" t="s">
        <v>481</v>
      </c>
      <c r="C70" s="20" t="s">
        <v>121</v>
      </c>
      <c r="D70" s="23">
        <v>3000000</v>
      </c>
      <c r="E70" s="21">
        <v>2942.3926667000001</v>
      </c>
      <c r="F70" s="22">
        <v>12.4229455194672</v>
      </c>
      <c r="G70" s="21">
        <v>7.0718813780125096</v>
      </c>
    </row>
    <row r="71" spans="1:9" x14ac:dyDescent="0.2">
      <c r="A71" s="20" t="s">
        <v>484</v>
      </c>
      <c r="B71" s="20" t="s">
        <v>483</v>
      </c>
      <c r="C71" s="20" t="s">
        <v>121</v>
      </c>
      <c r="D71" s="23">
        <v>2000000</v>
      </c>
      <c r="E71" s="21">
        <v>2034.1935556000001</v>
      </c>
      <c r="F71" s="22">
        <v>8.5884783507199298</v>
      </c>
      <c r="G71" s="21">
        <v>7.1291120511999901</v>
      </c>
    </row>
    <row r="72" spans="1:9" x14ac:dyDescent="0.2">
      <c r="A72" s="20" t="s">
        <v>471</v>
      </c>
      <c r="B72" s="20" t="s">
        <v>470</v>
      </c>
      <c r="C72" s="20" t="s">
        <v>121</v>
      </c>
      <c r="D72" s="23">
        <v>500000</v>
      </c>
      <c r="E72" s="21">
        <v>495.05197220000002</v>
      </c>
      <c r="F72" s="22">
        <v>2.0901369655882198</v>
      </c>
      <c r="G72" s="21">
        <v>7.0709395450125099</v>
      </c>
    </row>
    <row r="73" spans="1:9" x14ac:dyDescent="0.2">
      <c r="A73" s="20" t="s">
        <v>147</v>
      </c>
      <c r="B73" s="20" t="s">
        <v>146</v>
      </c>
      <c r="C73" s="20" t="s">
        <v>121</v>
      </c>
      <c r="D73" s="23">
        <v>416300</v>
      </c>
      <c r="E73" s="21">
        <v>419.31461330000002</v>
      </c>
      <c r="F73" s="22">
        <v>1.77036962316269</v>
      </c>
      <c r="G73" s="21">
        <v>7.1077000056124904</v>
      </c>
    </row>
    <row r="74" spans="1:9" x14ac:dyDescent="0.2">
      <c r="A74" s="19" t="s">
        <v>56</v>
      </c>
      <c r="B74" s="19"/>
      <c r="C74" s="19"/>
      <c r="D74" s="19"/>
      <c r="E74" s="24">
        <f>SUM(E70:E73)</f>
        <v>5890.9528078000003</v>
      </c>
      <c r="F74" s="25">
        <f>SUM(F70:F73)</f>
        <v>24.871930458938039</v>
      </c>
      <c r="G74" s="24"/>
      <c r="H74" s="14"/>
      <c r="I74" s="14"/>
    </row>
    <row r="75" spans="1:9" x14ac:dyDescent="0.2">
      <c r="A75" s="20"/>
      <c r="B75" s="20"/>
      <c r="C75" s="20"/>
      <c r="D75" s="20"/>
      <c r="E75" s="21"/>
      <c r="F75" s="22"/>
      <c r="G75" s="21"/>
    </row>
    <row r="76" spans="1:9" x14ac:dyDescent="0.2">
      <c r="A76" s="19" t="s">
        <v>486</v>
      </c>
      <c r="B76" s="20"/>
      <c r="C76" s="20"/>
      <c r="D76" s="20"/>
      <c r="E76" s="21"/>
      <c r="F76" s="22"/>
      <c r="G76" s="21"/>
    </row>
    <row r="77" spans="1:9" x14ac:dyDescent="0.2">
      <c r="A77" s="20" t="s">
        <v>83</v>
      </c>
      <c r="B77" s="20" t="s">
        <v>487</v>
      </c>
      <c r="C77" s="20" t="s">
        <v>488</v>
      </c>
      <c r="D77" s="23">
        <v>636.86800000000005</v>
      </c>
      <c r="E77" s="21">
        <v>65.509801499999995</v>
      </c>
      <c r="F77" s="22">
        <v>0.276586026139857</v>
      </c>
      <c r="G77" s="21">
        <v>6.99</v>
      </c>
    </row>
    <row r="78" spans="1:9" x14ac:dyDescent="0.2">
      <c r="A78" s="19" t="s">
        <v>56</v>
      </c>
      <c r="B78" s="19"/>
      <c r="C78" s="19"/>
      <c r="D78" s="19"/>
      <c r="E78" s="24">
        <f>SUM(E77:E77)</f>
        <v>65.509801499999995</v>
      </c>
      <c r="F78" s="25">
        <f>SUM(F77:F77)</f>
        <v>0.276586026139857</v>
      </c>
      <c r="G78" s="24"/>
      <c r="H78" s="14"/>
      <c r="I78" s="14"/>
    </row>
    <row r="79" spans="1:9" x14ac:dyDescent="0.2">
      <c r="A79" s="20"/>
      <c r="B79" s="20"/>
      <c r="C79" s="20"/>
      <c r="D79" s="20"/>
      <c r="E79" s="21"/>
      <c r="F79" s="22"/>
      <c r="G79" s="21"/>
    </row>
    <row r="80" spans="1:9" x14ac:dyDescent="0.2">
      <c r="A80" s="19" t="s">
        <v>84</v>
      </c>
      <c r="B80" s="19"/>
      <c r="C80" s="19"/>
      <c r="D80" s="19"/>
      <c r="E80" s="24">
        <f>E52+E67+E74+E78</f>
        <v>23299.282709000003</v>
      </c>
      <c r="F80" s="25">
        <f>F52+F67+F74+F78</f>
        <v>98.370867699719568</v>
      </c>
      <c r="G80" s="24"/>
      <c r="H80" s="14"/>
      <c r="I80" s="14"/>
    </row>
    <row r="81" spans="1:9" x14ac:dyDescent="0.2">
      <c r="A81" s="19"/>
      <c r="B81" s="19"/>
      <c r="C81" s="19"/>
      <c r="D81" s="19"/>
      <c r="E81" s="24"/>
      <c r="F81" s="25"/>
      <c r="G81" s="24"/>
      <c r="H81" s="14"/>
      <c r="I81" s="14"/>
    </row>
    <row r="82" spans="1:9" x14ac:dyDescent="0.2">
      <c r="A82" s="19" t="s">
        <v>86</v>
      </c>
      <c r="B82" s="19"/>
      <c r="C82" s="19"/>
      <c r="D82" s="19"/>
      <c r="E82" s="24">
        <f>E84-(E52+E67+E74+E78)</f>
        <v>385.86234849999892</v>
      </c>
      <c r="F82" s="25">
        <f>F84-(F52+F67+F74+F78)</f>
        <v>1.6291323002804319</v>
      </c>
      <c r="G82" s="24"/>
      <c r="H82" s="14"/>
      <c r="I82" s="14"/>
    </row>
    <row r="83" spans="1:9" x14ac:dyDescent="0.2">
      <c r="A83" s="19"/>
      <c r="B83" s="19"/>
      <c r="C83" s="19"/>
      <c r="D83" s="19"/>
      <c r="E83" s="24"/>
      <c r="F83" s="25"/>
      <c r="G83" s="24"/>
      <c r="H83" s="14"/>
      <c r="I83" s="14"/>
    </row>
    <row r="84" spans="1:9" x14ac:dyDescent="0.2">
      <c r="A84" s="26" t="s">
        <v>85</v>
      </c>
      <c r="B84" s="26"/>
      <c r="C84" s="26"/>
      <c r="D84" s="26"/>
      <c r="E84" s="27">
        <v>23685.145057500002</v>
      </c>
      <c r="F84" s="28">
        <v>100</v>
      </c>
      <c r="G84" s="27"/>
      <c r="H84" s="14"/>
      <c r="I84" s="14"/>
    </row>
    <row r="86" spans="1:9" x14ac:dyDescent="0.2">
      <c r="A86" s="14" t="s">
        <v>89</v>
      </c>
    </row>
    <row r="87" spans="1:9" x14ac:dyDescent="0.2">
      <c r="A87" s="14" t="s">
        <v>489</v>
      </c>
    </row>
    <row r="89" spans="1:9" x14ac:dyDescent="0.2">
      <c r="A89" s="14" t="s">
        <v>90</v>
      </c>
    </row>
    <row r="90" spans="1:9" x14ac:dyDescent="0.2">
      <c r="A90" s="14" t="s">
        <v>91</v>
      </c>
    </row>
    <row r="91" spans="1:9" x14ac:dyDescent="0.2">
      <c r="A91" s="14" t="s">
        <v>92</v>
      </c>
      <c r="B91" s="14"/>
      <c r="C91" s="29" t="s">
        <v>94</v>
      </c>
      <c r="D91" s="14" t="s">
        <v>93</v>
      </c>
    </row>
    <row r="92" spans="1:9" x14ac:dyDescent="0.2">
      <c r="A92" s="7" t="s">
        <v>152</v>
      </c>
      <c r="C92" s="30">
        <v>78.715699999999998</v>
      </c>
      <c r="D92" s="30">
        <v>84.064800000000005</v>
      </c>
    </row>
    <row r="93" spans="1:9" x14ac:dyDescent="0.2">
      <c r="A93" s="7" t="s">
        <v>201</v>
      </c>
      <c r="C93" s="30">
        <v>12.9819</v>
      </c>
      <c r="D93" s="30">
        <v>13.335800000000001</v>
      </c>
    </row>
    <row r="94" spans="1:9" x14ac:dyDescent="0.2">
      <c r="A94" s="7" t="s">
        <v>202</v>
      </c>
      <c r="C94" s="30">
        <v>12.0746</v>
      </c>
      <c r="D94" s="30">
        <v>12.383100000000001</v>
      </c>
    </row>
    <row r="95" spans="1:9" x14ac:dyDescent="0.2">
      <c r="A95" s="7" t="s">
        <v>154</v>
      </c>
      <c r="C95" s="30">
        <v>85.572500000000005</v>
      </c>
      <c r="D95" s="30">
        <v>91.706699999999998</v>
      </c>
    </row>
    <row r="96" spans="1:9" x14ac:dyDescent="0.2">
      <c r="A96" s="7" t="s">
        <v>205</v>
      </c>
      <c r="C96" s="30">
        <v>14.630800000000001</v>
      </c>
      <c r="D96" s="30">
        <v>15.0854</v>
      </c>
    </row>
    <row r="97" spans="1:5" x14ac:dyDescent="0.2">
      <c r="A97" s="7" t="s">
        <v>206</v>
      </c>
      <c r="C97" s="30">
        <v>13.706</v>
      </c>
      <c r="D97" s="30">
        <v>14.1241</v>
      </c>
    </row>
    <row r="99" spans="1:5" x14ac:dyDescent="0.2">
      <c r="A99" s="14" t="s">
        <v>105</v>
      </c>
    </row>
    <row r="100" spans="1:5" x14ac:dyDescent="0.2">
      <c r="A100" s="53" t="s">
        <v>106</v>
      </c>
      <c r="B100" s="54"/>
      <c r="C100" s="31" t="s">
        <v>107</v>
      </c>
    </row>
    <row r="101" spans="1:5" x14ac:dyDescent="0.2">
      <c r="A101" s="49" t="s">
        <v>201</v>
      </c>
      <c r="B101" s="50"/>
      <c r="C101" s="32">
        <v>0.51</v>
      </c>
    </row>
    <row r="102" spans="1:5" x14ac:dyDescent="0.2">
      <c r="A102" s="49" t="s">
        <v>202</v>
      </c>
      <c r="B102" s="50"/>
      <c r="C102" s="32">
        <v>0.5</v>
      </c>
    </row>
    <row r="103" spans="1:5" x14ac:dyDescent="0.2">
      <c r="A103" s="49" t="s">
        <v>205</v>
      </c>
      <c r="B103" s="50"/>
      <c r="C103" s="32">
        <v>0.56999999999999995</v>
      </c>
    </row>
    <row r="104" spans="1:5" x14ac:dyDescent="0.2">
      <c r="A104" s="49" t="s">
        <v>206</v>
      </c>
      <c r="B104" s="50"/>
      <c r="C104" s="32">
        <v>0.55000000000000004</v>
      </c>
    </row>
    <row r="105" spans="1:5" x14ac:dyDescent="0.2">
      <c r="A105" s="7" t="s">
        <v>108</v>
      </c>
    </row>
    <row r="106" spans="1:5" x14ac:dyDescent="0.2">
      <c r="A106" s="7" t="s">
        <v>109</v>
      </c>
    </row>
    <row r="108" spans="1:5" x14ac:dyDescent="0.2">
      <c r="A108" s="14" t="s">
        <v>110</v>
      </c>
      <c r="D108" s="33">
        <v>3.0815126823494898</v>
      </c>
      <c r="E108" s="10" t="s">
        <v>111</v>
      </c>
    </row>
    <row r="110" spans="1:5" x14ac:dyDescent="0.2">
      <c r="A110" s="14" t="s">
        <v>112</v>
      </c>
      <c r="D110" s="29" t="s">
        <v>113</v>
      </c>
    </row>
    <row r="112" spans="1:5" x14ac:dyDescent="0.2">
      <c r="A112" s="14" t="s">
        <v>485</v>
      </c>
    </row>
    <row r="114" spans="1:1" x14ac:dyDescent="0.2">
      <c r="A114" s="14" t="s">
        <v>498</v>
      </c>
    </row>
    <row r="115" spans="1:1" x14ac:dyDescent="0.2">
      <c r="A115" s="38"/>
    </row>
    <row r="116" spans="1:1" x14ac:dyDescent="0.2">
      <c r="A116" s="38" t="s">
        <v>535</v>
      </c>
    </row>
    <row r="117" spans="1:1" x14ac:dyDescent="0.2">
      <c r="A117" s="40"/>
    </row>
    <row r="118" spans="1:1" x14ac:dyDescent="0.2">
      <c r="A118" s="39"/>
    </row>
    <row r="119" spans="1:1" x14ac:dyDescent="0.2">
      <c r="A119" s="39"/>
    </row>
    <row r="120" spans="1:1" x14ac:dyDescent="0.2">
      <c r="A120" s="39"/>
    </row>
    <row r="121" spans="1:1" x14ac:dyDescent="0.2">
      <c r="A121" s="39"/>
    </row>
    <row r="122" spans="1:1" x14ac:dyDescent="0.2">
      <c r="A122" s="39"/>
    </row>
    <row r="123" spans="1:1" x14ac:dyDescent="0.2">
      <c r="A123" s="39"/>
    </row>
    <row r="124" spans="1:1" x14ac:dyDescent="0.2">
      <c r="A124" s="39"/>
    </row>
    <row r="125" spans="1:1" x14ac:dyDescent="0.2">
      <c r="A125" s="39"/>
    </row>
    <row r="126" spans="1:1" x14ac:dyDescent="0.2">
      <c r="A126" s="39"/>
    </row>
    <row r="127" spans="1:1" x14ac:dyDescent="0.2">
      <c r="A127" s="39"/>
    </row>
    <row r="128" spans="1:1" x14ac:dyDescent="0.2">
      <c r="A128" s="39"/>
    </row>
    <row r="129" spans="1:1" x14ac:dyDescent="0.2">
      <c r="A129" s="38" t="s">
        <v>503</v>
      </c>
    </row>
    <row r="130" spans="1:1" x14ac:dyDescent="0.2">
      <c r="A130" s="39"/>
    </row>
    <row r="131" spans="1:1" x14ac:dyDescent="0.2">
      <c r="A131" s="38" t="s">
        <v>537</v>
      </c>
    </row>
    <row r="132" spans="1:1" x14ac:dyDescent="0.2">
      <c r="A132" s="39"/>
    </row>
    <row r="133" spans="1:1" x14ac:dyDescent="0.2">
      <c r="A133" s="39"/>
    </row>
    <row r="134" spans="1:1" x14ac:dyDescent="0.2">
      <c r="A134" s="39"/>
    </row>
    <row r="135" spans="1:1" x14ac:dyDescent="0.2">
      <c r="A135" s="39"/>
    </row>
    <row r="136" spans="1:1" x14ac:dyDescent="0.2">
      <c r="A136" s="39"/>
    </row>
    <row r="137" spans="1:1" x14ac:dyDescent="0.2">
      <c r="A137" s="39"/>
    </row>
    <row r="138" spans="1:1" x14ac:dyDescent="0.2">
      <c r="A138" s="39"/>
    </row>
    <row r="139" spans="1:1" x14ac:dyDescent="0.2">
      <c r="A139" s="39"/>
    </row>
    <row r="140" spans="1:1" x14ac:dyDescent="0.2">
      <c r="A140" s="39"/>
    </row>
    <row r="141" spans="1:1" x14ac:dyDescent="0.2">
      <c r="A141" s="39"/>
    </row>
    <row r="142" spans="1:1" x14ac:dyDescent="0.2">
      <c r="A142" s="39"/>
    </row>
    <row r="143" spans="1:1" x14ac:dyDescent="0.2">
      <c r="A143" s="39"/>
    </row>
    <row r="144" spans="1:1" x14ac:dyDescent="0.2">
      <c r="A144" s="39"/>
    </row>
    <row r="145" spans="1:1" x14ac:dyDescent="0.2">
      <c r="A145" s="39" t="s">
        <v>534</v>
      </c>
    </row>
    <row r="146" spans="1:1" x14ac:dyDescent="0.2">
      <c r="A146" s="40" t="s">
        <v>533</v>
      </c>
    </row>
    <row r="147" spans="1:1" x14ac:dyDescent="0.2">
      <c r="A147" s="39"/>
    </row>
    <row r="148" spans="1:1" x14ac:dyDescent="0.2">
      <c r="A148" s="40"/>
    </row>
  </sheetData>
  <mergeCells count="6">
    <mergeCell ref="A104:B104"/>
    <mergeCell ref="A1:G1"/>
    <mergeCell ref="A100:B100"/>
    <mergeCell ref="A101:B101"/>
    <mergeCell ref="A102:B102"/>
    <mergeCell ref="A103:B103"/>
  </mergeCells>
  <conditionalFormatting sqref="F2:F3">
    <cfRule type="cellIs" dxfId="16" priority="2" stopIfTrue="1" operator="between">
      <formula>0.009</formula>
      <formula>-0.009</formula>
    </cfRule>
  </conditionalFormatting>
  <conditionalFormatting sqref="F5:F65536">
    <cfRule type="cellIs" dxfId="15" priority="1" stopIfTrue="1" operator="between">
      <formula>0.009</formula>
      <formula>-0.009</formula>
    </cfRule>
  </conditionalFormatting>
  <hyperlinks>
    <hyperlink ref="A115" r:id="rId1" tooltip="https://www.franklintempletonindia.com/downloadsServlet/pdf/product-labels-jg9o5k7l" display="https://www.franklintempletonindia.com/downloadsServlet/pdf/product-labels-jg9o5k7l" xr:uid="{00000000-0004-0000-0800-000000000000}"/>
    <hyperlink ref="A146" r:id="rId2" xr:uid="{00000000-0004-0000-0800-000001000000}"/>
  </hyperlinks>
  <pageMargins left="0.7" right="0.7" top="0.75" bottom="0.75" header="0.3" footer="0.3"/>
  <pageSetup paperSize="9" orientation="portrait" r:id="rId3"/>
  <headerFooter>
    <oddFooter>&amp;C&amp;1#&amp;"Calibri"&amp;10&amp;K000000PUBLIC</oddFooter>
    <evenFooter>&amp;LPUBLIC</evenFooter>
    <firstFooter>&amp;LPUBLIC</firstFooter>
  </headerFooter>
  <drawing r:id="rId4"/>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71"/>
  <sheetViews>
    <sheetView workbookViewId="0">
      <selection sqref="A1:G1"/>
    </sheetView>
  </sheetViews>
  <sheetFormatPr defaultColWidth="9.44140625" defaultRowHeight="10.199999999999999" x14ac:dyDescent="0.2"/>
  <cols>
    <col min="1" max="1" width="38.5546875" style="7" bestFit="1" customWidth="1"/>
    <col min="2" max="2" width="60" style="7" customWidth="1"/>
    <col min="3" max="3" width="15.44140625" style="7" bestFit="1" customWidth="1"/>
    <col min="4" max="4" width="14.5546875" style="7" bestFit="1" customWidth="1"/>
    <col min="5" max="5" width="25.88671875" style="10" customWidth="1"/>
    <col min="6" max="6" width="13.5546875" style="11" bestFit="1" customWidth="1"/>
    <col min="7" max="7" width="11" style="10" customWidth="1"/>
    <col min="8" max="8" width="9.44140625" style="7"/>
    <col min="9" max="13" width="9.44140625" style="7" customWidth="1"/>
    <col min="14" max="16384" width="9.44140625" style="7"/>
  </cols>
  <sheetData>
    <row r="1" spans="1:7" s="1" customFormat="1" ht="15" customHeight="1" x14ac:dyDescent="0.2">
      <c r="A1" s="51" t="s">
        <v>509</v>
      </c>
      <c r="B1" s="52"/>
      <c r="C1" s="52"/>
      <c r="D1" s="52"/>
      <c r="E1" s="52"/>
      <c r="F1" s="52"/>
      <c r="G1" s="52"/>
    </row>
    <row r="2" spans="1:7" s="1" customFormat="1" ht="11.4" x14ac:dyDescent="0.2">
      <c r="A2" s="8" t="s">
        <v>7</v>
      </c>
      <c r="B2" s="7"/>
      <c r="C2" s="7"/>
      <c r="D2" s="7"/>
      <c r="E2" s="10"/>
      <c r="F2" s="11"/>
      <c r="G2" s="10"/>
    </row>
    <row r="3" spans="1:7" s="1" customFormat="1" ht="20.399999999999999" x14ac:dyDescent="0.2">
      <c r="A3" s="6" t="s">
        <v>2</v>
      </c>
      <c r="B3" s="6" t="s">
        <v>0</v>
      </c>
      <c r="C3" s="13" t="s">
        <v>88</v>
      </c>
      <c r="D3" s="13" t="s">
        <v>1</v>
      </c>
      <c r="E3" s="36" t="s">
        <v>6</v>
      </c>
      <c r="F3" s="12" t="s">
        <v>3</v>
      </c>
      <c r="G3" s="12" t="s">
        <v>5</v>
      </c>
    </row>
    <row r="4" spans="1:7" s="1" customFormat="1" ht="39.75" customHeight="1" x14ac:dyDescent="0.2">
      <c r="A4" s="15" t="s">
        <v>132</v>
      </c>
      <c r="B4" s="16"/>
      <c r="C4" s="16"/>
      <c r="D4" s="16"/>
      <c r="E4" s="17"/>
      <c r="F4" s="18"/>
      <c r="G4" s="17"/>
    </row>
    <row r="5" spans="1:7" x14ac:dyDescent="0.2">
      <c r="A5" s="19" t="s">
        <v>133</v>
      </c>
      <c r="B5" s="20"/>
      <c r="C5" s="20"/>
      <c r="D5" s="20"/>
      <c r="E5" s="21"/>
      <c r="F5" s="22"/>
      <c r="G5" s="21"/>
    </row>
    <row r="6" spans="1:7" ht="20.399999999999999" x14ac:dyDescent="0.2">
      <c r="A6" s="20" t="s">
        <v>510</v>
      </c>
      <c r="B6" s="20" t="s">
        <v>511</v>
      </c>
      <c r="C6" s="44" t="s">
        <v>512</v>
      </c>
      <c r="D6" s="23">
        <v>682</v>
      </c>
      <c r="E6" s="21">
        <v>0</v>
      </c>
      <c r="F6" s="22">
        <v>100</v>
      </c>
      <c r="G6" s="21">
        <v>0</v>
      </c>
    </row>
    <row r="7" spans="1:7" x14ac:dyDescent="0.2">
      <c r="A7" s="19" t="s">
        <v>56</v>
      </c>
      <c r="B7" s="19"/>
      <c r="C7" s="19"/>
      <c r="D7" s="19"/>
      <c r="E7" s="24">
        <v>0</v>
      </c>
      <c r="F7" s="25">
        <v>100</v>
      </c>
      <c r="G7" s="24"/>
    </row>
    <row r="8" spans="1:7" x14ac:dyDescent="0.2">
      <c r="A8" s="20"/>
      <c r="B8" s="20"/>
      <c r="C8" s="20"/>
      <c r="D8" s="20"/>
      <c r="E8" s="21"/>
      <c r="F8" s="22"/>
      <c r="G8" s="21"/>
    </row>
    <row r="9" spans="1:7" x14ac:dyDescent="0.2">
      <c r="A9" s="19" t="s">
        <v>84</v>
      </c>
      <c r="B9" s="19"/>
      <c r="C9" s="19"/>
      <c r="D9" s="19"/>
      <c r="E9" s="24">
        <v>0</v>
      </c>
      <c r="F9" s="25">
        <v>100</v>
      </c>
      <c r="G9" s="24"/>
    </row>
    <row r="10" spans="1:7" x14ac:dyDescent="0.2">
      <c r="A10" s="19"/>
      <c r="B10" s="19"/>
      <c r="C10" s="19"/>
      <c r="D10" s="19"/>
      <c r="E10" s="24"/>
      <c r="F10" s="25"/>
      <c r="G10" s="24"/>
    </row>
    <row r="11" spans="1:7" x14ac:dyDescent="0.2">
      <c r="A11" s="19" t="s">
        <v>86</v>
      </c>
      <c r="B11" s="19"/>
      <c r="C11" s="19"/>
      <c r="D11" s="19"/>
      <c r="E11" s="45">
        <v>0</v>
      </c>
      <c r="F11" s="45">
        <v>0</v>
      </c>
      <c r="G11" s="24"/>
    </row>
    <row r="12" spans="1:7" x14ac:dyDescent="0.2">
      <c r="A12" s="19"/>
      <c r="B12" s="19"/>
      <c r="C12" s="19"/>
      <c r="D12" s="19"/>
      <c r="E12" s="24"/>
      <c r="F12" s="25"/>
      <c r="G12" s="24"/>
    </row>
    <row r="13" spans="1:7" x14ac:dyDescent="0.2">
      <c r="A13" s="26" t="s">
        <v>85</v>
      </c>
      <c r="B13" s="26"/>
      <c r="C13" s="26"/>
      <c r="D13" s="26"/>
      <c r="E13" s="27">
        <v>0</v>
      </c>
      <c r="F13" s="28">
        <v>100</v>
      </c>
      <c r="G13" s="27"/>
    </row>
    <row r="15" spans="1:7" x14ac:dyDescent="0.2">
      <c r="A15" s="14" t="s">
        <v>89</v>
      </c>
    </row>
    <row r="16" spans="1:7" x14ac:dyDescent="0.2">
      <c r="A16" s="14" t="s">
        <v>513</v>
      </c>
    </row>
    <row r="17" spans="1:7" ht="23.25" customHeight="1" x14ac:dyDescent="0.2">
      <c r="A17" s="58" t="s">
        <v>514</v>
      </c>
      <c r="B17" s="58"/>
      <c r="C17" s="58"/>
      <c r="D17" s="58"/>
      <c r="E17" s="58"/>
      <c r="F17" s="58"/>
      <c r="G17" s="58"/>
    </row>
    <row r="19" spans="1:7" x14ac:dyDescent="0.2">
      <c r="A19" s="14" t="s">
        <v>90</v>
      </c>
    </row>
    <row r="20" spans="1:7" x14ac:dyDescent="0.2">
      <c r="A20" s="14" t="s">
        <v>504</v>
      </c>
    </row>
    <row r="21" spans="1:7" x14ac:dyDescent="0.2">
      <c r="A21" s="14" t="s">
        <v>92</v>
      </c>
      <c r="B21" s="14"/>
      <c r="C21" s="29" t="s">
        <v>94</v>
      </c>
      <c r="D21" s="14" t="s">
        <v>505</v>
      </c>
    </row>
    <row r="22" spans="1:7" x14ac:dyDescent="0.2">
      <c r="A22" s="7" t="s">
        <v>152</v>
      </c>
      <c r="C22" s="30">
        <v>0</v>
      </c>
      <c r="D22" s="30">
        <v>0</v>
      </c>
    </row>
    <row r="23" spans="1:7" x14ac:dyDescent="0.2">
      <c r="A23" s="7" t="s">
        <v>239</v>
      </c>
      <c r="C23" s="30">
        <v>0</v>
      </c>
      <c r="D23" s="30">
        <v>0</v>
      </c>
    </row>
    <row r="24" spans="1:7" x14ac:dyDescent="0.2">
      <c r="A24" s="7" t="s">
        <v>154</v>
      </c>
      <c r="C24" s="30">
        <v>0</v>
      </c>
      <c r="D24" s="30">
        <v>0</v>
      </c>
    </row>
    <row r="25" spans="1:7" ht="15" customHeight="1" x14ac:dyDescent="0.2">
      <c r="A25" s="7" t="s">
        <v>240</v>
      </c>
      <c r="C25" s="30">
        <v>0</v>
      </c>
      <c r="D25" s="30">
        <v>0</v>
      </c>
    </row>
    <row r="27" spans="1:7" ht="25.5" customHeight="1" x14ac:dyDescent="0.2">
      <c r="A27" s="7" t="s">
        <v>109</v>
      </c>
    </row>
    <row r="29" spans="1:7" ht="14.4" x14ac:dyDescent="0.3">
      <c r="A29" s="56" t="s">
        <v>515</v>
      </c>
      <c r="B29" s="57"/>
      <c r="C29" s="57"/>
      <c r="D29" s="29" t="s">
        <v>113</v>
      </c>
    </row>
    <row r="31" spans="1:7" ht="30" customHeight="1" x14ac:dyDescent="0.3">
      <c r="A31" s="14" t="s">
        <v>538</v>
      </c>
      <c r="B31"/>
      <c r="C31"/>
    </row>
    <row r="34" spans="1:7" ht="27" customHeight="1" x14ac:dyDescent="0.2"/>
    <row r="36" spans="1:7" ht="22.5" customHeight="1" x14ac:dyDescent="0.2"/>
    <row r="39" spans="1:7" ht="46.5" customHeight="1" x14ac:dyDescent="0.2"/>
    <row r="41" spans="1:7" ht="24.75" customHeight="1" x14ac:dyDescent="0.2"/>
    <row r="43" spans="1:7" s="1" customFormat="1" ht="11.4" x14ac:dyDescent="0.2">
      <c r="A43" s="7"/>
      <c r="B43" s="7"/>
      <c r="C43" s="7"/>
      <c r="D43" s="7"/>
      <c r="E43" s="10"/>
      <c r="F43" s="11"/>
      <c r="G43" s="10"/>
    </row>
    <row r="45" spans="1:7" s="1" customFormat="1" ht="11.4" x14ac:dyDescent="0.2">
      <c r="A45" s="7"/>
      <c r="B45" s="7"/>
      <c r="C45" s="7"/>
      <c r="D45" s="7"/>
      <c r="E45" s="10"/>
      <c r="F45" s="11"/>
      <c r="G45" s="10"/>
    </row>
    <row r="49" spans="8:9" x14ac:dyDescent="0.2">
      <c r="H49" s="14"/>
      <c r="I49" s="14"/>
    </row>
    <row r="51" spans="8:9" x14ac:dyDescent="0.2">
      <c r="H51" s="14"/>
      <c r="I51" s="14"/>
    </row>
    <row r="52" spans="8:9" x14ac:dyDescent="0.2">
      <c r="H52" s="14"/>
      <c r="I52" s="14"/>
    </row>
    <row r="53" spans="8:9" x14ac:dyDescent="0.2">
      <c r="H53" s="14"/>
      <c r="I53" s="14"/>
    </row>
    <row r="54" spans="8:9" x14ac:dyDescent="0.2">
      <c r="H54" s="14"/>
      <c r="I54" s="14"/>
    </row>
    <row r="55" spans="8:9" x14ac:dyDescent="0.2">
      <c r="H55" s="14"/>
      <c r="I55" s="14"/>
    </row>
    <row r="59" spans="8:9" ht="25.5" customHeight="1" x14ac:dyDescent="0.2"/>
    <row r="71" spans="1:9" s="10" customFormat="1" ht="15.75" customHeight="1" x14ac:dyDescent="0.2">
      <c r="A71" s="7"/>
      <c r="B71" s="7"/>
      <c r="C71" s="7"/>
      <c r="D71" s="7"/>
      <c r="F71" s="11"/>
      <c r="H71" s="7"/>
      <c r="I71" s="7"/>
    </row>
  </sheetData>
  <mergeCells count="3">
    <mergeCell ref="A29:C29"/>
    <mergeCell ref="A1:G1"/>
    <mergeCell ref="A17:G17"/>
  </mergeCells>
  <conditionalFormatting sqref="F2 F18:F65441">
    <cfRule type="cellIs" dxfId="14" priority="4" stopIfTrue="1" operator="between">
      <formula>0.009</formula>
      <formula>-0.009</formula>
    </cfRule>
  </conditionalFormatting>
  <conditionalFormatting sqref="F4:F10">
    <cfRule type="cellIs" dxfId="13" priority="3" stopIfTrue="1" operator="between">
      <formula>0.009</formula>
      <formula>-0.009</formula>
    </cfRule>
  </conditionalFormatting>
  <conditionalFormatting sqref="F12:F16">
    <cfRule type="cellIs" dxfId="12" priority="2" stopIfTrue="1" operator="between">
      <formula>0.009</formula>
      <formula>-0.009</formula>
    </cfRule>
  </conditionalFormatting>
  <pageMargins left="0.7" right="0.7" top="0.75" bottom="0.75" header="0.3" footer="0.3"/>
  <pageSetup orientation="portrait" horizontalDpi="90" verticalDpi="90" r:id="rId1"/>
  <headerFooter>
    <oddFooter>&amp;C&amp;1#&amp;"Calibri"&amp;10&amp;K000000PUBLIC</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116"/>
  <sheetViews>
    <sheetView workbookViewId="0">
      <selection sqref="A1:G1"/>
    </sheetView>
  </sheetViews>
  <sheetFormatPr defaultColWidth="9.109375" defaultRowHeight="10.199999999999999" x14ac:dyDescent="0.2"/>
  <cols>
    <col min="1" max="1" width="38.5546875" style="7" bestFit="1" customWidth="1"/>
    <col min="2" max="2" width="48.5546875" style="7" bestFit="1" customWidth="1"/>
    <col min="3" max="4" width="15.44140625" style="7" bestFit="1" customWidth="1"/>
    <col min="5" max="5" width="23" style="10" customWidth="1"/>
    <col min="6" max="6" width="14.5546875" style="11" bestFit="1" customWidth="1"/>
    <col min="7" max="7" width="8.5546875" style="10" customWidth="1"/>
    <col min="8" max="16384" width="9.109375" style="7"/>
  </cols>
  <sheetData>
    <row r="1" spans="1:9" s="1" customFormat="1" ht="13.8" x14ac:dyDescent="0.2">
      <c r="A1" s="51" t="s">
        <v>517</v>
      </c>
      <c r="B1" s="52"/>
      <c r="C1" s="52"/>
      <c r="D1" s="52"/>
      <c r="E1" s="52"/>
      <c r="F1" s="52"/>
      <c r="G1" s="52"/>
    </row>
    <row r="2" spans="1:9" s="1" customFormat="1" ht="12" x14ac:dyDescent="0.25">
      <c r="A2" s="35"/>
      <c r="E2" s="5"/>
      <c r="F2" s="9"/>
      <c r="G2" s="10"/>
    </row>
    <row r="3" spans="1:9" s="1" customFormat="1" ht="12" x14ac:dyDescent="0.2">
      <c r="A3" s="8" t="s">
        <v>7</v>
      </c>
      <c r="B3" s="2"/>
      <c r="C3" s="3"/>
      <c r="D3" s="3"/>
      <c r="E3" s="4"/>
      <c r="F3" s="9"/>
      <c r="G3" s="10"/>
    </row>
    <row r="4" spans="1:9" s="1" customFormat="1" ht="30.6" x14ac:dyDescent="0.2">
      <c r="A4" s="6" t="s">
        <v>2</v>
      </c>
      <c r="B4" s="6" t="s">
        <v>0</v>
      </c>
      <c r="C4" s="13" t="s">
        <v>88</v>
      </c>
      <c r="D4" s="13" t="s">
        <v>1</v>
      </c>
      <c r="E4" s="36" t="s">
        <v>6</v>
      </c>
      <c r="F4" s="12" t="s">
        <v>3</v>
      </c>
      <c r="G4" s="12" t="s">
        <v>5</v>
      </c>
    </row>
    <row r="5" spans="1:9" x14ac:dyDescent="0.2">
      <c r="A5" s="19" t="s">
        <v>86</v>
      </c>
      <c r="B5" s="19"/>
      <c r="C5" s="19"/>
      <c r="D5" s="19"/>
      <c r="E5" s="24">
        <v>1250.9639997000099</v>
      </c>
      <c r="F5" s="25">
        <v>100</v>
      </c>
      <c r="G5" s="24"/>
      <c r="H5" s="14"/>
      <c r="I5" s="14"/>
    </row>
    <row r="6" spans="1:9" x14ac:dyDescent="0.2">
      <c r="A6" s="19"/>
      <c r="B6" s="19"/>
      <c r="C6" s="19"/>
      <c r="D6" s="19"/>
      <c r="E6" s="24"/>
      <c r="F6" s="25"/>
      <c r="G6" s="24"/>
      <c r="H6" s="14"/>
      <c r="I6" s="14"/>
    </row>
    <row r="7" spans="1:9" x14ac:dyDescent="0.2">
      <c r="A7" s="26" t="s">
        <v>85</v>
      </c>
      <c r="B7" s="26"/>
      <c r="C7" s="26"/>
      <c r="D7" s="26"/>
      <c r="E7" s="27">
        <v>1250.9639997000099</v>
      </c>
      <c r="F7" s="28">
        <v>100</v>
      </c>
      <c r="G7" s="27"/>
      <c r="H7" s="14"/>
      <c r="I7" s="14"/>
    </row>
    <row r="8" spans="1:9" x14ac:dyDescent="0.2">
      <c r="F8" s="46"/>
    </row>
    <row r="9" spans="1:9" x14ac:dyDescent="0.2">
      <c r="A9" s="14" t="s">
        <v>90</v>
      </c>
    </row>
    <row r="10" spans="1:9" x14ac:dyDescent="0.2">
      <c r="A10" s="14" t="s">
        <v>504</v>
      </c>
    </row>
    <row r="11" spans="1:9" x14ac:dyDescent="0.2">
      <c r="A11" s="14" t="s">
        <v>92</v>
      </c>
      <c r="B11" s="14"/>
      <c r="C11" s="29" t="s">
        <v>94</v>
      </c>
      <c r="D11" s="14" t="s">
        <v>505</v>
      </c>
    </row>
    <row r="12" spans="1:9" x14ac:dyDescent="0.2">
      <c r="A12" s="7" t="s">
        <v>95</v>
      </c>
      <c r="C12" s="30">
        <v>5149.4098999999997</v>
      </c>
      <c r="D12" s="30">
        <v>5149.4098999999997</v>
      </c>
    </row>
    <row r="13" spans="1:9" x14ac:dyDescent="0.2">
      <c r="A13" s="7" t="s">
        <v>97</v>
      </c>
      <c r="C13" s="30">
        <v>1301.4838999999999</v>
      </c>
      <c r="D13" s="30">
        <v>1301.4838999999999</v>
      </c>
    </row>
    <row r="14" spans="1:9" x14ac:dyDescent="0.2">
      <c r="A14" s="7" t="s">
        <v>98</v>
      </c>
      <c r="C14" s="30">
        <v>1436.9029</v>
      </c>
      <c r="D14" s="30">
        <v>1436.9029</v>
      </c>
    </row>
    <row r="15" spans="1:9" x14ac:dyDescent="0.2">
      <c r="A15" s="7" t="s">
        <v>99</v>
      </c>
      <c r="C15" s="30">
        <v>1494.8231000000001</v>
      </c>
      <c r="D15" s="30">
        <v>1494.8231000000001</v>
      </c>
    </row>
    <row r="16" spans="1:9" x14ac:dyDescent="0.2">
      <c r="A16" s="7" t="s">
        <v>518</v>
      </c>
      <c r="C16" s="30">
        <v>4256.4772999999996</v>
      </c>
      <c r="D16" s="30">
        <v>4256.4772999999996</v>
      </c>
    </row>
    <row r="17" spans="1:7" x14ac:dyDescent="0.2">
      <c r="A17" s="7" t="s">
        <v>100</v>
      </c>
      <c r="C17" s="30">
        <v>5168.6697999999997</v>
      </c>
      <c r="D17" s="30">
        <v>5168.6697999999997</v>
      </c>
    </row>
    <row r="18" spans="1:7" x14ac:dyDescent="0.2">
      <c r="A18" s="7" t="s">
        <v>102</v>
      </c>
      <c r="C18" s="30">
        <v>1240.3343</v>
      </c>
      <c r="D18" s="30">
        <v>1240.3343</v>
      </c>
    </row>
    <row r="19" spans="1:7" x14ac:dyDescent="0.2">
      <c r="A19" s="7" t="s">
        <v>103</v>
      </c>
      <c r="C19" s="30">
        <v>1465.75</v>
      </c>
      <c r="D19" s="30">
        <v>1465.75</v>
      </c>
    </row>
    <row r="20" spans="1:7" x14ac:dyDescent="0.2">
      <c r="A20" s="7" t="s">
        <v>104</v>
      </c>
      <c r="C20" s="30">
        <v>1526.9039</v>
      </c>
      <c r="D20" s="30">
        <v>1526.9039</v>
      </c>
    </row>
    <row r="22" spans="1:7" x14ac:dyDescent="0.2">
      <c r="A22" s="7" t="s">
        <v>109</v>
      </c>
    </row>
    <row r="25" spans="1:7" x14ac:dyDescent="0.2">
      <c r="A25" s="14" t="s">
        <v>506</v>
      </c>
      <c r="D25" s="29" t="s">
        <v>113</v>
      </c>
    </row>
    <row r="27" spans="1:7" x14ac:dyDescent="0.2">
      <c r="A27" s="14" t="s">
        <v>507</v>
      </c>
      <c r="D27" s="33">
        <v>4.3683085271177498E-11</v>
      </c>
      <c r="E27" s="10" t="s">
        <v>111</v>
      </c>
    </row>
    <row r="29" spans="1:7" ht="15" customHeight="1" x14ac:dyDescent="0.3">
      <c r="A29" s="56" t="s">
        <v>516</v>
      </c>
      <c r="B29" s="57"/>
      <c r="C29" s="57"/>
      <c r="D29" s="29" t="s">
        <v>113</v>
      </c>
    </row>
    <row r="31" spans="1:7" ht="25.5" customHeight="1" x14ac:dyDescent="0.3">
      <c r="A31" s="59" t="s">
        <v>519</v>
      </c>
      <c r="B31" s="60"/>
      <c r="C31" s="60"/>
      <c r="D31" s="60"/>
      <c r="E31" s="60"/>
      <c r="F31" s="60"/>
      <c r="G31" s="60"/>
    </row>
    <row r="33" spans="1:7" ht="32.25" customHeight="1" x14ac:dyDescent="0.2">
      <c r="A33" s="58" t="s">
        <v>520</v>
      </c>
      <c r="B33" s="58"/>
      <c r="C33" s="58"/>
      <c r="D33" s="58"/>
      <c r="E33" s="58"/>
      <c r="F33" s="58"/>
      <c r="G33" s="58"/>
    </row>
    <row r="34" spans="1:7" x14ac:dyDescent="0.2">
      <c r="A34" s="43" t="s">
        <v>210</v>
      </c>
    </row>
    <row r="36" spans="1:7" ht="69" customHeight="1" x14ac:dyDescent="0.3">
      <c r="A36" s="59" t="s">
        <v>521</v>
      </c>
      <c r="B36" s="60"/>
      <c r="C36" s="60"/>
      <c r="D36" s="60"/>
      <c r="E36" s="60"/>
      <c r="F36" s="60"/>
      <c r="G36" s="60"/>
    </row>
    <row r="38" spans="1:7" ht="45.75" customHeight="1" x14ac:dyDescent="0.3">
      <c r="A38" s="59" t="s">
        <v>522</v>
      </c>
      <c r="B38" s="60"/>
      <c r="C38" s="60"/>
      <c r="D38" s="60"/>
      <c r="E38" s="60"/>
      <c r="F38" s="60"/>
      <c r="G38" s="60"/>
    </row>
    <row r="39" spans="1:7" x14ac:dyDescent="0.2">
      <c r="A39" s="43" t="s">
        <v>508</v>
      </c>
    </row>
    <row r="41" spans="1:7" ht="25.5" customHeight="1" x14ac:dyDescent="0.3">
      <c r="A41" s="59" t="s">
        <v>523</v>
      </c>
      <c r="B41" s="60"/>
      <c r="C41" s="60"/>
      <c r="D41" s="60"/>
      <c r="E41" s="60"/>
      <c r="F41" s="60"/>
      <c r="G41" s="60"/>
    </row>
    <row r="43" spans="1:7" ht="33.75" customHeight="1" x14ac:dyDescent="0.3">
      <c r="A43" s="59" t="s">
        <v>524</v>
      </c>
      <c r="B43" s="60"/>
      <c r="C43" s="60"/>
      <c r="D43" s="60"/>
      <c r="E43" s="60"/>
      <c r="F43" s="60"/>
      <c r="G43" s="60"/>
    </row>
    <row r="44" spans="1:7" x14ac:dyDescent="0.2">
      <c r="A44" s="14"/>
    </row>
    <row r="45" spans="1:7" x14ac:dyDescent="0.2">
      <c r="A45" s="14" t="s">
        <v>525</v>
      </c>
    </row>
    <row r="46" spans="1:7" x14ac:dyDescent="0.2">
      <c r="A46" s="14"/>
    </row>
    <row r="47" spans="1:7" x14ac:dyDescent="0.2">
      <c r="A47" s="38" t="s">
        <v>535</v>
      </c>
    </row>
    <row r="48" spans="1:7" x14ac:dyDescent="0.2">
      <c r="A48" s="40"/>
    </row>
    <row r="49" spans="1:1" x14ac:dyDescent="0.2">
      <c r="A49" s="39"/>
    </row>
    <row r="50" spans="1:1" x14ac:dyDescent="0.2">
      <c r="A50" s="39"/>
    </row>
    <row r="51" spans="1:1" x14ac:dyDescent="0.2">
      <c r="A51" s="39"/>
    </row>
    <row r="52" spans="1:1" x14ac:dyDescent="0.2">
      <c r="A52" s="39"/>
    </row>
    <row r="53" spans="1:1" x14ac:dyDescent="0.2">
      <c r="A53" s="39"/>
    </row>
    <row r="54" spans="1:1" x14ac:dyDescent="0.2">
      <c r="A54" s="39"/>
    </row>
    <row r="55" spans="1:1" x14ac:dyDescent="0.2">
      <c r="A55" s="39"/>
    </row>
    <row r="56" spans="1:1" x14ac:dyDescent="0.2">
      <c r="A56" s="39"/>
    </row>
    <row r="57" spans="1:1" x14ac:dyDescent="0.2">
      <c r="A57" s="39"/>
    </row>
    <row r="58" spans="1:1" x14ac:dyDescent="0.2">
      <c r="A58" s="39"/>
    </row>
    <row r="59" spans="1:1" x14ac:dyDescent="0.2">
      <c r="A59" s="39"/>
    </row>
    <row r="60" spans="1:1" x14ac:dyDescent="0.2">
      <c r="A60" s="39"/>
    </row>
    <row r="61" spans="1:1" x14ac:dyDescent="0.2">
      <c r="A61" s="38" t="s">
        <v>526</v>
      </c>
    </row>
    <row r="62" spans="1:1" x14ac:dyDescent="0.2">
      <c r="A62" s="39"/>
    </row>
    <row r="63" spans="1:1" x14ac:dyDescent="0.2">
      <c r="A63" s="38" t="s">
        <v>537</v>
      </c>
    </row>
    <row r="64" spans="1:1" x14ac:dyDescent="0.2">
      <c r="A64" s="39"/>
    </row>
    <row r="65" spans="1:1" x14ac:dyDescent="0.2">
      <c r="A65" s="39"/>
    </row>
    <row r="66" spans="1:1" x14ac:dyDescent="0.2">
      <c r="A66" s="39"/>
    </row>
    <row r="67" spans="1:1" x14ac:dyDescent="0.2">
      <c r="A67" s="39"/>
    </row>
    <row r="68" spans="1:1" x14ac:dyDescent="0.2">
      <c r="A68" s="39"/>
    </row>
    <row r="69" spans="1:1" x14ac:dyDescent="0.2">
      <c r="A69" s="39"/>
    </row>
    <row r="70" spans="1:1" x14ac:dyDescent="0.2">
      <c r="A70" s="39"/>
    </row>
    <row r="71" spans="1:1" x14ac:dyDescent="0.2">
      <c r="A71" s="39"/>
    </row>
    <row r="72" spans="1:1" x14ac:dyDescent="0.2">
      <c r="A72" s="39"/>
    </row>
    <row r="73" spans="1:1" x14ac:dyDescent="0.2">
      <c r="A73" s="39"/>
    </row>
    <row r="74" spans="1:1" x14ac:dyDescent="0.2">
      <c r="A74" s="39"/>
    </row>
    <row r="75" spans="1:1" x14ac:dyDescent="0.2">
      <c r="A75" s="39"/>
    </row>
    <row r="76" spans="1:1" x14ac:dyDescent="0.2">
      <c r="A76" s="39" t="s">
        <v>534</v>
      </c>
    </row>
    <row r="77" spans="1:1" x14ac:dyDescent="0.2">
      <c r="A77" s="40" t="s">
        <v>533</v>
      </c>
    </row>
    <row r="78" spans="1:1" x14ac:dyDescent="0.2">
      <c r="A78" s="40"/>
    </row>
    <row r="79" spans="1:1" x14ac:dyDescent="0.2">
      <c r="A79" s="40"/>
    </row>
    <row r="80" spans="1:1" x14ac:dyDescent="0.2">
      <c r="A80" s="39"/>
    </row>
    <row r="81" spans="1:9" x14ac:dyDescent="0.2">
      <c r="A81" s="14" t="s">
        <v>527</v>
      </c>
    </row>
    <row r="82" spans="1:9" x14ac:dyDescent="0.2">
      <c r="A82" s="14"/>
    </row>
    <row r="83" spans="1:9" s="1" customFormat="1" ht="13.8" x14ac:dyDescent="0.2">
      <c r="A83" s="51" t="s">
        <v>528</v>
      </c>
      <c r="B83" s="52"/>
      <c r="C83" s="52"/>
      <c r="D83" s="52"/>
      <c r="E83" s="52"/>
      <c r="F83" s="52"/>
      <c r="G83" s="52"/>
    </row>
    <row r="84" spans="1:9" x14ac:dyDescent="0.2">
      <c r="A84" s="8" t="s">
        <v>7</v>
      </c>
    </row>
    <row r="85" spans="1:9" s="1" customFormat="1" ht="30.6" x14ac:dyDescent="0.2">
      <c r="A85" s="6" t="s">
        <v>2</v>
      </c>
      <c r="B85" s="6" t="s">
        <v>0</v>
      </c>
      <c r="C85" s="13" t="s">
        <v>88</v>
      </c>
      <c r="D85" s="13" t="s">
        <v>1</v>
      </c>
      <c r="E85" s="36" t="s">
        <v>6</v>
      </c>
      <c r="F85" s="12" t="s">
        <v>3</v>
      </c>
      <c r="G85" s="12" t="s">
        <v>5</v>
      </c>
    </row>
    <row r="86" spans="1:9" x14ac:dyDescent="0.2">
      <c r="A86" s="15" t="s">
        <v>132</v>
      </c>
      <c r="B86" s="16"/>
      <c r="C86" s="16"/>
      <c r="D86" s="16"/>
      <c r="E86" s="17"/>
      <c r="F86" s="18"/>
      <c r="G86" s="17"/>
    </row>
    <row r="87" spans="1:9" x14ac:dyDescent="0.2">
      <c r="A87" s="19" t="s">
        <v>133</v>
      </c>
      <c r="B87" s="20"/>
      <c r="C87" s="20"/>
      <c r="D87" s="20"/>
      <c r="E87" s="21"/>
      <c r="F87" s="22"/>
      <c r="G87" s="21"/>
    </row>
    <row r="88" spans="1:9" ht="20.399999999999999" x14ac:dyDescent="0.2">
      <c r="A88" s="20" t="s">
        <v>510</v>
      </c>
      <c r="B88" s="20" t="s">
        <v>511</v>
      </c>
      <c r="C88" s="44" t="s">
        <v>512</v>
      </c>
      <c r="D88" s="23">
        <v>3523</v>
      </c>
      <c r="E88" s="21">
        <v>0</v>
      </c>
      <c r="F88" s="22">
        <v>100</v>
      </c>
      <c r="G88" s="21"/>
    </row>
    <row r="89" spans="1:9" x14ac:dyDescent="0.2">
      <c r="A89" s="19" t="s">
        <v>56</v>
      </c>
      <c r="B89" s="19"/>
      <c r="C89" s="19"/>
      <c r="D89" s="19"/>
      <c r="E89" s="24">
        <f>SUM(E87:E88)</f>
        <v>0</v>
      </c>
      <c r="F89" s="25">
        <f>SUM(F87:F88)</f>
        <v>100</v>
      </c>
      <c r="G89" s="24"/>
      <c r="H89" s="14"/>
      <c r="I89" s="14"/>
    </row>
    <row r="90" spans="1:9" x14ac:dyDescent="0.2">
      <c r="A90" s="20"/>
      <c r="B90" s="20"/>
      <c r="C90" s="20"/>
      <c r="D90" s="20"/>
      <c r="E90" s="21"/>
      <c r="F90" s="22"/>
      <c r="G90" s="21"/>
    </row>
    <row r="91" spans="1:9" x14ac:dyDescent="0.2">
      <c r="A91" s="19" t="s">
        <v>84</v>
      </c>
      <c r="B91" s="19"/>
      <c r="C91" s="19"/>
      <c r="D91" s="19"/>
      <c r="E91" s="24">
        <f>E89</f>
        <v>0</v>
      </c>
      <c r="F91" s="25">
        <f>F89</f>
        <v>100</v>
      </c>
      <c r="G91" s="24"/>
      <c r="H91" s="14"/>
      <c r="I91" s="14"/>
    </row>
    <row r="92" spans="1:9" x14ac:dyDescent="0.2">
      <c r="A92" s="19"/>
      <c r="B92" s="19"/>
      <c r="C92" s="19"/>
      <c r="D92" s="19"/>
      <c r="E92" s="24"/>
      <c r="F92" s="25"/>
      <c r="G92" s="24"/>
      <c r="H92" s="14"/>
      <c r="I92" s="14"/>
    </row>
    <row r="93" spans="1:9" x14ac:dyDescent="0.2">
      <c r="A93" s="19" t="s">
        <v>86</v>
      </c>
      <c r="B93" s="19"/>
      <c r="C93" s="19"/>
      <c r="D93" s="19"/>
      <c r="E93" s="45">
        <v>0</v>
      </c>
      <c r="F93" s="45">
        <v>0</v>
      </c>
      <c r="G93" s="24"/>
      <c r="H93" s="14"/>
      <c r="I93" s="14"/>
    </row>
    <row r="94" spans="1:9" x14ac:dyDescent="0.2">
      <c r="A94" s="19"/>
      <c r="B94" s="19"/>
      <c r="C94" s="19"/>
      <c r="D94" s="19"/>
      <c r="E94" s="24"/>
      <c r="F94" s="25"/>
      <c r="G94" s="24"/>
      <c r="H94" s="14"/>
      <c r="I94" s="14"/>
    </row>
    <row r="95" spans="1:9" x14ac:dyDescent="0.2">
      <c r="A95" s="26" t="s">
        <v>85</v>
      </c>
      <c r="B95" s="26"/>
      <c r="C95" s="26"/>
      <c r="D95" s="26"/>
      <c r="E95" s="27">
        <v>8.9999999999999996E-7</v>
      </c>
      <c r="F95" s="28">
        <v>100</v>
      </c>
      <c r="G95" s="27"/>
      <c r="H95" s="14"/>
      <c r="I95" s="14"/>
    </row>
    <row r="97" spans="1:9" x14ac:dyDescent="0.2">
      <c r="A97" s="14" t="s">
        <v>89</v>
      </c>
    </row>
    <row r="98" spans="1:9" x14ac:dyDescent="0.2">
      <c r="A98" s="14" t="s">
        <v>513</v>
      </c>
    </row>
    <row r="99" spans="1:9" ht="25.5" customHeight="1" x14ac:dyDescent="0.3">
      <c r="A99" s="56" t="s">
        <v>514</v>
      </c>
      <c r="B99" s="57"/>
      <c r="C99" s="57"/>
      <c r="D99" s="57"/>
      <c r="E99" s="57"/>
      <c r="F99" s="57"/>
      <c r="G99" s="57"/>
    </row>
    <row r="101" spans="1:9" x14ac:dyDescent="0.2">
      <c r="A101" s="14" t="s">
        <v>90</v>
      </c>
    </row>
    <row r="102" spans="1:9" x14ac:dyDescent="0.2">
      <c r="A102" s="14" t="s">
        <v>504</v>
      </c>
    </row>
    <row r="103" spans="1:9" x14ac:dyDescent="0.2">
      <c r="A103" s="14" t="s">
        <v>92</v>
      </c>
      <c r="B103" s="14"/>
      <c r="C103" s="29" t="s">
        <v>94</v>
      </c>
      <c r="D103" s="14" t="s">
        <v>505</v>
      </c>
    </row>
    <row r="104" spans="1:9" x14ac:dyDescent="0.2">
      <c r="A104" s="7" t="s">
        <v>95</v>
      </c>
      <c r="C104" s="30">
        <v>0</v>
      </c>
      <c r="D104" s="30">
        <v>0</v>
      </c>
    </row>
    <row r="105" spans="1:9" x14ac:dyDescent="0.2">
      <c r="A105" s="7" t="s">
        <v>97</v>
      </c>
      <c r="C105" s="30">
        <v>0</v>
      </c>
      <c r="D105" s="30">
        <v>0</v>
      </c>
    </row>
    <row r="106" spans="1:9" x14ac:dyDescent="0.2">
      <c r="A106" s="7" t="s">
        <v>98</v>
      </c>
      <c r="C106" s="30">
        <v>0</v>
      </c>
      <c r="D106" s="30">
        <v>0</v>
      </c>
    </row>
    <row r="107" spans="1:9" s="10" customFormat="1" x14ac:dyDescent="0.2">
      <c r="A107" s="7" t="s">
        <v>99</v>
      </c>
      <c r="B107" s="7"/>
      <c r="C107" s="30">
        <v>0</v>
      </c>
      <c r="D107" s="30">
        <v>0</v>
      </c>
      <c r="F107" s="11"/>
      <c r="H107" s="7"/>
      <c r="I107" s="7"/>
    </row>
    <row r="108" spans="1:9" s="10" customFormat="1" x14ac:dyDescent="0.2">
      <c r="A108" s="7" t="s">
        <v>518</v>
      </c>
      <c r="B108" s="7"/>
      <c r="C108" s="30">
        <v>0</v>
      </c>
      <c r="D108" s="30">
        <v>0</v>
      </c>
      <c r="F108" s="11"/>
      <c r="H108" s="7"/>
      <c r="I108" s="7"/>
    </row>
    <row r="109" spans="1:9" s="10" customFormat="1" x14ac:dyDescent="0.2">
      <c r="A109" s="7" t="s">
        <v>100</v>
      </c>
      <c r="B109" s="7"/>
      <c r="C109" s="30">
        <v>0</v>
      </c>
      <c r="D109" s="30">
        <v>0</v>
      </c>
      <c r="F109" s="11"/>
      <c r="H109" s="7"/>
      <c r="I109" s="7"/>
    </row>
    <row r="110" spans="1:9" s="10" customFormat="1" x14ac:dyDescent="0.2">
      <c r="A110" s="7" t="s">
        <v>102</v>
      </c>
      <c r="B110" s="7"/>
      <c r="C110" s="30">
        <v>0</v>
      </c>
      <c r="D110" s="30">
        <v>0</v>
      </c>
      <c r="F110" s="11"/>
      <c r="H110" s="7"/>
      <c r="I110" s="7"/>
    </row>
    <row r="111" spans="1:9" s="10" customFormat="1" x14ac:dyDescent="0.2">
      <c r="A111" s="7" t="s">
        <v>103</v>
      </c>
      <c r="B111" s="7"/>
      <c r="C111" s="30">
        <v>0</v>
      </c>
      <c r="D111" s="30">
        <v>0</v>
      </c>
      <c r="F111" s="11"/>
      <c r="H111" s="7"/>
      <c r="I111" s="7"/>
    </row>
    <row r="112" spans="1:9" s="10" customFormat="1" x14ac:dyDescent="0.2">
      <c r="A112" s="7" t="s">
        <v>104</v>
      </c>
      <c r="B112" s="7"/>
      <c r="C112" s="30">
        <v>0</v>
      </c>
      <c r="D112" s="30">
        <v>0</v>
      </c>
      <c r="F112" s="11"/>
      <c r="H112" s="7"/>
      <c r="I112" s="7"/>
    </row>
    <row r="114" spans="1:9" s="10" customFormat="1" x14ac:dyDescent="0.2">
      <c r="A114" s="7" t="s">
        <v>109</v>
      </c>
      <c r="B114" s="7"/>
      <c r="C114" s="7"/>
      <c r="D114" s="7"/>
      <c r="F114" s="11"/>
      <c r="H114" s="7"/>
      <c r="I114" s="7"/>
    </row>
    <row r="116" spans="1:9" s="10" customFormat="1" ht="15" customHeight="1" x14ac:dyDescent="0.3">
      <c r="A116" s="56" t="s">
        <v>529</v>
      </c>
      <c r="B116" s="57"/>
      <c r="C116" s="57"/>
      <c r="D116" s="29" t="s">
        <v>113</v>
      </c>
      <c r="F116" s="11"/>
      <c r="H116" s="7"/>
      <c r="I116" s="7"/>
    </row>
  </sheetData>
  <mergeCells count="11">
    <mergeCell ref="A41:G41"/>
    <mergeCell ref="A43:G43"/>
    <mergeCell ref="A83:G83"/>
    <mergeCell ref="A99:G99"/>
    <mergeCell ref="A116:C116"/>
    <mergeCell ref="A38:G38"/>
    <mergeCell ref="A1:G1"/>
    <mergeCell ref="A29:C29"/>
    <mergeCell ref="A31:G31"/>
    <mergeCell ref="A33:G33"/>
    <mergeCell ref="A36:G36"/>
  </mergeCells>
  <conditionalFormatting sqref="F2:F3 F5:F30 F84 F100:F65536">
    <cfRule type="cellIs" dxfId="11" priority="8" stopIfTrue="1" operator="between">
      <formula>0.009</formula>
      <formula>-0.009</formula>
    </cfRule>
  </conditionalFormatting>
  <conditionalFormatting sqref="F32 F37">
    <cfRule type="cellIs" dxfId="10" priority="6" stopIfTrue="1" operator="between">
      <formula>0.009</formula>
      <formula>-0.009</formula>
    </cfRule>
  </conditionalFormatting>
  <conditionalFormatting sqref="F34:F35">
    <cfRule type="cellIs" dxfId="9" priority="5" stopIfTrue="1" operator="between">
      <formula>0.009</formula>
      <formula>-0.009</formula>
    </cfRule>
  </conditionalFormatting>
  <conditionalFormatting sqref="F39:F40">
    <cfRule type="cellIs" dxfId="8" priority="4" stopIfTrue="1" operator="between">
      <formula>0.009</formula>
      <formula>-0.009</formula>
    </cfRule>
  </conditionalFormatting>
  <conditionalFormatting sqref="F42">
    <cfRule type="cellIs" dxfId="7" priority="7" stopIfTrue="1" operator="between">
      <formula>0.009</formula>
      <formula>-0.009</formula>
    </cfRule>
  </conditionalFormatting>
  <conditionalFormatting sqref="F44:F82">
    <cfRule type="cellIs" dxfId="6" priority="3" stopIfTrue="1" operator="between">
      <formula>0.009</formula>
      <formula>-0.009</formula>
    </cfRule>
  </conditionalFormatting>
  <conditionalFormatting sqref="F86:F92">
    <cfRule type="cellIs" dxfId="5" priority="2" stopIfTrue="1" operator="between">
      <formula>0.009</formula>
      <formula>-0.009</formula>
    </cfRule>
  </conditionalFormatting>
  <conditionalFormatting sqref="F94:F98">
    <cfRule type="cellIs" dxfId="4" priority="1" stopIfTrue="1" operator="between">
      <formula>0.009</formula>
      <formula>-0.009</formula>
    </cfRule>
  </conditionalFormatting>
  <hyperlinks>
    <hyperlink ref="A34" r:id="rId1" tooltip="https://www.franklintempletonindia.com/download/en-in/latest%20updates/189ea834-ae3f-48eb-9d73-a9cc9cd9317e/franklin-templeton-update-on-reliance-broadcast-july-23-2020-kcg9m1gq-en-in.pdf" xr:uid="{00000000-0004-0000-0B00-000000000000}"/>
    <hyperlink ref="A39" r:id="rId2" tooltip="https://www.franklintempletonindia.com/download/en-in/valuation-policy/a0e293eb-f28b-4edc-9535-c7d9e7321ddc/fair_valuation_reliance_big_reliance_infra_november_4_2020-kgox4tdb-en-in.pdf" xr:uid="{00000000-0004-0000-0B00-000001000000}"/>
    <hyperlink ref="A77" r:id="rId3" xr:uid="{00000000-0004-0000-0B00-000002000000}"/>
  </hyperlinks>
  <pageMargins left="0.7" right="0.7" top="0.75" bottom="0.75" header="0.3" footer="0.3"/>
  <pageSetup orientation="portrait" horizontalDpi="90" verticalDpi="90" r:id="rId4"/>
  <headerFooter>
    <oddFooter>&amp;C&amp;1#&amp;"Calibri"&amp;10&amp;K000000PUBLIC</oddFooter>
  </headerFooter>
  <drawing r:id="rId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72"/>
  <sheetViews>
    <sheetView workbookViewId="0">
      <selection sqref="A1:G1"/>
    </sheetView>
  </sheetViews>
  <sheetFormatPr defaultColWidth="9.109375" defaultRowHeight="10.199999999999999" x14ac:dyDescent="0.2"/>
  <cols>
    <col min="1" max="1" width="38.5546875" style="7" bestFit="1" customWidth="1"/>
    <col min="2" max="2" width="58" style="7" bestFit="1" customWidth="1"/>
    <col min="3" max="3" width="15.44140625" style="7" bestFit="1" customWidth="1"/>
    <col min="4" max="4" width="15.5546875" style="7" bestFit="1" customWidth="1"/>
    <col min="5" max="5" width="25.88671875" style="10" customWidth="1"/>
    <col min="6" max="6" width="13.5546875" style="11" bestFit="1" customWidth="1"/>
    <col min="7" max="7" width="11" style="10" customWidth="1"/>
    <col min="8" max="16384" width="9.109375" style="7"/>
  </cols>
  <sheetData>
    <row r="1" spans="1:7" s="1" customFormat="1" ht="13.8" x14ac:dyDescent="0.2">
      <c r="A1" s="51" t="s">
        <v>530</v>
      </c>
      <c r="B1" s="52"/>
      <c r="C1" s="52"/>
      <c r="D1" s="52"/>
      <c r="E1" s="52"/>
      <c r="F1" s="52"/>
      <c r="G1" s="52"/>
    </row>
    <row r="2" spans="1:7" s="1" customFormat="1" ht="11.4" x14ac:dyDescent="0.2">
      <c r="A2" s="8" t="s">
        <v>7</v>
      </c>
      <c r="B2" s="7"/>
      <c r="C2" s="7"/>
      <c r="D2" s="7"/>
      <c r="E2" s="10"/>
      <c r="F2" s="11"/>
      <c r="G2" s="10"/>
    </row>
    <row r="3" spans="1:7" s="1" customFormat="1" ht="20.399999999999999" x14ac:dyDescent="0.2">
      <c r="A3" s="6" t="s">
        <v>2</v>
      </c>
      <c r="B3" s="6" t="s">
        <v>0</v>
      </c>
      <c r="C3" s="13" t="s">
        <v>88</v>
      </c>
      <c r="D3" s="13" t="s">
        <v>1</v>
      </c>
      <c r="E3" s="47" t="s">
        <v>6</v>
      </c>
      <c r="F3" s="12" t="s">
        <v>3</v>
      </c>
      <c r="G3" s="12" t="s">
        <v>5</v>
      </c>
    </row>
    <row r="4" spans="1:7" s="1" customFormat="1" ht="39.75" customHeight="1" x14ac:dyDescent="0.2">
      <c r="A4" s="15" t="s">
        <v>132</v>
      </c>
      <c r="B4" s="16"/>
      <c r="C4" s="16"/>
      <c r="D4" s="16"/>
      <c r="E4" s="17"/>
      <c r="F4" s="18"/>
      <c r="G4" s="17"/>
    </row>
    <row r="5" spans="1:7" s="1" customFormat="1" ht="13.5" customHeight="1" x14ac:dyDescent="0.2">
      <c r="A5" s="19" t="s">
        <v>133</v>
      </c>
      <c r="B5" s="20"/>
      <c r="C5" s="20"/>
      <c r="D5" s="20"/>
      <c r="E5" s="21"/>
      <c r="F5" s="22"/>
      <c r="G5" s="21"/>
    </row>
    <row r="6" spans="1:7" s="1" customFormat="1" ht="20.399999999999999" x14ac:dyDescent="0.2">
      <c r="A6" s="20" t="s">
        <v>510</v>
      </c>
      <c r="B6" s="20" t="s">
        <v>511</v>
      </c>
      <c r="C6" s="44" t="s">
        <v>512</v>
      </c>
      <c r="D6" s="23">
        <v>1695</v>
      </c>
      <c r="E6" s="21">
        <v>0</v>
      </c>
      <c r="F6" s="22">
        <v>100</v>
      </c>
      <c r="G6" s="21">
        <v>0</v>
      </c>
    </row>
    <row r="7" spans="1:7" x14ac:dyDescent="0.2">
      <c r="A7" s="19" t="s">
        <v>56</v>
      </c>
      <c r="B7" s="19"/>
      <c r="C7" s="19"/>
      <c r="D7" s="19"/>
      <c r="E7" s="24">
        <f>SUM(E5:E6)</f>
        <v>0</v>
      </c>
      <c r="F7" s="25">
        <f>SUM(F5:F6)</f>
        <v>100</v>
      </c>
      <c r="G7" s="24"/>
    </row>
    <row r="8" spans="1:7" x14ac:dyDescent="0.2">
      <c r="A8" s="20"/>
      <c r="B8" s="20"/>
      <c r="C8" s="20"/>
      <c r="D8" s="20"/>
      <c r="E8" s="21"/>
      <c r="F8" s="22"/>
      <c r="G8" s="21"/>
    </row>
    <row r="9" spans="1:7" x14ac:dyDescent="0.2">
      <c r="A9" s="19" t="s">
        <v>84</v>
      </c>
      <c r="B9" s="19"/>
      <c r="C9" s="19"/>
      <c r="D9" s="19"/>
      <c r="E9" s="24">
        <f>E7</f>
        <v>0</v>
      </c>
      <c r="F9" s="25">
        <f>F7</f>
        <v>100</v>
      </c>
      <c r="G9" s="24"/>
    </row>
    <row r="10" spans="1:7" x14ac:dyDescent="0.2">
      <c r="A10" s="19"/>
      <c r="B10" s="19"/>
      <c r="C10" s="19"/>
      <c r="D10" s="19"/>
      <c r="E10" s="24"/>
      <c r="F10" s="25"/>
      <c r="G10" s="24"/>
    </row>
    <row r="11" spans="1:7" x14ac:dyDescent="0.2">
      <c r="A11" s="19" t="s">
        <v>86</v>
      </c>
      <c r="B11" s="19"/>
      <c r="C11" s="19"/>
      <c r="D11" s="19"/>
      <c r="E11" s="45">
        <v>0</v>
      </c>
      <c r="F11" s="45">
        <v>0</v>
      </c>
      <c r="G11" s="24"/>
    </row>
    <row r="12" spans="1:7" x14ac:dyDescent="0.2">
      <c r="A12" s="19"/>
      <c r="B12" s="19"/>
      <c r="C12" s="19"/>
      <c r="D12" s="19"/>
      <c r="E12" s="24"/>
      <c r="F12" s="25"/>
      <c r="G12" s="24"/>
    </row>
    <row r="13" spans="1:7" x14ac:dyDescent="0.2">
      <c r="A13" s="26" t="s">
        <v>85</v>
      </c>
      <c r="B13" s="26"/>
      <c r="C13" s="26"/>
      <c r="D13" s="26"/>
      <c r="E13" s="27">
        <v>3.9999999999999998E-7</v>
      </c>
      <c r="F13" s="28">
        <v>100</v>
      </c>
      <c r="G13" s="27"/>
    </row>
    <row r="15" spans="1:7" x14ac:dyDescent="0.2">
      <c r="A15" s="14" t="s">
        <v>89</v>
      </c>
    </row>
    <row r="16" spans="1:7" x14ac:dyDescent="0.2">
      <c r="A16" s="14" t="s">
        <v>513</v>
      </c>
    </row>
    <row r="17" spans="1:7" x14ac:dyDescent="0.2">
      <c r="A17" s="61" t="s">
        <v>514</v>
      </c>
      <c r="B17" s="61"/>
      <c r="C17" s="61"/>
      <c r="D17" s="61"/>
      <c r="E17" s="61"/>
      <c r="F17" s="61"/>
      <c r="G17" s="61"/>
    </row>
    <row r="18" spans="1:7" x14ac:dyDescent="0.2">
      <c r="A18" s="48"/>
      <c r="B18" s="48"/>
      <c r="C18" s="48"/>
      <c r="D18" s="48"/>
      <c r="E18" s="48"/>
      <c r="F18" s="48"/>
      <c r="G18" s="48"/>
    </row>
    <row r="19" spans="1:7" x14ac:dyDescent="0.2">
      <c r="A19" s="14" t="s">
        <v>90</v>
      </c>
    </row>
    <row r="20" spans="1:7" x14ac:dyDescent="0.2">
      <c r="A20" s="14" t="s">
        <v>504</v>
      </c>
    </row>
    <row r="21" spans="1:7" x14ac:dyDescent="0.2">
      <c r="A21" s="14" t="s">
        <v>92</v>
      </c>
      <c r="B21" s="14"/>
      <c r="C21" s="29" t="s">
        <v>94</v>
      </c>
      <c r="D21" s="14" t="s">
        <v>505</v>
      </c>
    </row>
    <row r="22" spans="1:7" x14ac:dyDescent="0.2">
      <c r="A22" s="7" t="s">
        <v>152</v>
      </c>
      <c r="C22" s="30">
        <v>0</v>
      </c>
      <c r="D22" s="30">
        <v>0</v>
      </c>
    </row>
    <row r="23" spans="1:7" x14ac:dyDescent="0.2">
      <c r="A23" s="7" t="s">
        <v>239</v>
      </c>
      <c r="C23" s="30">
        <v>0</v>
      </c>
      <c r="D23" s="30">
        <v>0</v>
      </c>
    </row>
    <row r="24" spans="1:7" x14ac:dyDescent="0.2">
      <c r="A24" s="7" t="s">
        <v>154</v>
      </c>
      <c r="C24" s="30">
        <v>0</v>
      </c>
      <c r="D24" s="30">
        <v>0</v>
      </c>
    </row>
    <row r="25" spans="1:7" ht="15" customHeight="1" x14ac:dyDescent="0.2">
      <c r="A25" s="7" t="s">
        <v>240</v>
      </c>
      <c r="C25" s="30">
        <v>0</v>
      </c>
      <c r="D25" s="30">
        <v>0</v>
      </c>
    </row>
    <row r="27" spans="1:7" ht="24.75" customHeight="1" x14ac:dyDescent="0.2">
      <c r="A27" s="7" t="s">
        <v>109</v>
      </c>
    </row>
    <row r="29" spans="1:7" ht="14.4" x14ac:dyDescent="0.3">
      <c r="A29" s="56" t="s">
        <v>531</v>
      </c>
      <c r="B29" s="57"/>
      <c r="C29" s="57"/>
      <c r="D29" s="29" t="s">
        <v>113</v>
      </c>
    </row>
    <row r="31" spans="1:7" x14ac:dyDescent="0.2">
      <c r="A31" s="14" t="s">
        <v>539</v>
      </c>
    </row>
    <row r="34" spans="1:7" ht="24" customHeight="1" x14ac:dyDescent="0.2"/>
    <row r="36" spans="1:7" ht="27.75" customHeight="1" x14ac:dyDescent="0.2"/>
    <row r="38" spans="1:7" ht="13.5" customHeight="1" x14ac:dyDescent="0.2"/>
    <row r="39" spans="1:7" ht="10.5" customHeight="1" x14ac:dyDescent="0.2"/>
    <row r="40" spans="1:7" ht="26.25" customHeight="1" x14ac:dyDescent="0.2"/>
    <row r="42" spans="1:7" ht="29.1" customHeight="1" x14ac:dyDescent="0.2"/>
    <row r="44" spans="1:7" s="1" customFormat="1" ht="11.4" x14ac:dyDescent="0.2">
      <c r="A44" s="7"/>
      <c r="B44" s="7"/>
      <c r="C44" s="7"/>
      <c r="D44" s="7"/>
      <c r="E44" s="10"/>
      <c r="F44" s="11"/>
      <c r="G44" s="10"/>
    </row>
    <row r="46" spans="1:7" s="1" customFormat="1" ht="38.25" customHeight="1" x14ac:dyDescent="0.2">
      <c r="A46" s="7"/>
      <c r="B46" s="7"/>
      <c r="C46" s="7"/>
      <c r="D46" s="7"/>
      <c r="E46" s="10"/>
      <c r="F46" s="11"/>
      <c r="G46" s="10"/>
    </row>
    <row r="50" spans="1:9" x14ac:dyDescent="0.2">
      <c r="H50" s="14"/>
      <c r="I50" s="14"/>
    </row>
    <row r="52" spans="1:9" x14ac:dyDescent="0.2">
      <c r="H52" s="14"/>
      <c r="I52" s="14"/>
    </row>
    <row r="53" spans="1:9" x14ac:dyDescent="0.2">
      <c r="H53" s="14"/>
      <c r="I53" s="14"/>
    </row>
    <row r="54" spans="1:9" x14ac:dyDescent="0.2">
      <c r="H54" s="14"/>
      <c r="I54" s="14"/>
    </row>
    <row r="55" spans="1:9" x14ac:dyDescent="0.2">
      <c r="H55" s="14"/>
      <c r="I55" s="14"/>
    </row>
    <row r="56" spans="1:9" x14ac:dyDescent="0.2">
      <c r="H56" s="14"/>
      <c r="I56" s="14"/>
    </row>
    <row r="63" spans="1:9" s="10" customFormat="1" x14ac:dyDescent="0.2">
      <c r="A63" s="7"/>
      <c r="B63" s="7"/>
      <c r="C63" s="7"/>
      <c r="D63" s="7"/>
      <c r="F63" s="11"/>
      <c r="H63" s="7"/>
      <c r="I63" s="7"/>
    </row>
    <row r="64" spans="1:9" s="10" customFormat="1" x14ac:dyDescent="0.2">
      <c r="A64" s="7"/>
      <c r="B64" s="7"/>
      <c r="C64" s="7"/>
      <c r="D64" s="7"/>
      <c r="F64" s="11"/>
      <c r="H64" s="7"/>
      <c r="I64" s="7"/>
    </row>
    <row r="65" spans="1:9" s="10" customFormat="1" x14ac:dyDescent="0.2">
      <c r="A65" s="7"/>
      <c r="B65" s="7"/>
      <c r="C65" s="7"/>
      <c r="D65" s="7"/>
      <c r="F65" s="11"/>
      <c r="H65" s="7"/>
      <c r="I65" s="7"/>
    </row>
    <row r="66" spans="1:9" s="10" customFormat="1" x14ac:dyDescent="0.2">
      <c r="A66" s="7"/>
      <c r="B66" s="7"/>
      <c r="C66" s="7"/>
      <c r="D66" s="7"/>
      <c r="F66" s="11"/>
      <c r="H66" s="7"/>
      <c r="I66" s="7"/>
    </row>
    <row r="67" spans="1:9" s="10" customFormat="1" x14ac:dyDescent="0.2">
      <c r="A67" s="7"/>
      <c r="B67" s="7"/>
      <c r="C67" s="7"/>
      <c r="D67" s="7"/>
      <c r="F67" s="11"/>
      <c r="H67" s="7"/>
      <c r="I67" s="7"/>
    </row>
    <row r="68" spans="1:9" s="10" customFormat="1" x14ac:dyDescent="0.2">
      <c r="A68" s="7"/>
      <c r="B68" s="7"/>
      <c r="C68" s="7"/>
      <c r="D68" s="7"/>
      <c r="F68" s="11"/>
      <c r="H68" s="7"/>
      <c r="I68" s="7"/>
    </row>
    <row r="70" spans="1:9" s="10" customFormat="1" x14ac:dyDescent="0.2">
      <c r="A70" s="7"/>
      <c r="B70" s="7"/>
      <c r="C70" s="7"/>
      <c r="D70" s="7"/>
      <c r="F70" s="11"/>
      <c r="H70" s="7"/>
      <c r="I70" s="7"/>
    </row>
    <row r="72" spans="1:9" s="10" customFormat="1" ht="15" customHeight="1" x14ac:dyDescent="0.2">
      <c r="A72" s="7"/>
      <c r="B72" s="7"/>
      <c r="C72" s="7"/>
      <c r="D72" s="7"/>
      <c r="F72" s="11"/>
      <c r="H72" s="7"/>
      <c r="I72" s="7"/>
    </row>
  </sheetData>
  <mergeCells count="3">
    <mergeCell ref="A29:C29"/>
    <mergeCell ref="A1:G1"/>
    <mergeCell ref="A17:G17"/>
  </mergeCells>
  <conditionalFormatting sqref="F2 F19:F65442">
    <cfRule type="cellIs" dxfId="3" priority="7" stopIfTrue="1" operator="between">
      <formula>0.009</formula>
      <formula>-0.009</formula>
    </cfRule>
  </conditionalFormatting>
  <conditionalFormatting sqref="F4:F10">
    <cfRule type="cellIs" dxfId="2" priority="6" stopIfTrue="1" operator="between">
      <formula>0.009</formula>
      <formula>-0.009</formula>
    </cfRule>
  </conditionalFormatting>
  <conditionalFormatting sqref="F12:F16">
    <cfRule type="cellIs" dxfId="1" priority="5" stopIfTrue="1" operator="between">
      <formula>0.009</formula>
      <formula>-0.009</formula>
    </cfRule>
  </conditionalFormatting>
  <pageMargins left="0.7" right="0.7" top="0.75" bottom="0.75" header="0.3" footer="0.3"/>
  <pageSetup orientation="portrait" horizontalDpi="90" verticalDpi="90" r:id="rId1"/>
  <headerFooter>
    <oddFooter>&amp;C&amp;1#&amp;"Calibri"&amp;10&amp;K000000PUBLIC</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FILF</vt:lpstr>
      <vt:lpstr>FIONF</vt:lpstr>
      <vt:lpstr>FIMMF</vt:lpstr>
      <vt:lpstr>FIFRF</vt:lpstr>
      <vt:lpstr>FICDF</vt:lpstr>
      <vt:lpstr>FBPF</vt:lpstr>
      <vt:lpstr>FIGSF</vt:lpstr>
      <vt:lpstr>FIPP</vt:lpstr>
      <vt:lpstr>FIDHY</vt:lpstr>
      <vt:lpstr>FIDA</vt:lpstr>
      <vt:lpstr>FISTIP</vt:lpstr>
      <vt:lpstr>FICRF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Fortnightly_ISIN_Report_for_28_June_24</dc:title>
  <dc:creator/>
  <cp:keywords>Mid Month ISIN, Mid Month SEBI Portfolio, ISIN Report, SEBI Portfolio, ISIN Level Portfolio, Midmonth portfolio, Debt portfolio, Equity portfolio, Fixed income portfolio, ISIN portfolio, portfolio disclosure, Fortnight ISIN, Fortnight SEBI Portfolio, Fortnight ISIN Report, Fortnight portfolio</cp:keywords>
  <dc:description>PUBLIC</dc:description>
  <cp:lastModifiedBy/>
  <dcterms:created xsi:type="dcterms:W3CDTF">2006-09-16T00:00:00Z</dcterms:created>
  <dcterms:modified xsi:type="dcterms:W3CDTF">2024-10-23T13:37:41Z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ource">
    <vt:lpwstr>Internal</vt:lpwstr>
  </property>
  <property fmtid="{D5CDD505-2E9C-101B-9397-08002B2CF9AE}" pid="3" name="Footers">
    <vt:lpwstr>Footers</vt:lpwstr>
  </property>
  <property fmtid="{D5CDD505-2E9C-101B-9397-08002B2CF9AE}" pid="4" name="MSIP_Label_3486a02c-2dfb-4efe-823f-aa2d1f0e6ab7_Enabled">
    <vt:lpwstr>true</vt:lpwstr>
  </property>
  <property fmtid="{D5CDD505-2E9C-101B-9397-08002B2CF9AE}" pid="5" name="MSIP_Label_3486a02c-2dfb-4efe-823f-aa2d1f0e6ab7_SetDate">
    <vt:lpwstr>2024-07-02T15:17:31Z</vt:lpwstr>
  </property>
  <property fmtid="{D5CDD505-2E9C-101B-9397-08002B2CF9AE}" pid="6" name="MSIP_Label_3486a02c-2dfb-4efe-823f-aa2d1f0e6ab7_Method">
    <vt:lpwstr>Standard</vt:lpwstr>
  </property>
  <property fmtid="{D5CDD505-2E9C-101B-9397-08002B2CF9AE}" pid="7" name="MSIP_Label_3486a02c-2dfb-4efe-823f-aa2d1f0e6ab7_Name">
    <vt:lpwstr>CLAPUBLIC</vt:lpwstr>
  </property>
  <property fmtid="{D5CDD505-2E9C-101B-9397-08002B2CF9AE}" pid="8" name="MSIP_Label_3486a02c-2dfb-4efe-823f-aa2d1f0e6ab7_SiteId">
    <vt:lpwstr>e0fd434d-ba64-497b-90d2-859c472e1a92</vt:lpwstr>
  </property>
  <property fmtid="{D5CDD505-2E9C-101B-9397-08002B2CF9AE}" pid="9" name="MSIP_Label_3486a02c-2dfb-4efe-823f-aa2d1f0e6ab7_ActionId">
    <vt:lpwstr>f49b7bcb-9fab-4801-92de-fa14795a10c4</vt:lpwstr>
  </property>
  <property fmtid="{D5CDD505-2E9C-101B-9397-08002B2CF9AE}" pid="10" name="MSIP_Label_3486a02c-2dfb-4efe-823f-aa2d1f0e6ab7_ContentBits">
    <vt:lpwstr>2</vt:lpwstr>
  </property>
  <property fmtid="{D5CDD505-2E9C-101B-9397-08002B2CF9AE}" pid="11" name="Classification">
    <vt:lpwstr>PUBLIC</vt:lpwstr>
  </property>
</Properties>
</file>