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defaultThemeVersion="124226"/>
  <xr:revisionPtr revIDLastSave="0" documentId="14_{814544B3-2635-4D70-99C6-7E385B8B61EB}" xr6:coauthVersionLast="47" xr6:coauthVersionMax="47" xr10:uidLastSave="{00000000-0000-0000-0000-000000000000}"/>
  <bookViews>
    <workbookView xWindow="-120" yWindow="-120" windowWidth="29040" windowHeight="15720" xr2:uid="{00000000-000D-0000-FFFF-FFFF00000000}"/>
  </bookViews>
  <sheets>
    <sheet name="FILF" sheetId="36" r:id="rId1"/>
    <sheet name="FIONF" sheetId="37" r:id="rId2"/>
    <sheet name="FIMMF" sheetId="38" r:id="rId3"/>
    <sheet name="FIFRF" sheetId="39" r:id="rId4"/>
    <sheet name="FICDF" sheetId="40" r:id="rId5"/>
    <sheet name="FBPF" sheetId="41" r:id="rId6"/>
    <sheet name="FIUSDF" sheetId="42" r:id="rId7"/>
    <sheet name="FIMLDF" sheetId="43" r:id="rId8"/>
    <sheet name="FIGSF" sheetId="44" r:id="rId9"/>
    <sheet name="FIPP" sheetId="45" r:id="rId10"/>
    <sheet name="FIDHY" sheetId="46" r:id="rId11"/>
    <sheet name="FIESF" sheetId="13" r:id="rId12"/>
    <sheet name="FIEHF" sheetId="14" r:id="rId13"/>
    <sheet name="FIBAF" sheetId="15" r:id="rId14"/>
    <sheet name="FIAF" sheetId="50" r:id="rId15"/>
    <sheet name="TIVF" sheetId="17" r:id="rId16"/>
    <sheet name="TIEIF" sheetId="18" r:id="rId17"/>
    <sheet name="FITF" sheetId="19" r:id="rId18"/>
    <sheet name="FISCF" sheetId="20" r:id="rId19"/>
    <sheet name="FIPF" sheetId="21" r:id="rId20"/>
    <sheet name="FIOF" sheetId="22" r:id="rId21"/>
    <sheet name="FIMCF" sheetId="23" r:id="rId22"/>
    <sheet name="FIFEF" sheetId="24" r:id="rId23"/>
    <sheet name="FIEF" sheetId="25" r:id="rId24"/>
    <sheet name="FIEAF" sheetId="26" r:id="rId25"/>
    <sheet name="FIBF" sheetId="27" r:id="rId26"/>
    <sheet name="FBIF" sheetId="28" r:id="rId27"/>
    <sheet name="FAEF" sheetId="29" r:id="rId28"/>
    <sheet name="FIIF-NSE" sheetId="30" r:id="rId29"/>
    <sheet name="FITX" sheetId="31" r:id="rId30"/>
    <sheet name="FIUS" sheetId="32" r:id="rId31"/>
    <sheet name="FEGF" sheetId="33" r:id="rId32"/>
    <sheet name="FIMAS" sheetId="34" r:id="rId33"/>
    <sheet name="FF" sheetId="35" r:id="rId34"/>
    <sheet name="FIDA" sheetId="47" r:id="rId35"/>
    <sheet name="FISTIP" sheetId="48" r:id="rId36"/>
    <sheet name="FICRF" sheetId="49" r:id="rId3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2" i="50" l="1"/>
  <c r="F78" i="50"/>
  <c r="E78" i="50"/>
  <c r="F72" i="50"/>
  <c r="E72" i="50"/>
  <c r="H67" i="50"/>
  <c r="D106" i="50" s="1"/>
  <c r="G67" i="50"/>
  <c r="F67" i="50"/>
  <c r="E67" i="50"/>
  <c r="F80" i="50" l="1"/>
  <c r="E80" i="50"/>
  <c r="E84" i="50"/>
  <c r="F84" i="50"/>
  <c r="F7" i="49"/>
  <c r="F9" i="49" s="1"/>
  <c r="E7" i="49"/>
  <c r="E9" i="49" s="1"/>
  <c r="F95" i="48"/>
  <c r="F97" i="48" s="1"/>
  <c r="E95" i="48"/>
  <c r="E97" i="48" s="1"/>
  <c r="F83" i="46"/>
  <c r="E83" i="46"/>
  <c r="F79" i="46"/>
  <c r="E79" i="46"/>
  <c r="F71" i="46"/>
  <c r="E71" i="46"/>
  <c r="F56" i="46"/>
  <c r="F85" i="46" s="1"/>
  <c r="E56" i="46"/>
  <c r="E85" i="46" s="1"/>
  <c r="F77" i="45"/>
  <c r="E77" i="45"/>
  <c r="F72" i="45"/>
  <c r="E72" i="45"/>
  <c r="F56" i="45"/>
  <c r="E56" i="45"/>
  <c r="F20" i="44"/>
  <c r="E20" i="44"/>
  <c r="F16" i="44"/>
  <c r="E16" i="44"/>
  <c r="F9" i="44"/>
  <c r="F18" i="44" s="1"/>
  <c r="E9" i="44"/>
  <c r="E18" i="44" s="1"/>
  <c r="F16" i="43"/>
  <c r="E16" i="43"/>
  <c r="F11" i="43"/>
  <c r="E11" i="43"/>
  <c r="E20" i="43" s="1"/>
  <c r="F35" i="42"/>
  <c r="E35" i="42"/>
  <c r="F31" i="42"/>
  <c r="E31" i="42"/>
  <c r="F27" i="42"/>
  <c r="E27" i="42"/>
  <c r="F20" i="42"/>
  <c r="E20" i="42"/>
  <c r="F12" i="42"/>
  <c r="E12" i="42"/>
  <c r="F39" i="41"/>
  <c r="E39" i="41"/>
  <c r="F35" i="41"/>
  <c r="E35" i="41"/>
  <c r="F29" i="41"/>
  <c r="F43" i="41" s="1"/>
  <c r="E29" i="41"/>
  <c r="F38" i="40"/>
  <c r="E38" i="40"/>
  <c r="F34" i="40"/>
  <c r="E34" i="40"/>
  <c r="F28" i="40"/>
  <c r="F40" i="40" s="1"/>
  <c r="E28" i="40"/>
  <c r="F23" i="39"/>
  <c r="E23" i="39"/>
  <c r="F19" i="39"/>
  <c r="E19" i="39"/>
  <c r="F11" i="39"/>
  <c r="E11" i="39"/>
  <c r="F63" i="38"/>
  <c r="E63" i="38"/>
  <c r="F59" i="38"/>
  <c r="E59" i="38"/>
  <c r="F55" i="38"/>
  <c r="E55" i="38"/>
  <c r="F50" i="38"/>
  <c r="E50" i="38"/>
  <c r="F29" i="38"/>
  <c r="E29" i="38"/>
  <c r="E67" i="38" s="1"/>
  <c r="F10" i="37"/>
  <c r="F12" i="37" s="1"/>
  <c r="E10" i="37"/>
  <c r="E14" i="37" s="1"/>
  <c r="F58" i="36"/>
  <c r="E58" i="36"/>
  <c r="F54" i="36"/>
  <c r="E54" i="36"/>
  <c r="F49" i="36"/>
  <c r="E49" i="36"/>
  <c r="F40" i="36"/>
  <c r="E40" i="36"/>
  <c r="F25" i="36"/>
  <c r="E25" i="36"/>
  <c r="F13" i="36"/>
  <c r="E13" i="36"/>
  <c r="F20" i="43" l="1"/>
  <c r="E60" i="36"/>
  <c r="F67" i="38"/>
  <c r="E25" i="39"/>
  <c r="F25" i="39"/>
  <c r="E43" i="41"/>
  <c r="E18" i="43"/>
  <c r="F18" i="43"/>
  <c r="E81" i="45"/>
  <c r="F81" i="45"/>
  <c r="F42" i="40"/>
  <c r="E40" i="40"/>
  <c r="E27" i="39"/>
  <c r="F60" i="36"/>
  <c r="F87" i="46"/>
  <c r="E12" i="37"/>
  <c r="E37" i="42"/>
  <c r="F39" i="42"/>
  <c r="E41" i="41"/>
  <c r="E79" i="45"/>
  <c r="E42" i="40"/>
  <c r="E62" i="36"/>
  <c r="E87" i="46"/>
  <c r="F14" i="37"/>
  <c r="F41" i="41"/>
  <c r="F79" i="45"/>
  <c r="F27" i="39"/>
  <c r="F37" i="42"/>
  <c r="E39" i="42"/>
  <c r="F62" i="36"/>
  <c r="E65" i="38"/>
  <c r="F65" i="38"/>
  <c r="E7" i="34"/>
  <c r="D7" i="34"/>
  <c r="E12" i="35"/>
  <c r="E14" i="35" s="1"/>
  <c r="D12" i="35"/>
  <c r="D14" i="35" s="1"/>
  <c r="E16" i="34"/>
  <c r="D16" i="34"/>
  <c r="E7" i="33"/>
  <c r="E11" i="33" s="1"/>
  <c r="D7" i="33"/>
  <c r="D9" i="33" s="1"/>
  <c r="E7" i="32"/>
  <c r="E11" i="32" s="1"/>
  <c r="D7" i="32"/>
  <c r="D9" i="32" s="1"/>
  <c r="F65" i="31"/>
  <c r="E65" i="31"/>
  <c r="F60" i="31"/>
  <c r="E60" i="31"/>
  <c r="F57" i="30"/>
  <c r="F61" i="30" s="1"/>
  <c r="E57" i="30"/>
  <c r="E61" i="30" s="1"/>
  <c r="E59" i="30"/>
  <c r="F63" i="29"/>
  <c r="E63" i="29"/>
  <c r="F26" i="29"/>
  <c r="F67" i="29" s="1"/>
  <c r="E26" i="29"/>
  <c r="F48" i="28"/>
  <c r="F50" i="28" s="1"/>
  <c r="F52" i="28"/>
  <c r="E48" i="28"/>
  <c r="E50" i="28" s="1"/>
  <c r="F54" i="27"/>
  <c r="F56" i="27" s="1"/>
  <c r="F58" i="27"/>
  <c r="E54" i="27"/>
  <c r="E58" i="27" s="1"/>
  <c r="F61" i="26"/>
  <c r="E61" i="26"/>
  <c r="F57" i="26"/>
  <c r="E57" i="26"/>
  <c r="E63" i="26" s="1"/>
  <c r="F72" i="25"/>
  <c r="E72" i="25"/>
  <c r="F67" i="25"/>
  <c r="F74" i="25" s="1"/>
  <c r="E67" i="25"/>
  <c r="F62" i="25"/>
  <c r="E62" i="25"/>
  <c r="F41" i="24"/>
  <c r="E41" i="24"/>
  <c r="F36" i="24"/>
  <c r="E36" i="24"/>
  <c r="F73" i="23"/>
  <c r="F77" i="23" s="1"/>
  <c r="E73" i="23"/>
  <c r="E75" i="23" s="1"/>
  <c r="F78" i="22"/>
  <c r="E78" i="22"/>
  <c r="F73" i="22"/>
  <c r="E73" i="22"/>
  <c r="F68" i="22"/>
  <c r="E68" i="22"/>
  <c r="E82" i="22" s="1"/>
  <c r="F88" i="21"/>
  <c r="E88" i="21"/>
  <c r="F84" i="21"/>
  <c r="E84" i="21"/>
  <c r="F106" i="20"/>
  <c r="E106" i="20"/>
  <c r="F101" i="20"/>
  <c r="E101" i="20"/>
  <c r="E110" i="20" s="1"/>
  <c r="F43" i="19"/>
  <c r="E43" i="19"/>
  <c r="F39" i="19"/>
  <c r="E39" i="19"/>
  <c r="F30" i="19"/>
  <c r="E30" i="19"/>
  <c r="F64" i="18"/>
  <c r="E64" i="18"/>
  <c r="F60" i="18"/>
  <c r="E60" i="18"/>
  <c r="F45" i="18"/>
  <c r="E45" i="18"/>
  <c r="F39" i="18"/>
  <c r="E39" i="18"/>
  <c r="F57" i="17"/>
  <c r="E57" i="17"/>
  <c r="F53" i="17"/>
  <c r="E53" i="17"/>
  <c r="F98" i="15"/>
  <c r="F94" i="15"/>
  <c r="E94" i="15"/>
  <c r="F87" i="15"/>
  <c r="E87" i="15"/>
  <c r="F82" i="15"/>
  <c r="E82" i="15"/>
  <c r="H60" i="15"/>
  <c r="G60" i="15"/>
  <c r="H56" i="15"/>
  <c r="G56" i="15"/>
  <c r="F56" i="15"/>
  <c r="F96" i="15" s="1"/>
  <c r="E56" i="15"/>
  <c r="E96" i="15" s="1"/>
  <c r="F94" i="14"/>
  <c r="E94" i="14"/>
  <c r="F88" i="14"/>
  <c r="E88" i="14"/>
  <c r="F61" i="14"/>
  <c r="E61" i="14"/>
  <c r="F56" i="14"/>
  <c r="E56" i="14"/>
  <c r="F91" i="13"/>
  <c r="F87" i="13"/>
  <c r="E87" i="13"/>
  <c r="F82" i="13"/>
  <c r="E82" i="13"/>
  <c r="F77" i="13"/>
  <c r="E77" i="13"/>
  <c r="H66" i="13"/>
  <c r="D122" i="13" s="1"/>
  <c r="G66" i="13"/>
  <c r="F66" i="13"/>
  <c r="E66" i="13"/>
  <c r="F90" i="21" l="1"/>
  <c r="F89" i="13"/>
  <c r="F100" i="15"/>
  <c r="D123" i="15"/>
  <c r="E100" i="15"/>
  <c r="E47" i="19"/>
  <c r="F45" i="19"/>
  <c r="E92" i="21"/>
  <c r="E80" i="22"/>
  <c r="F82" i="22"/>
  <c r="F75" i="23"/>
  <c r="E77" i="23"/>
  <c r="F65" i="29"/>
  <c r="F59" i="30"/>
  <c r="E9" i="32"/>
  <c r="E16" i="35"/>
  <c r="E59" i="17"/>
  <c r="F59" i="17"/>
  <c r="E66" i="18"/>
  <c r="F98" i="14"/>
  <c r="E68" i="18"/>
  <c r="E45" i="19"/>
  <c r="F110" i="20"/>
  <c r="F93" i="13"/>
  <c r="E98" i="14"/>
  <c r="E61" i="17"/>
  <c r="F66" i="18"/>
  <c r="E108" i="20"/>
  <c r="F63" i="26"/>
  <c r="F96" i="14"/>
  <c r="E74" i="25"/>
  <c r="D18" i="34"/>
  <c r="D20" i="34" s="1"/>
  <c r="E52" i="28"/>
  <c r="F61" i="17"/>
  <c r="F47" i="19"/>
  <c r="E90" i="21"/>
  <c r="F45" i="24"/>
  <c r="E67" i="29"/>
  <c r="E69" i="31"/>
  <c r="E18" i="34"/>
  <c r="E20" i="34" s="1"/>
  <c r="E89" i="13"/>
  <c r="E43" i="24"/>
  <c r="E65" i="26"/>
  <c r="F69" i="31"/>
  <c r="D16" i="35"/>
  <c r="D11" i="33"/>
  <c r="E9" i="33"/>
  <c r="D11" i="32"/>
  <c r="E67" i="31"/>
  <c r="F67" i="31"/>
  <c r="E65" i="29"/>
  <c r="E56" i="27"/>
  <c r="F65" i="26"/>
  <c r="F76" i="25"/>
  <c r="E76" i="25"/>
  <c r="E45" i="24"/>
  <c r="F43" i="24"/>
  <c r="F80" i="22"/>
  <c r="F92" i="21"/>
  <c r="F108" i="20"/>
  <c r="F68" i="18"/>
  <c r="E96" i="14"/>
  <c r="E93" i="13"/>
</calcChain>
</file>

<file path=xl/sharedStrings.xml><?xml version="1.0" encoding="utf-8"?>
<sst xmlns="http://schemas.openxmlformats.org/spreadsheetml/2006/main" count="5911" uniqueCount="1304">
  <si>
    <t>Name of the Instrument</t>
  </si>
  <si>
    <t>Quantity</t>
  </si>
  <si>
    <t>ISIN Number</t>
  </si>
  <si>
    <t>% to Net Assets</t>
  </si>
  <si>
    <t>Industry Classification / Rating</t>
  </si>
  <si>
    <t>YTM</t>
  </si>
  <si>
    <t>Market Value (including accrued interest, if any) (Rs. in Lakhs)</t>
  </si>
  <si>
    <t>Portfolio Statement as on November 29, 2024</t>
  </si>
  <si>
    <t>Franklin India Equity Savings Fund</t>
  </si>
  <si>
    <t>Franklin India Equity Hybrid Fund</t>
  </si>
  <si>
    <t>Franklin India Balanced Advantage Fund</t>
  </si>
  <si>
    <t>Templeton India Value Fund</t>
  </si>
  <si>
    <t>Templeton India Equity Income Fund</t>
  </si>
  <si>
    <t>Franklin India Technology Fund</t>
  </si>
  <si>
    <t>Franklin India Smaller Companies Fund</t>
  </si>
  <si>
    <t>Franklin India Prima Fund</t>
  </si>
  <si>
    <t>Franklin India Opportunities Fund</t>
  </si>
  <si>
    <t>Franklin India Multi Cap Fund</t>
  </si>
  <si>
    <t>Franklin India Focused Equity Fund</t>
  </si>
  <si>
    <t>Franklin India Equity Advantage Fund</t>
  </si>
  <si>
    <t>Franklin India Bluechip Fund</t>
  </si>
  <si>
    <t>Franklin Build India Fund</t>
  </si>
  <si>
    <t>Franklin Asian Equity Fund</t>
  </si>
  <si>
    <t>Franklin India Feeder - Franklin U.S. Opportunities Fund</t>
  </si>
  <si>
    <t>Debt Instruments</t>
  </si>
  <si>
    <t>(a) Listed / awaiting listing on Stock Exchanges</t>
  </si>
  <si>
    <t>CRISIL AAA</t>
  </si>
  <si>
    <t>ICRA AAA</t>
  </si>
  <si>
    <t>Sub Total</t>
  </si>
  <si>
    <t>Money Market Instruments</t>
  </si>
  <si>
    <t>Treasury Bill</t>
  </si>
  <si>
    <t>Government Securities</t>
  </si>
  <si>
    <t>SOVEREIGN</t>
  </si>
  <si>
    <t>Total</t>
  </si>
  <si>
    <t>Net Assets</t>
  </si>
  <si>
    <t>Call, Cash &amp; Other Assets</t>
  </si>
  <si>
    <t>** Non- Traded Scrips</t>
  </si>
  <si>
    <t>Notes</t>
  </si>
  <si>
    <t>a) NAV at the beginning and at the end of the Half-year ended 29-Nov-2024</t>
  </si>
  <si>
    <t xml:space="preserve">      Plan/Option</t>
  </si>
  <si>
    <t>As on 29-Nov-2024</t>
  </si>
  <si>
    <t>As on 31-May-2024</t>
  </si>
  <si>
    <t xml:space="preserve">      Growth Plan</t>
  </si>
  <si>
    <t xml:space="preserve">      IDCW Plan</t>
  </si>
  <si>
    <t xml:space="preserve">      Direct Growth Plan</t>
  </si>
  <si>
    <t xml:space="preserve">      Direct IDCW Plan</t>
  </si>
  <si>
    <t>IDCW - Income Distribution cum capital withdrawal</t>
  </si>
  <si>
    <t>b) Aggregate Distributions declared during the Half - year ended 29-Nov-2024</t>
  </si>
  <si>
    <t>Nil</t>
  </si>
  <si>
    <t>(In Years)</t>
  </si>
  <si>
    <t xml:space="preserve">d) During the month additional instances of fair valuation/deviation from valuation price provided by the valuation agencies </t>
  </si>
  <si>
    <t>Mutual Fund Units</t>
  </si>
  <si>
    <t>Plan Name</t>
  </si>
  <si>
    <t>Distributions per unit (Rs.)+++</t>
  </si>
  <si>
    <t>+++ Distribution payouts/ re-investments are subject to deduction of TDS at the applicable rates.</t>
  </si>
  <si>
    <t>CARE AAA</t>
  </si>
  <si>
    <t>7.97% Mankind Pharma Ltd (16-Nov-2027) **</t>
  </si>
  <si>
    <t>INE634S07033</t>
  </si>
  <si>
    <t>CRISIL AA+</t>
  </si>
  <si>
    <t>6.45% ICICI Bank Ltd (15-Jun-2028) **</t>
  </si>
  <si>
    <t>INE090A08UE8</t>
  </si>
  <si>
    <t>6.79% GOI 2034 (07-Oct-2034)</t>
  </si>
  <si>
    <t>IN0020240126</t>
  </si>
  <si>
    <t>7.10% GOI 2034 (08-Apr-2034)</t>
  </si>
  <si>
    <t>IN0020240019</t>
  </si>
  <si>
    <t>7.82% Bajaj Finance Ltd (31-Jan-2034) **</t>
  </si>
  <si>
    <t>INE296A07SV1</t>
  </si>
  <si>
    <t>IND AAA</t>
  </si>
  <si>
    <t>8.75% Bharti Telecom Ltd (05-Nov-2029) **</t>
  </si>
  <si>
    <t>INE403D08264</t>
  </si>
  <si>
    <t>8.29% ONGC Petro Additions Ltd (25-Jan-2027) **</t>
  </si>
  <si>
    <t>INE163N08289</t>
  </si>
  <si>
    <t>CRISIL AA</t>
  </si>
  <si>
    <t>8.10% ICICI Home Finance Co Ltd (05-Mar-2027) **</t>
  </si>
  <si>
    <t>INE071G07660</t>
  </si>
  <si>
    <t>7.96% Pipeline Infrastructure Ltd (11-Mar-2029) **</t>
  </si>
  <si>
    <t>INE01XX07034</t>
  </si>
  <si>
    <t>7.87% Summit Digitel Infrastructure Ltd (15-Mar-2030) **</t>
  </si>
  <si>
    <t>INE507T07146</t>
  </si>
  <si>
    <t>0.00% REC Ltd (03-Nov-2034) **</t>
  </si>
  <si>
    <t>INE020B08FJ3</t>
  </si>
  <si>
    <t>8.39% ONGC Petro Additions Ltd (28-Jun-2027) **</t>
  </si>
  <si>
    <t>INE163N08313</t>
  </si>
  <si>
    <t>6.40% LIC Housing Finance Ltd (30-Nov-2026) **</t>
  </si>
  <si>
    <t>INE115A07PN6</t>
  </si>
  <si>
    <t>6.40% Jamnagar Utilities &amp; Power Pvt Ltd (29-Sep-2026) **</t>
  </si>
  <si>
    <t>INE936D07174</t>
  </si>
  <si>
    <t>8.3774% Kotak Mahindra Investments Ltd (21-Jun-2027) **</t>
  </si>
  <si>
    <t>INE975F07IR8</t>
  </si>
  <si>
    <t xml:space="preserve">      Monthly IDCW Plan</t>
  </si>
  <si>
    <t xml:space="preserve">      Quarterly IDCW Plan</t>
  </si>
  <si>
    <t xml:space="preserve">      Direct Monthly IDCW Plan</t>
  </si>
  <si>
    <t xml:space="preserve">      Direct Quarterly IDCW Plan</t>
  </si>
  <si>
    <t>7.58% National Bank For Agriculture &amp; Rural Development (31-Jul-2026)</t>
  </si>
  <si>
    <t>INE261F08DX0</t>
  </si>
  <si>
    <t>7.23% Indian Railway Finance Corporation Ltd (15-Oct-2026) **</t>
  </si>
  <si>
    <t>INE053F08304</t>
  </si>
  <si>
    <t>7.44% Small Industries Development Bank Of India (04-Sep-2026) **</t>
  </si>
  <si>
    <t>INE556F08KI9</t>
  </si>
  <si>
    <t>7.68% Small Industries Development Bank Of India (10-Aug-2027) **</t>
  </si>
  <si>
    <t>INE556F08KP4</t>
  </si>
  <si>
    <t>364 DTB (16-Jan-2025)</t>
  </si>
  <si>
    <t>IN002023Z448</t>
  </si>
  <si>
    <t>Equity &amp; Equity related</t>
  </si>
  <si>
    <t>HDFC Bank Ltd</t>
  </si>
  <si>
    <t>INE040A01034</t>
  </si>
  <si>
    <t>Banks</t>
  </si>
  <si>
    <t>ICICI Bank Ltd</t>
  </si>
  <si>
    <t>INE090A01021</t>
  </si>
  <si>
    <t>Infosys Ltd</t>
  </si>
  <si>
    <t>INE009A01021</t>
  </si>
  <si>
    <t>IT - Software</t>
  </si>
  <si>
    <t>Larsen &amp; Toubro Ltd</t>
  </si>
  <si>
    <t>INE018A01030</t>
  </si>
  <si>
    <t>Construction</t>
  </si>
  <si>
    <t>Bharti Airtel Ltd</t>
  </si>
  <si>
    <t>INE397D01024</t>
  </si>
  <si>
    <t>Telecom - Services</t>
  </si>
  <si>
    <t>Axis Bank Ltd</t>
  </si>
  <si>
    <t>INE238A01034</t>
  </si>
  <si>
    <t>Reliance Industries Ltd</t>
  </si>
  <si>
    <t>INE002A01018</t>
  </si>
  <si>
    <t>Petroleum Products</t>
  </si>
  <si>
    <t>HCL Technologies Ltd</t>
  </si>
  <si>
    <t>INE860A01027</t>
  </si>
  <si>
    <t>Zomato Ltd</t>
  </si>
  <si>
    <t>INE758T01015</t>
  </si>
  <si>
    <t>Retailing</t>
  </si>
  <si>
    <t>United Spirits Ltd</t>
  </si>
  <si>
    <t>INE854D01024</t>
  </si>
  <si>
    <t>Beverages</t>
  </si>
  <si>
    <t>NTPC Ltd</t>
  </si>
  <si>
    <t>INE733E01010</t>
  </si>
  <si>
    <t>Power</t>
  </si>
  <si>
    <t>State Bank of India</t>
  </si>
  <si>
    <t>INE062A01020</t>
  </si>
  <si>
    <t>PB Fintech Ltd</t>
  </si>
  <si>
    <t>INE417T01026</t>
  </si>
  <si>
    <t>Financial Technology (Fintech)</t>
  </si>
  <si>
    <t>Pearl Global Industries Ltd</t>
  </si>
  <si>
    <t>INE940H01022</t>
  </si>
  <si>
    <t>Textiles &amp; Apparels</t>
  </si>
  <si>
    <t>Apollo Hospitals Enterprise Ltd</t>
  </si>
  <si>
    <t>INE437A01024</t>
  </si>
  <si>
    <t>Healthcare Services</t>
  </si>
  <si>
    <t>Crompton Greaves Consumer Electricals Ltd</t>
  </si>
  <si>
    <t>INE299U01018</t>
  </si>
  <si>
    <t>Consumer Durables</t>
  </si>
  <si>
    <t>Sun Pharmaceutical Industries Ltd</t>
  </si>
  <si>
    <t>INE044A01036</t>
  </si>
  <si>
    <t>Pharmaceuticals &amp; Biotechnology</t>
  </si>
  <si>
    <t>Tata Motors Ltd</t>
  </si>
  <si>
    <t>INE155A01022</t>
  </si>
  <si>
    <t>Automobiles</t>
  </si>
  <si>
    <t>Ultratech Cement Ltd</t>
  </si>
  <si>
    <t>INE481G01011</t>
  </si>
  <si>
    <t>Cement &amp; Cement Products</t>
  </si>
  <si>
    <t>Jubilant Foodworks Ltd</t>
  </si>
  <si>
    <t>INE797F01020</t>
  </si>
  <si>
    <t>Leisure Services</t>
  </si>
  <si>
    <t>GAIL (India) Ltd</t>
  </si>
  <si>
    <t>INE129A01019</t>
  </si>
  <si>
    <t>Gas</t>
  </si>
  <si>
    <t>Eris Lifesciences Ltd</t>
  </si>
  <si>
    <t>INE406M01024</t>
  </si>
  <si>
    <t>Maruti Suzuki India Ltd</t>
  </si>
  <si>
    <t>INE585B01010</t>
  </si>
  <si>
    <t>Tech Mahindra Ltd</t>
  </si>
  <si>
    <t>INE669C01036</t>
  </si>
  <si>
    <t>HDFC Life Insurance Co Ltd</t>
  </si>
  <si>
    <t>INE795G01014</t>
  </si>
  <si>
    <t>Insurance</t>
  </si>
  <si>
    <t>Hindustan Unilever Ltd</t>
  </si>
  <si>
    <t>INE030A01027</t>
  </si>
  <si>
    <t>Diversified Fmcg</t>
  </si>
  <si>
    <t>Sapphire Foods India Ltd</t>
  </si>
  <si>
    <t>INE806T01020</t>
  </si>
  <si>
    <t>IndusInd Bank Ltd</t>
  </si>
  <si>
    <t>INE095A01012</t>
  </si>
  <si>
    <t>Amara Raja Energy And Mobility Ltd</t>
  </si>
  <si>
    <t>INE885A01032</t>
  </si>
  <si>
    <t>Auto Components</t>
  </si>
  <si>
    <t>Kirloskar Oil Engines Ltd</t>
  </si>
  <si>
    <t>INE146L01010</t>
  </si>
  <si>
    <t>Industrial Products</t>
  </si>
  <si>
    <t>Bharti Hexacom Ltd</t>
  </si>
  <si>
    <t>INE343G01021</t>
  </si>
  <si>
    <t>Bharat Electronics Ltd</t>
  </si>
  <si>
    <t>INE263A01024</t>
  </si>
  <si>
    <t>Aerospace &amp; Defense</t>
  </si>
  <si>
    <t>Lemon Tree Hotels Ltd</t>
  </si>
  <si>
    <t>INE970X01018</t>
  </si>
  <si>
    <t>Teamlease Services Ltd</t>
  </si>
  <si>
    <t>INE985S01024</t>
  </si>
  <si>
    <t>Commercial Services &amp; Supplies</t>
  </si>
  <si>
    <t>Oil &amp; Natural Gas Corporation Ltd</t>
  </si>
  <si>
    <t>INE213A01029</t>
  </si>
  <si>
    <t>Oil</t>
  </si>
  <si>
    <t>Marico Ltd</t>
  </si>
  <si>
    <t>INE196A01026</t>
  </si>
  <si>
    <t>Agricultural Food &amp; Other Products</t>
  </si>
  <si>
    <t>Amber Enterprises India Ltd</t>
  </si>
  <si>
    <t>INE371P01015</t>
  </si>
  <si>
    <t>JK Lakshmi Cement Ltd</t>
  </si>
  <si>
    <t>INE786A01032</t>
  </si>
  <si>
    <t>Tube Investments of India Ltd</t>
  </si>
  <si>
    <t>INE974X01010</t>
  </si>
  <si>
    <t>Prestige Estates Projects Ltd</t>
  </si>
  <si>
    <t>INE811K01011</t>
  </si>
  <si>
    <t>Realty</t>
  </si>
  <si>
    <t>Tata Steel Ltd</t>
  </si>
  <si>
    <t>INE081A01020</t>
  </si>
  <si>
    <t>Ferrous Metals</t>
  </si>
  <si>
    <t>Intellect Design Arena Ltd</t>
  </si>
  <si>
    <t>INE306R01017</t>
  </si>
  <si>
    <t>360 One Wam Ltd</t>
  </si>
  <si>
    <t>INE466L01038</t>
  </si>
  <si>
    <t>Capital Markets</t>
  </si>
  <si>
    <t>Chemplast Sanmar Ltd</t>
  </si>
  <si>
    <t>INE488A01050</t>
  </si>
  <si>
    <t>Chemicals &amp; Petrochemicals</t>
  </si>
  <si>
    <t>SKF India Ltd</t>
  </si>
  <si>
    <t>INE640A01023</t>
  </si>
  <si>
    <t>PNB Housing Finance Ltd</t>
  </si>
  <si>
    <t>INE572E01012</t>
  </si>
  <si>
    <t>Finance</t>
  </si>
  <si>
    <t>Indus Towers Ltd</t>
  </si>
  <si>
    <t>INE121J01017</t>
  </si>
  <si>
    <t>SRF Ltd</t>
  </si>
  <si>
    <t>INE647A01010</t>
  </si>
  <si>
    <t>Piramal Pharma Ltd</t>
  </si>
  <si>
    <t>INE0DK501011</t>
  </si>
  <si>
    <t>7.90% Bajaj Housing Finance Ltd (28-Apr-2028) **</t>
  </si>
  <si>
    <t>INE377Y07417</t>
  </si>
  <si>
    <t>7.50% National Bank For Agriculture &amp; Rural Development (31-Aug-2026) **</t>
  </si>
  <si>
    <t>INE261F08EA6</t>
  </si>
  <si>
    <t>8.80% Bharti Telecom Ltd (21-Nov-2025) **</t>
  </si>
  <si>
    <t>INE403D08132</t>
  </si>
  <si>
    <t>5.63% GOI 2026 (12-Apr-2026)</t>
  </si>
  <si>
    <t>IN0020210012</t>
  </si>
  <si>
    <t>7.06% GOI 2028 (10-Apr-2028)</t>
  </si>
  <si>
    <t>IN0020230010</t>
  </si>
  <si>
    <t>% to Net Assets(Hedged &amp; Unhedged)</t>
  </si>
  <si>
    <t>Outstanding position in Derivative Instruments (Rs. in Lakhs) Long / (Short)</t>
  </si>
  <si>
    <t>Outstanding derivative exposure as % to net assets Long / (Short)</t>
  </si>
  <si>
    <t>Tata Power Co Ltd</t>
  </si>
  <si>
    <t>INE245A01021</t>
  </si>
  <si>
    <t>Kotak Mahindra Bank Ltd</t>
  </si>
  <si>
    <t>INE237A01028</t>
  </si>
  <si>
    <t>Interglobe Aviation Ltd</t>
  </si>
  <si>
    <t>INE646L01027</t>
  </si>
  <si>
    <t>Transport Services</t>
  </si>
  <si>
    <t>Bajaj Finance Ltd</t>
  </si>
  <si>
    <t>INE296A01024</t>
  </si>
  <si>
    <t>Mahindra &amp; Mahindra Ltd</t>
  </si>
  <si>
    <t>INE101A01026</t>
  </si>
  <si>
    <t>ITC Ltd</t>
  </si>
  <si>
    <t>INE154A01025</t>
  </si>
  <si>
    <t>Tata Consultancy Services Ltd</t>
  </si>
  <si>
    <t>INE467B01029</t>
  </si>
  <si>
    <t>Hindustan Aeronautics Ltd</t>
  </si>
  <si>
    <t>INE066F01020</t>
  </si>
  <si>
    <t>Hindustan Petroleum Corporation Ltd</t>
  </si>
  <si>
    <t>INE094A01015</t>
  </si>
  <si>
    <t>Bharat Petroleum Corporation Ltd</t>
  </si>
  <si>
    <t>INE029A01011</t>
  </si>
  <si>
    <t>Bank of Baroda</t>
  </si>
  <si>
    <t>INE028A01039</t>
  </si>
  <si>
    <t>Power Finance Corporation Ltd</t>
  </si>
  <si>
    <t>INE134E01011</t>
  </si>
  <si>
    <t>Cipla Ltd</t>
  </si>
  <si>
    <t>INE059A01026</t>
  </si>
  <si>
    <t>Power Grid Corporation of India Ltd</t>
  </si>
  <si>
    <t>INE752E01010</t>
  </si>
  <si>
    <t>Havells India Ltd</t>
  </si>
  <si>
    <t>INE176B01034</t>
  </si>
  <si>
    <t>Ambuja Cements Ltd</t>
  </si>
  <si>
    <t>INE079A01024</t>
  </si>
  <si>
    <t>Cholamandalam Investment and Finance Co Ltd</t>
  </si>
  <si>
    <t>INE121A01024</t>
  </si>
  <si>
    <t>Titan Co Ltd</t>
  </si>
  <si>
    <t>INE280A01028</t>
  </si>
  <si>
    <t>REC Ltd</t>
  </si>
  <si>
    <t>INE020B01018</t>
  </si>
  <si>
    <t>Bandhan Bank Ltd</t>
  </si>
  <si>
    <t>INE545U01014</t>
  </si>
  <si>
    <t>Indian Oil Corporation Ltd</t>
  </si>
  <si>
    <t>INE242A01010</t>
  </si>
  <si>
    <t>Canara Bank</t>
  </si>
  <si>
    <t>INE476A01022</t>
  </si>
  <si>
    <t>Biocon Ltd</t>
  </si>
  <si>
    <t>INE376G01013</t>
  </si>
  <si>
    <t>Hero MotoCorp Ltd</t>
  </si>
  <si>
    <t>INE158A01026</t>
  </si>
  <si>
    <t>ACC Ltd</t>
  </si>
  <si>
    <t>INE012A01025</t>
  </si>
  <si>
    <t>Adani Ports and Special Economic Zone Ltd</t>
  </si>
  <si>
    <t>INE742F01042</t>
  </si>
  <si>
    <t>Transport Infrastructure</t>
  </si>
  <si>
    <t>Wipro Ltd</t>
  </si>
  <si>
    <t>INE075A01022</t>
  </si>
  <si>
    <t>Hindalco Industries Ltd</t>
  </si>
  <si>
    <t>INE038A01020</t>
  </si>
  <si>
    <t>Non - Ferrous Metals</t>
  </si>
  <si>
    <t>JSW Steel Ltd</t>
  </si>
  <si>
    <t>INE019A01038</t>
  </si>
  <si>
    <t>7.835% Lic Housing Finance Ltd 11-May-27 **</t>
  </si>
  <si>
    <t>INE115A07QO2</t>
  </si>
  <si>
    <t>8.65% Bharti Telecom Ltd (05-Nov-2027) **</t>
  </si>
  <si>
    <t>INE403D08231</t>
  </si>
  <si>
    <t>7.70% National Bank For Agriculture &amp; Rural Development (30-Sep-2027)</t>
  </si>
  <si>
    <t>INE261F08EI9</t>
  </si>
  <si>
    <t>364 DTB (23-Jan-2025)</t>
  </si>
  <si>
    <t>IN002023Z455</t>
  </si>
  <si>
    <t>7.37% GOI 2028 (23-Oct-2028)</t>
  </si>
  <si>
    <t>IN0020230101</t>
  </si>
  <si>
    <t>Margin on Derivatives</t>
  </si>
  <si>
    <t xml:space="preserve">c) Total outstanding position (as at November 29, 2024) in Derivative Instruments (Gross Notional) </t>
  </si>
  <si>
    <t>Rs. 35,961.10 Lacs</t>
  </si>
  <si>
    <t xml:space="preserve">d) Outstanding derivative exposure as % to net assets </t>
  </si>
  <si>
    <t>e) Portfolio Turnover Ratio during the Half - year 29-Nov-2024</t>
  </si>
  <si>
    <t>f) Residual maturity / Average Maturity as on 29-Nov-2024</t>
  </si>
  <si>
    <t xml:space="preserve">g) During the month additional instances of fair valuation/deviation from valuation price provided by the valuation agencies </t>
  </si>
  <si>
    <t xml:space="preserve">(b) Unlisted </t>
  </si>
  <si>
    <t>Numero Uno International Ltd ** ^^</t>
  </si>
  <si>
    <t>Globsyn Technologies Ltd ** ^^</t>
  </si>
  <si>
    <t>INE671B01034</t>
  </si>
  <si>
    <t>IT - Services</t>
  </si>
  <si>
    <t>9.03% HDFC Credila Financial Services Ltd (04-Mar-2026) **</t>
  </si>
  <si>
    <t>INE539K07270</t>
  </si>
  <si>
    <t>7.43% Small Industries Development Bank Of India (31-Aug-2026)</t>
  </si>
  <si>
    <t>INE556F08KH1</t>
  </si>
  <si>
    <t>7.54% Small Industries Development Bank Of India (12-Jan-2026) **</t>
  </si>
  <si>
    <t>INE556F08KF5</t>
  </si>
  <si>
    <t>7.61% LIC Housing Finance Ltd (30-Jul-2025) **</t>
  </si>
  <si>
    <t>INE115A07PW7</t>
  </si>
  <si>
    <t>7.40% HDFC Bank Ltd (02-Jun-2025) **</t>
  </si>
  <si>
    <t>INE040A08AH8</t>
  </si>
  <si>
    <t>7.38% GOI 2027 (20-Jun-2027)</t>
  </si>
  <si>
    <t>IN0020220037</t>
  </si>
  <si>
    <t>^^ Securities are fair valued</t>
  </si>
  <si>
    <t>c) Portfolio Turnover Ratio during the Half - year 29-Nov-2024</t>
  </si>
  <si>
    <t>d) Residual maturity / Average Maturity as on 29-Nov-2024</t>
  </si>
  <si>
    <t xml:space="preserve">e) During the month additional instances of fair valuation/deviation from valuation price provided by the valuation agencies </t>
  </si>
  <si>
    <t>b) Index Futures</t>
  </si>
  <si>
    <t>8.09% Kotak Mahindra Prime Ltd (09-Nov-2026) **</t>
  </si>
  <si>
    <t>INE916DA7SL3</t>
  </si>
  <si>
    <t>Rs. 46,628.51 Lacs</t>
  </si>
  <si>
    <t>Britannia Industries Ltd</t>
  </si>
  <si>
    <t>INE216A01030</t>
  </si>
  <si>
    <t>Food Products</t>
  </si>
  <si>
    <t>Cummins India Ltd</t>
  </si>
  <si>
    <t>INE298A01020</t>
  </si>
  <si>
    <t>Bajaj Finserv Ltd</t>
  </si>
  <si>
    <t>INE918I01026</t>
  </si>
  <si>
    <t>Nestle India Ltd</t>
  </si>
  <si>
    <t>INE239A01024</t>
  </si>
  <si>
    <t>Indraprastha Gas Ltd</t>
  </si>
  <si>
    <t>INE203G01027</t>
  </si>
  <si>
    <t>Bajaj Auto Ltd</t>
  </si>
  <si>
    <t>INE917I01010</t>
  </si>
  <si>
    <t>Grasim Industries Ltd</t>
  </si>
  <si>
    <t>INE047A01021</t>
  </si>
  <si>
    <t>Dr. Reddy's Laboratories Ltd</t>
  </si>
  <si>
    <t>INE089A01031</t>
  </si>
  <si>
    <t>Entertainment</t>
  </si>
  <si>
    <t>Tata Consumer Products Ltd</t>
  </si>
  <si>
    <t>INE192A01025</t>
  </si>
  <si>
    <t>Dabur India Ltd</t>
  </si>
  <si>
    <t>INE016A01026</t>
  </si>
  <si>
    <t>Personal Products</t>
  </si>
  <si>
    <t>Indian Hotels Co Ltd</t>
  </si>
  <si>
    <t>INE053A01029</t>
  </si>
  <si>
    <t>Coal India Ltd</t>
  </si>
  <si>
    <t>INE522F01014</t>
  </si>
  <si>
    <t>Consumable Fuels</t>
  </si>
  <si>
    <t>Trent Ltd</t>
  </si>
  <si>
    <t>INE849A01020</t>
  </si>
  <si>
    <t>ICICI Prudential Life Insurance Co Ltd</t>
  </si>
  <si>
    <t>INE726G01019</t>
  </si>
  <si>
    <t>City Union Bank Ltd</t>
  </si>
  <si>
    <t>INE491A01021</t>
  </si>
  <si>
    <t>Hyundai Motor India Ltd</t>
  </si>
  <si>
    <t>INE0V6F01027</t>
  </si>
  <si>
    <t>Metropolis Healthcare Ltd</t>
  </si>
  <si>
    <t>INE112L01020</t>
  </si>
  <si>
    <t>Emami Ltd</t>
  </si>
  <si>
    <t>INE548C01032</t>
  </si>
  <si>
    <t>Nuvoco Vistas Corporation Ltd</t>
  </si>
  <si>
    <t>INE118D01016</t>
  </si>
  <si>
    <t>DCB Bank Ltd</t>
  </si>
  <si>
    <t>INE503A01015</t>
  </si>
  <si>
    <t>Akums Drugs And Pharmaceuticals Ltd</t>
  </si>
  <si>
    <t>INE09XN01023</t>
  </si>
  <si>
    <t>Akzo Nobel India Ltd</t>
  </si>
  <si>
    <t>INE133A01011</t>
  </si>
  <si>
    <t>Mahindra &amp; Mahindra Financial Services Ltd</t>
  </si>
  <si>
    <t>INE774D01024</t>
  </si>
  <si>
    <t>UPL Ltd</t>
  </si>
  <si>
    <t>INE628A01036</t>
  </si>
  <si>
    <t>Fertilizers &amp; Agrochemicals</t>
  </si>
  <si>
    <t>Gujarat State Petronet Ltd</t>
  </si>
  <si>
    <t>INE246F01010</t>
  </si>
  <si>
    <t>Restaurant Brands Asia Ltd</t>
  </si>
  <si>
    <t>INE07T201019</t>
  </si>
  <si>
    <t>CarTrade Tech Ltd</t>
  </si>
  <si>
    <t>INE290S01011</t>
  </si>
  <si>
    <t>Gateway Distriparks Ltd</t>
  </si>
  <si>
    <t>INE079J01017</t>
  </si>
  <si>
    <t>TVS Holdings Ltd</t>
  </si>
  <si>
    <t>INE105A01035</t>
  </si>
  <si>
    <t>INE628A20010</t>
  </si>
  <si>
    <t>(b) Units of Real Estate Investment Trusts (REITs)</t>
  </si>
  <si>
    <t>Brookfield India Real Estate Trust</t>
  </si>
  <si>
    <t>INE0FDU25010</t>
  </si>
  <si>
    <t>Industry Classification</t>
  </si>
  <si>
    <t>NHPC Ltd</t>
  </si>
  <si>
    <t>INE848E01016</t>
  </si>
  <si>
    <t>CESC Ltd</t>
  </si>
  <si>
    <t>INE486A01021</t>
  </si>
  <si>
    <t>Petronet LNG Ltd</t>
  </si>
  <si>
    <t>INE347G01014</t>
  </si>
  <si>
    <t>Castrol India Ltd</t>
  </si>
  <si>
    <t>INE172A01027</t>
  </si>
  <si>
    <t>Chambal Fertilizers &amp; Chemicals Ltd</t>
  </si>
  <si>
    <t>INE085A01013</t>
  </si>
  <si>
    <t>Colgate Palmolive (India) Ltd</t>
  </si>
  <si>
    <t>INE259A01022</t>
  </si>
  <si>
    <t>Finolex Industries Ltd</t>
  </si>
  <si>
    <t>INE183A01024</t>
  </si>
  <si>
    <t>IN9047A01029</t>
  </si>
  <si>
    <t>Embassy Office Parks REIT</t>
  </si>
  <si>
    <t>INE041025011</t>
  </si>
  <si>
    <t>Nexus Select Trust REIT</t>
  </si>
  <si>
    <t>INE0NDH25011</t>
  </si>
  <si>
    <t>Foreign Equity Securities</t>
  </si>
  <si>
    <t>Mediatek Inc</t>
  </si>
  <si>
    <t>TW0002454006</t>
  </si>
  <si>
    <t>IT - Hardware</t>
  </si>
  <si>
    <t>Unilever PLC, (ADR)</t>
  </si>
  <si>
    <t>US9047677045</t>
  </si>
  <si>
    <t>Hon Hai Precision Industry Co Ltd</t>
  </si>
  <si>
    <t>TW0002317005</t>
  </si>
  <si>
    <t>Industrial Manufacturing</t>
  </si>
  <si>
    <t>Novatek Microelectronics Corp. Ltd</t>
  </si>
  <si>
    <t>TW0003034005</t>
  </si>
  <si>
    <t>Primax Electronics Ltd</t>
  </si>
  <si>
    <t>TW0004915004</t>
  </si>
  <si>
    <t>Cognizant Technology Solutions Corp., A</t>
  </si>
  <si>
    <t>US1924461023</t>
  </si>
  <si>
    <t>Hyundai Motor Co Ltd</t>
  </si>
  <si>
    <t>KR7005380001</t>
  </si>
  <si>
    <t>SK Telecom Co Ltd</t>
  </si>
  <si>
    <t>KR7017670001</t>
  </si>
  <si>
    <t>Fila Holdings Corp</t>
  </si>
  <si>
    <t>KR7081660003</t>
  </si>
  <si>
    <t>Thai Beverage Pcl</t>
  </si>
  <si>
    <t>TH0902010014</t>
  </si>
  <si>
    <t>Xtep International Holdings Ltd</t>
  </si>
  <si>
    <t>KYG982771092</t>
  </si>
  <si>
    <t>Xinyi Solar Holdings Ltd</t>
  </si>
  <si>
    <t>KYG9829N1025</t>
  </si>
  <si>
    <t>Foreign Mutual Fund Units</t>
  </si>
  <si>
    <t>TW0000056001</t>
  </si>
  <si>
    <t>Foreign Mutual Fund</t>
  </si>
  <si>
    <t>Zensar Technologies Ltd</t>
  </si>
  <si>
    <t>INE520A01027</t>
  </si>
  <si>
    <t>Coforge Ltd</t>
  </si>
  <si>
    <t>INE591G01017</t>
  </si>
  <si>
    <t>Rategain Travel Technologies Ltd</t>
  </si>
  <si>
    <t>INE0CLI01024</t>
  </si>
  <si>
    <t>Birlasoft Ltd</t>
  </si>
  <si>
    <t>INE836A01035</t>
  </si>
  <si>
    <t>Info Edge (India) Ltd</t>
  </si>
  <si>
    <t>INE663F01024</t>
  </si>
  <si>
    <t>CE Info Systems Ltd</t>
  </si>
  <si>
    <t>INE0BV301023</t>
  </si>
  <si>
    <t>Cyient Ltd</t>
  </si>
  <si>
    <t>INE136B01020</t>
  </si>
  <si>
    <t>Tanla Platforms Ltd</t>
  </si>
  <si>
    <t>INE483C01032</t>
  </si>
  <si>
    <t>Indiamart Intermesh Ltd</t>
  </si>
  <si>
    <t>INE933S01016</t>
  </si>
  <si>
    <t>Mphasis Ltd</t>
  </si>
  <si>
    <t>INE356A01018</t>
  </si>
  <si>
    <t>Persistent Systems Ltd</t>
  </si>
  <si>
    <t>INE262H01021</t>
  </si>
  <si>
    <t>Affle India Ltd</t>
  </si>
  <si>
    <t>INE00WC01027</t>
  </si>
  <si>
    <t>Tracxn Technologies Ltd</t>
  </si>
  <si>
    <t>INE0HMF01019</t>
  </si>
  <si>
    <t>Xelpmoc Design and Tech Ltd</t>
  </si>
  <si>
    <t>INE01P501012</t>
  </si>
  <si>
    <t>Meta Platforms Inc</t>
  </si>
  <si>
    <t>US30303M1027</t>
  </si>
  <si>
    <t>Amazon.com INC</t>
  </si>
  <si>
    <t>US0231351067</t>
  </si>
  <si>
    <t>Apple Inc</t>
  </si>
  <si>
    <t>US0378331005</t>
  </si>
  <si>
    <t>Microsoft Corp</t>
  </si>
  <si>
    <t>US5949181045</t>
  </si>
  <si>
    <t>Alphabet Inc</t>
  </si>
  <si>
    <t>US02079K3059</t>
  </si>
  <si>
    <t>Franklin Technology Fund, Class I (Acc)</t>
  </si>
  <si>
    <t>LU0626261944</t>
  </si>
  <si>
    <t>Brigade Enterprises Ltd</t>
  </si>
  <si>
    <t>INE791I01019</t>
  </si>
  <si>
    <t>Aster DM Healthcare Ltd</t>
  </si>
  <si>
    <t>INE914M01019</t>
  </si>
  <si>
    <t>Deepak Nitrite Ltd</t>
  </si>
  <si>
    <t>INE288B01029</t>
  </si>
  <si>
    <t>Karur Vysya Bank Ltd</t>
  </si>
  <si>
    <t>INE036D01028</t>
  </si>
  <si>
    <t>Kalyan Jewellers India Ltd</t>
  </si>
  <si>
    <t>INE303R01014</t>
  </si>
  <si>
    <t>Equitas Small Finance Bank Ltd</t>
  </si>
  <si>
    <t>INE063P01018</t>
  </si>
  <si>
    <t>J.B. Chemicals &amp; Pharmaceuticals Ltd</t>
  </si>
  <si>
    <t>INE572A01036</t>
  </si>
  <si>
    <t>CCL Products (India) Ltd</t>
  </si>
  <si>
    <t>INE421D01022</t>
  </si>
  <si>
    <t>K.P.R. Mill Ltd</t>
  </si>
  <si>
    <t>INE930H01031</t>
  </si>
  <si>
    <t>Carborundum Universal Ltd</t>
  </si>
  <si>
    <t>INE120A01034</t>
  </si>
  <si>
    <t>Sobha Ltd</t>
  </si>
  <si>
    <t>INE671H01015</t>
  </si>
  <si>
    <t>MedPlus Health Services Ltd</t>
  </si>
  <si>
    <t>INE804L01022</t>
  </si>
  <si>
    <t>Blue Star Ltd</t>
  </si>
  <si>
    <t>INE472A01039</t>
  </si>
  <si>
    <t>Ion Exchange (India) Ltd</t>
  </si>
  <si>
    <t>INE570A01022</t>
  </si>
  <si>
    <t>Other Utilities</t>
  </si>
  <si>
    <t>Kirloskar Pneumatic Co Ltd</t>
  </si>
  <si>
    <t>INE811A01020</t>
  </si>
  <si>
    <t>Syrma SGS Technology Ltd</t>
  </si>
  <si>
    <t>INE0DYJ01015</t>
  </si>
  <si>
    <t>KNR Constructions Ltd</t>
  </si>
  <si>
    <t>INE634I01029</t>
  </si>
  <si>
    <t>Cholamandalam Financial Holdings Ltd</t>
  </si>
  <si>
    <t>INE149A01033</t>
  </si>
  <si>
    <t>Praj Industries Ltd</t>
  </si>
  <si>
    <t>INE074A01025</t>
  </si>
  <si>
    <t>Titagarh Rail Systems Ltd</t>
  </si>
  <si>
    <t>INE615H01020</t>
  </si>
  <si>
    <t>Elecon Engineering Co Ltd</t>
  </si>
  <si>
    <t>INE205B01031</t>
  </si>
  <si>
    <t>S J S Enterprises Ltd</t>
  </si>
  <si>
    <t>INE284S01014</t>
  </si>
  <si>
    <t>KPIT Technologies Ltd</t>
  </si>
  <si>
    <t>INE04I401011</t>
  </si>
  <si>
    <t>Exide Industries Ltd</t>
  </si>
  <si>
    <t>INE302A01020</t>
  </si>
  <si>
    <t>Jubilant Ingrevia Ltd</t>
  </si>
  <si>
    <t>INE0BY001018</t>
  </si>
  <si>
    <t>Pricol Ltd</t>
  </si>
  <si>
    <t>INE726V01018</t>
  </si>
  <si>
    <t>Multi Commodity Exchange Of India Ltd</t>
  </si>
  <si>
    <t>INE745G01035</t>
  </si>
  <si>
    <t>Finolex Cables Ltd</t>
  </si>
  <si>
    <t>INE235A01022</t>
  </si>
  <si>
    <t>Jyothy Labs Ltd</t>
  </si>
  <si>
    <t>INE668F01031</t>
  </si>
  <si>
    <t>Household Products</t>
  </si>
  <si>
    <t>Ahluwalia Contracts (India) Ltd</t>
  </si>
  <si>
    <t>INE758C01029</t>
  </si>
  <si>
    <t>Tega Industries Ltd</t>
  </si>
  <si>
    <t>INE011K01018</t>
  </si>
  <si>
    <t>Hitachi Energy India Ltd</t>
  </si>
  <si>
    <t>INE07Y701011</t>
  </si>
  <si>
    <t>Electrical Equipment</t>
  </si>
  <si>
    <t>Data Patterns India Ltd</t>
  </si>
  <si>
    <t>INE0IX101010</t>
  </si>
  <si>
    <t>Apollo Pipes Ltd</t>
  </si>
  <si>
    <t>INE126J01016</t>
  </si>
  <si>
    <t>Atul Ltd</t>
  </si>
  <si>
    <t>INE100A01010</t>
  </si>
  <si>
    <t>Anand Rathi Wealth Ltd</t>
  </si>
  <si>
    <t>INE463V01026</t>
  </si>
  <si>
    <t>V-Mart Retail Ltd</t>
  </si>
  <si>
    <t>INE665J01013</t>
  </si>
  <si>
    <t>GHCL Ltd</t>
  </si>
  <si>
    <t>INE539A01019</t>
  </si>
  <si>
    <t>The Ramco Cements Ltd</t>
  </si>
  <si>
    <t>INE331A01037</t>
  </si>
  <si>
    <t>Angel One Ltd</t>
  </si>
  <si>
    <t>INE732I01013</t>
  </si>
  <si>
    <t>Ratnamani Metals &amp; Tubes Ltd</t>
  </si>
  <si>
    <t>INE703B01027</t>
  </si>
  <si>
    <t>Kirloskar Brothers Ltd</t>
  </si>
  <si>
    <t>INE732A01036</t>
  </si>
  <si>
    <t>Nesco Ltd</t>
  </si>
  <si>
    <t>INE317F01035</t>
  </si>
  <si>
    <t>Shankara Building Products Ltd</t>
  </si>
  <si>
    <t>INE274V01019</t>
  </si>
  <si>
    <t>Karnataka Bank Ltd</t>
  </si>
  <si>
    <t>INE614B01018</t>
  </si>
  <si>
    <t>TTK Prestige Ltd</t>
  </si>
  <si>
    <t>INE690A01028</t>
  </si>
  <si>
    <t>SBFC Finance Ltd</t>
  </si>
  <si>
    <t>INE423Y01016</t>
  </si>
  <si>
    <t>Techno Electric &amp; Engineering Co Ltd</t>
  </si>
  <si>
    <t>INE285K01026</t>
  </si>
  <si>
    <t>India Shelter Finance Corporation Ltd</t>
  </si>
  <si>
    <t>INE922K01024</t>
  </si>
  <si>
    <t>Rolex Rings Ltd</t>
  </si>
  <si>
    <t>INE645S01016</t>
  </si>
  <si>
    <t>Shivalik Bimetal Controls Ltd</t>
  </si>
  <si>
    <t>INE386D01027</t>
  </si>
  <si>
    <t>Stanley Lifestyles Ltd</t>
  </si>
  <si>
    <t>INE01A001028</t>
  </si>
  <si>
    <t>MTAR Technologies Ltd</t>
  </si>
  <si>
    <t>INE864I01014</t>
  </si>
  <si>
    <t>S P Apparels Ltd</t>
  </si>
  <si>
    <t>INE212I01016</t>
  </si>
  <si>
    <t>Vishnu Chemicals Ltd</t>
  </si>
  <si>
    <t>INE270I01022</t>
  </si>
  <si>
    <t>Indoco Remedies Ltd</t>
  </si>
  <si>
    <t>INE873D01024</t>
  </si>
  <si>
    <t>Devyani International Ltd</t>
  </si>
  <si>
    <t>INE872J01023</t>
  </si>
  <si>
    <t>Pitti Engineering Ltd</t>
  </si>
  <si>
    <t>INE450D01021</t>
  </si>
  <si>
    <t>TV Today Network Ltd</t>
  </si>
  <si>
    <t>INE038F01029</t>
  </si>
  <si>
    <t>Music Broadcast Ltd (Non- Convertible Preference Shares)</t>
  </si>
  <si>
    <t>INE919I04010</t>
  </si>
  <si>
    <t>Campus Activewear Ltd</t>
  </si>
  <si>
    <t>INE278Y01022</t>
  </si>
  <si>
    <t>IN9671H01013</t>
  </si>
  <si>
    <t>Mrs Bectors Food Specialities Ltd</t>
  </si>
  <si>
    <t>INE495P01012</t>
  </si>
  <si>
    <t>91 DTB (30-Jan-2025)</t>
  </si>
  <si>
    <t>IN002024X300</t>
  </si>
  <si>
    <t>Federal Bank Ltd</t>
  </si>
  <si>
    <t>INE171A01029</t>
  </si>
  <si>
    <t>Coromandel International Ltd</t>
  </si>
  <si>
    <t>INE169A01031</t>
  </si>
  <si>
    <t>Dixon Technologies (India) Ltd</t>
  </si>
  <si>
    <t>INE935N01020</t>
  </si>
  <si>
    <t>IPCA Laboratories Ltd</t>
  </si>
  <si>
    <t>INE571A01038</t>
  </si>
  <si>
    <t>Voltas Ltd</t>
  </si>
  <si>
    <t>INE226A01021</t>
  </si>
  <si>
    <t>Max Financial Services Ltd</t>
  </si>
  <si>
    <t>INE180A01020</t>
  </si>
  <si>
    <t>Oberoi Realty Ltd</t>
  </si>
  <si>
    <t>INE093I01010</t>
  </si>
  <si>
    <t>Max Healthcare Institute Ltd</t>
  </si>
  <si>
    <t>INE027H01010</t>
  </si>
  <si>
    <t>CG Power and Industrial Solutions Ltd</t>
  </si>
  <si>
    <t>INE067A01029</t>
  </si>
  <si>
    <t>J.K. Cement Ltd</t>
  </si>
  <si>
    <t>INE823G01014</t>
  </si>
  <si>
    <t>APL Apollo Tubes Ltd</t>
  </si>
  <si>
    <t>INE702C01027</t>
  </si>
  <si>
    <t>Phoenix Mills Ltd</t>
  </si>
  <si>
    <t>INE211B01039</t>
  </si>
  <si>
    <t>Page Industries Ltd</t>
  </si>
  <si>
    <t>INE761H01022</t>
  </si>
  <si>
    <t>Alkem Laboratories Ltd</t>
  </si>
  <si>
    <t>INE540L01014</t>
  </si>
  <si>
    <t>Endurance Technologies Ltd</t>
  </si>
  <si>
    <t>INE913H01037</t>
  </si>
  <si>
    <t>United Breweries Ltd</t>
  </si>
  <si>
    <t>INE686F01025</t>
  </si>
  <si>
    <t>Ajanta Pharma Ltd</t>
  </si>
  <si>
    <t>INE031B01049</t>
  </si>
  <si>
    <t>PI Industries Ltd</t>
  </si>
  <si>
    <t>INE603J01030</t>
  </si>
  <si>
    <t>Abbott India Ltd</t>
  </si>
  <si>
    <t>INE358A01014</t>
  </si>
  <si>
    <t>Escorts Kubota Ltd</t>
  </si>
  <si>
    <t>INE042A01014</t>
  </si>
  <si>
    <t>Agricultural, Commercial &amp; Construction Vehicles</t>
  </si>
  <si>
    <t>Laurus Labs Ltd</t>
  </si>
  <si>
    <t>INE947Q01028</t>
  </si>
  <si>
    <t>ICICI Lombard General Insurance Co Ltd</t>
  </si>
  <si>
    <t>INE765G01017</t>
  </si>
  <si>
    <t>Motherson Sumi Wiring India Ltd</t>
  </si>
  <si>
    <t>INE0FS801015</t>
  </si>
  <si>
    <t>Sundram Fasteners Ltd</t>
  </si>
  <si>
    <t>INE387A01021</t>
  </si>
  <si>
    <t>Kajaria Ceramics Ltd</t>
  </si>
  <si>
    <t>INE217B01036</t>
  </si>
  <si>
    <t>Balkrishna Industries Ltd</t>
  </si>
  <si>
    <t>INE787D01026</t>
  </si>
  <si>
    <t>Timken India Ltd</t>
  </si>
  <si>
    <t>INE325A01013</t>
  </si>
  <si>
    <t>Uno Minda Ltd</t>
  </si>
  <si>
    <t>INE405E01023</t>
  </si>
  <si>
    <t>Lupin Ltd</t>
  </si>
  <si>
    <t>INE326A01037</t>
  </si>
  <si>
    <t>Whirlpool Of India Ltd</t>
  </si>
  <si>
    <t>INE716A01013</t>
  </si>
  <si>
    <t>Container Corporation Of India Ltd</t>
  </si>
  <si>
    <t>INE111A01025</t>
  </si>
  <si>
    <t>Waaree Energies Ltd</t>
  </si>
  <si>
    <t>INE377N01017</t>
  </si>
  <si>
    <t>* Less than 0.01%</t>
  </si>
  <si>
    <t>Sudarshan Chemical Industries Ltd</t>
  </si>
  <si>
    <t>INE659A01023</t>
  </si>
  <si>
    <t>Samvardhana Motherson International Ltd</t>
  </si>
  <si>
    <t>INE775A01035</t>
  </si>
  <si>
    <t>ISGEC Heavy Engineering Ltd</t>
  </si>
  <si>
    <t>INE858B01029</t>
  </si>
  <si>
    <t>Syngene International Ltd</t>
  </si>
  <si>
    <t>INE398R01022</t>
  </si>
  <si>
    <t>Godrej Consumer Products Ltd</t>
  </si>
  <si>
    <t>INE102D01028</t>
  </si>
  <si>
    <t>TBO Tek Ltd</t>
  </si>
  <si>
    <t>INE673O01025</t>
  </si>
  <si>
    <t>Senco Gold Ltd</t>
  </si>
  <si>
    <t>INE602W01019</t>
  </si>
  <si>
    <t>TVS Motor Co Ltd</t>
  </si>
  <si>
    <t>INE494B01023</t>
  </si>
  <si>
    <t>Unichem Laboratories Ltd</t>
  </si>
  <si>
    <t>INE351A01035</t>
  </si>
  <si>
    <t>Somany Ceramics Ltd</t>
  </si>
  <si>
    <t>INE355A01028</t>
  </si>
  <si>
    <t>Emcure Pharmaceuticals Ltd</t>
  </si>
  <si>
    <t>INE168P01015</t>
  </si>
  <si>
    <t>Godavari Biorefineries Ltd</t>
  </si>
  <si>
    <t>INE497S01012</t>
  </si>
  <si>
    <t>Diversified FMCG</t>
  </si>
  <si>
    <t>Chennai Interactive Business Services Pvt Ltd ** ^^</t>
  </si>
  <si>
    <t>91 DTB (27-Feb-2025)</t>
  </si>
  <si>
    <t>IN002024X342</t>
  </si>
  <si>
    <t>Ecos India Mobility &amp; Hospitality Ltd</t>
  </si>
  <si>
    <t>INE06HJ01020</t>
  </si>
  <si>
    <t>The Anup Engineering Ltd</t>
  </si>
  <si>
    <t>INE294Z01018</t>
  </si>
  <si>
    <t>KEI Industries Ltd</t>
  </si>
  <si>
    <t>INE878B01027</t>
  </si>
  <si>
    <t>Dalmia Bharat Ltd</t>
  </si>
  <si>
    <t>INE00R701025</t>
  </si>
  <si>
    <t>Delhivery Ltd</t>
  </si>
  <si>
    <t>INE148O01028</t>
  </si>
  <si>
    <t>Kansai Nerolac Paints Ltd</t>
  </si>
  <si>
    <t>INE531A01024</t>
  </si>
  <si>
    <t>Quantum Information Systems ** ^^</t>
  </si>
  <si>
    <t>91 DTB (03-Jan-2025)</t>
  </si>
  <si>
    <t>IN002024X268</t>
  </si>
  <si>
    <t>SBI Cards and Payment Services Ltd</t>
  </si>
  <si>
    <t>INE018E01016</t>
  </si>
  <si>
    <t>AU Small Finance Bank Ltd</t>
  </si>
  <si>
    <t>INE949L01017</t>
  </si>
  <si>
    <t>Sona Blw Precision Forgings Ltd</t>
  </si>
  <si>
    <t>INE073K01018</t>
  </si>
  <si>
    <t>Godrej Properties Ltd</t>
  </si>
  <si>
    <t>INE484J01027</t>
  </si>
  <si>
    <t>Ashok Leyland Ltd</t>
  </si>
  <si>
    <t>INE208A01029</t>
  </si>
  <si>
    <t>JSW Infrastructure Ltd</t>
  </si>
  <si>
    <t>INE880J01026</t>
  </si>
  <si>
    <t>Mankind Pharma Ltd</t>
  </si>
  <si>
    <t>INE634S01028</t>
  </si>
  <si>
    <t>Godrej Agrovet Ltd</t>
  </si>
  <si>
    <t>INE850D01014</t>
  </si>
  <si>
    <t>Aadhar Housing Finance Ltd</t>
  </si>
  <si>
    <t>INE883F01010</t>
  </si>
  <si>
    <t>Torrent Pharmaceuticals Ltd</t>
  </si>
  <si>
    <t>INE685A01028</t>
  </si>
  <si>
    <t>Freshworks Inc</t>
  </si>
  <si>
    <t>US3580541049</t>
  </si>
  <si>
    <t>SBI Life Insurance Co Ltd</t>
  </si>
  <si>
    <t>INE123W01016</t>
  </si>
  <si>
    <t>NCC Ltd</t>
  </si>
  <si>
    <t>INE868B01028</t>
  </si>
  <si>
    <t>Avalon Technologies Ltd</t>
  </si>
  <si>
    <t>INE0LCL01028</t>
  </si>
  <si>
    <t>Taiwan Semiconductor Manufacturing Co. Ltd</t>
  </si>
  <si>
    <t>TW0002330008</t>
  </si>
  <si>
    <t>Tencent Holdings Ltd</t>
  </si>
  <si>
    <t>KYG875721634</t>
  </si>
  <si>
    <t>Samsung Electronics Co. Ltd</t>
  </si>
  <si>
    <t>KR7005930003</t>
  </si>
  <si>
    <t>Alibaba Group Holding Ltd</t>
  </si>
  <si>
    <t>KYG017191142</t>
  </si>
  <si>
    <t>AIA Group Ltd</t>
  </si>
  <si>
    <t>HK0000069689</t>
  </si>
  <si>
    <t>Contemporary Amperex Technology Co Ltd</t>
  </si>
  <si>
    <t>CNE100003662</t>
  </si>
  <si>
    <t>Yum China Holdings INC</t>
  </si>
  <si>
    <t>US98850P1093</t>
  </si>
  <si>
    <t>Meituan</t>
  </si>
  <si>
    <t>KYG596691041</t>
  </si>
  <si>
    <t>Bank Central Asia Tbk Pt</t>
  </si>
  <si>
    <t>ID1000109507</t>
  </si>
  <si>
    <t>SK Hynix Inc</t>
  </si>
  <si>
    <t>KR7000660001</t>
  </si>
  <si>
    <t>Sumber Alfaria Trijaya Tbk PT</t>
  </si>
  <si>
    <t>ID1000128705</t>
  </si>
  <si>
    <t>DBS Group Holdings Ltd</t>
  </si>
  <si>
    <t>SG1L01001701</t>
  </si>
  <si>
    <t>Budweiser Brewing Co APAC Ltd</t>
  </si>
  <si>
    <t>KYG1674K1013</t>
  </si>
  <si>
    <t>China Merchants Bank Co Ltd</t>
  </si>
  <si>
    <t>CNE1000002M1</t>
  </si>
  <si>
    <t>Makemytrip Ltd</t>
  </si>
  <si>
    <t>MU0295S00016</t>
  </si>
  <si>
    <t>Midea Group Co Ltd</t>
  </si>
  <si>
    <t>CNE100001QQ5</t>
  </si>
  <si>
    <t>Minor International Pcl, Fgn.</t>
  </si>
  <si>
    <t>TH0128B10Z17</t>
  </si>
  <si>
    <t>SF Holding Co Ltd</t>
  </si>
  <si>
    <t>CNE100000L63</t>
  </si>
  <si>
    <t>BDO Unibank Inc.</t>
  </si>
  <si>
    <t>PHY077751022</t>
  </si>
  <si>
    <t>Bank Rakyat Indonesia Persero Tbk Pt</t>
  </si>
  <si>
    <t>ID1000118201</t>
  </si>
  <si>
    <t>Bangkok Dusit Medical Services Pcl</t>
  </si>
  <si>
    <t>TH0264A10Z12</t>
  </si>
  <si>
    <t>Samsung Sdi Co Ltd</t>
  </si>
  <si>
    <t>KR7006400006</t>
  </si>
  <si>
    <t>China Mengniu Dairy Co. Ltd</t>
  </si>
  <si>
    <t>KYG210961051</t>
  </si>
  <si>
    <t>Agricultural Food &amp; other Products</t>
  </si>
  <si>
    <t>Ayala Land Inc</t>
  </si>
  <si>
    <t>PHY0488F1004</t>
  </si>
  <si>
    <t>Sunresin New Materials Co Ltd</t>
  </si>
  <si>
    <t>CNE100002136</t>
  </si>
  <si>
    <t>Trip.Com Group Ltd</t>
  </si>
  <si>
    <t>KYG9066F1019</t>
  </si>
  <si>
    <t>Weichai Power Co Ltd</t>
  </si>
  <si>
    <t>CNE1000004L9</t>
  </si>
  <si>
    <t>Luxshare Precision Industry Co Ltd</t>
  </si>
  <si>
    <t>CNE100000TP3</t>
  </si>
  <si>
    <t>Techtronic Industries Co. Ltd</t>
  </si>
  <si>
    <t>HK0669013440</t>
  </si>
  <si>
    <t>CNE100006NF4</t>
  </si>
  <si>
    <t>Xiaomi Corp</t>
  </si>
  <si>
    <t>KYG9830T1067</t>
  </si>
  <si>
    <t>Asian Paints Ltd</t>
  </si>
  <si>
    <t>INE021A01026</t>
  </si>
  <si>
    <t>Shriram Finance Ltd</t>
  </si>
  <si>
    <t>INE721A01013</t>
  </si>
  <si>
    <t>Eicher Motors Ltd</t>
  </si>
  <si>
    <t>INE066A01021</t>
  </si>
  <si>
    <t>Adani Enterprises Ltd</t>
  </si>
  <si>
    <t>INE423A01024</t>
  </si>
  <si>
    <t>Metals &amp; Minerals Trading</t>
  </si>
  <si>
    <t>Franklin U.S. Opportunities Fund, Class I (Acc)</t>
  </si>
  <si>
    <t>LU0195948665</t>
  </si>
  <si>
    <t>Templeton European Opportunities Fund, Class I (Acc)</t>
  </si>
  <si>
    <t>LU0195949390</t>
  </si>
  <si>
    <t>Franklin India Bluechip Fund Direct-Growth Plan</t>
  </si>
  <si>
    <t>INF090I01FN7</t>
  </si>
  <si>
    <t>INF109K013N3</t>
  </si>
  <si>
    <t>INF200K01VE4</t>
  </si>
  <si>
    <t>Nippon India ETF Gold Bees</t>
  </si>
  <si>
    <t>INF204KB17I5</t>
  </si>
  <si>
    <t>Franklin India Short-Term Income Plan (No. of Segregated Portfolios in the Scheme- 3) - (under winding up) Direct-Growth Plan ^^ $$$</t>
  </si>
  <si>
    <t>INF090I01GK1</t>
  </si>
  <si>
    <t>Franklin India Liquid Fund Direct-Growth Plan</t>
  </si>
  <si>
    <t>INF090I01JV2</t>
  </si>
  <si>
    <t>Franklin India Short Term Income Plan-Segregated Portfolio 3- 9.50% Yes Bank Ltd CO 23 Dec 2021-Direct-Growth Plan</t>
  </si>
  <si>
    <t>INF090I01VS3</t>
  </si>
  <si>
    <t>Franklin India Flexi Cap Fund-Direct Growth Plan (Formerly known as Franklin India Equity Fund)</t>
  </si>
  <si>
    <t>INF090I01FK3</t>
  </si>
  <si>
    <t>Franklin India Dynamic Accrual Fund- Segregated Portfolio 3- 9.50% Yes Bank Ltd CO 23 Dec 2021-Direct-Growth Plan</t>
  </si>
  <si>
    <t>INF090I01WD3</t>
  </si>
  <si>
    <t>Foreign ETF</t>
  </si>
  <si>
    <t xml:space="preserve">e) Risk-o-meter </t>
  </si>
  <si>
    <t>Refer below link for rationale of devation under Valuation policy</t>
  </si>
  <si>
    <t>Additional Disclosure Valuation Policy</t>
  </si>
  <si>
    <t>NA</t>
  </si>
  <si>
    <t>*** Allotment date for the scheme was July 29, 2024</t>
  </si>
  <si>
    <t>As on 31-May-2024***</t>
  </si>
  <si>
    <t>Franklin India Flexi Cap Fund ( Formerly known as Franklin India Equity Fund) ^</t>
  </si>
  <si>
    <t>NIL</t>
  </si>
  <si>
    <t>Franklin India NSE Nifty 50 Index Fund (Formerly known as Franklin India Index Fund – NSE Nifty Plan) ^</t>
  </si>
  <si>
    <t>Franklin India ELSS Tax Saver Fund (Formerly known as Franklin India TAXSHIELD) ^</t>
  </si>
  <si>
    <t>ETF</t>
  </si>
  <si>
    <t>ICICI Prudential Short Term Fund Direct - Growth Plan</t>
  </si>
  <si>
    <t>SBI Short Term Debt Fund Direct - Growth Plan</t>
  </si>
  <si>
    <t>$$$ This scheme is under winding-up and SBI Funds Management Private Limited has been appointed as the liquidator as per the order of Hon'ble Supreme Court dated February 12, 2021.</t>
  </si>
  <si>
    <t>Franklin India Dynamic Asset Allocation Fund Of Funds**</t>
  </si>
  <si>
    <t>Nifty Index Future  - 26-Dec-2024</t>
  </si>
  <si>
    <t>Grasim Industries Ltd- Partly Paid</t>
  </si>
  <si>
    <t>Sobha Ltd - Partly Paid</t>
  </si>
  <si>
    <t xml:space="preserve">h) Risk-o-meter </t>
  </si>
  <si>
    <t>Primary Benchmark: Nifty Equity Savings Index</t>
  </si>
  <si>
    <t>Investors should consult their financial advisers if in doubt about whether the product is suitable for them</t>
  </si>
  <si>
    <t>Risk level based on portfolio as on November 29, 2024</t>
  </si>
  <si>
    <t>Risk level of primary benchmark as on November 29, 2024</t>
  </si>
  <si>
    <t xml:space="preserve">f) Risk-o-meter </t>
  </si>
  <si>
    <t>Primary Benchmark: CRISIL Hybrid 35+65 - Aggressive Index</t>
  </si>
  <si>
    <t>Primary Benchmark: Nifty 50 Hybrid Composite Debt 50:50 Index</t>
  </si>
  <si>
    <t>Primary Benchmark:  Tier-1 Index:  Nifty 500 (Effective August 1, 2023, the benchmark of the scheme has been changed from NIFTY500 Value 50)</t>
  </si>
  <si>
    <t xml:space="preserve">Tier-2 Index:  NIFTY500 Value 50 </t>
  </si>
  <si>
    <t>Primary Benchmark: Tier-1 Index:  Nifty 500 (Effective August 1, 2023, the benchmark of the scheme has been changed from  Nifty Dividend Opportunities 50 )</t>
  </si>
  <si>
    <t>Tier-2 Index:  Nifty Dividend Opportunities 50</t>
  </si>
  <si>
    <t>Primary Benchmark: BSE Teck (Effective June 1, 2024, the benchmark of the scheme has been renamed from S&amp;P BSE Teck)</t>
  </si>
  <si>
    <t>Primary Benchmark: Nifty Smallcap 250</t>
  </si>
  <si>
    <t>Primary Benchmark: Nifty Midcap 150</t>
  </si>
  <si>
    <t>Primary Benchmark: NIFTY 500</t>
  </si>
  <si>
    <t>Primary Benchmark: Nifty 500 Multi Cap 50:25:25 Total Returns Index</t>
  </si>
  <si>
    <t>^ Franklin India Equity Fund is renamed as Franklin India Flexi Cap Fund effective Jan 29, 2021.</t>
  </si>
  <si>
    <t>Primary Benchmark: NIFTY LargeMidcap 250</t>
  </si>
  <si>
    <t>Primary Benchmark: Nifty 100</t>
  </si>
  <si>
    <t>Primary Benchmark: BSE India Infrastructure Index (Effective June 1, 2024, the benchmark of the scheme has been renamed from S&amp;P BSE India Infrastructure Index)</t>
  </si>
  <si>
    <t>Primary Benchmark: 75% MSCI Asia (Ex-Japan) Standard Index + 25% Nifty 500 Index (Effective March 9, 2024, the benchmark of the scheme has changed from MSCI Asia (ex-Japan) Standard Index)</t>
  </si>
  <si>
    <t>Primary Benchmark: Nifty 50</t>
  </si>
  <si>
    <t>^ Franklin India Index Fund – NSE Nifty Plan is renamed as Franklin India NSE Nifty 50 Index Fund effective July 01, 2022.</t>
  </si>
  <si>
    <t>^ Franklin India TAXSHIELD is renamed as Franklin India ELSS Tax Saver Fund effective December 22, 2023.</t>
  </si>
  <si>
    <t>Primary Benchmark: Russell 3000 Growth Index</t>
  </si>
  <si>
    <t>Primary Benchmark: MSCI Europe Index</t>
  </si>
  <si>
    <t xml:space="preserve">Primary Benchmark: 40% Nifty 500 TRI + 40% Nifty Short Duration Debt Index + 20% domestic gold price </t>
  </si>
  <si>
    <t>^ Franklin India Multi-Asset Solution Fund is renamed as Franklin India Multi-Asset Solution Fund of Funds effective Dec 19, 2022.</t>
  </si>
  <si>
    <t>Primary Benchmark: CRISIL Hybrid 50+50 - Moderate Index</t>
  </si>
  <si>
    <t>** All Plans under Franklin India Life Stage Fund of Funds (FILSF) were merged with Franklin India Dynamic Asset Allocation Fund of Funds (FIDAAF) as on December 19, 2022.</t>
  </si>
  <si>
    <t>Risk level of tier-1 benchmark  as on November 29, 2024</t>
  </si>
  <si>
    <t>Risk level of tier-2 benchmark  as on November 29, 2024</t>
  </si>
  <si>
    <t>Franklin India Multi-Asset Solution Fund of Funds (Formerly known as Franklin India Multi-Asset Solution Fund) ^</t>
  </si>
  <si>
    <t>Franklin India Liquid Fund</t>
  </si>
  <si>
    <t>Rating</t>
  </si>
  <si>
    <t>INE860H07HR0</t>
  </si>
  <si>
    <t>Aditya Birla Finance Ltd (3MTBILL+165 Bps) (21-Jan-2025) **$</t>
  </si>
  <si>
    <t>INE377Y07250</t>
  </si>
  <si>
    <t>5.69% Bajaj Housing Finance Ltd (06-Dec-2024) **</t>
  </si>
  <si>
    <t>INE557F08FG1</t>
  </si>
  <si>
    <t>7.05% National Housing Bank (18-Dec-2024) **</t>
  </si>
  <si>
    <t>INE115A07PD7</t>
  </si>
  <si>
    <t>6.40% LIC Housing Finance Ltd (24-Jan-2025) **</t>
  </si>
  <si>
    <t>INE110L08060</t>
  </si>
  <si>
    <t>9.00% Reliance Industries Ltd (21-Jan-2025) **</t>
  </si>
  <si>
    <t>INE020B08898</t>
  </si>
  <si>
    <t>8.23% REC Ltd (23-Jan-2025) **</t>
  </si>
  <si>
    <t>Certificate of Deposit</t>
  </si>
  <si>
    <t>INE237A162V1</t>
  </si>
  <si>
    <t>Kotak Mahindra Bank Ltd (03-Jan-2025) **</t>
  </si>
  <si>
    <t>CRISIL A1+</t>
  </si>
  <si>
    <t>INE028A16EU1</t>
  </si>
  <si>
    <t>Bank of Baroda (07-Feb-2025) **</t>
  </si>
  <si>
    <t>IND A1+</t>
  </si>
  <si>
    <t>INE476A16XK3</t>
  </si>
  <si>
    <t>Canara Bank (22-Jan-2025) **</t>
  </si>
  <si>
    <t>INE062A16549</t>
  </si>
  <si>
    <t>State Bank Of India (27-Dec-2024) **</t>
  </si>
  <si>
    <t>INE160A16OF2</t>
  </si>
  <si>
    <t>Punjab National Bank (05-Dec-2024) **</t>
  </si>
  <si>
    <t>INE476A16YQ8</t>
  </si>
  <si>
    <t>Canara Bank (13-Dec-2024) **</t>
  </si>
  <si>
    <t>INE261F16801</t>
  </si>
  <si>
    <t>National Bank For Agriculture &amp; Rural Development (14-Feb-2025) **</t>
  </si>
  <si>
    <t>INE160A16OM8</t>
  </si>
  <si>
    <t>Punjab National Bank (25-Feb-2025)</t>
  </si>
  <si>
    <t>Commercial Paper</t>
  </si>
  <si>
    <t>INE634S14021</t>
  </si>
  <si>
    <t>Mankind Pharma Ltd (16-Jan-2025) **@</t>
  </si>
  <si>
    <t>INE110L14SK0</t>
  </si>
  <si>
    <t>Reliance Jio Infocomm Ltd (06-Dec-2024)@</t>
  </si>
  <si>
    <t>INE110L14SL8</t>
  </si>
  <si>
    <t>Reliance Jio Infocomm Ltd (09-Dec-2024) **@</t>
  </si>
  <si>
    <t>INE514E14SE1</t>
  </si>
  <si>
    <t>Export-Import Bank Of India (23-Dec-2024) **@</t>
  </si>
  <si>
    <t>INE261F14ML4</t>
  </si>
  <si>
    <t>National Bank For Agriculture &amp; Rural Development (21-Feb-2025) **@</t>
  </si>
  <si>
    <t>INE338I14IH0</t>
  </si>
  <si>
    <t>Motilal Oswal Financial Services Ltd (05-Dec-2024) **@</t>
  </si>
  <si>
    <t>ICRA A1+</t>
  </si>
  <si>
    <t>INE957N14HS6</t>
  </si>
  <si>
    <t>Hero Fincorp Ltd (13-Dec-2024) **@</t>
  </si>
  <si>
    <t>INE01C314AJ6</t>
  </si>
  <si>
    <t>Bajaj Financial Securities Ltd (19-Dec-2024) **@</t>
  </si>
  <si>
    <t>INE338I14IN8</t>
  </si>
  <si>
    <t>Motilal Oswal Financial Services Ltd (29-Jan-2025) **@</t>
  </si>
  <si>
    <t>INE018A14LG1</t>
  </si>
  <si>
    <t>Larsen &amp; Toubro Ltd (14-Feb-2025) **@</t>
  </si>
  <si>
    <t>INE824H14QP7</t>
  </si>
  <si>
    <t>Julius Baer Capital (India) Pvt Ltd (13-Feb-2025) **@</t>
  </si>
  <si>
    <t>INE700G14LN7</t>
  </si>
  <si>
    <t>HDFC Securities Ltd (03-Dec-2024) **@</t>
  </si>
  <si>
    <t>IN002024X292</t>
  </si>
  <si>
    <t>91 DTB (23-Jan-2025)</t>
  </si>
  <si>
    <t>IN002024X243</t>
  </si>
  <si>
    <t>91 DTB (05-Dec-2024)</t>
  </si>
  <si>
    <t>IN002023Z430</t>
  </si>
  <si>
    <t>364 DTB (09-Jan-2025)</t>
  </si>
  <si>
    <t>IN002024X250</t>
  </si>
  <si>
    <t>91 DTB (12-Dec-2024)</t>
  </si>
  <si>
    <t>IN002024Y167</t>
  </si>
  <si>
    <t>182 DTB (17-Jan-2025)</t>
  </si>
  <si>
    <t>IN1320140057</t>
  </si>
  <si>
    <t>8.15% BIHAR SDL (14-Jan-25)</t>
  </si>
  <si>
    <t>IN001224C046</t>
  </si>
  <si>
    <t>GOI STRIP 2024 (12-Dec-2024)</t>
  </si>
  <si>
    <t>Alternative Investment Fund #</t>
  </si>
  <si>
    <t>INF0RQ622028</t>
  </si>
  <si>
    <t>Corporate Debt Market Development Fund Class A2</t>
  </si>
  <si>
    <t>Alternative Investment Fund Units</t>
  </si>
  <si>
    <t>@ Listed</t>
  </si>
  <si>
    <t># In accordance with SEBI/HO/IMD/PoD2/P/CIR/2023/129 circular dated July 27, 2023, Investment in Corporate Debt Market Development Fund.</t>
  </si>
  <si>
    <t>$ Yield to maturity (YTM) for floating rate securities is calculated by recomputing yield from simple average of valuation prices provided by valuation agencies.</t>
  </si>
  <si>
    <t>This scheme has exposure to floating rate instruments.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</si>
  <si>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 xml:space="preserve">      Regular Plan Growth Option</t>
  </si>
  <si>
    <t xml:space="preserve">      Regular Plan Daily IDCW Reinvestment Option</t>
  </si>
  <si>
    <t xml:space="preserve">      Regular Plan Weekly IDCW Option</t>
  </si>
  <si>
    <t xml:space="preserve">      Institutional Plan Daily IDCW Reinvestment Option</t>
  </si>
  <si>
    <t xml:space="preserve">      Institutional Plan Weekly IDCW Option</t>
  </si>
  <si>
    <t xml:space="preserve">      Super Institutional Plan Growth Option</t>
  </si>
  <si>
    <t xml:space="preserve">      Super Institutional Plan Daily IDCW Reinvestment Option</t>
  </si>
  <si>
    <t xml:space="preserve">      Super Institutional Plan Weekly IDCW Option</t>
  </si>
  <si>
    <t xml:space="preserve">      Direct Super Institutional Growth Option</t>
  </si>
  <si>
    <t xml:space="preserve">      Direct Super Institutional Daily IDCW Reinvestment Option</t>
  </si>
  <si>
    <t xml:space="preserve">      Direct Super Institutional Weekly IDCW Option</t>
  </si>
  <si>
    <t xml:space="preserve">      Unclaimed Redemption Plan - Growth</t>
  </si>
  <si>
    <t xml:space="preserve">      Unclaimed IDCW Plan - Growth</t>
  </si>
  <si>
    <t xml:space="preserve">      Unclaimed Redemption Investor Education Plan - Growth</t>
  </si>
  <si>
    <t xml:space="preserve">      Unclaimed IDCW Investor Education Plan - Growth</t>
  </si>
  <si>
    <t>c) Residual maturity / Average Maturity as on 29-Nov-2024</t>
  </si>
  <si>
    <t>e) Risk-o-meter</t>
  </si>
  <si>
    <t xml:space="preserve">Primary Benchmark: Tier-1 Index:  NIFTY Liquid Index A-I (Effective April 1, 2024, the benchmark of the scheme is changed from CRISIL Liquid Debt B-I Index) </t>
  </si>
  <si>
    <t>Risk level of tier-1 benchmark as on November 29, 2024</t>
  </si>
  <si>
    <t>Franklin India Overnight Fund</t>
  </si>
  <si>
    <t>IN002024Y100</t>
  </si>
  <si>
    <t>182 DTB (05-Dec-2024)</t>
  </si>
  <si>
    <t>IN002023Z398</t>
  </si>
  <si>
    <t>364 DTB (12-Dec-2024)</t>
  </si>
  <si>
    <t>IN002024Y126</t>
  </si>
  <si>
    <t>182 DTB (19-Dec-2024)</t>
  </si>
  <si>
    <t xml:space="preserve">      Daily IDCW Plan</t>
  </si>
  <si>
    <t xml:space="preserve">      Weekly IDCW Plan</t>
  </si>
  <si>
    <t xml:space="preserve">      Direct Daily IDCW Plan</t>
  </si>
  <si>
    <t xml:space="preserve">      Direct Weekly IDCW Plan</t>
  </si>
  <si>
    <t xml:space="preserve">      Unclaimed Redemption Plan</t>
  </si>
  <si>
    <t xml:space="preserve">      Unclaimed IDCW Plan</t>
  </si>
  <si>
    <t xml:space="preserve">      Unclaimed Redemption Investor Education Plan</t>
  </si>
  <si>
    <t xml:space="preserve">      Unclaimed IDCW Investor Education Plan</t>
  </si>
  <si>
    <t xml:space="preserve">Primary Benchmark: Tier-1 Index: NIFTY 1D Rate Index (Effective April 1, 2024, the benchmark of the scheme is changed from CRISIL Liquid Overnight Index) </t>
  </si>
  <si>
    <t>Franklin India Money Market Fund (formerly known as Franklin India Savings Fund) ^</t>
  </si>
  <si>
    <t>INE476A16XV0</t>
  </si>
  <si>
    <t>Canara Bank (11-Mar-2025)</t>
  </si>
  <si>
    <t>INE562A16MR8</t>
  </si>
  <si>
    <t>Indian Bank (13-Mar-2025) **</t>
  </si>
  <si>
    <t>INE028A16GR2</t>
  </si>
  <si>
    <t>Bank of Baroda (15-May-2025) **</t>
  </si>
  <si>
    <t>INE238AD6843</t>
  </si>
  <si>
    <t>Axis Bank Ltd (05-Jun-2025) **</t>
  </si>
  <si>
    <t>INE692A16GZ8</t>
  </si>
  <si>
    <t>Union Bank of India (27-Feb-2025) **</t>
  </si>
  <si>
    <t>INE562A16MT4</t>
  </si>
  <si>
    <t>Indian Bank (10-Mar-2025) **</t>
  </si>
  <si>
    <t>INE238AD6983</t>
  </si>
  <si>
    <t>Axis Bank Ltd (13-Nov-2025) **</t>
  </si>
  <si>
    <t>INE092T16WB9</t>
  </si>
  <si>
    <t>IDFC First Bank Ltd (21-Feb-2025) **</t>
  </si>
  <si>
    <t>INE556F16AR4</t>
  </si>
  <si>
    <t>Small Industries Development Bank of India (27-Feb-2025) **</t>
  </si>
  <si>
    <t>CARE A1+</t>
  </si>
  <si>
    <t>INE028A16GG5</t>
  </si>
  <si>
    <t>Bank of Baroda (03-Mar-2025) **</t>
  </si>
  <si>
    <t>INE476A16YS4</t>
  </si>
  <si>
    <t>Canara Bank (06-Mar-2025) **</t>
  </si>
  <si>
    <t>INE01GA16228</t>
  </si>
  <si>
    <t>DBS Bank India Ltd (07-Mar-2025) **</t>
  </si>
  <si>
    <t>INE040A16EU6</t>
  </si>
  <si>
    <t>HDFC Bank Ltd (12-Mar-2025) **</t>
  </si>
  <si>
    <t>INE692A16HP7</t>
  </si>
  <si>
    <t>Union Bank of India (18-Mar-2025) **</t>
  </si>
  <si>
    <t>INE090AD6170</t>
  </si>
  <si>
    <t>ICICI Bank Ltd (25-Jul-2025) **</t>
  </si>
  <si>
    <t>INE556F16AW4</t>
  </si>
  <si>
    <t>Small Industries Development Bank of India (07-Nov-2025)</t>
  </si>
  <si>
    <t>INE040A16EN1</t>
  </si>
  <si>
    <t>HDFC Bank Ltd (20-Feb-2025) **</t>
  </si>
  <si>
    <t>INE040A16ER2</t>
  </si>
  <si>
    <t>HDFC Bank Ltd (06-Mar-2025) **</t>
  </si>
  <si>
    <t>INE261F16835</t>
  </si>
  <si>
    <t>National Bank For Agriculture &amp; Rural Development (07-Mar-2025)</t>
  </si>
  <si>
    <t>INE160A16OH8</t>
  </si>
  <si>
    <t>Punjab National Bank (31-Jan-2025) **</t>
  </si>
  <si>
    <t>INE160A16OP1</t>
  </si>
  <si>
    <t>Punjab National Bank (11-Mar-2025) **</t>
  </si>
  <si>
    <t>INE403D14544</t>
  </si>
  <si>
    <t>Bharti Telecom Ltd (17-Oct-2025) **@</t>
  </si>
  <si>
    <t>INE02JD14492</t>
  </si>
  <si>
    <t>Godrej Housing Finance Ltd (07-Feb-2025) **@</t>
  </si>
  <si>
    <t>INE516Y14HD9</t>
  </si>
  <si>
    <t>Piramal Capital &amp; Housing Finance Ltd (27-Feb-2025) **@</t>
  </si>
  <si>
    <t>INE879F14JL9</t>
  </si>
  <si>
    <t>Infina Finance Pvt Ltd (10-Mar-2025) **@</t>
  </si>
  <si>
    <t>INE634S14039</t>
  </si>
  <si>
    <t>Mankind Pharma Ltd (17-Oct-2025) **@</t>
  </si>
  <si>
    <t>INE824H14PX3</t>
  </si>
  <si>
    <t>Julius Baer Capital (India) Pvt Ltd (24-Jan-2025) **@</t>
  </si>
  <si>
    <t>INE115A14EX5</t>
  </si>
  <si>
    <t>LIC Housing Finance Ltd (21-Mar-2025) **@</t>
  </si>
  <si>
    <t>INE417C14710</t>
  </si>
  <si>
    <t>Pilani Investment And Industries Corporation Ltd (21-Mar-2025) **@</t>
  </si>
  <si>
    <t>INE414G14TR9</t>
  </si>
  <si>
    <t>Muthoot Finance Ltd (10-Jun-2025) **@</t>
  </si>
  <si>
    <t>INE660A14YG3</t>
  </si>
  <si>
    <t>Sundaram Finance Ltd (17-Nov-2025) **@</t>
  </si>
  <si>
    <t>INE472H14417</t>
  </si>
  <si>
    <t>Standard Chartered Securities (India) Ltd (31-Jan-2025) **@</t>
  </si>
  <si>
    <t>INE115A14EV9</t>
  </si>
  <si>
    <t>LIC Housing Finance Ltd (04-Mar-2025) **@</t>
  </si>
  <si>
    <t>INE140A144D3</t>
  </si>
  <si>
    <t>Piramal Enterprises Ltd (03-Mar-2025) **@</t>
  </si>
  <si>
    <t>INE860H142T4</t>
  </si>
  <si>
    <t>Aditya Birla Finance Ltd (14-Mar-2025) **@</t>
  </si>
  <si>
    <t>INE472H14391</t>
  </si>
  <si>
    <t>Standard Chartered Securities (India) Ltd (13-Mar-2025) **@</t>
  </si>
  <si>
    <t>INE634S14013</t>
  </si>
  <si>
    <t>Mankind Pharma Ltd (17-Apr-2025) **@</t>
  </si>
  <si>
    <t>INE472H14466</t>
  </si>
  <si>
    <t>Standard Chartered Securities (India) Ltd (12-Sep-2025) **@</t>
  </si>
  <si>
    <t>IN002024Z230</t>
  </si>
  <si>
    <t>364 DTB (04-Sep-2025)</t>
  </si>
  <si>
    <t>IN002024Z222</t>
  </si>
  <si>
    <t>364 DTB (28-Aug-2025)</t>
  </si>
  <si>
    <t>IN0020200112</t>
  </si>
  <si>
    <t>5.22% GOI 2025 (15-Jun-2025)</t>
  </si>
  <si>
    <t xml:space="preserve">      Retail Plan Growth Option</t>
  </si>
  <si>
    <t xml:space="preserve">      Retail Plan Daily IDCW Option</t>
  </si>
  <si>
    <t xml:space="preserve">      Retail Plan Weekly IDCW Option</t>
  </si>
  <si>
    <t xml:space="preserve">      Retail Plan Monthly IDCW Option</t>
  </si>
  <si>
    <t xml:space="preserve">      Retail Plan Quarterly IDCW Option</t>
  </si>
  <si>
    <t xml:space="preserve">      Direct Retail Plan Growth Option</t>
  </si>
  <si>
    <t xml:space="preserve">      Direct Retail Plan Daily IDCW Option</t>
  </si>
  <si>
    <t xml:space="preserve">      Direct Retail Plan Weekly IDCW Option</t>
  </si>
  <si>
    <t xml:space="preserve">      Direct Retail Plan Monthly IDCW Option</t>
  </si>
  <si>
    <t xml:space="preserve">      Direct Retail Plan Quarterly IDCW Option</t>
  </si>
  <si>
    <t xml:space="preserve">Primary Benchmark: Tier-1 Index: NIFTY Money Market Index A-I (Effective April 1, 2024, the benchmark of the scheme is changed from NIFTY Money Market Index B-I) </t>
  </si>
  <si>
    <t>^ Franklin India Savings Fund is renames as Franklin India Money Market effective May 15, 2023.</t>
  </si>
  <si>
    <t>Franklin India Floating Rate Fund</t>
  </si>
  <si>
    <t>IN0020200120</t>
  </si>
  <si>
    <t>GOI FRB 2033 (22-Sep-2033)$</t>
  </si>
  <si>
    <t>IN0020210160</t>
  </si>
  <si>
    <t>GOI FRB 2028 (04-Oct-2028)$</t>
  </si>
  <si>
    <t>IN0020240050</t>
  </si>
  <si>
    <t>7.04% GOI 2029 (03-Jun-2029)</t>
  </si>
  <si>
    <t>IN0020180041</t>
  </si>
  <si>
    <t>GOI FRB 2031 (07-Dec-2031)$</t>
  </si>
  <si>
    <t>IN0020210137</t>
  </si>
  <si>
    <t>GOI FRB 2034 (30-Oct-2034)$</t>
  </si>
  <si>
    <t xml:space="preserve">Primary Benchmark: NIFTY Short Duration Debt Index A-II (Effective April 1, 2024, the benchmark of the scheme is changed from CRISIL Low Duration Debt Index) </t>
  </si>
  <si>
    <t>Franklin India Corporate Debt Fund</t>
  </si>
  <si>
    <t>INE941D07208</t>
  </si>
  <si>
    <t>6.75% Sikka Ports &amp; Terminals Ltd (22-Apr-2026) **</t>
  </si>
  <si>
    <t>INE296A07SX7</t>
  </si>
  <si>
    <t>8.1167% BAJAJ FINANCE LTD 10-MAY-27 **</t>
  </si>
  <si>
    <t>INE261F08EF5</t>
  </si>
  <si>
    <t>7.80% National Bank For Agriculture &amp; Rural Development (15-Mar-2027)</t>
  </si>
  <si>
    <t>INE134E08MC7</t>
  </si>
  <si>
    <t>7.77% Power Finance Corporation Ltd (15-Jul-2026) **</t>
  </si>
  <si>
    <t>INE756I07EY1</t>
  </si>
  <si>
    <t>8.3324% HDB FINANCIAL SERVICES LTD 10-MAY-27 **</t>
  </si>
  <si>
    <t>INE261F08DO9</t>
  </si>
  <si>
    <t>7.40% National Bank For Agriculture &amp; Rural Development (30-Jan-2026)</t>
  </si>
  <si>
    <t>INE403D08215</t>
  </si>
  <si>
    <t>8.90% Bharti Telecom Ltd (05-Nov-2034) **</t>
  </si>
  <si>
    <t>INE403D08256</t>
  </si>
  <si>
    <t>8.75% Bharti Telecom Ltd (05-Nov-2028) **</t>
  </si>
  <si>
    <t>INE556F08KB4</t>
  </si>
  <si>
    <t>7.11% Small Industries Development Bank Of India (27-Feb-2026) **</t>
  </si>
  <si>
    <t>INE941D07158</t>
  </si>
  <si>
    <t>7.95% Sikka Ports &amp; Terminals Ltd (28-Oct-2026) **</t>
  </si>
  <si>
    <t xml:space="preserve">      Half Yearly IDCW Plan</t>
  </si>
  <si>
    <t xml:space="preserve">      Annual IDCW Plan</t>
  </si>
  <si>
    <t xml:space="preserve">      Direct Half Yearly IDCW Plan</t>
  </si>
  <si>
    <t xml:space="preserve">      Direct Annual IDCW Plan</t>
  </si>
  <si>
    <t>e) For ISIN INE445K07106 - 9.50% Reliance Broadcast Network Ltd (20-Jul-2020), the amount due at maturity was not received. For further details refer below link</t>
  </si>
  <si>
    <t>https://www.franklintempletonindia.com/download/en-in/latest%20updates/189ea834-ae3f-48eb-9d73-a9cc9cd9317e/franklin-templeton-update-on-reliance-broadcast-july-23-2020-kcg9m1gq-en-in.pdf</t>
  </si>
  <si>
    <t>f) Risk-o-meter</t>
  </si>
  <si>
    <t>Primary Benchmark: Tier-1 Index:  NIFTY Corporate Bond Index A-II (Effective April 1, 2024, the benchmark of the scheme is changed from NIFTY Corporate Bond Index B-III)</t>
  </si>
  <si>
    <t>Franklin India Banking &amp; PSU Debt Fund</t>
  </si>
  <si>
    <t>YTC</t>
  </si>
  <si>
    <t>INE556F08KM1</t>
  </si>
  <si>
    <t>7.79% Small Industries Development Bank Of India (14-May-2027) **</t>
  </si>
  <si>
    <t>INE134E08ML8</t>
  </si>
  <si>
    <t>7.55% Power Finance Corporation Ltd (15-Jul-2026)</t>
  </si>
  <si>
    <t>INE557F08FR8</t>
  </si>
  <si>
    <t>7.22% National Housing Bank (23-Jul-2026) **</t>
  </si>
  <si>
    <t>INE557F08FS6</t>
  </si>
  <si>
    <t>7.40% National Housing Bank (16-Jul-2026) **</t>
  </si>
  <si>
    <t>INE053F07983</t>
  </si>
  <si>
    <t>7.83% Indian Railway Finance Corporation Ltd (19-Mar-2027) **</t>
  </si>
  <si>
    <t>INE062A08256</t>
  </si>
  <si>
    <t>6.24% State Bank Of India (20-Sep-2030) **</t>
  </si>
  <si>
    <t>INE040A08500</t>
  </si>
  <si>
    <t>8.35% HDFC Bank Ltd (13-May-2026) **</t>
  </si>
  <si>
    <t>INE020B08FC8</t>
  </si>
  <si>
    <t>7.70% REC Ltd (31-Aug-2026) **</t>
  </si>
  <si>
    <t>INE053F08312</t>
  </si>
  <si>
    <t>7.41% Indian Railway Finance Corporation Ltd (15-Oct-2026) **</t>
  </si>
  <si>
    <t>INE206D08261</t>
  </si>
  <si>
    <t>8.14% Nuclear Power Corporation of India Ltd (25-Mar-2026) **</t>
  </si>
  <si>
    <t>INE040A08567</t>
  </si>
  <si>
    <t>7.78% HDFC Bank Ltd (27-Mar-2027) **</t>
  </si>
  <si>
    <t>Primary Benchmark: Nifty Banking &amp; PSU Debt Index A-II (Effective April 1, 2024, the benchmark of the scheme is changed from NIFTY Banking &amp; PSU Debt Index)</t>
  </si>
  <si>
    <t>Franklin India Ultra Short Duration Fund</t>
  </si>
  <si>
    <t>INE115A07OS8</t>
  </si>
  <si>
    <t>7.33% LIC Housing Finance Ltd (12-Feb-2025) **</t>
  </si>
  <si>
    <t>INE535H07BM2</t>
  </si>
  <si>
    <t>6.80% Smfg India Credit Co Ltd (28-Mar-2025) **</t>
  </si>
  <si>
    <t>INE134E08KT5</t>
  </si>
  <si>
    <t>7.17% Power Finance Corporation Ltd (22-May-2025) **</t>
  </si>
  <si>
    <t>INE261F08DQ4</t>
  </si>
  <si>
    <t>7.25% National Bank For Agriculture &amp; Rural Development (01-Aug-2025) **</t>
  </si>
  <si>
    <t>INE556F08JX0</t>
  </si>
  <si>
    <t>5.70% Small Industries Development Bank Of India (28-Mar-2025) **</t>
  </si>
  <si>
    <t>INE916D144I1</t>
  </si>
  <si>
    <t>Kotak Mahindra Prime Ltd (05-Nov-2025) **@</t>
  </si>
  <si>
    <t>*** Allotment date for the scheme was August 29, 2024</t>
  </si>
  <si>
    <t xml:space="preserve">Primary Benchmark: Nifty Ultra Short Duration Debt Index A-I </t>
  </si>
  <si>
    <t>Franklin India Medium to Long Duration Fund</t>
  </si>
  <si>
    <t>INE115A07QU9</t>
  </si>
  <si>
    <t>7.75% LIC Housing Finance Ltd (23-Aug-2029)</t>
  </si>
  <si>
    <t>*** Allotment date for the scheme was September 24, 2024</t>
  </si>
  <si>
    <t>Primary Benchmark: CRISIL Medium to Long Duration Debt A-III Index</t>
  </si>
  <si>
    <t>Franklin India Government Securities Fund</t>
  </si>
  <si>
    <t>IN002024Y118</t>
  </si>
  <si>
    <t>182 DTB (12-Dec-2024)</t>
  </si>
  <si>
    <t>IN002024Y217</t>
  </si>
  <si>
    <t>182 DTB (20-Feb-2025)</t>
  </si>
  <si>
    <t>IN0020230085</t>
  </si>
  <si>
    <t>7.18% GOI 2033 (14-Aug-2033)</t>
  </si>
  <si>
    <t xml:space="preserve">      Growth Option</t>
  </si>
  <si>
    <t xml:space="preserve">      Quarterly IDCW Option</t>
  </si>
  <si>
    <t xml:space="preserve">      Direct Growth Option</t>
  </si>
  <si>
    <t xml:space="preserve">      Direct Quarterly IDCW Option</t>
  </si>
  <si>
    <t xml:space="preserve">Primary Benchmark: NIFTY All Duration G-Sec Index </t>
  </si>
  <si>
    <t>Franklin India Pension Plan</t>
  </si>
  <si>
    <t>INE774D07UX3</t>
  </si>
  <si>
    <t>8.10% Mahindra &amp; Mahindra Financial Services Ltd (21-May-2026) **</t>
  </si>
  <si>
    <t>INE020B08EM0</t>
  </si>
  <si>
    <t>7.64% REC Ltd (30-Jun-2026) **</t>
  </si>
  <si>
    <t>INE756I07EI4</t>
  </si>
  <si>
    <t>7.50% HDB Financial Services Ltd (23-Sep-2025) **</t>
  </si>
  <si>
    <t>Primary Benchmark: CRISIL Short Term Debt Hybrid 60+40 Index (Effective August 12, 2024, the benchmark is changed from 40% Nifty 500+60% Crisil Composite Bond Index)</t>
  </si>
  <si>
    <t>Franklin India Debt Hybrid Fund</t>
  </si>
  <si>
    <t>INE134E08MT1</t>
  </si>
  <si>
    <t>7.64% Power Finance Corporation Ltd (25-Aug-2026) **</t>
  </si>
  <si>
    <t>INE950O07420</t>
  </si>
  <si>
    <t>8.20% Mahindra Rural Housing Finance Ltd (30-Jan-2026) **</t>
  </si>
  <si>
    <t>INE121A07QV5</t>
  </si>
  <si>
    <t>8.50% Cholamandalam Investment and Finance Co Ltd (27-Mar-2026) **</t>
  </si>
  <si>
    <t>ICRA AA+</t>
  </si>
  <si>
    <t>Alternative Investment Fund</t>
  </si>
  <si>
    <t>e) Post the creation of the segregated portfolio (10.25% Yes Bank Ltd CO 05Mar 20) on March 6, 2020, the full principal due, along with the interest from March 6, 2020 to December 29, 2020 was received by the segregated portfolio on December 30, 2020. With these receipts, the segregated portfolio completed full recovery on December 30, 2020.</t>
  </si>
  <si>
    <t>Primary Benchmark: CRISIL Hybrid 85+15 Conservative Index</t>
  </si>
  <si>
    <t>Franklin India Dynamic Accrual Fund - Segregated Portfolio 3 - 9.50% Yes Bank Ltd CO 23 Dec 2021</t>
  </si>
  <si>
    <t>INE528G08352</t>
  </si>
  <si>
    <t>9.50% Yes Bank Ltd (23-Dec-2116) ~~~ $$ **</t>
  </si>
  <si>
    <t>CARE (withdrawn)/ ICRA D (hyb)</t>
  </si>
  <si>
    <t xml:space="preserve"> $$ Indicates securities below investment grade or default</t>
  </si>
  <si>
    <t>~~~ Call option for December 23, 2021 has not been exercised by the issuer as per RBI Regulations and thereby, per SEBI circular dated March 22, 2021, maturity of the security has been moved to 100 years from the date of issuance.</t>
  </si>
  <si>
    <t>c) Main portfolio of the Scheme Franklin India Dynamic Accrual Fund ceased to exist as per Regulation 41(3) of SEBI Mutual Fund Regulations and therefore no separate disclosure is published for the main portfolio</t>
  </si>
  <si>
    <t>Franklin India Short-Term Income Plan (No. of segregated Portfolios in the scheme - 3) - (under winding up) $$$</t>
  </si>
  <si>
    <t xml:space="preserve">      Institutional Plan Growth Option</t>
  </si>
  <si>
    <t>e) Essel Infra Projects Ltd - Further to the favorable Decision from the Delhi High Court, the Debenture Trustees have recovered Rs. 16,078.96 Lakhs (across 4 schemes) from sale of pledged shares. We continue efforts to recover the maximum value for the benefit of the unitholders. Recovery made by Franklin India Short Term Income Plan is 5,092.71 Lakhs.</t>
  </si>
  <si>
    <t>f) For ISIN INE445K07106 - 9.50% Reliance Broadcast Network Ltd (20-Jul-2020), the amount due at maturity was not received. The remaining value in the portfolio of the scheme represents FISTIP’s investment in the NCDs of 9.50% Reliance Broadcast Network Ltd (20-JUL-2020) issued by Reliance Broadcast Network Ltd (RBNL). RBNL defaulted on meeting its payment obligation at maturity. For further details refer below link</t>
  </si>
  <si>
    <t>g) @@@ Coupons/ part payments/ maturity payments were due to be paid by Nufuture Digital (India) Ltd. on July 31, 2020, August 31, 2020, September 2, 2020, September 30, 2020, October 31, 2020, November 30, 2020, December 31, 2020, January 31, 2021, February 28, 2021, March 31, 2021, April 30, 2021, May 31, 2021, June 30,2021, July 31, 2021, August 31,2021, September 30, 2021, October 31, 2021, November 30, 2021, December 31, 2021 by Future Ideas Co. Ltd. on July 31, 2020, October 31, 2020, January 31, 2021, April 30, 2021, July 31, 2021, October 31, 2021, January 31, 2022, April 30, 2022, July 31, 2022, October 31, 2022 , January 31, 2023 and by Rivaaz Trade Ventures Pvt Ltd on July 31, 2020, August 31, 2020, September 30, 2020, October 31, 2020, November 7, 2020, December 30, 2020, June 30,2021, December 30, 2021, June 30, 2022, December 30, 2022, December 31, 2023. However, these issuers were unable to meet their payment obligations. Due to default in payment, the securities of these issuers were valued at zero basis the AMFI standard haircut matrix. This amount only reflects the realizable value as on the date of disclosure and does not indicate any reduction or write-off of the amount repayable by the issuers.</t>
  </si>
  <si>
    <t>h) Maturity proceeds from Reliance Big Private Ltd (ISIN: INE333T07048 and INE333T07055) &amp; Reliance Infrastructure Consulting &amp; Engineers Private Ltd (ISIN: INE428K07011) were due on January 14, 2021 and January 15, 2021 respectively. However, the issuers were unable to meet their payment obligations. The securities of the issuer were fair valued at zero on November 4, 2020. Kindly refer note on our website on fair valuation. This fair valued price only reflects the realizable value as on the date of disclosure and does not indicate any reduction or write-off of the amount repayable by the issuers. We continue efforts to recover the maximum value for the benefit of the unitholders.</t>
  </si>
  <si>
    <t>https://www.franklintempletonindia.com/download/en-in/valuation-policy/a0e293eb-f28b-4edc-9535-c7d9e7321ddc/fair_valuation_reliance_big_reliance_infra_november_4_2020-kgox4tdb-en-in.pdf</t>
  </si>
  <si>
    <t>i) Post the creation of the segregated portfolio i.e. 8.25% Vodafone Idea Ltd 10JUL20 - Segregated Portfolio 1 on January 24, 2020, the annual coupon due and the full principal due along with the interest was received by the segregated portfolio on June 12, 2020 and July 10, 2020 respectively. With these receipts, the segregated portfolio completed full recovery on July 10, 2020.</t>
  </si>
  <si>
    <t>j) Post the creation of the segregated portfolio i.e. 10.90% Vodafone Idea Ltd 02-Sep-2023 - Segregated Portfolio 2 on January 24, 2020, the annual coupon due and the full principal due along with the interest was received by the segregated portfolio on September 3, 2020, September 3, 2021, September 2, 2022 and September 1, 2023. With these receipts, the segregated portfolio completed full recovery on September 1, 2023.</t>
  </si>
  <si>
    <t>k) Risk-o-meter</t>
  </si>
  <si>
    <t xml:space="preserve">Primary Benchmark: CRISIL Short Term Bond Index </t>
  </si>
  <si>
    <t>Franklin India Short Term Income Plan - Segregated Portfolio 3 - 9.50% Yes Bank Ltd CO 23 Dec 2021</t>
  </si>
  <si>
    <t>Franklin India Credit Risk Fund - Segregated Portfolio 3 - 9.50% Yes Bank Ltd CO 23 Dec 2021</t>
  </si>
  <si>
    <t>c) Main portfolio of the Scheme Franklin India Credit Risk Fund ceased to exist as per Regulation 41(3) of SEBI Mutual Fund Regulations and therefore no separate disclosure is published for the main portfolio</t>
  </si>
  <si>
    <t>d) During the month additional instances of fair valuation/deviation from valuation price provided by the valuation agencies</t>
  </si>
  <si>
    <t>Franklin India Arbitrage Fund</t>
  </si>
  <si>
    <t>INE160A01022</t>
  </si>
  <si>
    <t>Punjab National Bank</t>
  </si>
  <si>
    <t>INE115A01026</t>
  </si>
  <si>
    <t>LIC Housing Finance Ltd</t>
  </si>
  <si>
    <t>INE127D01025</t>
  </si>
  <si>
    <t>HDFC Asset Management Company Ltd</t>
  </si>
  <si>
    <t>INE647O01011</t>
  </si>
  <si>
    <t>Aditya Birla Fashion and Retail Ltd</t>
  </si>
  <si>
    <t>INE151A01013</t>
  </si>
  <si>
    <t>Tata Communications Ltd</t>
  </si>
  <si>
    <t>INE455K01017</t>
  </si>
  <si>
    <t>Polycab India Ltd</t>
  </si>
  <si>
    <t>INE002S01010</t>
  </si>
  <si>
    <t>Mahanagar Gas Ltd</t>
  </si>
  <si>
    <t>INE465A01025</t>
  </si>
  <si>
    <t>Bharat Forge Ltd</t>
  </si>
  <si>
    <t>INE191H01014</t>
  </si>
  <si>
    <t>PVR Inox Ltd</t>
  </si>
  <si>
    <t>INE205A01025</t>
  </si>
  <si>
    <t>Vedanta Ltd</t>
  </si>
  <si>
    <t>Diversified Metals</t>
  </si>
  <si>
    <t>INE749A01030</t>
  </si>
  <si>
    <t>Jindal Steel &amp; Power Ltd</t>
  </si>
  <si>
    <t>INE271C01023</t>
  </si>
  <si>
    <t>DLF Ltd</t>
  </si>
  <si>
    <t xml:space="preserve"> SOVEREIGN</t>
  </si>
  <si>
    <t>IN002024Y225</t>
  </si>
  <si>
    <t>182 DTB (27-Feb-2025)</t>
  </si>
  <si>
    <t>*** Allotment date for the scheme was November 19, 2024</t>
  </si>
  <si>
    <t>Rs. 9,763.47 Lacs</t>
  </si>
  <si>
    <t>Yuanta/P-shares Taiwan Dividend Plus ETF</t>
  </si>
  <si>
    <t>Franklin India Feeder - Templeton European Opportunities Fund</t>
  </si>
  <si>
    <t xml:space="preserve">b) During the month additional instances of fair valuation/deviation from valuation price provided by the valuation agencies </t>
  </si>
  <si>
    <t>Primary Benchmark: NIFTY 50 Arbitrage Index</t>
  </si>
  <si>
    <t>UPL Ltd - Rights Entitlements $$</t>
  </si>
  <si>
    <t>$$ Awaiting Listing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</si>
</sst>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000"/>
    <numFmt numFmtId="166" formatCode="#,##0.00%"/>
    <numFmt numFmtId="167" formatCode="#,##0.000"/>
    <numFmt numFmtId="168" formatCode="#,##0.0000_);\(#,##0.0000\)"/>
  </numFmts>
  <fonts count="12" x14ac:knownFonts="1">
    <font>
      <sz val="11"/>
      <color theme="1"/>
      <name val="Calibri"/>
      <family val="2"/>
      <scheme val="minor"/>
    </font>
    <font>
      <b/>
      <sz val="9"/>
      <name val="Arial"/>
      <family val="2"/>
    </font>
    <font>
      <sz val="9"/>
      <name val="Arial"/>
      <family val="2"/>
    </font>
    <font>
      <b/>
      <sz val="8"/>
      <name val="Arial"/>
      <family val="2"/>
    </font>
    <font>
      <b/>
      <sz val="11"/>
      <color indexed="63"/>
      <name val="Arial"/>
      <family val="2"/>
    </font>
    <font>
      <u/>
      <sz val="11"/>
      <color theme="10"/>
      <name val="Calibri"/>
      <family val="2"/>
      <scheme val="minor"/>
    </font>
    <font>
      <sz val="9"/>
      <color theme="1"/>
      <name val="Arial"/>
      <family val="2"/>
    </font>
    <font>
      <b/>
      <sz val="8"/>
      <color theme="1"/>
      <name val="Arial"/>
      <family val="2"/>
    </font>
    <font>
      <sz val="8"/>
      <color theme="1"/>
      <name val="Arial"/>
      <family val="2"/>
    </font>
    <font>
      <b/>
      <sz val="9"/>
      <color theme="1"/>
      <name val="Arial"/>
      <family val="2"/>
    </font>
    <font>
      <sz val="8"/>
      <color rgb="FF000000"/>
      <name val="Arial"/>
      <family val="2"/>
    </font>
    <font>
      <u/>
      <sz val="8"/>
      <color theme="10"/>
      <name val="Arial"/>
      <family val="2"/>
    </font>
  </fonts>
  <fills count="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diagonal/>
    </border>
    <border>
      <left style="thin">
        <color indexed="0"/>
      </left>
      <right style="thin">
        <color indexed="0"/>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91">
    <xf numFmtId="0" fontId="0" fillId="0" borderId="0" xfId="0"/>
    <xf numFmtId="0" fontId="6" fillId="2" borderId="0" xfId="0" applyFont="1" applyFill="1"/>
    <xf numFmtId="0" fontId="1" fillId="2" borderId="0" xfId="0" applyFont="1" applyFill="1" applyAlignment="1">
      <alignment horizontal="left" vertical="top" wrapText="1"/>
    </xf>
    <xf numFmtId="0" fontId="2" fillId="2" borderId="0" xfId="0" applyFont="1" applyFill="1" applyAlignment="1">
      <alignment horizontal="left" vertical="top" wrapText="1"/>
    </xf>
    <xf numFmtId="4" fontId="2" fillId="2" borderId="0" xfId="0" applyNumberFormat="1" applyFont="1" applyFill="1" applyAlignment="1">
      <alignment horizontal="left" vertical="top" wrapText="1"/>
    </xf>
    <xf numFmtId="4" fontId="6" fillId="2" borderId="0" xfId="0" applyNumberFormat="1" applyFont="1" applyFill="1"/>
    <xf numFmtId="0" fontId="7" fillId="0" borderId="1" xfId="0" applyFont="1" applyBorder="1" applyAlignment="1">
      <alignment vertical="center"/>
    </xf>
    <xf numFmtId="0" fontId="8" fillId="2" borderId="0" xfId="0" applyFont="1" applyFill="1"/>
    <xf numFmtId="0" fontId="3" fillId="2" borderId="0" xfId="0" applyFont="1" applyFill="1" applyAlignment="1">
      <alignment horizontal="left" vertical="top"/>
    </xf>
    <xf numFmtId="4" fontId="8" fillId="3" borderId="0" xfId="0" applyNumberFormat="1" applyFont="1" applyFill="1"/>
    <xf numFmtId="39" fontId="8" fillId="2" borderId="0" xfId="0" applyNumberFormat="1" applyFont="1" applyFill="1"/>
    <xf numFmtId="39" fontId="8" fillId="3" borderId="0" xfId="0" applyNumberFormat="1" applyFont="1" applyFill="1"/>
    <xf numFmtId="2"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2" borderId="0" xfId="0" applyFont="1" applyFill="1"/>
    <xf numFmtId="39" fontId="7" fillId="3" borderId="0" xfId="0" applyNumberFormat="1" applyFont="1" applyFill="1"/>
    <xf numFmtId="0" fontId="7" fillId="2" borderId="2" xfId="0" applyFont="1" applyFill="1" applyBorder="1"/>
    <xf numFmtId="0" fontId="8" fillId="2" borderId="2" xfId="0" applyFont="1" applyFill="1" applyBorder="1"/>
    <xf numFmtId="39" fontId="8" fillId="2" borderId="2" xfId="0" applyNumberFormat="1" applyFont="1" applyFill="1" applyBorder="1"/>
    <xf numFmtId="39" fontId="8" fillId="3" borderId="2" xfId="0" applyNumberFormat="1" applyFont="1" applyFill="1" applyBorder="1"/>
    <xf numFmtId="0" fontId="7" fillId="2" borderId="3" xfId="0" applyFont="1" applyFill="1" applyBorder="1"/>
    <xf numFmtId="0" fontId="8" fillId="2" borderId="3" xfId="0" applyFont="1" applyFill="1" applyBorder="1"/>
    <xf numFmtId="39" fontId="8" fillId="2" borderId="3" xfId="0" applyNumberFormat="1" applyFont="1" applyFill="1" applyBorder="1"/>
    <xf numFmtId="39" fontId="8" fillId="3" borderId="3" xfId="0" applyNumberFormat="1" applyFont="1" applyFill="1" applyBorder="1"/>
    <xf numFmtId="3" fontId="8" fillId="2" borderId="3" xfId="0" applyNumberFormat="1" applyFont="1" applyFill="1" applyBorder="1"/>
    <xf numFmtId="39" fontId="7" fillId="2" borderId="3" xfId="0" applyNumberFormat="1" applyFont="1" applyFill="1" applyBorder="1"/>
    <xf numFmtId="39" fontId="7" fillId="3" borderId="3" xfId="0" applyNumberFormat="1" applyFont="1" applyFill="1" applyBorder="1"/>
    <xf numFmtId="0" fontId="7" fillId="2" borderId="4" xfId="0" applyFont="1" applyFill="1" applyBorder="1"/>
    <xf numFmtId="39" fontId="7" fillId="2" borderId="4" xfId="0" applyNumberFormat="1" applyFont="1" applyFill="1" applyBorder="1"/>
    <xf numFmtId="39" fontId="7" fillId="3" borderId="4" xfId="0" applyNumberFormat="1" applyFont="1" applyFill="1" applyBorder="1"/>
    <xf numFmtId="0" fontId="7" fillId="2" borderId="0" xfId="0" applyFont="1" applyFill="1" applyAlignment="1">
      <alignment horizontal="right"/>
    </xf>
    <xf numFmtId="165" fontId="8" fillId="2" borderId="0" xfId="0" applyNumberFormat="1" applyFont="1" applyFill="1"/>
    <xf numFmtId="4" fontId="8" fillId="2" borderId="0" xfId="0" applyNumberFormat="1" applyFont="1" applyFill="1"/>
    <xf numFmtId="0" fontId="7" fillId="2" borderId="1" xfId="0" applyFont="1" applyFill="1" applyBorder="1" applyAlignment="1">
      <alignment horizontal="center"/>
    </xf>
    <xf numFmtId="165" fontId="8" fillId="2" borderId="1" xfId="0" applyNumberFormat="1" applyFont="1" applyFill="1" applyBorder="1"/>
    <xf numFmtId="0" fontId="5" fillId="2" borderId="0" xfId="1" applyFill="1"/>
    <xf numFmtId="0" fontId="9" fillId="2" borderId="0" xfId="0" applyFont="1" applyFill="1"/>
    <xf numFmtId="0" fontId="7" fillId="0" borderId="5" xfId="0" applyFont="1" applyBorder="1" applyAlignment="1">
      <alignment vertical="center"/>
    </xf>
    <xf numFmtId="0" fontId="7" fillId="0" borderId="5" xfId="0" applyFont="1" applyBorder="1" applyAlignment="1">
      <alignment horizontal="center" vertical="center"/>
    </xf>
    <xf numFmtId="2" fontId="7" fillId="0" borderId="5" xfId="0" applyNumberFormat="1" applyFont="1" applyBorder="1" applyAlignment="1">
      <alignment horizontal="center" vertical="center"/>
    </xf>
    <xf numFmtId="0" fontId="9" fillId="2" borderId="5" xfId="0" applyFont="1" applyFill="1" applyBorder="1"/>
    <xf numFmtId="0" fontId="7" fillId="2" borderId="6" xfId="0" applyFont="1" applyFill="1" applyBorder="1"/>
    <xf numFmtId="0" fontId="8" fillId="2" borderId="6" xfId="0" applyFont="1" applyFill="1" applyBorder="1"/>
    <xf numFmtId="39" fontId="8" fillId="2" borderId="6" xfId="0" applyNumberFormat="1" applyFont="1" applyFill="1" applyBorder="1"/>
    <xf numFmtId="39" fontId="8" fillId="3" borderId="6" xfId="0" applyNumberFormat="1" applyFont="1" applyFill="1" applyBorder="1"/>
    <xf numFmtId="3" fontId="8" fillId="2" borderId="6" xfId="0" applyNumberFormat="1" applyFont="1" applyFill="1" applyBorder="1"/>
    <xf numFmtId="4" fontId="8" fillId="2" borderId="6" xfId="0" applyNumberFormat="1" applyFont="1" applyFill="1" applyBorder="1"/>
    <xf numFmtId="39" fontId="7" fillId="2" borderId="6" xfId="0" applyNumberFormat="1" applyFont="1" applyFill="1" applyBorder="1"/>
    <xf numFmtId="39" fontId="7" fillId="3" borderId="6" xfId="0" applyNumberFormat="1" applyFont="1" applyFill="1" applyBorder="1"/>
    <xf numFmtId="0" fontId="7" fillId="2" borderId="7" xfId="0" applyFont="1" applyFill="1" applyBorder="1"/>
    <xf numFmtId="39" fontId="7" fillId="2" borderId="7" xfId="0" applyNumberFormat="1" applyFont="1" applyFill="1" applyBorder="1"/>
    <xf numFmtId="39" fontId="7" fillId="3" borderId="7" xfId="0" applyNumberFormat="1" applyFont="1" applyFill="1" applyBorder="1"/>
    <xf numFmtId="166" fontId="8" fillId="2" borderId="0" xfId="0" applyNumberFormat="1" applyFont="1" applyFill="1"/>
    <xf numFmtId="2" fontId="7" fillId="0" borderId="1" xfId="0" applyNumberFormat="1" applyFont="1" applyBorder="1" applyAlignment="1">
      <alignment horizontal="center" vertical="center" wrapText="1"/>
    </xf>
    <xf numFmtId="2" fontId="7" fillId="0" borderId="5" xfId="0" applyNumberFormat="1" applyFont="1" applyBorder="1" applyAlignment="1">
      <alignment horizontal="center" vertical="center" wrapText="1"/>
    </xf>
    <xf numFmtId="0" fontId="9" fillId="2" borderId="5" xfId="0" applyFont="1" applyFill="1" applyBorder="1" applyAlignment="1">
      <alignment wrapText="1"/>
    </xf>
    <xf numFmtId="39" fontId="7" fillId="0" borderId="6" xfId="0" applyNumberFormat="1" applyFont="1" applyBorder="1"/>
    <xf numFmtId="39" fontId="8" fillId="2" borderId="4" xfId="0" applyNumberFormat="1" applyFont="1" applyFill="1" applyBorder="1"/>
    <xf numFmtId="0" fontId="10" fillId="0" borderId="0" xfId="0" applyFont="1" applyAlignment="1">
      <alignment vertical="center"/>
    </xf>
    <xf numFmtId="165" fontId="8" fillId="2" borderId="0" xfId="0" applyNumberFormat="1" applyFont="1" applyFill="1" applyAlignment="1">
      <alignment horizontal="right"/>
    </xf>
    <xf numFmtId="0" fontId="8" fillId="2" borderId="3" xfId="0" applyFont="1" applyFill="1" applyBorder="1" applyAlignment="1">
      <alignment wrapText="1"/>
    </xf>
    <xf numFmtId="0" fontId="11" fillId="2" borderId="0" xfId="1" applyFont="1" applyFill="1"/>
    <xf numFmtId="0" fontId="7" fillId="3" borderId="0" xfId="0" applyFont="1" applyFill="1"/>
    <xf numFmtId="0" fontId="11" fillId="3" borderId="0" xfId="1" applyFont="1" applyFill="1"/>
    <xf numFmtId="0" fontId="8" fillId="3" borderId="0" xfId="0" applyFont="1" applyFill="1"/>
    <xf numFmtId="0" fontId="7" fillId="3" borderId="0" xfId="0" applyFont="1" applyFill="1" applyAlignment="1">
      <alignment horizontal="left" wrapText="1"/>
    </xf>
    <xf numFmtId="0" fontId="7" fillId="3" borderId="0" xfId="0" applyFont="1" applyFill="1" applyAlignment="1">
      <alignment horizontal="left"/>
    </xf>
    <xf numFmtId="0" fontId="8" fillId="2" borderId="0" xfId="0" applyFont="1" applyFill="1" applyAlignment="1">
      <alignment horizontal="left" wrapText="1"/>
    </xf>
    <xf numFmtId="0" fontId="8" fillId="2" borderId="0" xfId="0" applyFont="1" applyFill="1" applyAlignment="1">
      <alignment horizontal="left"/>
    </xf>
    <xf numFmtId="167" fontId="8" fillId="2" borderId="0" xfId="0" applyNumberFormat="1" applyFont="1" applyFill="1"/>
    <xf numFmtId="168" fontId="8" fillId="2" borderId="3" xfId="0" applyNumberFormat="1" applyFont="1" applyFill="1" applyBorder="1"/>
    <xf numFmtId="39" fontId="7" fillId="2" borderId="0" xfId="0" applyNumberFormat="1" applyFont="1" applyFill="1"/>
    <xf numFmtId="0" fontId="7" fillId="3" borderId="0" xfId="0" applyFont="1" applyFill="1" applyAlignment="1">
      <alignment vertical="top"/>
    </xf>
    <xf numFmtId="0" fontId="7" fillId="3" borderId="0" xfId="0" applyFont="1" applyFill="1" applyAlignment="1">
      <alignment vertical="top" wrapText="1"/>
    </xf>
    <xf numFmtId="164" fontId="7" fillId="2" borderId="3" xfId="0" applyNumberFormat="1" applyFont="1" applyFill="1" applyBorder="1"/>
    <xf numFmtId="0" fontId="7" fillId="0" borderId="1" xfId="0" applyFont="1" applyBorder="1" applyAlignment="1">
      <alignment horizontal="center" vertical="center" wrapText="1"/>
    </xf>
    <xf numFmtId="0" fontId="7" fillId="2" borderId="0" xfId="0" applyFont="1" applyFill="1" applyAlignment="1">
      <alignment vertical="top" wrapText="1"/>
    </xf>
    <xf numFmtId="0" fontId="8" fillId="2" borderId="9" xfId="0" applyFont="1" applyFill="1" applyBorder="1"/>
    <xf numFmtId="0" fontId="8" fillId="2" borderId="10" xfId="0" applyFont="1" applyFill="1" applyBorder="1"/>
    <xf numFmtId="0" fontId="4" fillId="4" borderId="8" xfId="0" applyFont="1" applyFill="1" applyBorder="1" applyAlignment="1">
      <alignment horizontal="center" vertical="center" wrapText="1"/>
    </xf>
    <xf numFmtId="0" fontId="4" fillId="4" borderId="0" xfId="0" applyFont="1" applyFill="1" applyAlignment="1">
      <alignment horizontal="center" vertical="center" wrapText="1"/>
    </xf>
    <xf numFmtId="0" fontId="8" fillId="2" borderId="0" xfId="0" applyFont="1" applyFill="1" applyAlignment="1">
      <alignment wrapText="1"/>
    </xf>
    <xf numFmtId="0" fontId="7" fillId="2" borderId="9" xfId="0" applyFont="1" applyFill="1" applyBorder="1"/>
    <xf numFmtId="0" fontId="7" fillId="2" borderId="10" xfId="0" applyFont="1" applyFill="1" applyBorder="1"/>
    <xf numFmtId="0" fontId="7" fillId="2" borderId="0" xfId="0" applyFont="1" applyFill="1" applyAlignment="1">
      <alignment horizontal="left" wrapText="1"/>
    </xf>
    <xf numFmtId="0" fontId="7" fillId="2" borderId="0" xfId="0" applyFont="1" applyFill="1" applyAlignment="1">
      <alignment wrapText="1"/>
    </xf>
    <xf numFmtId="0" fontId="0" fillId="0" borderId="0" xfId="0" applyAlignment="1">
      <alignment wrapText="1"/>
    </xf>
    <xf numFmtId="0" fontId="7" fillId="2" borderId="0" xfId="0" applyFont="1" applyFill="1" applyAlignment="1">
      <alignment horizontal="left" vertical="center" wrapText="1"/>
    </xf>
    <xf numFmtId="0" fontId="7" fillId="2" borderId="0" xfId="0" applyFont="1" applyFill="1" applyAlignment="1">
      <alignment horizontal="justify" wrapText="1"/>
    </xf>
    <xf numFmtId="0" fontId="0" fillId="0" borderId="0" xfId="0" applyAlignment="1">
      <alignment horizontal="justify" wrapText="1"/>
    </xf>
    <xf numFmtId="0" fontId="7" fillId="2" borderId="0" xfId="0" applyFont="1" applyFill="1" applyAlignment="1">
      <alignment vertical="top" wrapText="1"/>
    </xf>
  </cellXfs>
  <cellStyles count="2">
    <cellStyle name="Hyperlink" xfId="1" builtinId="8"/>
    <cellStyle name="Normal" xfId="0" builtinId="0"/>
  </cellStyles>
  <dxfs count="92">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7.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8.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31.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32.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33.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3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3.png"/></Relationships>
</file>

<file path=xl/drawings/_rels/drawing35.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45721</xdr:colOff>
      <xdr:row>132</xdr:row>
      <xdr:rowOff>45721</xdr:rowOff>
    </xdr:from>
    <xdr:to>
      <xdr:col>1</xdr:col>
      <xdr:colOff>205740</xdr:colOff>
      <xdr:row>144</xdr:row>
      <xdr:rowOff>53341</xdr:rowOff>
    </xdr:to>
    <xdr:pic>
      <xdr:nvPicPr>
        <xdr:cNvPr id="4" name="Picture 3">
          <a:extLst>
            <a:ext uri="{FF2B5EF4-FFF2-40B4-BE49-F238E27FC236}">
              <a16:creationId xmlns:a16="http://schemas.microsoft.com/office/drawing/2014/main" id="{30082BAC-0740-B29B-26EE-BCEB6F2F297D}"/>
            </a:ext>
          </a:extLst>
        </xdr:cNvPr>
        <xdr:cNvPicPr>
          <a:picLocks noChangeAspect="1"/>
        </xdr:cNvPicPr>
      </xdr:nvPicPr>
      <xdr:blipFill>
        <a:blip xmlns:r="http://schemas.openxmlformats.org/officeDocument/2006/relationships" r:embed="rId1"/>
        <a:stretch>
          <a:fillRect/>
        </a:stretch>
      </xdr:blipFill>
      <xdr:spPr>
        <a:xfrm>
          <a:off x="45721" y="17190721"/>
          <a:ext cx="2811779" cy="1562100"/>
        </a:xfrm>
        <a:prstGeom prst="rect">
          <a:avLst/>
        </a:prstGeom>
      </xdr:spPr>
    </xdr:pic>
    <xdr:clientData/>
  </xdr:twoCellAnchor>
  <xdr:twoCellAnchor editAs="oneCell">
    <xdr:from>
      <xdr:col>0</xdr:col>
      <xdr:colOff>83821</xdr:colOff>
      <xdr:row>112</xdr:row>
      <xdr:rowOff>114299</xdr:rowOff>
    </xdr:from>
    <xdr:to>
      <xdr:col>1</xdr:col>
      <xdr:colOff>259493</xdr:colOff>
      <xdr:row>125</xdr:row>
      <xdr:rowOff>76200</xdr:rowOff>
    </xdr:to>
    <xdr:pic>
      <xdr:nvPicPr>
        <xdr:cNvPr id="6" name="Picture 5">
          <a:extLst>
            <a:ext uri="{FF2B5EF4-FFF2-40B4-BE49-F238E27FC236}">
              <a16:creationId xmlns:a16="http://schemas.microsoft.com/office/drawing/2014/main" id="{AF3BB7BB-FA83-A57A-6243-F407133B5D61}"/>
            </a:ext>
          </a:extLst>
        </xdr:cNvPr>
        <xdr:cNvPicPr>
          <a:picLocks noChangeAspect="1"/>
        </xdr:cNvPicPr>
      </xdr:nvPicPr>
      <xdr:blipFill>
        <a:blip xmlns:r="http://schemas.openxmlformats.org/officeDocument/2006/relationships" r:embed="rId2"/>
        <a:stretch>
          <a:fillRect/>
        </a:stretch>
      </xdr:blipFill>
      <xdr:spPr>
        <a:xfrm>
          <a:off x="83821" y="15186659"/>
          <a:ext cx="2827432" cy="16459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190500</xdr:colOff>
      <xdr:row>127</xdr:row>
      <xdr:rowOff>0</xdr:rowOff>
    </xdr:from>
    <xdr:to>
      <xdr:col>1</xdr:col>
      <xdr:colOff>563880</xdr:colOff>
      <xdr:row>139</xdr:row>
      <xdr:rowOff>100284</xdr:rowOff>
    </xdr:to>
    <xdr:pic>
      <xdr:nvPicPr>
        <xdr:cNvPr id="4" name="Picture 3">
          <a:extLst>
            <a:ext uri="{FF2B5EF4-FFF2-40B4-BE49-F238E27FC236}">
              <a16:creationId xmlns:a16="http://schemas.microsoft.com/office/drawing/2014/main" id="{C58F6025-46B5-E39D-7ECE-46B8029ED8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6070580"/>
          <a:ext cx="3025140" cy="17081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91440</xdr:colOff>
      <xdr:row>106</xdr:row>
      <xdr:rowOff>83820</xdr:rowOff>
    </xdr:from>
    <xdr:to>
      <xdr:col>1</xdr:col>
      <xdr:colOff>541020</xdr:colOff>
      <xdr:row>120</xdr:row>
      <xdr:rowOff>68580</xdr:rowOff>
    </xdr:to>
    <xdr:pic>
      <xdr:nvPicPr>
        <xdr:cNvPr id="5" name="Picture 4">
          <a:extLst>
            <a:ext uri="{FF2B5EF4-FFF2-40B4-BE49-F238E27FC236}">
              <a16:creationId xmlns:a16="http://schemas.microsoft.com/office/drawing/2014/main" id="{84DA15E1-630A-30EB-D2F2-F15B417D9B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 y="14081760"/>
          <a:ext cx="3101340" cy="1851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53340</xdr:colOff>
      <xdr:row>140</xdr:row>
      <xdr:rowOff>99060</xdr:rowOff>
    </xdr:from>
    <xdr:to>
      <xdr:col>1</xdr:col>
      <xdr:colOff>426720</xdr:colOff>
      <xdr:row>153</xdr:row>
      <xdr:rowOff>123144</xdr:rowOff>
    </xdr:to>
    <xdr:pic>
      <xdr:nvPicPr>
        <xdr:cNvPr id="4" name="Picture 3">
          <a:extLst>
            <a:ext uri="{FF2B5EF4-FFF2-40B4-BE49-F238E27FC236}">
              <a16:creationId xmlns:a16="http://schemas.microsoft.com/office/drawing/2014/main" id="{7D600D21-05A0-4979-9AD0-B59071B6CF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17990820"/>
          <a:ext cx="3025140" cy="17081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99061</xdr:colOff>
      <xdr:row>121</xdr:row>
      <xdr:rowOff>114300</xdr:rowOff>
    </xdr:from>
    <xdr:to>
      <xdr:col>1</xdr:col>
      <xdr:colOff>586680</xdr:colOff>
      <xdr:row>136</xdr:row>
      <xdr:rowOff>53340</xdr:rowOff>
    </xdr:to>
    <xdr:pic>
      <xdr:nvPicPr>
        <xdr:cNvPr id="5" name="Picture 4">
          <a:extLst>
            <a:ext uri="{FF2B5EF4-FFF2-40B4-BE49-F238E27FC236}">
              <a16:creationId xmlns:a16="http://schemas.microsoft.com/office/drawing/2014/main" id="{6DEFABD2-95A5-9918-212C-DB9ABC11E7DA}"/>
            </a:ext>
          </a:extLst>
        </xdr:cNvPr>
        <xdr:cNvPicPr>
          <a:picLocks noChangeAspect="1"/>
        </xdr:cNvPicPr>
      </xdr:nvPicPr>
      <xdr:blipFill>
        <a:blip xmlns:r="http://schemas.openxmlformats.org/officeDocument/2006/relationships" r:embed="rId2"/>
        <a:stretch>
          <a:fillRect/>
        </a:stretch>
      </xdr:blipFill>
      <xdr:spPr>
        <a:xfrm>
          <a:off x="99061" y="16062960"/>
          <a:ext cx="3139379" cy="18821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76200</xdr:colOff>
      <xdr:row>151</xdr:row>
      <xdr:rowOff>83820</xdr:rowOff>
    </xdr:from>
    <xdr:to>
      <xdr:col>1</xdr:col>
      <xdr:colOff>381256</xdr:colOff>
      <xdr:row>165</xdr:row>
      <xdr:rowOff>7771</xdr:rowOff>
    </xdr:to>
    <xdr:pic>
      <xdr:nvPicPr>
        <xdr:cNvPr id="5" name="Picture 4">
          <a:extLst>
            <a:ext uri="{FF2B5EF4-FFF2-40B4-BE49-F238E27FC236}">
              <a16:creationId xmlns:a16="http://schemas.microsoft.com/office/drawing/2014/main" id="{4BB422D7-55BC-5F40-60C0-83595E02B865}"/>
            </a:ext>
          </a:extLst>
        </xdr:cNvPr>
        <xdr:cNvPicPr>
          <a:picLocks noChangeAspect="1"/>
        </xdr:cNvPicPr>
      </xdr:nvPicPr>
      <xdr:blipFill>
        <a:blip xmlns:r="http://schemas.openxmlformats.org/officeDocument/2006/relationships" r:embed="rId1"/>
        <a:stretch>
          <a:fillRect/>
        </a:stretch>
      </xdr:blipFill>
      <xdr:spPr>
        <a:xfrm>
          <a:off x="76200" y="19438620"/>
          <a:ext cx="2956816" cy="1737511"/>
        </a:xfrm>
        <a:prstGeom prst="rect">
          <a:avLst/>
        </a:prstGeom>
      </xdr:spPr>
    </xdr:pic>
    <xdr:clientData/>
  </xdr:twoCellAnchor>
  <xdr:twoCellAnchor editAs="oneCell">
    <xdr:from>
      <xdr:col>0</xdr:col>
      <xdr:colOff>91440</xdr:colOff>
      <xdr:row>133</xdr:row>
      <xdr:rowOff>68580</xdr:rowOff>
    </xdr:from>
    <xdr:to>
      <xdr:col>1</xdr:col>
      <xdr:colOff>267112</xdr:colOff>
      <xdr:row>146</xdr:row>
      <xdr:rowOff>30481</xdr:rowOff>
    </xdr:to>
    <xdr:pic>
      <xdr:nvPicPr>
        <xdr:cNvPr id="6" name="Picture 5">
          <a:extLst>
            <a:ext uri="{FF2B5EF4-FFF2-40B4-BE49-F238E27FC236}">
              <a16:creationId xmlns:a16="http://schemas.microsoft.com/office/drawing/2014/main" id="{D9DDC8DD-C143-46F0-BA2C-5807AF777179}"/>
            </a:ext>
          </a:extLst>
        </xdr:cNvPr>
        <xdr:cNvPicPr>
          <a:picLocks noChangeAspect="1"/>
        </xdr:cNvPicPr>
      </xdr:nvPicPr>
      <xdr:blipFill>
        <a:blip xmlns:r="http://schemas.openxmlformats.org/officeDocument/2006/relationships" r:embed="rId2"/>
        <a:stretch>
          <a:fillRect/>
        </a:stretch>
      </xdr:blipFill>
      <xdr:spPr>
        <a:xfrm>
          <a:off x="91440" y="17609820"/>
          <a:ext cx="2827432" cy="16459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175261</xdr:colOff>
      <xdr:row>148</xdr:row>
      <xdr:rowOff>91442</xdr:rowOff>
    </xdr:from>
    <xdr:to>
      <xdr:col>1</xdr:col>
      <xdr:colOff>708660</xdr:colOff>
      <xdr:row>163</xdr:row>
      <xdr:rowOff>178</xdr:rowOff>
    </xdr:to>
    <xdr:pic>
      <xdr:nvPicPr>
        <xdr:cNvPr id="4" name="Picture 3">
          <a:extLst>
            <a:ext uri="{FF2B5EF4-FFF2-40B4-BE49-F238E27FC236}">
              <a16:creationId xmlns:a16="http://schemas.microsoft.com/office/drawing/2014/main" id="{72B8675F-8976-77EC-E0F1-4641DEF72EAF}"/>
            </a:ext>
          </a:extLst>
        </xdr:cNvPr>
        <xdr:cNvPicPr>
          <a:picLocks noChangeAspect="1"/>
        </xdr:cNvPicPr>
      </xdr:nvPicPr>
      <xdr:blipFill>
        <a:blip xmlns:r="http://schemas.openxmlformats.org/officeDocument/2006/relationships" r:embed="rId1"/>
        <a:stretch>
          <a:fillRect/>
        </a:stretch>
      </xdr:blipFill>
      <xdr:spPr>
        <a:xfrm>
          <a:off x="175261" y="18981422"/>
          <a:ext cx="3185159" cy="1851836"/>
        </a:xfrm>
        <a:prstGeom prst="rect">
          <a:avLst/>
        </a:prstGeom>
      </xdr:spPr>
    </xdr:pic>
    <xdr:clientData/>
  </xdr:twoCellAnchor>
  <xdr:twoCellAnchor editAs="oneCell">
    <xdr:from>
      <xdr:col>0</xdr:col>
      <xdr:colOff>137161</xdr:colOff>
      <xdr:row>128</xdr:row>
      <xdr:rowOff>15241</xdr:rowOff>
    </xdr:from>
    <xdr:to>
      <xdr:col>1</xdr:col>
      <xdr:colOff>439732</xdr:colOff>
      <xdr:row>141</xdr:row>
      <xdr:rowOff>114300</xdr:rowOff>
    </xdr:to>
    <xdr:pic>
      <xdr:nvPicPr>
        <xdr:cNvPr id="5" name="Picture 4">
          <a:extLst>
            <a:ext uri="{FF2B5EF4-FFF2-40B4-BE49-F238E27FC236}">
              <a16:creationId xmlns:a16="http://schemas.microsoft.com/office/drawing/2014/main" id="{C7EB31C5-A343-9990-5864-629A13FB70BC}"/>
            </a:ext>
          </a:extLst>
        </xdr:cNvPr>
        <xdr:cNvPicPr>
          <a:picLocks noChangeAspect="1"/>
        </xdr:cNvPicPr>
      </xdr:nvPicPr>
      <xdr:blipFill>
        <a:blip xmlns:r="http://schemas.openxmlformats.org/officeDocument/2006/relationships" r:embed="rId2"/>
        <a:stretch>
          <a:fillRect/>
        </a:stretch>
      </xdr:blipFill>
      <xdr:spPr>
        <a:xfrm>
          <a:off x="137161" y="16962121"/>
          <a:ext cx="2954331" cy="178307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137161</xdr:colOff>
      <xdr:row>153</xdr:row>
      <xdr:rowOff>106681</xdr:rowOff>
    </xdr:from>
    <xdr:to>
      <xdr:col>1</xdr:col>
      <xdr:colOff>624840</xdr:colOff>
      <xdr:row>167</xdr:row>
      <xdr:rowOff>83820</xdr:rowOff>
    </xdr:to>
    <xdr:pic>
      <xdr:nvPicPr>
        <xdr:cNvPr id="4" name="Picture 3">
          <a:extLst>
            <a:ext uri="{FF2B5EF4-FFF2-40B4-BE49-F238E27FC236}">
              <a16:creationId xmlns:a16="http://schemas.microsoft.com/office/drawing/2014/main" id="{EA17EFE4-04BF-9711-3F73-5992AEB0C748}"/>
            </a:ext>
          </a:extLst>
        </xdr:cNvPr>
        <xdr:cNvPicPr>
          <a:picLocks noChangeAspect="1"/>
        </xdr:cNvPicPr>
      </xdr:nvPicPr>
      <xdr:blipFill>
        <a:blip xmlns:r="http://schemas.openxmlformats.org/officeDocument/2006/relationships" r:embed="rId1"/>
        <a:stretch>
          <a:fillRect/>
        </a:stretch>
      </xdr:blipFill>
      <xdr:spPr>
        <a:xfrm>
          <a:off x="137161" y="19979641"/>
          <a:ext cx="3139439" cy="1790699"/>
        </a:xfrm>
        <a:prstGeom prst="rect">
          <a:avLst/>
        </a:prstGeom>
      </xdr:spPr>
    </xdr:pic>
    <xdr:clientData/>
  </xdr:twoCellAnchor>
  <xdr:twoCellAnchor editAs="oneCell">
    <xdr:from>
      <xdr:col>0</xdr:col>
      <xdr:colOff>114300</xdr:colOff>
      <xdr:row>134</xdr:row>
      <xdr:rowOff>15240</xdr:rowOff>
    </xdr:from>
    <xdr:to>
      <xdr:col>1</xdr:col>
      <xdr:colOff>563880</xdr:colOff>
      <xdr:row>148</xdr:row>
      <xdr:rowOff>53340</xdr:rowOff>
    </xdr:to>
    <xdr:pic>
      <xdr:nvPicPr>
        <xdr:cNvPr id="5" name="Picture 4">
          <a:extLst>
            <a:ext uri="{FF2B5EF4-FFF2-40B4-BE49-F238E27FC236}">
              <a16:creationId xmlns:a16="http://schemas.microsoft.com/office/drawing/2014/main" id="{0769E6B7-AEF5-407A-8812-22B166B418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17686020"/>
          <a:ext cx="3101340" cy="1851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137160</xdr:colOff>
      <xdr:row>136</xdr:row>
      <xdr:rowOff>83820</xdr:rowOff>
    </xdr:from>
    <xdr:to>
      <xdr:col>1</xdr:col>
      <xdr:colOff>121919</xdr:colOff>
      <xdr:row>148</xdr:row>
      <xdr:rowOff>55349</xdr:rowOff>
    </xdr:to>
    <xdr:pic>
      <xdr:nvPicPr>
        <xdr:cNvPr id="3" name="Picture 2">
          <a:extLst>
            <a:ext uri="{FF2B5EF4-FFF2-40B4-BE49-F238E27FC236}">
              <a16:creationId xmlns:a16="http://schemas.microsoft.com/office/drawing/2014/main" id="{D0DD95B1-3012-45C0-964E-9F275738BE73}"/>
            </a:ext>
          </a:extLst>
        </xdr:cNvPr>
        <xdr:cNvPicPr>
          <a:picLocks noChangeAspect="1"/>
        </xdr:cNvPicPr>
      </xdr:nvPicPr>
      <xdr:blipFill>
        <a:blip xmlns:r="http://schemas.openxmlformats.org/officeDocument/2006/relationships" r:embed="rId1"/>
        <a:stretch>
          <a:fillRect/>
        </a:stretch>
      </xdr:blipFill>
      <xdr:spPr>
        <a:xfrm>
          <a:off x="137160" y="17960340"/>
          <a:ext cx="2636519" cy="1526009"/>
        </a:xfrm>
        <a:prstGeom prst="rect">
          <a:avLst/>
        </a:prstGeom>
      </xdr:spPr>
    </xdr:pic>
    <xdr:clientData/>
  </xdr:twoCellAnchor>
  <xdr:twoCellAnchor editAs="oneCell">
    <xdr:from>
      <xdr:col>0</xdr:col>
      <xdr:colOff>60960</xdr:colOff>
      <xdr:row>117</xdr:row>
      <xdr:rowOff>0</xdr:rowOff>
    </xdr:from>
    <xdr:to>
      <xdr:col>1</xdr:col>
      <xdr:colOff>297180</xdr:colOff>
      <xdr:row>130</xdr:row>
      <xdr:rowOff>114301</xdr:rowOff>
    </xdr:to>
    <xdr:pic>
      <xdr:nvPicPr>
        <xdr:cNvPr id="4" name="Picture 3">
          <a:extLst>
            <a:ext uri="{FF2B5EF4-FFF2-40B4-BE49-F238E27FC236}">
              <a16:creationId xmlns:a16="http://schemas.microsoft.com/office/drawing/2014/main" id="{E727B382-784A-43F7-B64B-250A3B0F4122}"/>
            </a:ext>
          </a:extLst>
        </xdr:cNvPr>
        <xdr:cNvPicPr>
          <a:picLocks noChangeAspect="1"/>
        </xdr:cNvPicPr>
      </xdr:nvPicPr>
      <xdr:blipFill>
        <a:blip xmlns:r="http://schemas.openxmlformats.org/officeDocument/2006/relationships" r:embed="rId2"/>
        <a:stretch>
          <a:fillRect/>
        </a:stretch>
      </xdr:blipFill>
      <xdr:spPr>
        <a:xfrm>
          <a:off x="60960" y="15415260"/>
          <a:ext cx="2887980" cy="1798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114300</xdr:colOff>
      <xdr:row>128</xdr:row>
      <xdr:rowOff>0</xdr:rowOff>
    </xdr:from>
    <xdr:to>
      <xdr:col>1</xdr:col>
      <xdr:colOff>518159</xdr:colOff>
      <xdr:row>142</xdr:row>
      <xdr:rowOff>38276</xdr:rowOff>
    </xdr:to>
    <xdr:pic>
      <xdr:nvPicPr>
        <xdr:cNvPr id="5" name="Picture 4">
          <a:extLst>
            <a:ext uri="{FF2B5EF4-FFF2-40B4-BE49-F238E27FC236}">
              <a16:creationId xmlns:a16="http://schemas.microsoft.com/office/drawing/2014/main" id="{E2FD9F84-9E03-4470-8658-2F211B06C5A0}"/>
            </a:ext>
          </a:extLst>
        </xdr:cNvPr>
        <xdr:cNvPicPr>
          <a:picLocks noChangeAspect="1"/>
        </xdr:cNvPicPr>
      </xdr:nvPicPr>
      <xdr:blipFill>
        <a:blip xmlns:r="http://schemas.openxmlformats.org/officeDocument/2006/relationships" r:embed="rId1"/>
        <a:stretch>
          <a:fillRect/>
        </a:stretch>
      </xdr:blipFill>
      <xdr:spPr>
        <a:xfrm>
          <a:off x="114300" y="15468600"/>
          <a:ext cx="3185159" cy="1851836"/>
        </a:xfrm>
        <a:prstGeom prst="rect">
          <a:avLst/>
        </a:prstGeom>
      </xdr:spPr>
    </xdr:pic>
    <xdr:clientData/>
  </xdr:twoCellAnchor>
  <xdr:twoCellAnchor editAs="oneCell">
    <xdr:from>
      <xdr:col>0</xdr:col>
      <xdr:colOff>114300</xdr:colOff>
      <xdr:row>108</xdr:row>
      <xdr:rowOff>76200</xdr:rowOff>
    </xdr:from>
    <xdr:to>
      <xdr:col>1</xdr:col>
      <xdr:colOff>518159</xdr:colOff>
      <xdr:row>122</xdr:row>
      <xdr:rowOff>114476</xdr:rowOff>
    </xdr:to>
    <xdr:pic>
      <xdr:nvPicPr>
        <xdr:cNvPr id="6" name="Picture 5">
          <a:extLst>
            <a:ext uri="{FF2B5EF4-FFF2-40B4-BE49-F238E27FC236}">
              <a16:creationId xmlns:a16="http://schemas.microsoft.com/office/drawing/2014/main" id="{449E62DC-CFB5-6FE4-9832-A9A680BA2C21}"/>
            </a:ext>
          </a:extLst>
        </xdr:cNvPr>
        <xdr:cNvPicPr>
          <a:picLocks noChangeAspect="1"/>
        </xdr:cNvPicPr>
      </xdr:nvPicPr>
      <xdr:blipFill>
        <a:blip xmlns:r="http://schemas.openxmlformats.org/officeDocument/2006/relationships" r:embed="rId1"/>
        <a:stretch>
          <a:fillRect/>
        </a:stretch>
      </xdr:blipFill>
      <xdr:spPr>
        <a:xfrm>
          <a:off x="114300" y="13472160"/>
          <a:ext cx="3185159" cy="1851836"/>
        </a:xfrm>
        <a:prstGeom prst="rect">
          <a:avLst/>
        </a:prstGeom>
      </xdr:spPr>
    </xdr:pic>
    <xdr:clientData/>
  </xdr:twoCellAnchor>
  <xdr:twoCellAnchor editAs="oneCell">
    <xdr:from>
      <xdr:col>0</xdr:col>
      <xdr:colOff>167640</xdr:colOff>
      <xdr:row>87</xdr:row>
      <xdr:rowOff>7620</xdr:rowOff>
    </xdr:from>
    <xdr:to>
      <xdr:col>1</xdr:col>
      <xdr:colOff>340671</xdr:colOff>
      <xdr:row>100</xdr:row>
      <xdr:rowOff>106679</xdr:rowOff>
    </xdr:to>
    <xdr:pic>
      <xdr:nvPicPr>
        <xdr:cNvPr id="7" name="Picture 6">
          <a:extLst>
            <a:ext uri="{FF2B5EF4-FFF2-40B4-BE49-F238E27FC236}">
              <a16:creationId xmlns:a16="http://schemas.microsoft.com/office/drawing/2014/main" id="{836D2421-8152-4085-9B2F-FEA0A4254CEB}"/>
            </a:ext>
          </a:extLst>
        </xdr:cNvPr>
        <xdr:cNvPicPr>
          <a:picLocks noChangeAspect="1"/>
        </xdr:cNvPicPr>
      </xdr:nvPicPr>
      <xdr:blipFill>
        <a:blip xmlns:r="http://schemas.openxmlformats.org/officeDocument/2006/relationships" r:embed="rId2"/>
        <a:stretch>
          <a:fillRect/>
        </a:stretch>
      </xdr:blipFill>
      <xdr:spPr>
        <a:xfrm>
          <a:off x="167640" y="11330940"/>
          <a:ext cx="2954331" cy="178307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91440</xdr:colOff>
      <xdr:row>136</xdr:row>
      <xdr:rowOff>38100</xdr:rowOff>
    </xdr:from>
    <xdr:to>
      <xdr:col>1</xdr:col>
      <xdr:colOff>495299</xdr:colOff>
      <xdr:row>150</xdr:row>
      <xdr:rowOff>76376</xdr:rowOff>
    </xdr:to>
    <xdr:pic>
      <xdr:nvPicPr>
        <xdr:cNvPr id="5" name="Picture 4">
          <a:extLst>
            <a:ext uri="{FF2B5EF4-FFF2-40B4-BE49-F238E27FC236}">
              <a16:creationId xmlns:a16="http://schemas.microsoft.com/office/drawing/2014/main" id="{58DB6AED-DB3D-45A5-B3D6-051DCA240750}"/>
            </a:ext>
          </a:extLst>
        </xdr:cNvPr>
        <xdr:cNvPicPr>
          <a:picLocks noChangeAspect="1"/>
        </xdr:cNvPicPr>
      </xdr:nvPicPr>
      <xdr:blipFill>
        <a:blip xmlns:r="http://schemas.openxmlformats.org/officeDocument/2006/relationships" r:embed="rId1"/>
        <a:stretch>
          <a:fillRect/>
        </a:stretch>
      </xdr:blipFill>
      <xdr:spPr>
        <a:xfrm>
          <a:off x="91440" y="17320260"/>
          <a:ext cx="3185159" cy="1851836"/>
        </a:xfrm>
        <a:prstGeom prst="rect">
          <a:avLst/>
        </a:prstGeom>
      </xdr:spPr>
    </xdr:pic>
    <xdr:clientData/>
  </xdr:twoCellAnchor>
  <xdr:twoCellAnchor editAs="oneCell">
    <xdr:from>
      <xdr:col>0</xdr:col>
      <xdr:colOff>0</xdr:colOff>
      <xdr:row>115</xdr:row>
      <xdr:rowOff>15240</xdr:rowOff>
    </xdr:from>
    <xdr:to>
      <xdr:col>1</xdr:col>
      <xdr:colOff>403859</xdr:colOff>
      <xdr:row>129</xdr:row>
      <xdr:rowOff>53516</xdr:rowOff>
    </xdr:to>
    <xdr:pic>
      <xdr:nvPicPr>
        <xdr:cNvPr id="6" name="Picture 5">
          <a:extLst>
            <a:ext uri="{FF2B5EF4-FFF2-40B4-BE49-F238E27FC236}">
              <a16:creationId xmlns:a16="http://schemas.microsoft.com/office/drawing/2014/main" id="{D715F6CE-01F7-5415-4F7B-665784936EDC}"/>
            </a:ext>
          </a:extLst>
        </xdr:cNvPr>
        <xdr:cNvPicPr>
          <a:picLocks noChangeAspect="1"/>
        </xdr:cNvPicPr>
      </xdr:nvPicPr>
      <xdr:blipFill>
        <a:blip xmlns:r="http://schemas.openxmlformats.org/officeDocument/2006/relationships" r:embed="rId1"/>
        <a:stretch>
          <a:fillRect/>
        </a:stretch>
      </xdr:blipFill>
      <xdr:spPr>
        <a:xfrm>
          <a:off x="0" y="15224760"/>
          <a:ext cx="3185159" cy="1851836"/>
        </a:xfrm>
        <a:prstGeom prst="rect">
          <a:avLst/>
        </a:prstGeom>
      </xdr:spPr>
    </xdr:pic>
    <xdr:clientData/>
  </xdr:twoCellAnchor>
  <xdr:twoCellAnchor editAs="oneCell">
    <xdr:from>
      <xdr:col>0</xdr:col>
      <xdr:colOff>129540</xdr:colOff>
      <xdr:row>94</xdr:row>
      <xdr:rowOff>60960</xdr:rowOff>
    </xdr:from>
    <xdr:to>
      <xdr:col>1</xdr:col>
      <xdr:colOff>302571</xdr:colOff>
      <xdr:row>108</xdr:row>
      <xdr:rowOff>30479</xdr:rowOff>
    </xdr:to>
    <xdr:pic>
      <xdr:nvPicPr>
        <xdr:cNvPr id="7" name="Picture 6">
          <a:extLst>
            <a:ext uri="{FF2B5EF4-FFF2-40B4-BE49-F238E27FC236}">
              <a16:creationId xmlns:a16="http://schemas.microsoft.com/office/drawing/2014/main" id="{747AF633-C482-402C-99D8-3D084CCF7D6D}"/>
            </a:ext>
          </a:extLst>
        </xdr:cNvPr>
        <xdr:cNvPicPr>
          <a:picLocks noChangeAspect="1"/>
        </xdr:cNvPicPr>
      </xdr:nvPicPr>
      <xdr:blipFill>
        <a:blip xmlns:r="http://schemas.openxmlformats.org/officeDocument/2006/relationships" r:embed="rId2"/>
        <a:stretch>
          <a:fillRect/>
        </a:stretch>
      </xdr:blipFill>
      <xdr:spPr>
        <a:xfrm>
          <a:off x="129540" y="12550140"/>
          <a:ext cx="2954331" cy="178307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22860</xdr:colOff>
      <xdr:row>94</xdr:row>
      <xdr:rowOff>60960</xdr:rowOff>
    </xdr:from>
    <xdr:to>
      <xdr:col>1</xdr:col>
      <xdr:colOff>556259</xdr:colOff>
      <xdr:row>108</xdr:row>
      <xdr:rowOff>99236</xdr:rowOff>
    </xdr:to>
    <xdr:pic>
      <xdr:nvPicPr>
        <xdr:cNvPr id="4" name="Picture 3">
          <a:extLst>
            <a:ext uri="{FF2B5EF4-FFF2-40B4-BE49-F238E27FC236}">
              <a16:creationId xmlns:a16="http://schemas.microsoft.com/office/drawing/2014/main" id="{CD31B7BB-9711-4F89-9834-742BD95295B4}"/>
            </a:ext>
          </a:extLst>
        </xdr:cNvPr>
        <xdr:cNvPicPr>
          <a:picLocks noChangeAspect="1"/>
        </xdr:cNvPicPr>
      </xdr:nvPicPr>
      <xdr:blipFill>
        <a:blip xmlns:r="http://schemas.openxmlformats.org/officeDocument/2006/relationships" r:embed="rId1"/>
        <a:stretch>
          <a:fillRect/>
        </a:stretch>
      </xdr:blipFill>
      <xdr:spPr>
        <a:xfrm>
          <a:off x="22860" y="12031980"/>
          <a:ext cx="3185159" cy="1851836"/>
        </a:xfrm>
        <a:prstGeom prst="rect">
          <a:avLst/>
        </a:prstGeom>
      </xdr:spPr>
    </xdr:pic>
    <xdr:clientData/>
  </xdr:twoCellAnchor>
  <xdr:twoCellAnchor editAs="oneCell">
    <xdr:from>
      <xdr:col>0</xdr:col>
      <xdr:colOff>106680</xdr:colOff>
      <xdr:row>73</xdr:row>
      <xdr:rowOff>0</xdr:rowOff>
    </xdr:from>
    <xdr:to>
      <xdr:col>1</xdr:col>
      <xdr:colOff>409251</xdr:colOff>
      <xdr:row>86</xdr:row>
      <xdr:rowOff>99059</xdr:rowOff>
    </xdr:to>
    <xdr:pic>
      <xdr:nvPicPr>
        <xdr:cNvPr id="5" name="Picture 4">
          <a:extLst>
            <a:ext uri="{FF2B5EF4-FFF2-40B4-BE49-F238E27FC236}">
              <a16:creationId xmlns:a16="http://schemas.microsoft.com/office/drawing/2014/main" id="{32BAC8EC-F1C2-4F78-AEE0-790747D27600}"/>
            </a:ext>
          </a:extLst>
        </xdr:cNvPr>
        <xdr:cNvPicPr>
          <a:picLocks noChangeAspect="1"/>
        </xdr:cNvPicPr>
      </xdr:nvPicPr>
      <xdr:blipFill>
        <a:blip xmlns:r="http://schemas.openxmlformats.org/officeDocument/2006/relationships" r:embed="rId2"/>
        <a:stretch>
          <a:fillRect/>
        </a:stretch>
      </xdr:blipFill>
      <xdr:spPr>
        <a:xfrm>
          <a:off x="106680" y="9768840"/>
          <a:ext cx="2954331" cy="178307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106680</xdr:colOff>
      <xdr:row>153</xdr:row>
      <xdr:rowOff>68580</xdr:rowOff>
    </xdr:from>
    <xdr:to>
      <xdr:col>1</xdr:col>
      <xdr:colOff>640079</xdr:colOff>
      <xdr:row>167</xdr:row>
      <xdr:rowOff>106856</xdr:rowOff>
    </xdr:to>
    <xdr:pic>
      <xdr:nvPicPr>
        <xdr:cNvPr id="6" name="Picture 5">
          <a:extLst>
            <a:ext uri="{FF2B5EF4-FFF2-40B4-BE49-F238E27FC236}">
              <a16:creationId xmlns:a16="http://schemas.microsoft.com/office/drawing/2014/main" id="{366F8A6B-A584-4435-9EA7-511754BB377B}"/>
            </a:ext>
          </a:extLst>
        </xdr:cNvPr>
        <xdr:cNvPicPr>
          <a:picLocks noChangeAspect="1"/>
        </xdr:cNvPicPr>
      </xdr:nvPicPr>
      <xdr:blipFill>
        <a:blip xmlns:r="http://schemas.openxmlformats.org/officeDocument/2006/relationships" r:embed="rId1"/>
        <a:stretch>
          <a:fillRect/>
        </a:stretch>
      </xdr:blipFill>
      <xdr:spPr>
        <a:xfrm>
          <a:off x="106680" y="19682460"/>
          <a:ext cx="3185159" cy="1851836"/>
        </a:xfrm>
        <a:prstGeom prst="rect">
          <a:avLst/>
        </a:prstGeom>
      </xdr:spPr>
    </xdr:pic>
    <xdr:clientData/>
  </xdr:twoCellAnchor>
  <xdr:twoCellAnchor editAs="oneCell">
    <xdr:from>
      <xdr:col>0</xdr:col>
      <xdr:colOff>53340</xdr:colOff>
      <xdr:row>133</xdr:row>
      <xdr:rowOff>121920</xdr:rowOff>
    </xdr:from>
    <xdr:to>
      <xdr:col>1</xdr:col>
      <xdr:colOff>355911</xdr:colOff>
      <xdr:row>147</xdr:row>
      <xdr:rowOff>91439</xdr:rowOff>
    </xdr:to>
    <xdr:pic>
      <xdr:nvPicPr>
        <xdr:cNvPr id="7" name="Picture 6">
          <a:extLst>
            <a:ext uri="{FF2B5EF4-FFF2-40B4-BE49-F238E27FC236}">
              <a16:creationId xmlns:a16="http://schemas.microsoft.com/office/drawing/2014/main" id="{3A745C90-6AA7-46B9-A51C-ADB74084480C}"/>
            </a:ext>
          </a:extLst>
        </xdr:cNvPr>
        <xdr:cNvPicPr>
          <a:picLocks noChangeAspect="1"/>
        </xdr:cNvPicPr>
      </xdr:nvPicPr>
      <xdr:blipFill>
        <a:blip xmlns:r="http://schemas.openxmlformats.org/officeDocument/2006/relationships" r:embed="rId2"/>
        <a:stretch>
          <a:fillRect/>
        </a:stretch>
      </xdr:blipFill>
      <xdr:spPr>
        <a:xfrm>
          <a:off x="53340" y="17663160"/>
          <a:ext cx="2954331" cy="17830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175260</xdr:colOff>
      <xdr:row>67</xdr:row>
      <xdr:rowOff>30480</xdr:rowOff>
    </xdr:from>
    <xdr:to>
      <xdr:col>1</xdr:col>
      <xdr:colOff>380999</xdr:colOff>
      <xdr:row>80</xdr:row>
      <xdr:rowOff>0</xdr:rowOff>
    </xdr:to>
    <xdr:pic>
      <xdr:nvPicPr>
        <xdr:cNvPr id="6" name="Picture 5">
          <a:extLst>
            <a:ext uri="{FF2B5EF4-FFF2-40B4-BE49-F238E27FC236}">
              <a16:creationId xmlns:a16="http://schemas.microsoft.com/office/drawing/2014/main" id="{7E278C31-A05C-3815-CF37-30DBDB713024}"/>
            </a:ext>
          </a:extLst>
        </xdr:cNvPr>
        <xdr:cNvPicPr>
          <a:picLocks noChangeAspect="1"/>
        </xdr:cNvPicPr>
      </xdr:nvPicPr>
      <xdr:blipFill>
        <a:blip xmlns:r="http://schemas.openxmlformats.org/officeDocument/2006/relationships" r:embed="rId1"/>
        <a:stretch>
          <a:fillRect/>
        </a:stretch>
      </xdr:blipFill>
      <xdr:spPr>
        <a:xfrm>
          <a:off x="175260" y="8976360"/>
          <a:ext cx="2735579" cy="1653540"/>
        </a:xfrm>
        <a:prstGeom prst="rect">
          <a:avLst/>
        </a:prstGeom>
      </xdr:spPr>
    </xdr:pic>
    <xdr:clientData/>
  </xdr:twoCellAnchor>
  <xdr:twoCellAnchor editAs="oneCell">
    <xdr:from>
      <xdr:col>0</xdr:col>
      <xdr:colOff>83820</xdr:colOff>
      <xdr:row>48</xdr:row>
      <xdr:rowOff>60960</xdr:rowOff>
    </xdr:from>
    <xdr:to>
      <xdr:col>1</xdr:col>
      <xdr:colOff>441960</xdr:colOff>
      <xdr:row>62</xdr:row>
      <xdr:rowOff>45721</xdr:rowOff>
    </xdr:to>
    <xdr:pic>
      <xdr:nvPicPr>
        <xdr:cNvPr id="7" name="Picture 6">
          <a:extLst>
            <a:ext uri="{FF2B5EF4-FFF2-40B4-BE49-F238E27FC236}">
              <a16:creationId xmlns:a16="http://schemas.microsoft.com/office/drawing/2014/main" id="{DEE29AD7-1D2C-4961-BB92-FBBA34B2356D}"/>
            </a:ext>
          </a:extLst>
        </xdr:cNvPr>
        <xdr:cNvPicPr>
          <a:picLocks noChangeAspect="1"/>
        </xdr:cNvPicPr>
      </xdr:nvPicPr>
      <xdr:blipFill>
        <a:blip xmlns:r="http://schemas.openxmlformats.org/officeDocument/2006/relationships" r:embed="rId2"/>
        <a:stretch>
          <a:fillRect/>
        </a:stretch>
      </xdr:blipFill>
      <xdr:spPr>
        <a:xfrm>
          <a:off x="83820" y="6545580"/>
          <a:ext cx="2887980" cy="179832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91440</xdr:colOff>
      <xdr:row>144</xdr:row>
      <xdr:rowOff>91440</xdr:rowOff>
    </xdr:from>
    <xdr:to>
      <xdr:col>1</xdr:col>
      <xdr:colOff>624839</xdr:colOff>
      <xdr:row>159</xdr:row>
      <xdr:rowOff>176</xdr:rowOff>
    </xdr:to>
    <xdr:pic>
      <xdr:nvPicPr>
        <xdr:cNvPr id="4" name="Picture 3">
          <a:extLst>
            <a:ext uri="{FF2B5EF4-FFF2-40B4-BE49-F238E27FC236}">
              <a16:creationId xmlns:a16="http://schemas.microsoft.com/office/drawing/2014/main" id="{76206DF2-6E22-4811-8784-AD8030BE6BE8}"/>
            </a:ext>
          </a:extLst>
        </xdr:cNvPr>
        <xdr:cNvPicPr>
          <a:picLocks noChangeAspect="1"/>
        </xdr:cNvPicPr>
      </xdr:nvPicPr>
      <xdr:blipFill>
        <a:blip xmlns:r="http://schemas.openxmlformats.org/officeDocument/2006/relationships" r:embed="rId1"/>
        <a:stretch>
          <a:fillRect/>
        </a:stretch>
      </xdr:blipFill>
      <xdr:spPr>
        <a:xfrm>
          <a:off x="91440" y="18463260"/>
          <a:ext cx="3185159" cy="1851836"/>
        </a:xfrm>
        <a:prstGeom prst="rect">
          <a:avLst/>
        </a:prstGeom>
      </xdr:spPr>
    </xdr:pic>
    <xdr:clientData/>
  </xdr:twoCellAnchor>
  <xdr:twoCellAnchor editAs="oneCell">
    <xdr:from>
      <xdr:col>0</xdr:col>
      <xdr:colOff>152400</xdr:colOff>
      <xdr:row>124</xdr:row>
      <xdr:rowOff>76200</xdr:rowOff>
    </xdr:from>
    <xdr:to>
      <xdr:col>1</xdr:col>
      <xdr:colOff>454971</xdr:colOff>
      <xdr:row>138</xdr:row>
      <xdr:rowOff>45719</xdr:rowOff>
    </xdr:to>
    <xdr:pic>
      <xdr:nvPicPr>
        <xdr:cNvPr id="5" name="Picture 4">
          <a:extLst>
            <a:ext uri="{FF2B5EF4-FFF2-40B4-BE49-F238E27FC236}">
              <a16:creationId xmlns:a16="http://schemas.microsoft.com/office/drawing/2014/main" id="{5B6AD433-C771-427A-9C2C-F8BA2E92C0B6}"/>
            </a:ext>
          </a:extLst>
        </xdr:cNvPr>
        <xdr:cNvPicPr>
          <a:picLocks noChangeAspect="1"/>
        </xdr:cNvPicPr>
      </xdr:nvPicPr>
      <xdr:blipFill>
        <a:blip xmlns:r="http://schemas.openxmlformats.org/officeDocument/2006/relationships" r:embed="rId2"/>
        <a:stretch>
          <a:fillRect/>
        </a:stretch>
      </xdr:blipFill>
      <xdr:spPr>
        <a:xfrm>
          <a:off x="152400" y="16375380"/>
          <a:ext cx="2954331" cy="178307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76200</xdr:colOff>
      <xdr:row>135</xdr:row>
      <xdr:rowOff>53340</xdr:rowOff>
    </xdr:from>
    <xdr:to>
      <xdr:col>1</xdr:col>
      <xdr:colOff>609599</xdr:colOff>
      <xdr:row>149</xdr:row>
      <xdr:rowOff>91616</xdr:rowOff>
    </xdr:to>
    <xdr:pic>
      <xdr:nvPicPr>
        <xdr:cNvPr id="4" name="Picture 3">
          <a:extLst>
            <a:ext uri="{FF2B5EF4-FFF2-40B4-BE49-F238E27FC236}">
              <a16:creationId xmlns:a16="http://schemas.microsoft.com/office/drawing/2014/main" id="{22D8D682-632A-40F0-BBE4-7853415CDF36}"/>
            </a:ext>
          </a:extLst>
        </xdr:cNvPr>
        <xdr:cNvPicPr>
          <a:picLocks noChangeAspect="1"/>
        </xdr:cNvPicPr>
      </xdr:nvPicPr>
      <xdr:blipFill>
        <a:blip xmlns:r="http://schemas.openxmlformats.org/officeDocument/2006/relationships" r:embed="rId1"/>
        <a:stretch>
          <a:fillRect/>
        </a:stretch>
      </xdr:blipFill>
      <xdr:spPr>
        <a:xfrm>
          <a:off x="76200" y="17259300"/>
          <a:ext cx="3185159" cy="1851836"/>
        </a:xfrm>
        <a:prstGeom prst="rect">
          <a:avLst/>
        </a:prstGeom>
      </xdr:spPr>
    </xdr:pic>
    <xdr:clientData/>
  </xdr:twoCellAnchor>
  <xdr:twoCellAnchor editAs="oneCell">
    <xdr:from>
      <xdr:col>0</xdr:col>
      <xdr:colOff>129540</xdr:colOff>
      <xdr:row>113</xdr:row>
      <xdr:rowOff>99060</xdr:rowOff>
    </xdr:from>
    <xdr:to>
      <xdr:col>1</xdr:col>
      <xdr:colOff>432111</xdr:colOff>
      <xdr:row>127</xdr:row>
      <xdr:rowOff>68579</xdr:rowOff>
    </xdr:to>
    <xdr:pic>
      <xdr:nvPicPr>
        <xdr:cNvPr id="5" name="Picture 4">
          <a:extLst>
            <a:ext uri="{FF2B5EF4-FFF2-40B4-BE49-F238E27FC236}">
              <a16:creationId xmlns:a16="http://schemas.microsoft.com/office/drawing/2014/main" id="{7AC1F104-3103-490F-A082-DDC5D38CF146}"/>
            </a:ext>
          </a:extLst>
        </xdr:cNvPr>
        <xdr:cNvPicPr>
          <a:picLocks noChangeAspect="1"/>
        </xdr:cNvPicPr>
      </xdr:nvPicPr>
      <xdr:blipFill>
        <a:blip xmlns:r="http://schemas.openxmlformats.org/officeDocument/2006/relationships" r:embed="rId2"/>
        <a:stretch>
          <a:fillRect/>
        </a:stretch>
      </xdr:blipFill>
      <xdr:spPr>
        <a:xfrm>
          <a:off x="129540" y="15102840"/>
          <a:ext cx="2954331" cy="178307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53340</xdr:colOff>
      <xdr:row>125</xdr:row>
      <xdr:rowOff>45720</xdr:rowOff>
    </xdr:from>
    <xdr:to>
      <xdr:col>1</xdr:col>
      <xdr:colOff>586739</xdr:colOff>
      <xdr:row>139</xdr:row>
      <xdr:rowOff>83996</xdr:rowOff>
    </xdr:to>
    <xdr:pic>
      <xdr:nvPicPr>
        <xdr:cNvPr id="4" name="Picture 3">
          <a:extLst>
            <a:ext uri="{FF2B5EF4-FFF2-40B4-BE49-F238E27FC236}">
              <a16:creationId xmlns:a16="http://schemas.microsoft.com/office/drawing/2014/main" id="{1AFBE530-20F1-4F96-87B1-7342340C3E35}"/>
            </a:ext>
          </a:extLst>
        </xdr:cNvPr>
        <xdr:cNvPicPr>
          <a:picLocks noChangeAspect="1"/>
        </xdr:cNvPicPr>
      </xdr:nvPicPr>
      <xdr:blipFill>
        <a:blip xmlns:r="http://schemas.openxmlformats.org/officeDocument/2006/relationships" r:embed="rId1"/>
        <a:stretch>
          <a:fillRect/>
        </a:stretch>
      </xdr:blipFill>
      <xdr:spPr>
        <a:xfrm>
          <a:off x="53340" y="15643860"/>
          <a:ext cx="3185159" cy="1851836"/>
        </a:xfrm>
        <a:prstGeom prst="rect">
          <a:avLst/>
        </a:prstGeom>
      </xdr:spPr>
    </xdr:pic>
    <xdr:clientData/>
  </xdr:twoCellAnchor>
  <xdr:twoCellAnchor editAs="oneCell">
    <xdr:from>
      <xdr:col>0</xdr:col>
      <xdr:colOff>182880</xdr:colOff>
      <xdr:row>103</xdr:row>
      <xdr:rowOff>106680</xdr:rowOff>
    </xdr:from>
    <xdr:to>
      <xdr:col>1</xdr:col>
      <xdr:colOff>485451</xdr:colOff>
      <xdr:row>117</xdr:row>
      <xdr:rowOff>76199</xdr:rowOff>
    </xdr:to>
    <xdr:pic>
      <xdr:nvPicPr>
        <xdr:cNvPr id="5" name="Picture 4">
          <a:extLst>
            <a:ext uri="{FF2B5EF4-FFF2-40B4-BE49-F238E27FC236}">
              <a16:creationId xmlns:a16="http://schemas.microsoft.com/office/drawing/2014/main" id="{7BF578D8-BD1C-4030-9635-044AF736E1FD}"/>
            </a:ext>
          </a:extLst>
        </xdr:cNvPr>
        <xdr:cNvPicPr>
          <a:picLocks noChangeAspect="1"/>
        </xdr:cNvPicPr>
      </xdr:nvPicPr>
      <xdr:blipFill>
        <a:blip xmlns:r="http://schemas.openxmlformats.org/officeDocument/2006/relationships" r:embed="rId2"/>
        <a:stretch>
          <a:fillRect/>
        </a:stretch>
      </xdr:blipFill>
      <xdr:spPr>
        <a:xfrm>
          <a:off x="182880" y="13502640"/>
          <a:ext cx="2954331" cy="178307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152400</xdr:colOff>
      <xdr:row>91</xdr:row>
      <xdr:rowOff>0</xdr:rowOff>
    </xdr:from>
    <xdr:to>
      <xdr:col>1</xdr:col>
      <xdr:colOff>685799</xdr:colOff>
      <xdr:row>105</xdr:row>
      <xdr:rowOff>38276</xdr:rowOff>
    </xdr:to>
    <xdr:pic>
      <xdr:nvPicPr>
        <xdr:cNvPr id="4" name="Picture 3">
          <a:extLst>
            <a:ext uri="{FF2B5EF4-FFF2-40B4-BE49-F238E27FC236}">
              <a16:creationId xmlns:a16="http://schemas.microsoft.com/office/drawing/2014/main" id="{B98EC15A-F19B-491C-83C1-50F81481E5B3}"/>
            </a:ext>
          </a:extLst>
        </xdr:cNvPr>
        <xdr:cNvPicPr>
          <a:picLocks noChangeAspect="1"/>
        </xdr:cNvPicPr>
      </xdr:nvPicPr>
      <xdr:blipFill>
        <a:blip xmlns:r="http://schemas.openxmlformats.org/officeDocument/2006/relationships" r:embed="rId1"/>
        <a:stretch>
          <a:fillRect/>
        </a:stretch>
      </xdr:blipFill>
      <xdr:spPr>
        <a:xfrm>
          <a:off x="152400" y="11582400"/>
          <a:ext cx="3185159" cy="1851836"/>
        </a:xfrm>
        <a:prstGeom prst="rect">
          <a:avLst/>
        </a:prstGeom>
      </xdr:spPr>
    </xdr:pic>
    <xdr:clientData/>
  </xdr:twoCellAnchor>
  <xdr:twoCellAnchor editAs="oneCell">
    <xdr:from>
      <xdr:col>0</xdr:col>
      <xdr:colOff>45720</xdr:colOff>
      <xdr:row>71</xdr:row>
      <xdr:rowOff>60960</xdr:rowOff>
    </xdr:from>
    <xdr:to>
      <xdr:col>1</xdr:col>
      <xdr:colOff>348291</xdr:colOff>
      <xdr:row>85</xdr:row>
      <xdr:rowOff>30479</xdr:rowOff>
    </xdr:to>
    <xdr:pic>
      <xdr:nvPicPr>
        <xdr:cNvPr id="5" name="Picture 4">
          <a:extLst>
            <a:ext uri="{FF2B5EF4-FFF2-40B4-BE49-F238E27FC236}">
              <a16:creationId xmlns:a16="http://schemas.microsoft.com/office/drawing/2014/main" id="{F29DF620-D177-4C48-AE35-9BF36C820282}"/>
            </a:ext>
          </a:extLst>
        </xdr:cNvPr>
        <xdr:cNvPicPr>
          <a:picLocks noChangeAspect="1"/>
        </xdr:cNvPicPr>
      </xdr:nvPicPr>
      <xdr:blipFill>
        <a:blip xmlns:r="http://schemas.openxmlformats.org/officeDocument/2006/relationships" r:embed="rId2"/>
        <a:stretch>
          <a:fillRect/>
        </a:stretch>
      </xdr:blipFill>
      <xdr:spPr>
        <a:xfrm>
          <a:off x="45720" y="9570720"/>
          <a:ext cx="2954331" cy="178307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91440</xdr:colOff>
      <xdr:row>126</xdr:row>
      <xdr:rowOff>91440</xdr:rowOff>
    </xdr:from>
    <xdr:to>
      <xdr:col>1</xdr:col>
      <xdr:colOff>624839</xdr:colOff>
      <xdr:row>141</xdr:row>
      <xdr:rowOff>176</xdr:rowOff>
    </xdr:to>
    <xdr:pic>
      <xdr:nvPicPr>
        <xdr:cNvPr id="4" name="Picture 3">
          <a:extLst>
            <a:ext uri="{FF2B5EF4-FFF2-40B4-BE49-F238E27FC236}">
              <a16:creationId xmlns:a16="http://schemas.microsoft.com/office/drawing/2014/main" id="{2D4E299B-6E97-4DD8-A600-C01A71A6B79A}"/>
            </a:ext>
          </a:extLst>
        </xdr:cNvPr>
        <xdr:cNvPicPr>
          <a:picLocks noChangeAspect="1"/>
        </xdr:cNvPicPr>
      </xdr:nvPicPr>
      <xdr:blipFill>
        <a:blip xmlns:r="http://schemas.openxmlformats.org/officeDocument/2006/relationships" r:embed="rId1"/>
        <a:stretch>
          <a:fillRect/>
        </a:stretch>
      </xdr:blipFill>
      <xdr:spPr>
        <a:xfrm>
          <a:off x="91440" y="16131540"/>
          <a:ext cx="3185159" cy="1851836"/>
        </a:xfrm>
        <a:prstGeom prst="rect">
          <a:avLst/>
        </a:prstGeom>
      </xdr:spPr>
    </xdr:pic>
    <xdr:clientData/>
  </xdr:twoCellAnchor>
  <xdr:twoCellAnchor editAs="oneCell">
    <xdr:from>
      <xdr:col>0</xdr:col>
      <xdr:colOff>106680</xdr:colOff>
      <xdr:row>104</xdr:row>
      <xdr:rowOff>68580</xdr:rowOff>
    </xdr:from>
    <xdr:to>
      <xdr:col>1</xdr:col>
      <xdr:colOff>409251</xdr:colOff>
      <xdr:row>118</xdr:row>
      <xdr:rowOff>38099</xdr:rowOff>
    </xdr:to>
    <xdr:pic>
      <xdr:nvPicPr>
        <xdr:cNvPr id="5" name="Picture 4">
          <a:extLst>
            <a:ext uri="{FF2B5EF4-FFF2-40B4-BE49-F238E27FC236}">
              <a16:creationId xmlns:a16="http://schemas.microsoft.com/office/drawing/2014/main" id="{F197B44E-7149-418B-A8B4-51EEAB7A648F}"/>
            </a:ext>
          </a:extLst>
        </xdr:cNvPr>
        <xdr:cNvPicPr>
          <a:picLocks noChangeAspect="1"/>
        </xdr:cNvPicPr>
      </xdr:nvPicPr>
      <xdr:blipFill>
        <a:blip xmlns:r="http://schemas.openxmlformats.org/officeDocument/2006/relationships" r:embed="rId2"/>
        <a:stretch>
          <a:fillRect/>
        </a:stretch>
      </xdr:blipFill>
      <xdr:spPr>
        <a:xfrm>
          <a:off x="106680" y="13906500"/>
          <a:ext cx="2954331" cy="178307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15240</xdr:colOff>
      <xdr:row>108</xdr:row>
      <xdr:rowOff>68580</xdr:rowOff>
    </xdr:from>
    <xdr:to>
      <xdr:col>1</xdr:col>
      <xdr:colOff>548639</xdr:colOff>
      <xdr:row>122</xdr:row>
      <xdr:rowOff>106856</xdr:rowOff>
    </xdr:to>
    <xdr:pic>
      <xdr:nvPicPr>
        <xdr:cNvPr id="4" name="Picture 3">
          <a:extLst>
            <a:ext uri="{FF2B5EF4-FFF2-40B4-BE49-F238E27FC236}">
              <a16:creationId xmlns:a16="http://schemas.microsoft.com/office/drawing/2014/main" id="{7029D792-471E-4772-AE84-539F3B1BB92A}"/>
            </a:ext>
          </a:extLst>
        </xdr:cNvPr>
        <xdr:cNvPicPr>
          <a:picLocks noChangeAspect="1"/>
        </xdr:cNvPicPr>
      </xdr:nvPicPr>
      <xdr:blipFill>
        <a:blip xmlns:r="http://schemas.openxmlformats.org/officeDocument/2006/relationships" r:embed="rId1"/>
        <a:stretch>
          <a:fillRect/>
        </a:stretch>
      </xdr:blipFill>
      <xdr:spPr>
        <a:xfrm>
          <a:off x="15240" y="13853160"/>
          <a:ext cx="3185159" cy="1851836"/>
        </a:xfrm>
        <a:prstGeom prst="rect">
          <a:avLst/>
        </a:prstGeom>
      </xdr:spPr>
    </xdr:pic>
    <xdr:clientData/>
  </xdr:twoCellAnchor>
  <xdr:twoCellAnchor editAs="oneCell">
    <xdr:from>
      <xdr:col>0</xdr:col>
      <xdr:colOff>76200</xdr:colOff>
      <xdr:row>89</xdr:row>
      <xdr:rowOff>0</xdr:rowOff>
    </xdr:from>
    <xdr:to>
      <xdr:col>1</xdr:col>
      <xdr:colOff>378771</xdr:colOff>
      <xdr:row>102</xdr:row>
      <xdr:rowOff>99059</xdr:rowOff>
    </xdr:to>
    <xdr:pic>
      <xdr:nvPicPr>
        <xdr:cNvPr id="5" name="Picture 4">
          <a:extLst>
            <a:ext uri="{FF2B5EF4-FFF2-40B4-BE49-F238E27FC236}">
              <a16:creationId xmlns:a16="http://schemas.microsoft.com/office/drawing/2014/main" id="{E5DE418E-D466-4517-9E67-D2E08E031D6C}"/>
            </a:ext>
          </a:extLst>
        </xdr:cNvPr>
        <xdr:cNvPicPr>
          <a:picLocks noChangeAspect="1"/>
        </xdr:cNvPicPr>
      </xdr:nvPicPr>
      <xdr:blipFill>
        <a:blip xmlns:r="http://schemas.openxmlformats.org/officeDocument/2006/relationships" r:embed="rId2"/>
        <a:stretch>
          <a:fillRect/>
        </a:stretch>
      </xdr:blipFill>
      <xdr:spPr>
        <a:xfrm>
          <a:off x="76200" y="11841480"/>
          <a:ext cx="2954331" cy="178307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76200</xdr:colOff>
      <xdr:row>101</xdr:row>
      <xdr:rowOff>38100</xdr:rowOff>
    </xdr:from>
    <xdr:to>
      <xdr:col>1</xdr:col>
      <xdr:colOff>609599</xdr:colOff>
      <xdr:row>115</xdr:row>
      <xdr:rowOff>76376</xdr:rowOff>
    </xdr:to>
    <xdr:pic>
      <xdr:nvPicPr>
        <xdr:cNvPr id="4" name="Picture 3">
          <a:extLst>
            <a:ext uri="{FF2B5EF4-FFF2-40B4-BE49-F238E27FC236}">
              <a16:creationId xmlns:a16="http://schemas.microsoft.com/office/drawing/2014/main" id="{7A29ACB5-6143-41F8-A3D0-44CAC3E9B7BD}"/>
            </a:ext>
          </a:extLst>
        </xdr:cNvPr>
        <xdr:cNvPicPr>
          <a:picLocks noChangeAspect="1"/>
        </xdr:cNvPicPr>
      </xdr:nvPicPr>
      <xdr:blipFill>
        <a:blip xmlns:r="http://schemas.openxmlformats.org/officeDocument/2006/relationships" r:embed="rId1"/>
        <a:stretch>
          <a:fillRect/>
        </a:stretch>
      </xdr:blipFill>
      <xdr:spPr>
        <a:xfrm>
          <a:off x="76200" y="12915900"/>
          <a:ext cx="3185159" cy="1851836"/>
        </a:xfrm>
        <a:prstGeom prst="rect">
          <a:avLst/>
        </a:prstGeom>
      </xdr:spPr>
    </xdr:pic>
    <xdr:clientData/>
  </xdr:twoCellAnchor>
  <xdr:twoCellAnchor editAs="oneCell">
    <xdr:from>
      <xdr:col>0</xdr:col>
      <xdr:colOff>106680</xdr:colOff>
      <xdr:row>81</xdr:row>
      <xdr:rowOff>91440</xdr:rowOff>
    </xdr:from>
    <xdr:to>
      <xdr:col>1</xdr:col>
      <xdr:colOff>409251</xdr:colOff>
      <xdr:row>95</xdr:row>
      <xdr:rowOff>60959</xdr:rowOff>
    </xdr:to>
    <xdr:pic>
      <xdr:nvPicPr>
        <xdr:cNvPr id="5" name="Picture 4">
          <a:extLst>
            <a:ext uri="{FF2B5EF4-FFF2-40B4-BE49-F238E27FC236}">
              <a16:creationId xmlns:a16="http://schemas.microsoft.com/office/drawing/2014/main" id="{C2428618-64FF-4531-AD2A-1DA01E874E40}"/>
            </a:ext>
          </a:extLst>
        </xdr:cNvPr>
        <xdr:cNvPicPr>
          <a:picLocks noChangeAspect="1"/>
        </xdr:cNvPicPr>
      </xdr:nvPicPr>
      <xdr:blipFill>
        <a:blip xmlns:r="http://schemas.openxmlformats.org/officeDocument/2006/relationships" r:embed="rId2"/>
        <a:stretch>
          <a:fillRect/>
        </a:stretch>
      </xdr:blipFill>
      <xdr:spPr>
        <a:xfrm>
          <a:off x="106680" y="10896600"/>
          <a:ext cx="2954331" cy="178307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53340</xdr:colOff>
      <xdr:row>95</xdr:row>
      <xdr:rowOff>22860</xdr:rowOff>
    </xdr:from>
    <xdr:to>
      <xdr:col>1</xdr:col>
      <xdr:colOff>586739</xdr:colOff>
      <xdr:row>109</xdr:row>
      <xdr:rowOff>61136</xdr:rowOff>
    </xdr:to>
    <xdr:pic>
      <xdr:nvPicPr>
        <xdr:cNvPr id="4" name="Picture 3">
          <a:extLst>
            <a:ext uri="{FF2B5EF4-FFF2-40B4-BE49-F238E27FC236}">
              <a16:creationId xmlns:a16="http://schemas.microsoft.com/office/drawing/2014/main" id="{FAFDFBF2-312E-4BD2-ACC8-DE14704011B9}"/>
            </a:ext>
          </a:extLst>
        </xdr:cNvPr>
        <xdr:cNvPicPr>
          <a:picLocks noChangeAspect="1"/>
        </xdr:cNvPicPr>
      </xdr:nvPicPr>
      <xdr:blipFill>
        <a:blip xmlns:r="http://schemas.openxmlformats.org/officeDocument/2006/relationships" r:embed="rId1"/>
        <a:stretch>
          <a:fillRect/>
        </a:stretch>
      </xdr:blipFill>
      <xdr:spPr>
        <a:xfrm>
          <a:off x="53340" y="12123420"/>
          <a:ext cx="3185159" cy="1851836"/>
        </a:xfrm>
        <a:prstGeom prst="rect">
          <a:avLst/>
        </a:prstGeom>
      </xdr:spPr>
    </xdr:pic>
    <xdr:clientData/>
  </xdr:twoCellAnchor>
  <xdr:twoCellAnchor editAs="oneCell">
    <xdr:from>
      <xdr:col>0</xdr:col>
      <xdr:colOff>213360</xdr:colOff>
      <xdr:row>75</xdr:row>
      <xdr:rowOff>60960</xdr:rowOff>
    </xdr:from>
    <xdr:to>
      <xdr:col>1</xdr:col>
      <xdr:colOff>515931</xdr:colOff>
      <xdr:row>89</xdr:row>
      <xdr:rowOff>30479</xdr:rowOff>
    </xdr:to>
    <xdr:pic>
      <xdr:nvPicPr>
        <xdr:cNvPr id="5" name="Picture 4">
          <a:extLst>
            <a:ext uri="{FF2B5EF4-FFF2-40B4-BE49-F238E27FC236}">
              <a16:creationId xmlns:a16="http://schemas.microsoft.com/office/drawing/2014/main" id="{6F7CF384-02CB-484D-8A16-69E572FC917E}"/>
            </a:ext>
          </a:extLst>
        </xdr:cNvPr>
        <xdr:cNvPicPr>
          <a:picLocks noChangeAspect="1"/>
        </xdr:cNvPicPr>
      </xdr:nvPicPr>
      <xdr:blipFill>
        <a:blip xmlns:r="http://schemas.openxmlformats.org/officeDocument/2006/relationships" r:embed="rId2"/>
        <a:stretch>
          <a:fillRect/>
        </a:stretch>
      </xdr:blipFill>
      <xdr:spPr>
        <a:xfrm>
          <a:off x="213360" y="10088880"/>
          <a:ext cx="2954331" cy="178307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175260</xdr:colOff>
      <xdr:row>110</xdr:row>
      <xdr:rowOff>0</xdr:rowOff>
    </xdr:from>
    <xdr:to>
      <xdr:col>1</xdr:col>
      <xdr:colOff>708659</xdr:colOff>
      <xdr:row>124</xdr:row>
      <xdr:rowOff>38276</xdr:rowOff>
    </xdr:to>
    <xdr:pic>
      <xdr:nvPicPr>
        <xdr:cNvPr id="4" name="Picture 3">
          <a:extLst>
            <a:ext uri="{FF2B5EF4-FFF2-40B4-BE49-F238E27FC236}">
              <a16:creationId xmlns:a16="http://schemas.microsoft.com/office/drawing/2014/main" id="{2834E4CE-12FE-4614-92FA-B9A635876807}"/>
            </a:ext>
          </a:extLst>
        </xdr:cNvPr>
        <xdr:cNvPicPr>
          <a:picLocks noChangeAspect="1"/>
        </xdr:cNvPicPr>
      </xdr:nvPicPr>
      <xdr:blipFill>
        <a:blip xmlns:r="http://schemas.openxmlformats.org/officeDocument/2006/relationships" r:embed="rId1"/>
        <a:stretch>
          <a:fillRect/>
        </a:stretch>
      </xdr:blipFill>
      <xdr:spPr>
        <a:xfrm>
          <a:off x="175260" y="14043660"/>
          <a:ext cx="3185159" cy="1851836"/>
        </a:xfrm>
        <a:prstGeom prst="rect">
          <a:avLst/>
        </a:prstGeom>
      </xdr:spPr>
    </xdr:pic>
    <xdr:clientData/>
  </xdr:twoCellAnchor>
  <xdr:twoCellAnchor editAs="oneCell">
    <xdr:from>
      <xdr:col>0</xdr:col>
      <xdr:colOff>160020</xdr:colOff>
      <xdr:row>90</xdr:row>
      <xdr:rowOff>83820</xdr:rowOff>
    </xdr:from>
    <xdr:to>
      <xdr:col>1</xdr:col>
      <xdr:colOff>462591</xdr:colOff>
      <xdr:row>104</xdr:row>
      <xdr:rowOff>53339</xdr:rowOff>
    </xdr:to>
    <xdr:pic>
      <xdr:nvPicPr>
        <xdr:cNvPr id="5" name="Picture 4">
          <a:extLst>
            <a:ext uri="{FF2B5EF4-FFF2-40B4-BE49-F238E27FC236}">
              <a16:creationId xmlns:a16="http://schemas.microsoft.com/office/drawing/2014/main" id="{B7C3685D-9ADF-4BF0-8F2A-F4C6B68D5AD9}"/>
            </a:ext>
          </a:extLst>
        </xdr:cNvPr>
        <xdr:cNvPicPr>
          <a:picLocks noChangeAspect="1"/>
        </xdr:cNvPicPr>
      </xdr:nvPicPr>
      <xdr:blipFill>
        <a:blip xmlns:r="http://schemas.openxmlformats.org/officeDocument/2006/relationships" r:embed="rId2"/>
        <a:stretch>
          <a:fillRect/>
        </a:stretch>
      </xdr:blipFill>
      <xdr:spPr>
        <a:xfrm>
          <a:off x="160020" y="12054840"/>
          <a:ext cx="2954331" cy="178307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167640</xdr:colOff>
      <xdr:row>104</xdr:row>
      <xdr:rowOff>68580</xdr:rowOff>
    </xdr:from>
    <xdr:to>
      <xdr:col>1</xdr:col>
      <xdr:colOff>701039</xdr:colOff>
      <xdr:row>118</xdr:row>
      <xdr:rowOff>106856</xdr:rowOff>
    </xdr:to>
    <xdr:pic>
      <xdr:nvPicPr>
        <xdr:cNvPr id="4" name="Picture 3">
          <a:extLst>
            <a:ext uri="{FF2B5EF4-FFF2-40B4-BE49-F238E27FC236}">
              <a16:creationId xmlns:a16="http://schemas.microsoft.com/office/drawing/2014/main" id="{0EF1A3A0-8ED3-4474-9FFC-7F3C31A08470}"/>
            </a:ext>
          </a:extLst>
        </xdr:cNvPr>
        <xdr:cNvPicPr>
          <a:picLocks noChangeAspect="1"/>
        </xdr:cNvPicPr>
      </xdr:nvPicPr>
      <xdr:blipFill>
        <a:blip xmlns:r="http://schemas.openxmlformats.org/officeDocument/2006/relationships" r:embed="rId1"/>
        <a:stretch>
          <a:fillRect/>
        </a:stretch>
      </xdr:blipFill>
      <xdr:spPr>
        <a:xfrm>
          <a:off x="167640" y="13335000"/>
          <a:ext cx="3185159" cy="1851836"/>
        </a:xfrm>
        <a:prstGeom prst="rect">
          <a:avLst/>
        </a:prstGeom>
      </xdr:spPr>
    </xdr:pic>
    <xdr:clientData/>
  </xdr:twoCellAnchor>
  <xdr:twoCellAnchor editAs="oneCell">
    <xdr:from>
      <xdr:col>0</xdr:col>
      <xdr:colOff>182880</xdr:colOff>
      <xdr:row>84</xdr:row>
      <xdr:rowOff>114300</xdr:rowOff>
    </xdr:from>
    <xdr:to>
      <xdr:col>1</xdr:col>
      <xdr:colOff>485451</xdr:colOff>
      <xdr:row>98</xdr:row>
      <xdr:rowOff>83819</xdr:rowOff>
    </xdr:to>
    <xdr:pic>
      <xdr:nvPicPr>
        <xdr:cNvPr id="5" name="Picture 4">
          <a:extLst>
            <a:ext uri="{FF2B5EF4-FFF2-40B4-BE49-F238E27FC236}">
              <a16:creationId xmlns:a16="http://schemas.microsoft.com/office/drawing/2014/main" id="{4689F6E8-7BE8-4D41-88C9-78B963D2E138}"/>
            </a:ext>
          </a:extLst>
        </xdr:cNvPr>
        <xdr:cNvPicPr>
          <a:picLocks noChangeAspect="1"/>
        </xdr:cNvPicPr>
      </xdr:nvPicPr>
      <xdr:blipFill>
        <a:blip xmlns:r="http://schemas.openxmlformats.org/officeDocument/2006/relationships" r:embed="rId2"/>
        <a:stretch>
          <a:fillRect/>
        </a:stretch>
      </xdr:blipFill>
      <xdr:spPr>
        <a:xfrm>
          <a:off x="182880" y="11308080"/>
          <a:ext cx="2954331" cy="17830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205740</xdr:colOff>
      <xdr:row>127</xdr:row>
      <xdr:rowOff>53340</xdr:rowOff>
    </xdr:from>
    <xdr:to>
      <xdr:col>1</xdr:col>
      <xdr:colOff>487679</xdr:colOff>
      <xdr:row>139</xdr:row>
      <xdr:rowOff>60960</xdr:rowOff>
    </xdr:to>
    <xdr:pic>
      <xdr:nvPicPr>
        <xdr:cNvPr id="4" name="Picture 3">
          <a:extLst>
            <a:ext uri="{FF2B5EF4-FFF2-40B4-BE49-F238E27FC236}">
              <a16:creationId xmlns:a16="http://schemas.microsoft.com/office/drawing/2014/main" id="{EE429460-7A31-4A78-B078-42427DAFEFDD}"/>
            </a:ext>
          </a:extLst>
        </xdr:cNvPr>
        <xdr:cNvPicPr>
          <a:picLocks noChangeAspect="1"/>
        </xdr:cNvPicPr>
      </xdr:nvPicPr>
      <xdr:blipFill>
        <a:blip xmlns:r="http://schemas.openxmlformats.org/officeDocument/2006/relationships" r:embed="rId1"/>
        <a:stretch>
          <a:fillRect/>
        </a:stretch>
      </xdr:blipFill>
      <xdr:spPr>
        <a:xfrm>
          <a:off x="205740" y="16642080"/>
          <a:ext cx="2811779" cy="1562100"/>
        </a:xfrm>
        <a:prstGeom prst="rect">
          <a:avLst/>
        </a:prstGeom>
      </xdr:spPr>
    </xdr:pic>
    <xdr:clientData/>
  </xdr:twoCellAnchor>
  <xdr:twoCellAnchor editAs="oneCell">
    <xdr:from>
      <xdr:col>0</xdr:col>
      <xdr:colOff>91440</xdr:colOff>
      <xdr:row>109</xdr:row>
      <xdr:rowOff>53340</xdr:rowOff>
    </xdr:from>
    <xdr:to>
      <xdr:col>1</xdr:col>
      <xdr:colOff>389032</xdr:colOff>
      <xdr:row>122</xdr:row>
      <xdr:rowOff>15241</xdr:rowOff>
    </xdr:to>
    <xdr:pic>
      <xdr:nvPicPr>
        <xdr:cNvPr id="5" name="Picture 4">
          <a:extLst>
            <a:ext uri="{FF2B5EF4-FFF2-40B4-BE49-F238E27FC236}">
              <a16:creationId xmlns:a16="http://schemas.microsoft.com/office/drawing/2014/main" id="{5E0C3945-DBA4-4066-9967-0359EADFF739}"/>
            </a:ext>
          </a:extLst>
        </xdr:cNvPr>
        <xdr:cNvPicPr>
          <a:picLocks noChangeAspect="1"/>
        </xdr:cNvPicPr>
      </xdr:nvPicPr>
      <xdr:blipFill>
        <a:blip xmlns:r="http://schemas.openxmlformats.org/officeDocument/2006/relationships" r:embed="rId2"/>
        <a:stretch>
          <a:fillRect/>
        </a:stretch>
      </xdr:blipFill>
      <xdr:spPr>
        <a:xfrm>
          <a:off x="91440" y="14439900"/>
          <a:ext cx="2827432" cy="164592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175260</xdr:colOff>
      <xdr:row>118</xdr:row>
      <xdr:rowOff>60960</xdr:rowOff>
    </xdr:from>
    <xdr:to>
      <xdr:col>1</xdr:col>
      <xdr:colOff>708659</xdr:colOff>
      <xdr:row>132</xdr:row>
      <xdr:rowOff>99236</xdr:rowOff>
    </xdr:to>
    <xdr:pic>
      <xdr:nvPicPr>
        <xdr:cNvPr id="4" name="Picture 3">
          <a:extLst>
            <a:ext uri="{FF2B5EF4-FFF2-40B4-BE49-F238E27FC236}">
              <a16:creationId xmlns:a16="http://schemas.microsoft.com/office/drawing/2014/main" id="{F85197E6-97C6-4F89-BED0-AA87ABA7F494}"/>
            </a:ext>
          </a:extLst>
        </xdr:cNvPr>
        <xdr:cNvPicPr>
          <a:picLocks noChangeAspect="1"/>
        </xdr:cNvPicPr>
      </xdr:nvPicPr>
      <xdr:blipFill>
        <a:blip xmlns:r="http://schemas.openxmlformats.org/officeDocument/2006/relationships" r:embed="rId1"/>
        <a:stretch>
          <a:fillRect/>
        </a:stretch>
      </xdr:blipFill>
      <xdr:spPr>
        <a:xfrm>
          <a:off x="175260" y="15064740"/>
          <a:ext cx="3185159" cy="1851836"/>
        </a:xfrm>
        <a:prstGeom prst="rect">
          <a:avLst/>
        </a:prstGeom>
      </xdr:spPr>
    </xdr:pic>
    <xdr:clientData/>
  </xdr:twoCellAnchor>
  <xdr:twoCellAnchor editAs="oneCell">
    <xdr:from>
      <xdr:col>0</xdr:col>
      <xdr:colOff>137160</xdr:colOff>
      <xdr:row>97</xdr:row>
      <xdr:rowOff>114300</xdr:rowOff>
    </xdr:from>
    <xdr:to>
      <xdr:col>1</xdr:col>
      <xdr:colOff>439731</xdr:colOff>
      <xdr:row>111</xdr:row>
      <xdr:rowOff>83819</xdr:rowOff>
    </xdr:to>
    <xdr:pic>
      <xdr:nvPicPr>
        <xdr:cNvPr id="5" name="Picture 4">
          <a:extLst>
            <a:ext uri="{FF2B5EF4-FFF2-40B4-BE49-F238E27FC236}">
              <a16:creationId xmlns:a16="http://schemas.microsoft.com/office/drawing/2014/main" id="{8CD16FC3-D225-4FFE-87BD-5076AB7FAC6A}"/>
            </a:ext>
          </a:extLst>
        </xdr:cNvPr>
        <xdr:cNvPicPr>
          <a:picLocks noChangeAspect="1"/>
        </xdr:cNvPicPr>
      </xdr:nvPicPr>
      <xdr:blipFill>
        <a:blip xmlns:r="http://schemas.openxmlformats.org/officeDocument/2006/relationships" r:embed="rId2"/>
        <a:stretch>
          <a:fillRect/>
        </a:stretch>
      </xdr:blipFill>
      <xdr:spPr>
        <a:xfrm>
          <a:off x="137160" y="13045440"/>
          <a:ext cx="2954331" cy="178307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60960</xdr:colOff>
      <xdr:row>54</xdr:row>
      <xdr:rowOff>106680</xdr:rowOff>
    </xdr:from>
    <xdr:to>
      <xdr:col>1</xdr:col>
      <xdr:colOff>716279</xdr:colOff>
      <xdr:row>69</xdr:row>
      <xdr:rowOff>15416</xdr:rowOff>
    </xdr:to>
    <xdr:pic>
      <xdr:nvPicPr>
        <xdr:cNvPr id="4" name="Picture 3">
          <a:extLst>
            <a:ext uri="{FF2B5EF4-FFF2-40B4-BE49-F238E27FC236}">
              <a16:creationId xmlns:a16="http://schemas.microsoft.com/office/drawing/2014/main" id="{F5DA0B1A-ED58-4ED6-892C-680A01335FC0}"/>
            </a:ext>
          </a:extLst>
        </xdr:cNvPr>
        <xdr:cNvPicPr>
          <a:picLocks noChangeAspect="1"/>
        </xdr:cNvPicPr>
      </xdr:nvPicPr>
      <xdr:blipFill>
        <a:blip xmlns:r="http://schemas.openxmlformats.org/officeDocument/2006/relationships" r:embed="rId1"/>
        <a:stretch>
          <a:fillRect/>
        </a:stretch>
      </xdr:blipFill>
      <xdr:spPr>
        <a:xfrm>
          <a:off x="60960" y="6896100"/>
          <a:ext cx="3185159" cy="1851836"/>
        </a:xfrm>
        <a:prstGeom prst="rect">
          <a:avLst/>
        </a:prstGeom>
      </xdr:spPr>
    </xdr:pic>
    <xdr:clientData/>
  </xdr:twoCellAnchor>
  <xdr:twoCellAnchor editAs="oneCell">
    <xdr:from>
      <xdr:col>0</xdr:col>
      <xdr:colOff>91440</xdr:colOff>
      <xdr:row>34</xdr:row>
      <xdr:rowOff>22860</xdr:rowOff>
    </xdr:from>
    <xdr:to>
      <xdr:col>1</xdr:col>
      <xdr:colOff>515931</xdr:colOff>
      <xdr:row>47</xdr:row>
      <xdr:rowOff>121919</xdr:rowOff>
    </xdr:to>
    <xdr:pic>
      <xdr:nvPicPr>
        <xdr:cNvPr id="5" name="Picture 4">
          <a:extLst>
            <a:ext uri="{FF2B5EF4-FFF2-40B4-BE49-F238E27FC236}">
              <a16:creationId xmlns:a16="http://schemas.microsoft.com/office/drawing/2014/main" id="{3D8CCCA8-142C-4577-B456-672DE7F6A9F1}"/>
            </a:ext>
          </a:extLst>
        </xdr:cNvPr>
        <xdr:cNvPicPr>
          <a:picLocks noChangeAspect="1"/>
        </xdr:cNvPicPr>
      </xdr:nvPicPr>
      <xdr:blipFill>
        <a:blip xmlns:r="http://schemas.openxmlformats.org/officeDocument/2006/relationships" r:embed="rId2"/>
        <a:stretch>
          <a:fillRect/>
        </a:stretch>
      </xdr:blipFill>
      <xdr:spPr>
        <a:xfrm>
          <a:off x="91440" y="4739640"/>
          <a:ext cx="2954331" cy="178307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53340</xdr:colOff>
      <xdr:row>54</xdr:row>
      <xdr:rowOff>53340</xdr:rowOff>
    </xdr:from>
    <xdr:to>
      <xdr:col>1</xdr:col>
      <xdr:colOff>708659</xdr:colOff>
      <xdr:row>68</xdr:row>
      <xdr:rowOff>91616</xdr:rowOff>
    </xdr:to>
    <xdr:pic>
      <xdr:nvPicPr>
        <xdr:cNvPr id="4" name="Picture 3">
          <a:extLst>
            <a:ext uri="{FF2B5EF4-FFF2-40B4-BE49-F238E27FC236}">
              <a16:creationId xmlns:a16="http://schemas.microsoft.com/office/drawing/2014/main" id="{265585E4-C399-4FB0-8FA9-2C1465060684}"/>
            </a:ext>
          </a:extLst>
        </xdr:cNvPr>
        <xdr:cNvPicPr>
          <a:picLocks noChangeAspect="1"/>
        </xdr:cNvPicPr>
      </xdr:nvPicPr>
      <xdr:blipFill>
        <a:blip xmlns:r="http://schemas.openxmlformats.org/officeDocument/2006/relationships" r:embed="rId1"/>
        <a:stretch>
          <a:fillRect/>
        </a:stretch>
      </xdr:blipFill>
      <xdr:spPr>
        <a:xfrm>
          <a:off x="53340" y="6972300"/>
          <a:ext cx="3185159" cy="1851836"/>
        </a:xfrm>
        <a:prstGeom prst="rect">
          <a:avLst/>
        </a:prstGeom>
      </xdr:spPr>
    </xdr:pic>
    <xdr:clientData/>
  </xdr:twoCellAnchor>
  <xdr:twoCellAnchor editAs="oneCell">
    <xdr:from>
      <xdr:col>0</xdr:col>
      <xdr:colOff>129540</xdr:colOff>
      <xdr:row>34</xdr:row>
      <xdr:rowOff>53340</xdr:rowOff>
    </xdr:from>
    <xdr:to>
      <xdr:col>1</xdr:col>
      <xdr:colOff>554031</xdr:colOff>
      <xdr:row>48</xdr:row>
      <xdr:rowOff>22859</xdr:rowOff>
    </xdr:to>
    <xdr:pic>
      <xdr:nvPicPr>
        <xdr:cNvPr id="5" name="Picture 4">
          <a:extLst>
            <a:ext uri="{FF2B5EF4-FFF2-40B4-BE49-F238E27FC236}">
              <a16:creationId xmlns:a16="http://schemas.microsoft.com/office/drawing/2014/main" id="{FD0DF0B3-4142-4DF5-AAB1-C1AB3CC8DDFA}"/>
            </a:ext>
          </a:extLst>
        </xdr:cNvPr>
        <xdr:cNvPicPr>
          <a:picLocks noChangeAspect="1"/>
        </xdr:cNvPicPr>
      </xdr:nvPicPr>
      <xdr:blipFill>
        <a:blip xmlns:r="http://schemas.openxmlformats.org/officeDocument/2006/relationships" r:embed="rId2"/>
        <a:stretch>
          <a:fillRect/>
        </a:stretch>
      </xdr:blipFill>
      <xdr:spPr>
        <a:xfrm>
          <a:off x="129540" y="4770120"/>
          <a:ext cx="2954331" cy="178307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114300</xdr:colOff>
      <xdr:row>67</xdr:row>
      <xdr:rowOff>83820</xdr:rowOff>
    </xdr:from>
    <xdr:to>
      <xdr:col>1</xdr:col>
      <xdr:colOff>609600</xdr:colOff>
      <xdr:row>80</xdr:row>
      <xdr:rowOff>107904</xdr:rowOff>
    </xdr:to>
    <xdr:pic>
      <xdr:nvPicPr>
        <xdr:cNvPr id="4" name="Picture 3">
          <a:extLst>
            <a:ext uri="{FF2B5EF4-FFF2-40B4-BE49-F238E27FC236}">
              <a16:creationId xmlns:a16="http://schemas.microsoft.com/office/drawing/2014/main" id="{EBB0B73D-9A9F-4DC6-B157-F97C599F56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052560"/>
          <a:ext cx="3025140" cy="17081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121920</xdr:colOff>
      <xdr:row>48</xdr:row>
      <xdr:rowOff>68580</xdr:rowOff>
    </xdr:from>
    <xdr:to>
      <xdr:col>1</xdr:col>
      <xdr:colOff>693420</xdr:colOff>
      <xdr:row>62</xdr:row>
      <xdr:rowOff>106680</xdr:rowOff>
    </xdr:to>
    <xdr:pic>
      <xdr:nvPicPr>
        <xdr:cNvPr id="6" name="Picture 5">
          <a:extLst>
            <a:ext uri="{FF2B5EF4-FFF2-40B4-BE49-F238E27FC236}">
              <a16:creationId xmlns:a16="http://schemas.microsoft.com/office/drawing/2014/main" id="{F83FCFAC-5E96-4F88-A1FF-D690CBDB3E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 y="6964680"/>
          <a:ext cx="3101340" cy="1851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99060</xdr:colOff>
      <xdr:row>67</xdr:row>
      <xdr:rowOff>15240</xdr:rowOff>
    </xdr:from>
    <xdr:to>
      <xdr:col>1</xdr:col>
      <xdr:colOff>708659</xdr:colOff>
      <xdr:row>80</xdr:row>
      <xdr:rowOff>121919</xdr:rowOff>
    </xdr:to>
    <xdr:pic>
      <xdr:nvPicPr>
        <xdr:cNvPr id="4" name="Picture 3">
          <a:extLst>
            <a:ext uri="{FF2B5EF4-FFF2-40B4-BE49-F238E27FC236}">
              <a16:creationId xmlns:a16="http://schemas.microsoft.com/office/drawing/2014/main" id="{37229722-7A54-4A22-8EFB-3CE281764B1A}"/>
            </a:ext>
          </a:extLst>
        </xdr:cNvPr>
        <xdr:cNvPicPr>
          <a:picLocks noChangeAspect="1"/>
        </xdr:cNvPicPr>
      </xdr:nvPicPr>
      <xdr:blipFill>
        <a:blip xmlns:r="http://schemas.openxmlformats.org/officeDocument/2006/relationships" r:embed="rId1"/>
        <a:stretch>
          <a:fillRect/>
        </a:stretch>
      </xdr:blipFill>
      <xdr:spPr>
        <a:xfrm>
          <a:off x="99060" y="9052560"/>
          <a:ext cx="3139439" cy="1790699"/>
        </a:xfrm>
        <a:prstGeom prst="rect">
          <a:avLst/>
        </a:prstGeom>
      </xdr:spPr>
    </xdr:pic>
    <xdr:clientData/>
  </xdr:twoCellAnchor>
  <xdr:twoCellAnchor editAs="oneCell">
    <xdr:from>
      <xdr:col>0</xdr:col>
      <xdr:colOff>114300</xdr:colOff>
      <xdr:row>47</xdr:row>
      <xdr:rowOff>53340</xdr:rowOff>
    </xdr:from>
    <xdr:to>
      <xdr:col>1</xdr:col>
      <xdr:colOff>685800</xdr:colOff>
      <xdr:row>61</xdr:row>
      <xdr:rowOff>91440</xdr:rowOff>
    </xdr:to>
    <xdr:pic>
      <xdr:nvPicPr>
        <xdr:cNvPr id="5" name="Picture 4">
          <a:extLst>
            <a:ext uri="{FF2B5EF4-FFF2-40B4-BE49-F238E27FC236}">
              <a16:creationId xmlns:a16="http://schemas.microsoft.com/office/drawing/2014/main" id="{9EB90729-A454-42CF-9A13-788BD17B82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7018020"/>
          <a:ext cx="3101340" cy="1851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99060</xdr:colOff>
      <xdr:row>69</xdr:row>
      <xdr:rowOff>0</xdr:rowOff>
    </xdr:from>
    <xdr:to>
      <xdr:col>1</xdr:col>
      <xdr:colOff>411480</xdr:colOff>
      <xdr:row>82</xdr:row>
      <xdr:rowOff>53340</xdr:rowOff>
    </xdr:to>
    <xdr:pic>
      <xdr:nvPicPr>
        <xdr:cNvPr id="4" name="Picture 3">
          <a:extLst>
            <a:ext uri="{FF2B5EF4-FFF2-40B4-BE49-F238E27FC236}">
              <a16:creationId xmlns:a16="http://schemas.microsoft.com/office/drawing/2014/main" id="{33B41AA7-414E-44BC-98FA-F81377F059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10980420"/>
          <a:ext cx="2956560" cy="1737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182880</xdr:colOff>
      <xdr:row>48</xdr:row>
      <xdr:rowOff>91440</xdr:rowOff>
    </xdr:from>
    <xdr:to>
      <xdr:col>1</xdr:col>
      <xdr:colOff>493071</xdr:colOff>
      <xdr:row>62</xdr:row>
      <xdr:rowOff>60959</xdr:rowOff>
    </xdr:to>
    <xdr:pic>
      <xdr:nvPicPr>
        <xdr:cNvPr id="5" name="Picture 4">
          <a:extLst>
            <a:ext uri="{FF2B5EF4-FFF2-40B4-BE49-F238E27FC236}">
              <a16:creationId xmlns:a16="http://schemas.microsoft.com/office/drawing/2014/main" id="{D7387EA3-DD59-402B-8CE4-D222078D71A2}"/>
            </a:ext>
          </a:extLst>
        </xdr:cNvPr>
        <xdr:cNvPicPr>
          <a:picLocks noChangeAspect="1"/>
        </xdr:cNvPicPr>
      </xdr:nvPicPr>
      <xdr:blipFill>
        <a:blip xmlns:r="http://schemas.openxmlformats.org/officeDocument/2006/relationships" r:embed="rId2"/>
        <a:stretch>
          <a:fillRect/>
        </a:stretch>
      </xdr:blipFill>
      <xdr:spPr>
        <a:xfrm>
          <a:off x="182880" y="8869680"/>
          <a:ext cx="2954331" cy="17830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167640</xdr:colOff>
      <xdr:row>77</xdr:row>
      <xdr:rowOff>114300</xdr:rowOff>
    </xdr:from>
    <xdr:to>
      <xdr:col>1</xdr:col>
      <xdr:colOff>472440</xdr:colOff>
      <xdr:row>90</xdr:row>
      <xdr:rowOff>114300</xdr:rowOff>
    </xdr:to>
    <xdr:pic>
      <xdr:nvPicPr>
        <xdr:cNvPr id="4" name="Picture 3">
          <a:extLst>
            <a:ext uri="{FF2B5EF4-FFF2-40B4-BE49-F238E27FC236}">
              <a16:creationId xmlns:a16="http://schemas.microsoft.com/office/drawing/2014/main" id="{F63A5B93-107B-A6CD-BAAC-A3DAFD331D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10317480"/>
          <a:ext cx="2956560" cy="1737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114300</xdr:colOff>
      <xdr:row>60</xdr:row>
      <xdr:rowOff>7620</xdr:rowOff>
    </xdr:from>
    <xdr:to>
      <xdr:col>1</xdr:col>
      <xdr:colOff>289972</xdr:colOff>
      <xdr:row>72</xdr:row>
      <xdr:rowOff>99061</xdr:rowOff>
    </xdr:to>
    <xdr:pic>
      <xdr:nvPicPr>
        <xdr:cNvPr id="6" name="Picture 5">
          <a:extLst>
            <a:ext uri="{FF2B5EF4-FFF2-40B4-BE49-F238E27FC236}">
              <a16:creationId xmlns:a16="http://schemas.microsoft.com/office/drawing/2014/main" id="{ED541C9D-C859-40F2-AEA9-6CC9A2381F28}"/>
            </a:ext>
          </a:extLst>
        </xdr:cNvPr>
        <xdr:cNvPicPr>
          <a:picLocks noChangeAspect="1"/>
        </xdr:cNvPicPr>
      </xdr:nvPicPr>
      <xdr:blipFill>
        <a:blip xmlns:r="http://schemas.openxmlformats.org/officeDocument/2006/relationships" r:embed="rId2"/>
        <a:stretch>
          <a:fillRect/>
        </a:stretch>
      </xdr:blipFill>
      <xdr:spPr>
        <a:xfrm>
          <a:off x="114300" y="8397240"/>
          <a:ext cx="2827432" cy="16459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83820</xdr:colOff>
      <xdr:row>107</xdr:row>
      <xdr:rowOff>76200</xdr:rowOff>
    </xdr:from>
    <xdr:to>
      <xdr:col>1</xdr:col>
      <xdr:colOff>388620</xdr:colOff>
      <xdr:row>121</xdr:row>
      <xdr:rowOff>0</xdr:rowOff>
    </xdr:to>
    <xdr:pic>
      <xdr:nvPicPr>
        <xdr:cNvPr id="4" name="Picture 3">
          <a:extLst>
            <a:ext uri="{FF2B5EF4-FFF2-40B4-BE49-F238E27FC236}">
              <a16:creationId xmlns:a16="http://schemas.microsoft.com/office/drawing/2014/main" id="{26E90414-7DCA-4409-A5E1-1AFCF5E126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4036040"/>
          <a:ext cx="2956560" cy="1737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99060</xdr:colOff>
      <xdr:row>87</xdr:row>
      <xdr:rowOff>114300</xdr:rowOff>
    </xdr:from>
    <xdr:to>
      <xdr:col>1</xdr:col>
      <xdr:colOff>281940</xdr:colOff>
      <xdr:row>100</xdr:row>
      <xdr:rowOff>95818</xdr:rowOff>
    </xdr:to>
    <xdr:pic>
      <xdr:nvPicPr>
        <xdr:cNvPr id="5" name="Picture 4">
          <a:extLst>
            <a:ext uri="{FF2B5EF4-FFF2-40B4-BE49-F238E27FC236}">
              <a16:creationId xmlns:a16="http://schemas.microsoft.com/office/drawing/2014/main" id="{16ADED8C-11FE-2F2A-89A9-B6B6A82D4D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 y="12001500"/>
          <a:ext cx="2834640" cy="1718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93</xdr:row>
      <xdr:rowOff>121920</xdr:rowOff>
    </xdr:from>
    <xdr:to>
      <xdr:col>1</xdr:col>
      <xdr:colOff>236219</xdr:colOff>
      <xdr:row>106</xdr:row>
      <xdr:rowOff>0</xdr:rowOff>
    </xdr:to>
    <xdr:pic>
      <xdr:nvPicPr>
        <xdr:cNvPr id="4" name="Picture 3">
          <a:extLst>
            <a:ext uri="{FF2B5EF4-FFF2-40B4-BE49-F238E27FC236}">
              <a16:creationId xmlns:a16="http://schemas.microsoft.com/office/drawing/2014/main" id="{423238EB-9061-498B-B155-C4E43C7904F3}"/>
            </a:ext>
          </a:extLst>
        </xdr:cNvPr>
        <xdr:cNvPicPr>
          <a:picLocks noChangeAspect="1"/>
        </xdr:cNvPicPr>
      </xdr:nvPicPr>
      <xdr:blipFill>
        <a:blip xmlns:r="http://schemas.openxmlformats.org/officeDocument/2006/relationships" r:embed="rId1"/>
        <a:stretch>
          <a:fillRect/>
        </a:stretch>
      </xdr:blipFill>
      <xdr:spPr>
        <a:xfrm>
          <a:off x="76200" y="12397740"/>
          <a:ext cx="2811779" cy="1562100"/>
        </a:xfrm>
        <a:prstGeom prst="rect">
          <a:avLst/>
        </a:prstGeom>
      </xdr:spPr>
    </xdr:pic>
    <xdr:clientData/>
  </xdr:twoCellAnchor>
  <xdr:twoCellAnchor editAs="oneCell">
    <xdr:from>
      <xdr:col>0</xdr:col>
      <xdr:colOff>68580</xdr:colOff>
      <xdr:row>75</xdr:row>
      <xdr:rowOff>53340</xdr:rowOff>
    </xdr:from>
    <xdr:to>
      <xdr:col>1</xdr:col>
      <xdr:colOff>251460</xdr:colOff>
      <xdr:row>88</xdr:row>
      <xdr:rowOff>88198</xdr:rowOff>
    </xdr:to>
    <xdr:pic>
      <xdr:nvPicPr>
        <xdr:cNvPr id="5" name="Picture 4">
          <a:extLst>
            <a:ext uri="{FF2B5EF4-FFF2-40B4-BE49-F238E27FC236}">
              <a16:creationId xmlns:a16="http://schemas.microsoft.com/office/drawing/2014/main" id="{5B1D08DE-0512-479F-86E6-5E56FEC0E4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 y="10386060"/>
          <a:ext cx="2834640" cy="1718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121920</xdr:colOff>
      <xdr:row>87</xdr:row>
      <xdr:rowOff>68580</xdr:rowOff>
    </xdr:from>
    <xdr:to>
      <xdr:col>1</xdr:col>
      <xdr:colOff>281939</xdr:colOff>
      <xdr:row>99</xdr:row>
      <xdr:rowOff>76200</xdr:rowOff>
    </xdr:to>
    <xdr:pic>
      <xdr:nvPicPr>
        <xdr:cNvPr id="4" name="Picture 3">
          <a:extLst>
            <a:ext uri="{FF2B5EF4-FFF2-40B4-BE49-F238E27FC236}">
              <a16:creationId xmlns:a16="http://schemas.microsoft.com/office/drawing/2014/main" id="{09F64C99-8668-4A6C-B609-2EBC3B524311}"/>
            </a:ext>
          </a:extLst>
        </xdr:cNvPr>
        <xdr:cNvPicPr>
          <a:picLocks noChangeAspect="1"/>
        </xdr:cNvPicPr>
      </xdr:nvPicPr>
      <xdr:blipFill>
        <a:blip xmlns:r="http://schemas.openxmlformats.org/officeDocument/2006/relationships" r:embed="rId1"/>
        <a:stretch>
          <a:fillRect/>
        </a:stretch>
      </xdr:blipFill>
      <xdr:spPr>
        <a:xfrm>
          <a:off x="121920" y="11513820"/>
          <a:ext cx="2811779" cy="1562100"/>
        </a:xfrm>
        <a:prstGeom prst="rect">
          <a:avLst/>
        </a:prstGeom>
      </xdr:spPr>
    </xdr:pic>
    <xdr:clientData/>
  </xdr:twoCellAnchor>
  <xdr:twoCellAnchor editAs="oneCell">
    <xdr:from>
      <xdr:col>0</xdr:col>
      <xdr:colOff>137160</xdr:colOff>
      <xdr:row>69</xdr:row>
      <xdr:rowOff>91440</xdr:rowOff>
    </xdr:from>
    <xdr:to>
      <xdr:col>1</xdr:col>
      <xdr:colOff>312832</xdr:colOff>
      <xdr:row>82</xdr:row>
      <xdr:rowOff>53341</xdr:rowOff>
    </xdr:to>
    <xdr:pic>
      <xdr:nvPicPr>
        <xdr:cNvPr id="5" name="Picture 4">
          <a:extLst>
            <a:ext uri="{FF2B5EF4-FFF2-40B4-BE49-F238E27FC236}">
              <a16:creationId xmlns:a16="http://schemas.microsoft.com/office/drawing/2014/main" id="{D1EC5F1B-BEC8-4AF5-9B69-425E79CAEF54}"/>
            </a:ext>
          </a:extLst>
        </xdr:cNvPr>
        <xdr:cNvPicPr>
          <a:picLocks noChangeAspect="1"/>
        </xdr:cNvPicPr>
      </xdr:nvPicPr>
      <xdr:blipFill>
        <a:blip xmlns:r="http://schemas.openxmlformats.org/officeDocument/2006/relationships" r:embed="rId2"/>
        <a:stretch>
          <a:fillRect/>
        </a:stretch>
      </xdr:blipFill>
      <xdr:spPr>
        <a:xfrm>
          <a:off x="137160" y="9593580"/>
          <a:ext cx="2827432" cy="16459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83820</xdr:colOff>
      <xdr:row>68</xdr:row>
      <xdr:rowOff>76200</xdr:rowOff>
    </xdr:from>
    <xdr:to>
      <xdr:col>1</xdr:col>
      <xdr:colOff>388620</xdr:colOff>
      <xdr:row>82</xdr:row>
      <xdr:rowOff>0</xdr:rowOff>
    </xdr:to>
    <xdr:pic>
      <xdr:nvPicPr>
        <xdr:cNvPr id="4" name="Picture 3">
          <a:extLst>
            <a:ext uri="{FF2B5EF4-FFF2-40B4-BE49-F238E27FC236}">
              <a16:creationId xmlns:a16="http://schemas.microsoft.com/office/drawing/2014/main" id="{696CE1A2-E9CA-4AE4-B7BD-65C506DFA5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9060180"/>
          <a:ext cx="2956560" cy="1737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114300</xdr:colOff>
      <xdr:row>49</xdr:row>
      <xdr:rowOff>76200</xdr:rowOff>
    </xdr:from>
    <xdr:to>
      <xdr:col>1</xdr:col>
      <xdr:colOff>297180</xdr:colOff>
      <xdr:row>62</xdr:row>
      <xdr:rowOff>111058</xdr:rowOff>
    </xdr:to>
    <xdr:pic>
      <xdr:nvPicPr>
        <xdr:cNvPr id="5" name="Picture 4">
          <a:extLst>
            <a:ext uri="{FF2B5EF4-FFF2-40B4-BE49-F238E27FC236}">
              <a16:creationId xmlns:a16="http://schemas.microsoft.com/office/drawing/2014/main" id="{09B44B68-E9A3-4801-99FC-0B8BD27DC8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6987540"/>
          <a:ext cx="2834640" cy="1718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83820</xdr:colOff>
      <xdr:row>68</xdr:row>
      <xdr:rowOff>76200</xdr:rowOff>
    </xdr:from>
    <xdr:to>
      <xdr:col>1</xdr:col>
      <xdr:colOff>510540</xdr:colOff>
      <xdr:row>82</xdr:row>
      <xdr:rowOff>0</xdr:rowOff>
    </xdr:to>
    <xdr:pic>
      <xdr:nvPicPr>
        <xdr:cNvPr id="4" name="Picture 3">
          <a:extLst>
            <a:ext uri="{FF2B5EF4-FFF2-40B4-BE49-F238E27FC236}">
              <a16:creationId xmlns:a16="http://schemas.microsoft.com/office/drawing/2014/main" id="{551F10E3-5A61-4456-BCB1-57F5A0E40A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8930640"/>
          <a:ext cx="2956560" cy="1737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99060</xdr:colOff>
      <xdr:row>50</xdr:row>
      <xdr:rowOff>0</xdr:rowOff>
    </xdr:from>
    <xdr:to>
      <xdr:col>1</xdr:col>
      <xdr:colOff>403860</xdr:colOff>
      <xdr:row>63</xdr:row>
      <xdr:rowOff>34858</xdr:rowOff>
    </xdr:to>
    <xdr:pic>
      <xdr:nvPicPr>
        <xdr:cNvPr id="5" name="Picture 4">
          <a:extLst>
            <a:ext uri="{FF2B5EF4-FFF2-40B4-BE49-F238E27FC236}">
              <a16:creationId xmlns:a16="http://schemas.microsoft.com/office/drawing/2014/main" id="{5DE4C9EB-584F-4592-8BF7-B31AAB44D9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 y="7040880"/>
          <a:ext cx="2834640" cy="1718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www.franklintempletonindia.com/downloadsServlet/pdf/product-labels-jg9o5k7l"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franklintempletonindia.com/downloadsServlet/pdf/product-labels-jg9o5k7l"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www.franklintempletonindia.com/download/en-in/valuation-policy/f5b41266-40b4-4c9f-9aa8-c9cef9e3ecd2/additional-disclosure-valuation-policy-ixahxj0q-en-in.pdf"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s://www.franklintempletonindia.com/downloadsServlet/pdf/product-labels-jg9o5k7l"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s://www.franklintempletonindia.com/downloadsServlet/pdf/product-labels-jg9o5k7l"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s://www.franklintempletonindia.com/downloadsServlet/pdf/product-labels-jg9o5k7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s://www.franklintempletonindia.com/download/en-in/valuation-policy/f5b41266-40b4-4c9f-9aa8-c9cef9e3ecd2/additional-disclosure-valuation-policy-ixahxj0q-en-in.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s://www.franklintempletonindia.com/download/en-in/valuation-policy/f5b41266-40b4-4c9f-9aa8-c9cef9e3ecd2/additional-disclosure-valuation-policy-ixahxj0q-en-in.pdf" TargetMode="Externa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https://www.franklintempletonindia.com/downloadsServlet/pdf/product-labels-jg9o5k7l"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www.franklintempletonindia.com/download/en-in/valuation-policy/f5b41266-40b4-4c9f-9aa8-c9cef9e3ecd2/additional-disclosure-valuation-policy-ixahxj0q-en-in.pdf"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hyperlink" Target="https://www.franklintempletonindia.com/downloadsServlet/pdf/product-labels-jg9o5k7l"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6.bin"/><Relationship Id="rId1" Type="http://schemas.openxmlformats.org/officeDocument/2006/relationships/hyperlink" Target="https://www.franklintempletonindia.com/downloadsServlet/pdf/product-labels-jg9o5k7l"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7.bin"/><Relationship Id="rId1" Type="http://schemas.openxmlformats.org/officeDocument/2006/relationships/hyperlink" Target="https://www.franklintempletonindia.com/downloadsServlet/pdf/product-labels-jg9o5k7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8.bin"/><Relationship Id="rId1" Type="http://schemas.openxmlformats.org/officeDocument/2006/relationships/hyperlink" Target="https://www.franklintempletonindia.com/downloadsServlet/pdf/product-labels-jg9o5k7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29.bin"/><Relationship Id="rId1" Type="http://schemas.openxmlformats.org/officeDocument/2006/relationships/hyperlink" Target="https://www.franklintempletonindia.com/downloadsServlet/pdf/product-labels-jg9o5k7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0.bin"/><Relationship Id="rId1" Type="http://schemas.openxmlformats.org/officeDocument/2006/relationships/hyperlink" Target="https://www.franklintempletonindia.com/download/en-in/valuation-policy/f5b41266-40b4-4c9f-9aa8-c9cef9e3ecd2/additional-disclosure-valuation-policy-ixahxj0q-en-in.pdf"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1.bin"/><Relationship Id="rId1" Type="http://schemas.openxmlformats.org/officeDocument/2006/relationships/hyperlink" Target="https://www.franklintempletonindia.com/downloadsServlet/pdf/product-labels-jg9o5k7l" TargetMode="Externa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3.bin"/><Relationship Id="rId1" Type="http://schemas.openxmlformats.org/officeDocument/2006/relationships/hyperlink" Target="https://www.franklintempletonindia.com/download/en-in/valuation-policy/f5b41266-40b4-4c9f-9aa8-c9cef9e3ecd2/additional-disclosure-valuation-policy-ixahxj0q-en-in.pdf" TargetMode="External"/></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4.bin"/><Relationship Id="rId1" Type="http://schemas.openxmlformats.org/officeDocument/2006/relationships/hyperlink" Target="https://www.franklintempletonindia.com/download/en-in/valuation-policy/f5b41266-40b4-4c9f-9aa8-c9cef9e3ecd2/additional-disclosure-valuation-policy-ixahxj0q-en-in.pdf" TargetMode="Externa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hyperlink" Target="https://www.franklintempletonindia.com/download/en-in/valuation-policy/a0e293eb-f28b-4edc-9535-c7d9e7321ddc/fair_valuation_reliance_big_reliance_infra_november_4_2020-kgox4tdb-en-in.pdf" TargetMode="External"/><Relationship Id="rId1" Type="http://schemas.openxmlformats.org/officeDocument/2006/relationships/hyperlink" Target="https://www.franklintempletonindia.com/download/en-in/latest%20updates/189ea834-ae3f-48eb-9d73-a9cc9cd9317e/franklin-templeton-update-on-reliance-broadcast-july-23-2020-kcg9m1gq-en-in.pdf" TargetMode="External"/><Relationship Id="rId4"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franklintempletonindia.com/download/en-in/latest%20updates/189ea834-ae3f-48eb-9d73-a9cc9cd9317e/franklin-templeton-update-on-reliance-broadcast-july-23-2020-kcg9m1gq-en-in.pdf"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www.franklintempletonindia.com/downloadsServlet/pdf/product-labels-jg9o5k7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6"/>
  <sheetViews>
    <sheetView tabSelected="1" workbookViewId="0">
      <selection sqref="A1:G1"/>
    </sheetView>
  </sheetViews>
  <sheetFormatPr defaultColWidth="9.140625" defaultRowHeight="11.25" x14ac:dyDescent="0.2"/>
  <cols>
    <col min="1" max="1" width="38.7109375" style="7" bestFit="1" customWidth="1"/>
    <col min="2" max="2" width="50.7109375" style="7" bestFit="1" customWidth="1"/>
    <col min="3" max="3" width="24.7109375" style="7" bestFit="1" customWidth="1"/>
    <col min="4" max="4" width="15.28515625" style="7" bestFit="1" customWidth="1"/>
    <col min="5" max="5" width="30.85546875" style="10" customWidth="1"/>
    <col min="6" max="6" width="13.5703125" style="11" bestFit="1" customWidth="1"/>
    <col min="7" max="7" width="4.5703125" style="10" bestFit="1" customWidth="1"/>
    <col min="8" max="16384" width="9.140625" style="7"/>
  </cols>
  <sheetData>
    <row r="1" spans="1:9" s="1" customFormat="1" ht="15" x14ac:dyDescent="0.2">
      <c r="A1" s="79" t="s">
        <v>916</v>
      </c>
      <c r="B1" s="80"/>
      <c r="C1" s="80"/>
      <c r="D1" s="80"/>
      <c r="E1" s="80"/>
      <c r="F1" s="80"/>
      <c r="G1" s="80"/>
    </row>
    <row r="2" spans="1:9" s="1" customFormat="1" ht="12" x14ac:dyDescent="0.2">
      <c r="E2" s="5"/>
      <c r="F2" s="9"/>
      <c r="G2" s="10"/>
    </row>
    <row r="3" spans="1:9" s="1" customFormat="1" ht="12" x14ac:dyDescent="0.2">
      <c r="A3" s="8" t="s">
        <v>7</v>
      </c>
      <c r="B3" s="2"/>
      <c r="C3" s="3"/>
      <c r="D3" s="3"/>
      <c r="E3" s="4"/>
      <c r="F3" s="9"/>
      <c r="G3" s="10"/>
    </row>
    <row r="4" spans="1:9" s="1" customFormat="1" ht="24.75" customHeight="1" x14ac:dyDescent="0.2">
      <c r="A4" s="6" t="s">
        <v>2</v>
      </c>
      <c r="B4" s="6" t="s">
        <v>0</v>
      </c>
      <c r="C4" s="13" t="s">
        <v>917</v>
      </c>
      <c r="D4" s="13" t="s">
        <v>1</v>
      </c>
      <c r="E4" s="53" t="s">
        <v>6</v>
      </c>
      <c r="F4" s="12" t="s">
        <v>3</v>
      </c>
      <c r="G4" s="12" t="s">
        <v>5</v>
      </c>
    </row>
    <row r="5" spans="1:9" x14ac:dyDescent="0.2">
      <c r="A5" s="16" t="s">
        <v>24</v>
      </c>
      <c r="B5" s="17"/>
      <c r="C5" s="17"/>
      <c r="D5" s="17"/>
      <c r="E5" s="18"/>
      <c r="F5" s="19"/>
      <c r="G5" s="18"/>
    </row>
    <row r="6" spans="1:9" x14ac:dyDescent="0.2">
      <c r="A6" s="20" t="s">
        <v>25</v>
      </c>
      <c r="B6" s="21"/>
      <c r="C6" s="21"/>
      <c r="D6" s="21"/>
      <c r="E6" s="22"/>
      <c r="F6" s="23"/>
      <c r="G6" s="22"/>
    </row>
    <row r="7" spans="1:9" x14ac:dyDescent="0.2">
      <c r="A7" s="21" t="s">
        <v>918</v>
      </c>
      <c r="B7" s="21" t="s">
        <v>919</v>
      </c>
      <c r="C7" s="21" t="s">
        <v>27</v>
      </c>
      <c r="D7" s="24">
        <v>1000</v>
      </c>
      <c r="E7" s="22">
        <v>10721.0978142</v>
      </c>
      <c r="F7" s="23">
        <v>4.6755332464038801</v>
      </c>
      <c r="G7" s="22">
        <v>7.8256911236100599</v>
      </c>
    </row>
    <row r="8" spans="1:9" x14ac:dyDescent="0.2">
      <c r="A8" s="21" t="s">
        <v>920</v>
      </c>
      <c r="B8" s="21" t="s">
        <v>921</v>
      </c>
      <c r="C8" s="21" t="s">
        <v>26</v>
      </c>
      <c r="D8" s="24">
        <v>750</v>
      </c>
      <c r="E8" s="22">
        <v>7917.2565984000003</v>
      </c>
      <c r="F8" s="23">
        <v>3.4527617495570699</v>
      </c>
      <c r="G8" s="22">
        <v>7.3144</v>
      </c>
    </row>
    <row r="9" spans="1:9" x14ac:dyDescent="0.2">
      <c r="A9" s="21" t="s">
        <v>922</v>
      </c>
      <c r="B9" s="21" t="s">
        <v>923</v>
      </c>
      <c r="C9" s="21" t="s">
        <v>26</v>
      </c>
      <c r="D9" s="24">
        <v>500</v>
      </c>
      <c r="E9" s="22">
        <v>5334.1239343999996</v>
      </c>
      <c r="F9" s="23">
        <v>2.3262425385852898</v>
      </c>
      <c r="G9" s="22">
        <v>7.0048000000000004</v>
      </c>
    </row>
    <row r="10" spans="1:9" x14ac:dyDescent="0.2">
      <c r="A10" s="21" t="s">
        <v>924</v>
      </c>
      <c r="B10" s="21" t="s">
        <v>925</v>
      </c>
      <c r="C10" s="21" t="s">
        <v>26</v>
      </c>
      <c r="D10" s="24">
        <v>500</v>
      </c>
      <c r="E10" s="22">
        <v>5261.8825682999995</v>
      </c>
      <c r="F10" s="23">
        <v>2.2947376577587399</v>
      </c>
      <c r="G10" s="22">
        <v>7.3498999999999999</v>
      </c>
    </row>
    <row r="11" spans="1:9" x14ac:dyDescent="0.2">
      <c r="A11" s="21" t="s">
        <v>926</v>
      </c>
      <c r="B11" s="21" t="s">
        <v>927</v>
      </c>
      <c r="C11" s="21" t="s">
        <v>27</v>
      </c>
      <c r="D11" s="24">
        <v>250</v>
      </c>
      <c r="E11" s="22">
        <v>2697.2552869000001</v>
      </c>
      <c r="F11" s="23">
        <v>1.1762887520004</v>
      </c>
      <c r="G11" s="22">
        <v>7.2850000000000001</v>
      </c>
    </row>
    <row r="12" spans="1:9" x14ac:dyDescent="0.2">
      <c r="A12" s="21" t="s">
        <v>928</v>
      </c>
      <c r="B12" s="21" t="s">
        <v>929</v>
      </c>
      <c r="C12" s="21" t="s">
        <v>26</v>
      </c>
      <c r="D12" s="24">
        <v>250</v>
      </c>
      <c r="E12" s="22">
        <v>2614.3910274</v>
      </c>
      <c r="F12" s="23">
        <v>1.1401511654448799</v>
      </c>
      <c r="G12" s="22">
        <v>7.2976000000000001</v>
      </c>
    </row>
    <row r="13" spans="1:9" x14ac:dyDescent="0.2">
      <c r="A13" s="20" t="s">
        <v>28</v>
      </c>
      <c r="B13" s="20"/>
      <c r="C13" s="20"/>
      <c r="D13" s="20"/>
      <c r="E13" s="25">
        <f>SUM(E6:E12)</f>
        <v>34546.0072296</v>
      </c>
      <c r="F13" s="26">
        <f>SUM(F6:F12)</f>
        <v>15.06571510975026</v>
      </c>
      <c r="G13" s="25"/>
      <c r="H13" s="14"/>
      <c r="I13" s="14"/>
    </row>
    <row r="14" spans="1:9" x14ac:dyDescent="0.2">
      <c r="A14" s="21"/>
      <c r="B14" s="21"/>
      <c r="C14" s="21"/>
      <c r="D14" s="21"/>
      <c r="E14" s="22"/>
      <c r="F14" s="23"/>
      <c r="G14" s="22"/>
    </row>
    <row r="15" spans="1:9" x14ac:dyDescent="0.2">
      <c r="A15" s="20" t="s">
        <v>29</v>
      </c>
      <c r="B15" s="21"/>
      <c r="C15" s="21"/>
      <c r="D15" s="21"/>
      <c r="E15" s="22"/>
      <c r="F15" s="23"/>
      <c r="G15" s="22"/>
    </row>
    <row r="16" spans="1:9" x14ac:dyDescent="0.2">
      <c r="A16" s="20" t="s">
        <v>930</v>
      </c>
      <c r="B16" s="21"/>
      <c r="C16" s="21"/>
      <c r="D16" s="21"/>
      <c r="E16" s="22"/>
      <c r="F16" s="23"/>
      <c r="G16" s="22"/>
    </row>
    <row r="17" spans="1:9" x14ac:dyDescent="0.2">
      <c r="A17" s="21" t="s">
        <v>931</v>
      </c>
      <c r="B17" s="21" t="s">
        <v>932</v>
      </c>
      <c r="C17" s="21" t="s">
        <v>933</v>
      </c>
      <c r="D17" s="24">
        <v>2500</v>
      </c>
      <c r="E17" s="22">
        <v>12417.8125</v>
      </c>
      <c r="F17" s="23">
        <v>5.4154804104538501</v>
      </c>
      <c r="G17" s="22">
        <v>7.1052</v>
      </c>
    </row>
    <row r="18" spans="1:9" x14ac:dyDescent="0.2">
      <c r="A18" s="21" t="s">
        <v>934</v>
      </c>
      <c r="B18" s="21" t="s">
        <v>935</v>
      </c>
      <c r="C18" s="21" t="s">
        <v>936</v>
      </c>
      <c r="D18" s="24">
        <v>2500</v>
      </c>
      <c r="E18" s="22">
        <v>12333.387500000001</v>
      </c>
      <c r="F18" s="23">
        <v>5.3786621758692501</v>
      </c>
      <c r="G18" s="22">
        <v>7.1460999999999997</v>
      </c>
    </row>
    <row r="19" spans="1:9" x14ac:dyDescent="0.2">
      <c r="A19" s="21" t="s">
        <v>937</v>
      </c>
      <c r="B19" s="21" t="s">
        <v>938</v>
      </c>
      <c r="C19" s="21" t="s">
        <v>933</v>
      </c>
      <c r="D19" s="24">
        <v>2000</v>
      </c>
      <c r="E19" s="22">
        <v>9897.17</v>
      </c>
      <c r="F19" s="23">
        <v>4.3162135242363702</v>
      </c>
      <c r="G19" s="22">
        <v>7.1553000000000004</v>
      </c>
    </row>
    <row r="20" spans="1:9" x14ac:dyDescent="0.2">
      <c r="A20" s="21" t="s">
        <v>939</v>
      </c>
      <c r="B20" s="21" t="s">
        <v>940</v>
      </c>
      <c r="C20" s="21" t="s">
        <v>933</v>
      </c>
      <c r="D20" s="24">
        <v>1500</v>
      </c>
      <c r="E20" s="22">
        <v>7461.915</v>
      </c>
      <c r="F20" s="23">
        <v>3.2541846244635799</v>
      </c>
      <c r="G20" s="22">
        <v>6.9004000000000003</v>
      </c>
    </row>
    <row r="21" spans="1:9" x14ac:dyDescent="0.2">
      <c r="A21" s="21" t="s">
        <v>941</v>
      </c>
      <c r="B21" s="21" t="s">
        <v>942</v>
      </c>
      <c r="C21" s="21" t="s">
        <v>933</v>
      </c>
      <c r="D21" s="24">
        <v>1000</v>
      </c>
      <c r="E21" s="22">
        <v>4995.33</v>
      </c>
      <c r="F21" s="23">
        <v>2.1784925290788899</v>
      </c>
      <c r="G21" s="22">
        <v>6.8246000000000002</v>
      </c>
    </row>
    <row r="22" spans="1:9" x14ac:dyDescent="0.2">
      <c r="A22" s="21" t="s">
        <v>943</v>
      </c>
      <c r="B22" s="21" t="s">
        <v>944</v>
      </c>
      <c r="C22" s="21" t="s">
        <v>933</v>
      </c>
      <c r="D22" s="24">
        <v>1000</v>
      </c>
      <c r="E22" s="22">
        <v>4987.7250000000004</v>
      </c>
      <c r="F22" s="23">
        <v>2.1751759442519298</v>
      </c>
      <c r="G22" s="22">
        <v>6.9112999999999998</v>
      </c>
    </row>
    <row r="23" spans="1:9" x14ac:dyDescent="0.2">
      <c r="A23" s="21" t="s">
        <v>945</v>
      </c>
      <c r="B23" s="21" t="s">
        <v>946</v>
      </c>
      <c r="C23" s="21" t="s">
        <v>933</v>
      </c>
      <c r="D23" s="24">
        <v>1000</v>
      </c>
      <c r="E23" s="22">
        <v>4926.25</v>
      </c>
      <c r="F23" s="23">
        <v>2.14836633843507</v>
      </c>
      <c r="G23" s="22">
        <v>7.1898999999999997</v>
      </c>
    </row>
    <row r="24" spans="1:9" x14ac:dyDescent="0.2">
      <c r="A24" s="21" t="s">
        <v>947</v>
      </c>
      <c r="B24" s="21" t="s">
        <v>948</v>
      </c>
      <c r="C24" s="21" t="s">
        <v>936</v>
      </c>
      <c r="D24" s="24">
        <v>1000</v>
      </c>
      <c r="E24" s="22">
        <v>4915.6400000000003</v>
      </c>
      <c r="F24" s="23">
        <v>2.1437392555929899</v>
      </c>
      <c r="G24" s="22">
        <v>7.2</v>
      </c>
    </row>
    <row r="25" spans="1:9" x14ac:dyDescent="0.2">
      <c r="A25" s="20" t="s">
        <v>28</v>
      </c>
      <c r="B25" s="20"/>
      <c r="C25" s="20"/>
      <c r="D25" s="20"/>
      <c r="E25" s="25">
        <f>SUM(E16:E24)</f>
        <v>61935.23</v>
      </c>
      <c r="F25" s="26">
        <f>SUM(F16:F24)</f>
        <v>27.010314802381934</v>
      </c>
      <c r="G25" s="25"/>
      <c r="H25" s="14"/>
      <c r="I25" s="14"/>
    </row>
    <row r="26" spans="1:9" x14ac:dyDescent="0.2">
      <c r="A26" s="21"/>
      <c r="B26" s="21"/>
      <c r="C26" s="21"/>
      <c r="D26" s="21"/>
      <c r="E26" s="22"/>
      <c r="F26" s="23"/>
      <c r="G26" s="22"/>
    </row>
    <row r="27" spans="1:9" x14ac:dyDescent="0.2">
      <c r="A27" s="20" t="s">
        <v>949</v>
      </c>
      <c r="B27" s="21"/>
      <c r="C27" s="21"/>
      <c r="D27" s="21"/>
      <c r="E27" s="22"/>
      <c r="F27" s="23"/>
      <c r="G27" s="22"/>
    </row>
    <row r="28" spans="1:9" x14ac:dyDescent="0.2">
      <c r="A28" s="21" t="s">
        <v>950</v>
      </c>
      <c r="B28" s="21" t="s">
        <v>951</v>
      </c>
      <c r="C28" s="21" t="s">
        <v>933</v>
      </c>
      <c r="D28" s="24">
        <v>3400</v>
      </c>
      <c r="E28" s="22">
        <v>16839.758000000002</v>
      </c>
      <c r="F28" s="23">
        <v>7.3439166170195804</v>
      </c>
      <c r="G28" s="22">
        <v>7.3898000000000001</v>
      </c>
    </row>
    <row r="29" spans="1:9" x14ac:dyDescent="0.2">
      <c r="A29" s="21" t="s">
        <v>952</v>
      </c>
      <c r="B29" s="21" t="s">
        <v>953</v>
      </c>
      <c r="C29" s="21" t="s">
        <v>933</v>
      </c>
      <c r="D29" s="24">
        <v>2000</v>
      </c>
      <c r="E29" s="22">
        <v>9988.59</v>
      </c>
      <c r="F29" s="23">
        <v>4.35608231909245</v>
      </c>
      <c r="G29" s="22">
        <v>6.9489999999999998</v>
      </c>
    </row>
    <row r="30" spans="1:9" x14ac:dyDescent="0.2">
      <c r="A30" s="21" t="s">
        <v>954</v>
      </c>
      <c r="B30" s="21" t="s">
        <v>955</v>
      </c>
      <c r="C30" s="21" t="s">
        <v>933</v>
      </c>
      <c r="D30" s="24">
        <v>2000</v>
      </c>
      <c r="E30" s="22">
        <v>9982.89</v>
      </c>
      <c r="F30" s="23">
        <v>4.3535965158690901</v>
      </c>
      <c r="G30" s="22">
        <v>6.9508999999999999</v>
      </c>
    </row>
    <row r="31" spans="1:9" x14ac:dyDescent="0.2">
      <c r="A31" s="21" t="s">
        <v>956</v>
      </c>
      <c r="B31" s="21" t="s">
        <v>957</v>
      </c>
      <c r="C31" s="21" t="s">
        <v>933</v>
      </c>
      <c r="D31" s="24">
        <v>2000</v>
      </c>
      <c r="E31" s="22">
        <v>9956.07</v>
      </c>
      <c r="F31" s="23">
        <v>4.3419001575444298</v>
      </c>
      <c r="G31" s="22">
        <v>7.0023</v>
      </c>
    </row>
    <row r="32" spans="1:9" x14ac:dyDescent="0.2">
      <c r="A32" s="21" t="s">
        <v>958</v>
      </c>
      <c r="B32" s="21" t="s">
        <v>959</v>
      </c>
      <c r="C32" s="21" t="s">
        <v>933</v>
      </c>
      <c r="D32" s="24">
        <v>1500</v>
      </c>
      <c r="E32" s="22">
        <v>7379.43</v>
      </c>
      <c r="F32" s="23">
        <v>3.2182124351865902</v>
      </c>
      <c r="G32" s="22">
        <v>7.1851000000000003</v>
      </c>
    </row>
    <row r="33" spans="1:9" x14ac:dyDescent="0.2">
      <c r="A33" s="21" t="s">
        <v>960</v>
      </c>
      <c r="B33" s="21" t="s">
        <v>961</v>
      </c>
      <c r="C33" s="21" t="s">
        <v>962</v>
      </c>
      <c r="D33" s="24">
        <v>1000</v>
      </c>
      <c r="E33" s="22">
        <v>4994.91</v>
      </c>
      <c r="F33" s="23">
        <v>2.17830936463085</v>
      </c>
      <c r="G33" s="22">
        <v>7.4390000000000001</v>
      </c>
    </row>
    <row r="34" spans="1:9" x14ac:dyDescent="0.2">
      <c r="A34" s="21" t="s">
        <v>963</v>
      </c>
      <c r="B34" s="21" t="s">
        <v>964</v>
      </c>
      <c r="C34" s="21" t="s">
        <v>933</v>
      </c>
      <c r="D34" s="24">
        <v>1000</v>
      </c>
      <c r="E34" s="22">
        <v>4986.45</v>
      </c>
      <c r="F34" s="23">
        <v>2.17461990932039</v>
      </c>
      <c r="G34" s="22">
        <v>7.6295000000000002</v>
      </c>
    </row>
    <row r="35" spans="1:9" x14ac:dyDescent="0.2">
      <c r="A35" s="21" t="s">
        <v>965</v>
      </c>
      <c r="B35" s="21" t="s">
        <v>966</v>
      </c>
      <c r="C35" s="21" t="s">
        <v>933</v>
      </c>
      <c r="D35" s="24">
        <v>1000</v>
      </c>
      <c r="E35" s="22">
        <v>4980.8249999999998</v>
      </c>
      <c r="F35" s="23">
        <v>2.1721668140341799</v>
      </c>
      <c r="G35" s="22">
        <v>7.3956</v>
      </c>
    </row>
    <row r="36" spans="1:9" x14ac:dyDescent="0.2">
      <c r="A36" s="21" t="s">
        <v>967</v>
      </c>
      <c r="B36" s="21" t="s">
        <v>968</v>
      </c>
      <c r="C36" s="21" t="s">
        <v>962</v>
      </c>
      <c r="D36" s="24">
        <v>1000</v>
      </c>
      <c r="E36" s="22">
        <v>4936.8649999999998</v>
      </c>
      <c r="F36" s="23">
        <v>2.1529956018062899</v>
      </c>
      <c r="G36" s="22">
        <v>7.78</v>
      </c>
    </row>
    <row r="37" spans="1:9" x14ac:dyDescent="0.2">
      <c r="A37" s="21" t="s">
        <v>969</v>
      </c>
      <c r="B37" s="21" t="s">
        <v>970</v>
      </c>
      <c r="C37" s="21" t="s">
        <v>933</v>
      </c>
      <c r="D37" s="24">
        <v>1000</v>
      </c>
      <c r="E37" s="22">
        <v>4925.8450000000003</v>
      </c>
      <c r="F37" s="23">
        <v>2.14818971557446</v>
      </c>
      <c r="G37" s="22">
        <v>7.23</v>
      </c>
    </row>
    <row r="38" spans="1:9" x14ac:dyDescent="0.2">
      <c r="A38" s="21" t="s">
        <v>971</v>
      </c>
      <c r="B38" s="21" t="s">
        <v>972</v>
      </c>
      <c r="C38" s="21" t="s">
        <v>933</v>
      </c>
      <c r="D38" s="24">
        <v>1000</v>
      </c>
      <c r="E38" s="22">
        <v>4921.03</v>
      </c>
      <c r="F38" s="23">
        <v>2.1460898660094698</v>
      </c>
      <c r="G38" s="22">
        <v>7.8098000000000001</v>
      </c>
    </row>
    <row r="39" spans="1:9" x14ac:dyDescent="0.2">
      <c r="A39" s="21" t="s">
        <v>973</v>
      </c>
      <c r="B39" s="21" t="s">
        <v>974</v>
      </c>
      <c r="C39" s="21" t="s">
        <v>962</v>
      </c>
      <c r="D39" s="24">
        <v>300</v>
      </c>
      <c r="E39" s="22">
        <v>1499.0940000000001</v>
      </c>
      <c r="F39" s="23">
        <v>0.65376363110885205</v>
      </c>
      <c r="G39" s="22">
        <v>7.3592000000000004</v>
      </c>
    </row>
    <row r="40" spans="1:9" x14ac:dyDescent="0.2">
      <c r="A40" s="20" t="s">
        <v>28</v>
      </c>
      <c r="B40" s="20"/>
      <c r="C40" s="20"/>
      <c r="D40" s="20"/>
      <c r="E40" s="25">
        <f>SUM(E27:E39)</f>
        <v>85391.756999999998</v>
      </c>
      <c r="F40" s="26">
        <f>SUM(F27:F39)</f>
        <v>37.239842947196635</v>
      </c>
      <c r="G40" s="25"/>
      <c r="H40" s="14"/>
      <c r="I40" s="14"/>
    </row>
    <row r="41" spans="1:9" x14ac:dyDescent="0.2">
      <c r="A41" s="21"/>
      <c r="B41" s="21"/>
      <c r="C41" s="21"/>
      <c r="D41" s="21"/>
      <c r="E41" s="22"/>
      <c r="F41" s="23"/>
      <c r="G41" s="22"/>
    </row>
    <row r="42" spans="1:9" x14ac:dyDescent="0.2">
      <c r="A42" s="20" t="s">
        <v>30</v>
      </c>
      <c r="B42" s="21"/>
      <c r="C42" s="21"/>
      <c r="D42" s="21"/>
      <c r="E42" s="22"/>
      <c r="F42" s="23"/>
      <c r="G42" s="22"/>
    </row>
    <row r="43" spans="1:9" x14ac:dyDescent="0.2">
      <c r="A43" s="21" t="s">
        <v>975</v>
      </c>
      <c r="B43" s="21" t="s">
        <v>976</v>
      </c>
      <c r="C43" s="21" t="s">
        <v>32</v>
      </c>
      <c r="D43" s="24">
        <v>15000000</v>
      </c>
      <c r="E43" s="22">
        <v>14857.89</v>
      </c>
      <c r="F43" s="23">
        <v>6.4796124305853402</v>
      </c>
      <c r="G43" s="22">
        <v>6.4649999999999999</v>
      </c>
    </row>
    <row r="44" spans="1:9" x14ac:dyDescent="0.2">
      <c r="A44" s="21" t="s">
        <v>977</v>
      </c>
      <c r="B44" s="21" t="s">
        <v>978</v>
      </c>
      <c r="C44" s="21" t="s">
        <v>32</v>
      </c>
      <c r="D44" s="24">
        <v>12500000</v>
      </c>
      <c r="E44" s="22">
        <v>12488.762500000001</v>
      </c>
      <c r="F44" s="23">
        <v>5.4464221189972504</v>
      </c>
      <c r="G44" s="22">
        <v>6.5686</v>
      </c>
    </row>
    <row r="45" spans="1:9" x14ac:dyDescent="0.2">
      <c r="A45" s="21" t="s">
        <v>979</v>
      </c>
      <c r="B45" s="21" t="s">
        <v>980</v>
      </c>
      <c r="C45" s="21" t="s">
        <v>32</v>
      </c>
      <c r="D45" s="24">
        <v>5000000</v>
      </c>
      <c r="E45" s="22">
        <v>4964.87</v>
      </c>
      <c r="F45" s="23">
        <v>2.1652087455379099</v>
      </c>
      <c r="G45" s="22">
        <v>6.4565999999999999</v>
      </c>
    </row>
    <row r="46" spans="1:9" x14ac:dyDescent="0.2">
      <c r="A46" s="21" t="s">
        <v>102</v>
      </c>
      <c r="B46" s="21" t="s">
        <v>101</v>
      </c>
      <c r="C46" s="21" t="s">
        <v>32</v>
      </c>
      <c r="D46" s="24">
        <v>5000000</v>
      </c>
      <c r="E46" s="22">
        <v>4958.72</v>
      </c>
      <c r="F46" s="23">
        <v>2.1625266946916502</v>
      </c>
      <c r="G46" s="22">
        <v>6.4649000000000001</v>
      </c>
    </row>
    <row r="47" spans="1:9" x14ac:dyDescent="0.2">
      <c r="A47" s="21" t="s">
        <v>981</v>
      </c>
      <c r="B47" s="21" t="s">
        <v>982</v>
      </c>
      <c r="C47" s="21" t="s">
        <v>32</v>
      </c>
      <c r="D47" s="24">
        <v>2500000</v>
      </c>
      <c r="E47" s="22">
        <v>2494.6</v>
      </c>
      <c r="F47" s="23">
        <v>1.0879096001746</v>
      </c>
      <c r="G47" s="22">
        <v>6.5857000000000001</v>
      </c>
    </row>
    <row r="48" spans="1:9" x14ac:dyDescent="0.2">
      <c r="A48" s="21" t="s">
        <v>983</v>
      </c>
      <c r="B48" s="21" t="s">
        <v>984</v>
      </c>
      <c r="C48" s="21" t="s">
        <v>32</v>
      </c>
      <c r="D48" s="24">
        <v>1500000</v>
      </c>
      <c r="E48" s="22">
        <v>1487.355</v>
      </c>
      <c r="F48" s="23">
        <v>0.64864418478621599</v>
      </c>
      <c r="G48" s="22">
        <v>6.4652000000000003</v>
      </c>
    </row>
    <row r="49" spans="1:9" x14ac:dyDescent="0.2">
      <c r="A49" s="20" t="s">
        <v>28</v>
      </c>
      <c r="B49" s="20"/>
      <c r="C49" s="20"/>
      <c r="D49" s="20"/>
      <c r="E49" s="25">
        <f>SUM(E42:E48)</f>
        <v>41252.197500000002</v>
      </c>
      <c r="F49" s="26">
        <f>SUM(F42:F48)</f>
        <v>17.990323774772971</v>
      </c>
      <c r="G49" s="25"/>
      <c r="H49" s="14"/>
      <c r="I49" s="14"/>
    </row>
    <row r="50" spans="1:9" x14ac:dyDescent="0.2">
      <c r="A50" s="21"/>
      <c r="B50" s="21"/>
      <c r="C50" s="21"/>
      <c r="D50" s="21"/>
      <c r="E50" s="22"/>
      <c r="F50" s="23"/>
      <c r="G50" s="22"/>
    </row>
    <row r="51" spans="1:9" x14ac:dyDescent="0.2">
      <c r="A51" s="20" t="s">
        <v>31</v>
      </c>
      <c r="B51" s="21"/>
      <c r="C51" s="21"/>
      <c r="D51" s="21"/>
      <c r="E51" s="22"/>
      <c r="F51" s="23"/>
      <c r="G51" s="22"/>
    </row>
    <row r="52" spans="1:9" x14ac:dyDescent="0.2">
      <c r="A52" s="21" t="s">
        <v>985</v>
      </c>
      <c r="B52" s="21" t="s">
        <v>986</v>
      </c>
      <c r="C52" s="21" t="s">
        <v>32</v>
      </c>
      <c r="D52" s="24">
        <v>2500000</v>
      </c>
      <c r="E52" s="22">
        <v>2580.7572221999999</v>
      </c>
      <c r="F52" s="23">
        <v>1.12548326695715</v>
      </c>
      <c r="G52" s="22">
        <v>6.6372</v>
      </c>
    </row>
    <row r="53" spans="1:9" x14ac:dyDescent="0.2">
      <c r="A53" s="21" t="s">
        <v>987</v>
      </c>
      <c r="B53" s="21" t="s">
        <v>988</v>
      </c>
      <c r="C53" s="21" t="s">
        <v>32</v>
      </c>
      <c r="D53" s="24">
        <v>2500000</v>
      </c>
      <c r="E53" s="22">
        <v>2494.4749999999999</v>
      </c>
      <c r="F53" s="23">
        <v>1.08785508694602</v>
      </c>
      <c r="G53" s="22">
        <v>6.7386499999999998</v>
      </c>
    </row>
    <row r="54" spans="1:9" x14ac:dyDescent="0.2">
      <c r="A54" s="20" t="s">
        <v>28</v>
      </c>
      <c r="B54" s="20"/>
      <c r="C54" s="20"/>
      <c r="D54" s="20"/>
      <c r="E54" s="25">
        <f>SUM(E52:E53)</f>
        <v>5075.2322222000003</v>
      </c>
      <c r="F54" s="26">
        <f>SUM(F52:F53)</f>
        <v>2.2133383539031701</v>
      </c>
      <c r="G54" s="25"/>
      <c r="H54" s="14"/>
      <c r="I54" s="14"/>
    </row>
    <row r="55" spans="1:9" x14ac:dyDescent="0.2">
      <c r="A55" s="21"/>
      <c r="B55" s="21"/>
      <c r="C55" s="21"/>
      <c r="D55" s="21"/>
      <c r="E55" s="22"/>
      <c r="F55" s="23"/>
      <c r="G55" s="22"/>
    </row>
    <row r="56" spans="1:9" x14ac:dyDescent="0.2">
      <c r="A56" s="20" t="s">
        <v>989</v>
      </c>
      <c r="B56" s="21"/>
      <c r="C56" s="21"/>
      <c r="D56" s="21"/>
      <c r="E56" s="22"/>
      <c r="F56" s="23"/>
      <c r="G56" s="22"/>
    </row>
    <row r="57" spans="1:9" x14ac:dyDescent="0.2">
      <c r="A57" s="21" t="s">
        <v>990</v>
      </c>
      <c r="B57" s="21" t="s">
        <v>991</v>
      </c>
      <c r="C57" s="21" t="s">
        <v>992</v>
      </c>
      <c r="D57" s="24">
        <v>5135.567</v>
      </c>
      <c r="E57" s="22">
        <v>537.48505269999998</v>
      </c>
      <c r="F57" s="23">
        <v>0.23440036429996</v>
      </c>
      <c r="G57" s="22">
        <v>6.66</v>
      </c>
    </row>
    <row r="58" spans="1:9" x14ac:dyDescent="0.2">
      <c r="A58" s="20" t="s">
        <v>28</v>
      </c>
      <c r="B58" s="20"/>
      <c r="C58" s="20"/>
      <c r="D58" s="20"/>
      <c r="E58" s="25">
        <f>SUM(E57:E57)</f>
        <v>537.48505269999998</v>
      </c>
      <c r="F58" s="26">
        <f>SUM(F57:F57)</f>
        <v>0.23440036429996</v>
      </c>
      <c r="G58" s="25"/>
      <c r="H58" s="14"/>
      <c r="I58" s="14"/>
    </row>
    <row r="59" spans="1:9" x14ac:dyDescent="0.2">
      <c r="A59" s="21"/>
      <c r="B59" s="21"/>
      <c r="C59" s="21"/>
      <c r="D59" s="21"/>
      <c r="E59" s="22"/>
      <c r="F59" s="23"/>
      <c r="G59" s="22"/>
    </row>
    <row r="60" spans="1:9" x14ac:dyDescent="0.2">
      <c r="A60" s="20" t="s">
        <v>33</v>
      </c>
      <c r="B60" s="20"/>
      <c r="C60" s="20"/>
      <c r="D60" s="20"/>
      <c r="E60" s="25">
        <f>E13+E25+E40+E49+E54+E58</f>
        <v>228737.90900450002</v>
      </c>
      <c r="F60" s="26">
        <f>F13+F25+F40+F49+F54+F58</f>
        <v>99.753935352304936</v>
      </c>
      <c r="G60" s="25"/>
      <c r="H60" s="14"/>
      <c r="I60" s="14"/>
    </row>
    <row r="61" spans="1:9" x14ac:dyDescent="0.2">
      <c r="A61" s="20"/>
      <c r="B61" s="20"/>
      <c r="C61" s="20"/>
      <c r="D61" s="20"/>
      <c r="E61" s="25"/>
      <c r="F61" s="26"/>
      <c r="G61" s="25"/>
      <c r="H61" s="14"/>
      <c r="I61" s="14"/>
    </row>
    <row r="62" spans="1:9" x14ac:dyDescent="0.2">
      <c r="A62" s="20" t="s">
        <v>35</v>
      </c>
      <c r="B62" s="20"/>
      <c r="C62" s="20"/>
      <c r="D62" s="20"/>
      <c r="E62" s="25">
        <f>E64-(E13+E25+E40+E49+E54+E58)</f>
        <v>564.23150419996819</v>
      </c>
      <c r="F62" s="26">
        <f>F64-(F13+F25+F40+F49+F54+F58)</f>
        <v>0.24606464769506431</v>
      </c>
      <c r="G62" s="25"/>
      <c r="H62" s="14"/>
      <c r="I62" s="14"/>
    </row>
    <row r="63" spans="1:9" x14ac:dyDescent="0.2">
      <c r="A63" s="20"/>
      <c r="B63" s="20"/>
      <c r="C63" s="20"/>
      <c r="D63" s="20"/>
      <c r="E63" s="25"/>
      <c r="F63" s="26"/>
      <c r="G63" s="25"/>
      <c r="H63" s="14"/>
      <c r="I63" s="14"/>
    </row>
    <row r="64" spans="1:9" x14ac:dyDescent="0.2">
      <c r="A64" s="27" t="s">
        <v>34</v>
      </c>
      <c r="B64" s="27"/>
      <c r="C64" s="27"/>
      <c r="D64" s="27"/>
      <c r="E64" s="28">
        <v>229302.14050869999</v>
      </c>
      <c r="F64" s="29">
        <v>100</v>
      </c>
      <c r="G64" s="28"/>
      <c r="H64" s="14"/>
      <c r="I64" s="14"/>
    </row>
    <row r="66" spans="1:7" x14ac:dyDescent="0.2">
      <c r="A66" s="14" t="s">
        <v>993</v>
      </c>
    </row>
    <row r="67" spans="1:7" x14ac:dyDescent="0.2">
      <c r="A67" s="14" t="s">
        <v>36</v>
      </c>
    </row>
    <row r="68" spans="1:7" x14ac:dyDescent="0.2">
      <c r="A68" s="14" t="s">
        <v>994</v>
      </c>
    </row>
    <row r="69" spans="1:7" x14ac:dyDescent="0.2">
      <c r="A69" s="14" t="s">
        <v>995</v>
      </c>
    </row>
    <row r="70" spans="1:7" x14ac:dyDescent="0.2">
      <c r="A70" s="14"/>
    </row>
    <row r="71" spans="1:7" ht="33.75" customHeight="1" x14ac:dyDescent="0.2">
      <c r="A71" s="81" t="s">
        <v>996</v>
      </c>
      <c r="B71" s="81"/>
      <c r="C71" s="81"/>
      <c r="D71" s="81"/>
      <c r="E71" s="81"/>
      <c r="F71" s="81"/>
      <c r="G71" s="81"/>
    </row>
    <row r="73" spans="1:7" x14ac:dyDescent="0.2">
      <c r="A73" s="14" t="s">
        <v>37</v>
      </c>
    </row>
    <row r="74" spans="1:7" x14ac:dyDescent="0.2">
      <c r="A74" s="14" t="s">
        <v>38</v>
      </c>
    </row>
    <row r="75" spans="1:7" x14ac:dyDescent="0.2">
      <c r="A75" s="14" t="s">
        <v>39</v>
      </c>
      <c r="B75" s="14"/>
      <c r="C75" s="30" t="s">
        <v>41</v>
      </c>
      <c r="D75" s="14" t="s">
        <v>40</v>
      </c>
    </row>
    <row r="76" spans="1:7" x14ac:dyDescent="0.2">
      <c r="A76" s="7" t="s">
        <v>997</v>
      </c>
      <c r="C76" s="31">
        <v>5520.9781999999996</v>
      </c>
      <c r="D76" s="31">
        <v>5697.6090999999997</v>
      </c>
    </row>
    <row r="77" spans="1:7" x14ac:dyDescent="0.2">
      <c r="A77" s="7" t="s">
        <v>998</v>
      </c>
      <c r="C77" s="31">
        <v>1509.3204000000001</v>
      </c>
      <c r="D77" s="31">
        <v>1509.3204000000001</v>
      </c>
    </row>
    <row r="78" spans="1:7" x14ac:dyDescent="0.2">
      <c r="A78" s="7" t="s">
        <v>999</v>
      </c>
      <c r="C78" s="31">
        <v>1245.3486</v>
      </c>
      <c r="D78" s="31">
        <v>1245.3305</v>
      </c>
    </row>
    <row r="79" spans="1:7" x14ac:dyDescent="0.2">
      <c r="A79" s="7" t="s">
        <v>1000</v>
      </c>
      <c r="C79" s="31">
        <v>1000</v>
      </c>
      <c r="D79" s="31">
        <v>1000</v>
      </c>
    </row>
    <row r="80" spans="1:7" x14ac:dyDescent="0.2">
      <c r="A80" s="7" t="s">
        <v>1001</v>
      </c>
      <c r="C80" s="31">
        <v>1055.6492000000001</v>
      </c>
      <c r="D80" s="31">
        <v>1055.6296</v>
      </c>
    </row>
    <row r="81" spans="1:4" x14ac:dyDescent="0.2">
      <c r="A81" s="7" t="s">
        <v>1002</v>
      </c>
      <c r="C81" s="31">
        <v>3644.1954999999998</v>
      </c>
      <c r="D81" s="31">
        <v>3773.2853</v>
      </c>
    </row>
    <row r="82" spans="1:4" x14ac:dyDescent="0.2">
      <c r="A82" s="7" t="s">
        <v>1003</v>
      </c>
      <c r="C82" s="31">
        <v>1000</v>
      </c>
      <c r="D82" s="31">
        <v>1000</v>
      </c>
    </row>
    <row r="83" spans="1:4" x14ac:dyDescent="0.2">
      <c r="A83" s="7" t="s">
        <v>1004</v>
      </c>
      <c r="C83" s="31">
        <v>1025.6346000000001</v>
      </c>
      <c r="D83" s="31">
        <v>1026.9931999999999</v>
      </c>
    </row>
    <row r="84" spans="1:4" x14ac:dyDescent="0.2">
      <c r="A84" s="7" t="s">
        <v>1005</v>
      </c>
      <c r="C84" s="31">
        <v>3671.5693999999999</v>
      </c>
      <c r="D84" s="31">
        <v>3802.8744999999999</v>
      </c>
    </row>
    <row r="85" spans="1:4" x14ac:dyDescent="0.2">
      <c r="A85" s="7" t="s">
        <v>1006</v>
      </c>
      <c r="C85" s="31">
        <v>1001.6033</v>
      </c>
      <c r="D85" s="31">
        <v>1001.6033</v>
      </c>
    </row>
    <row r="86" spans="1:4" x14ac:dyDescent="0.2">
      <c r="A86" s="7" t="s">
        <v>1007</v>
      </c>
      <c r="C86" s="31">
        <v>1022.3539</v>
      </c>
      <c r="D86" s="31">
        <v>1022.3392</v>
      </c>
    </row>
    <row r="87" spans="1:4" x14ac:dyDescent="0.2">
      <c r="A87" s="7" t="s">
        <v>1008</v>
      </c>
      <c r="C87" s="31">
        <v>15.4961</v>
      </c>
      <c r="D87" s="31">
        <v>16.049499999999998</v>
      </c>
    </row>
    <row r="88" spans="1:4" x14ac:dyDescent="0.2">
      <c r="A88" s="7" t="s">
        <v>1009</v>
      </c>
      <c r="C88" s="31">
        <v>15.4961</v>
      </c>
      <c r="D88" s="31">
        <v>16.049499999999998</v>
      </c>
    </row>
    <row r="89" spans="1:4" x14ac:dyDescent="0.2">
      <c r="A89" s="7" t="s">
        <v>1010</v>
      </c>
      <c r="C89" s="31">
        <v>10</v>
      </c>
      <c r="D89" s="31">
        <v>10</v>
      </c>
    </row>
    <row r="90" spans="1:4" x14ac:dyDescent="0.2">
      <c r="A90" s="7" t="s">
        <v>1011</v>
      </c>
      <c r="C90" s="31">
        <v>10</v>
      </c>
      <c r="D90" s="31">
        <v>10</v>
      </c>
    </row>
    <row r="92" spans="1:4" x14ac:dyDescent="0.2">
      <c r="A92" s="14" t="s">
        <v>47</v>
      </c>
    </row>
    <row r="93" spans="1:4" x14ac:dyDescent="0.2">
      <c r="A93" s="82" t="s">
        <v>52</v>
      </c>
      <c r="B93" s="83"/>
      <c r="C93" s="33" t="s">
        <v>53</v>
      </c>
    </row>
    <row r="94" spans="1:4" x14ac:dyDescent="0.2">
      <c r="A94" s="77" t="s">
        <v>998</v>
      </c>
      <c r="B94" s="78"/>
      <c r="C94" s="34">
        <v>47.53590501</v>
      </c>
    </row>
    <row r="95" spans="1:4" x14ac:dyDescent="0.2">
      <c r="A95" s="77" t="s">
        <v>999</v>
      </c>
      <c r="B95" s="78"/>
      <c r="C95" s="34">
        <v>39.227194109999999</v>
      </c>
    </row>
    <row r="96" spans="1:4" x14ac:dyDescent="0.2">
      <c r="A96" s="77" t="s">
        <v>1000</v>
      </c>
      <c r="B96" s="78"/>
      <c r="C96" s="34">
        <v>32.786195059999997</v>
      </c>
    </row>
    <row r="97" spans="1:5" x14ac:dyDescent="0.2">
      <c r="A97" s="77" t="s">
        <v>1001</v>
      </c>
      <c r="B97" s="78"/>
      <c r="C97" s="34">
        <v>34.641213120000003</v>
      </c>
    </row>
    <row r="98" spans="1:5" x14ac:dyDescent="0.2">
      <c r="A98" s="77" t="s">
        <v>1003</v>
      </c>
      <c r="B98" s="78"/>
      <c r="C98" s="34">
        <v>34.79342252</v>
      </c>
    </row>
    <row r="99" spans="1:5" x14ac:dyDescent="0.2">
      <c r="A99" s="77" t="s">
        <v>1004</v>
      </c>
      <c r="B99" s="78"/>
      <c r="C99" s="34">
        <v>34.354508439999996</v>
      </c>
    </row>
    <row r="100" spans="1:5" x14ac:dyDescent="0.2">
      <c r="A100" s="77" t="s">
        <v>1006</v>
      </c>
      <c r="B100" s="78"/>
      <c r="C100" s="34">
        <v>35.152586810000003</v>
      </c>
    </row>
    <row r="101" spans="1:5" x14ac:dyDescent="0.2">
      <c r="A101" s="77" t="s">
        <v>1007</v>
      </c>
      <c r="B101" s="78"/>
      <c r="C101" s="34">
        <v>35.894458120000003</v>
      </c>
    </row>
    <row r="102" spans="1:5" x14ac:dyDescent="0.2">
      <c r="A102" s="7" t="s">
        <v>54</v>
      </c>
    </row>
    <row r="103" spans="1:5" x14ac:dyDescent="0.2">
      <c r="A103" s="7" t="s">
        <v>46</v>
      </c>
    </row>
    <row r="105" spans="1:5" x14ac:dyDescent="0.2">
      <c r="A105" s="14" t="s">
        <v>1012</v>
      </c>
      <c r="D105" s="32">
        <v>0.10714236269166499</v>
      </c>
      <c r="E105" s="10" t="s">
        <v>49</v>
      </c>
    </row>
    <row r="107" spans="1:5" x14ac:dyDescent="0.2">
      <c r="A107" s="14" t="s">
        <v>1266</v>
      </c>
      <c r="D107" s="30" t="s">
        <v>48</v>
      </c>
    </row>
    <row r="109" spans="1:5" x14ac:dyDescent="0.2">
      <c r="A109" s="14" t="s">
        <v>1013</v>
      </c>
    </row>
    <row r="111" spans="1:5" x14ac:dyDescent="0.2">
      <c r="A111" s="62" t="s">
        <v>885</v>
      </c>
    </row>
    <row r="112" spans="1:5" x14ac:dyDescent="0.2">
      <c r="A112" s="64"/>
    </row>
    <row r="113" spans="1:1" x14ac:dyDescent="0.2">
      <c r="A113" s="64"/>
    </row>
    <row r="114" spans="1:1" x14ac:dyDescent="0.2">
      <c r="A114" s="64"/>
    </row>
    <row r="115" spans="1:1" x14ac:dyDescent="0.2">
      <c r="A115" s="64"/>
    </row>
    <row r="116" spans="1:1" x14ac:dyDescent="0.2">
      <c r="A116" s="64"/>
    </row>
    <row r="117" spans="1:1" x14ac:dyDescent="0.2">
      <c r="A117" s="64"/>
    </row>
    <row r="118" spans="1:1" x14ac:dyDescent="0.2">
      <c r="A118" s="64"/>
    </row>
    <row r="119" spans="1:1" x14ac:dyDescent="0.2">
      <c r="A119" s="64"/>
    </row>
    <row r="120" spans="1:1" x14ac:dyDescent="0.2">
      <c r="A120" s="64"/>
    </row>
    <row r="121" spans="1:1" x14ac:dyDescent="0.2">
      <c r="A121" s="64"/>
    </row>
    <row r="122" spans="1:1" x14ac:dyDescent="0.2">
      <c r="A122" s="64"/>
    </row>
    <row r="123" spans="1:1" x14ac:dyDescent="0.2">
      <c r="A123" s="64"/>
    </row>
    <row r="124" spans="1:1" x14ac:dyDescent="0.2">
      <c r="A124" s="64"/>
    </row>
    <row r="125" spans="1:1" x14ac:dyDescent="0.2">
      <c r="A125" s="64"/>
    </row>
    <row r="126" spans="1:1" x14ac:dyDescent="0.2">
      <c r="A126" s="64"/>
    </row>
    <row r="127" spans="1:1" x14ac:dyDescent="0.2">
      <c r="A127" s="64"/>
    </row>
    <row r="128" spans="1:1" x14ac:dyDescent="0.2">
      <c r="A128" s="64"/>
    </row>
    <row r="129" spans="1:1" x14ac:dyDescent="0.2">
      <c r="A129" s="62" t="s">
        <v>1014</v>
      </c>
    </row>
    <row r="130" spans="1:1" x14ac:dyDescent="0.2">
      <c r="A130" s="64"/>
    </row>
    <row r="131" spans="1:1" x14ac:dyDescent="0.2">
      <c r="A131" s="62" t="s">
        <v>1015</v>
      </c>
    </row>
    <row r="132" spans="1:1" x14ac:dyDescent="0.2">
      <c r="A132" s="64"/>
    </row>
    <row r="133" spans="1:1" x14ac:dyDescent="0.2">
      <c r="A133" s="64"/>
    </row>
    <row r="134" spans="1:1" x14ac:dyDescent="0.2">
      <c r="A134" s="64"/>
    </row>
    <row r="135" spans="1:1" x14ac:dyDescent="0.2">
      <c r="A135" s="64"/>
    </row>
    <row r="136" spans="1:1" x14ac:dyDescent="0.2">
      <c r="A136" s="64"/>
    </row>
    <row r="137" spans="1:1" x14ac:dyDescent="0.2">
      <c r="A137" s="64"/>
    </row>
    <row r="138" spans="1:1" x14ac:dyDescent="0.2">
      <c r="A138" s="64"/>
    </row>
    <row r="139" spans="1:1" x14ac:dyDescent="0.2">
      <c r="A139" s="64"/>
    </row>
    <row r="140" spans="1:1" x14ac:dyDescent="0.2">
      <c r="A140" s="64"/>
    </row>
    <row r="141" spans="1:1" x14ac:dyDescent="0.2">
      <c r="A141" s="64"/>
    </row>
    <row r="142" spans="1:1" x14ac:dyDescent="0.2">
      <c r="A142" s="64"/>
    </row>
    <row r="143" spans="1:1" x14ac:dyDescent="0.2">
      <c r="A143" s="64"/>
    </row>
    <row r="144" spans="1:1" x14ac:dyDescent="0.2">
      <c r="A144" s="64"/>
    </row>
    <row r="145" spans="1:1" x14ac:dyDescent="0.2">
      <c r="A145" s="64"/>
    </row>
    <row r="146" spans="1:1" x14ac:dyDescent="0.2">
      <c r="A146" s="7" t="s">
        <v>884</v>
      </c>
    </row>
    <row r="147" spans="1:1" x14ac:dyDescent="0.2">
      <c r="A147" s="64"/>
    </row>
    <row r="148" spans="1:1" x14ac:dyDescent="0.2">
      <c r="A148" s="63"/>
    </row>
    <row r="149" spans="1:1" x14ac:dyDescent="0.2">
      <c r="A149" s="64"/>
    </row>
    <row r="150" spans="1:1" x14ac:dyDescent="0.2">
      <c r="A150" s="63"/>
    </row>
    <row r="151" spans="1:1" x14ac:dyDescent="0.2">
      <c r="A151" s="64"/>
    </row>
    <row r="152" spans="1:1" x14ac:dyDescent="0.2">
      <c r="A152" s="64"/>
    </row>
    <row r="153" spans="1:1" x14ac:dyDescent="0.2">
      <c r="A153" s="64"/>
    </row>
    <row r="154" spans="1:1" x14ac:dyDescent="0.2">
      <c r="A154" s="64"/>
    </row>
    <row r="155" spans="1:1" x14ac:dyDescent="0.2">
      <c r="A155" s="64"/>
    </row>
    <row r="156" spans="1:1" x14ac:dyDescent="0.2">
      <c r="A156" s="64"/>
    </row>
    <row r="157" spans="1:1" x14ac:dyDescent="0.2">
      <c r="A157" s="64"/>
    </row>
    <row r="158" spans="1:1" x14ac:dyDescent="0.2">
      <c r="A158" s="64"/>
    </row>
    <row r="159" spans="1:1" x14ac:dyDescent="0.2">
      <c r="A159" s="64"/>
    </row>
    <row r="160" spans="1:1" x14ac:dyDescent="0.2">
      <c r="A160" s="64"/>
    </row>
    <row r="161" spans="1:1" x14ac:dyDescent="0.2">
      <c r="A161" s="64"/>
    </row>
    <row r="162" spans="1:1" x14ac:dyDescent="0.2">
      <c r="A162" s="64"/>
    </row>
    <row r="163" spans="1:1" x14ac:dyDescent="0.2">
      <c r="A163" s="63"/>
    </row>
    <row r="164" spans="1:1" x14ac:dyDescent="0.2">
      <c r="A164" s="63"/>
    </row>
    <row r="165" spans="1:1" x14ac:dyDescent="0.2">
      <c r="A165" s="64"/>
    </row>
    <row r="166" spans="1:1" x14ac:dyDescent="0.2">
      <c r="A166" s="63"/>
    </row>
  </sheetData>
  <mergeCells count="11">
    <mergeCell ref="A96:B96"/>
    <mergeCell ref="A1:G1"/>
    <mergeCell ref="A71:G71"/>
    <mergeCell ref="A93:B93"/>
    <mergeCell ref="A94:B94"/>
    <mergeCell ref="A95:B95"/>
    <mergeCell ref="A97:B97"/>
    <mergeCell ref="A98:B98"/>
    <mergeCell ref="A99:B99"/>
    <mergeCell ref="A100:B100"/>
    <mergeCell ref="A101:B101"/>
  </mergeCells>
  <conditionalFormatting sqref="F2:F3 F5:F70">
    <cfRule type="cellIs" dxfId="91" priority="2" stopIfTrue="1" operator="between">
      <formula>0.009</formula>
      <formula>-0.009</formula>
    </cfRule>
  </conditionalFormatting>
  <conditionalFormatting sqref="F72:F65540">
    <cfRule type="cellIs" dxfId="90"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44"/>
  <sheetViews>
    <sheetView workbookViewId="0">
      <selection sqref="A1:G1"/>
    </sheetView>
  </sheetViews>
  <sheetFormatPr defaultColWidth="9.140625" defaultRowHeight="11.25" x14ac:dyDescent="0.2"/>
  <cols>
    <col min="1" max="1" width="38.7109375" style="7" bestFit="1" customWidth="1"/>
    <col min="2" max="2" width="54.28515625" style="7" bestFit="1" customWidth="1"/>
    <col min="3" max="3" width="25.5703125" style="7" bestFit="1" customWidth="1"/>
    <col min="4" max="4" width="15.28515625" style="7" bestFit="1" customWidth="1"/>
    <col min="5" max="5" width="30.85546875" style="10" customWidth="1"/>
    <col min="6" max="6" width="13.5703125" style="11" bestFit="1" customWidth="1"/>
    <col min="7" max="7" width="4.5703125" style="10" bestFit="1" customWidth="1"/>
    <col min="8" max="16384" width="9.140625" style="7"/>
  </cols>
  <sheetData>
    <row r="1" spans="1:7" s="1" customFormat="1" ht="15" x14ac:dyDescent="0.2">
      <c r="A1" s="79" t="s">
        <v>1226</v>
      </c>
      <c r="B1" s="80"/>
      <c r="C1" s="80"/>
      <c r="D1" s="80"/>
      <c r="E1" s="80"/>
      <c r="F1" s="80"/>
      <c r="G1" s="80"/>
    </row>
    <row r="2" spans="1:7" s="1" customFormat="1" ht="12" x14ac:dyDescent="0.2">
      <c r="E2" s="5"/>
      <c r="F2" s="9"/>
      <c r="G2" s="10"/>
    </row>
    <row r="3" spans="1:7" s="1" customFormat="1" ht="12" x14ac:dyDescent="0.2">
      <c r="A3" s="8" t="s">
        <v>7</v>
      </c>
      <c r="B3" s="2"/>
      <c r="C3" s="3"/>
      <c r="D3" s="3"/>
      <c r="E3" s="4"/>
      <c r="F3" s="9"/>
      <c r="G3" s="10"/>
    </row>
    <row r="4" spans="1:7" s="1" customFormat="1" ht="24.75" customHeight="1" x14ac:dyDescent="0.2">
      <c r="A4" s="6" t="s">
        <v>2</v>
      </c>
      <c r="B4" s="6" t="s">
        <v>0</v>
      </c>
      <c r="C4" s="13" t="s">
        <v>4</v>
      </c>
      <c r="D4" s="13" t="s">
        <v>1</v>
      </c>
      <c r="E4" s="53" t="s">
        <v>6</v>
      </c>
      <c r="F4" s="12" t="s">
        <v>3</v>
      </c>
      <c r="G4" s="12" t="s">
        <v>5</v>
      </c>
    </row>
    <row r="5" spans="1:7" x14ac:dyDescent="0.2">
      <c r="A5" s="16" t="s">
        <v>103</v>
      </c>
      <c r="B5" s="17"/>
      <c r="C5" s="17"/>
      <c r="D5" s="17"/>
      <c r="E5" s="18"/>
      <c r="F5" s="19"/>
      <c r="G5" s="18"/>
    </row>
    <row r="6" spans="1:7" x14ac:dyDescent="0.2">
      <c r="A6" s="20" t="s">
        <v>25</v>
      </c>
      <c r="B6" s="21"/>
      <c r="C6" s="21"/>
      <c r="D6" s="21"/>
      <c r="E6" s="22"/>
      <c r="F6" s="23"/>
      <c r="G6" s="22"/>
    </row>
    <row r="7" spans="1:7" x14ac:dyDescent="0.2">
      <c r="A7" s="21" t="s">
        <v>105</v>
      </c>
      <c r="B7" s="21" t="s">
        <v>104</v>
      </c>
      <c r="C7" s="21" t="s">
        <v>106</v>
      </c>
      <c r="D7" s="24">
        <v>110500</v>
      </c>
      <c r="E7" s="22">
        <v>1984.63525</v>
      </c>
      <c r="F7" s="23">
        <v>3.8279219663114099</v>
      </c>
      <c r="G7" s="22"/>
    </row>
    <row r="8" spans="1:7" x14ac:dyDescent="0.2">
      <c r="A8" s="21" t="s">
        <v>108</v>
      </c>
      <c r="B8" s="21" t="s">
        <v>107</v>
      </c>
      <c r="C8" s="21" t="s">
        <v>106</v>
      </c>
      <c r="D8" s="24">
        <v>115800</v>
      </c>
      <c r="E8" s="22">
        <v>1505.5157999999999</v>
      </c>
      <c r="F8" s="23">
        <v>2.9038066322004998</v>
      </c>
      <c r="G8" s="22"/>
    </row>
    <row r="9" spans="1:7" x14ac:dyDescent="0.2">
      <c r="A9" s="21" t="s">
        <v>110</v>
      </c>
      <c r="B9" s="21" t="s">
        <v>109</v>
      </c>
      <c r="C9" s="21" t="s">
        <v>111</v>
      </c>
      <c r="D9" s="24">
        <v>54600</v>
      </c>
      <c r="E9" s="22">
        <v>1014.3861000000001</v>
      </c>
      <c r="F9" s="23">
        <v>1.9565261851067901</v>
      </c>
      <c r="G9" s="22"/>
    </row>
    <row r="10" spans="1:7" x14ac:dyDescent="0.2">
      <c r="A10" s="21" t="s">
        <v>113</v>
      </c>
      <c r="B10" s="21" t="s">
        <v>112</v>
      </c>
      <c r="C10" s="21" t="s">
        <v>114</v>
      </c>
      <c r="D10" s="24">
        <v>27100</v>
      </c>
      <c r="E10" s="22">
        <v>1009.4208</v>
      </c>
      <c r="F10" s="23">
        <v>1.94694922080601</v>
      </c>
      <c r="G10" s="22"/>
    </row>
    <row r="11" spans="1:7" x14ac:dyDescent="0.2">
      <c r="A11" s="21" t="s">
        <v>116</v>
      </c>
      <c r="B11" s="21" t="s">
        <v>115</v>
      </c>
      <c r="C11" s="21" t="s">
        <v>117</v>
      </c>
      <c r="D11" s="24">
        <v>48000</v>
      </c>
      <c r="E11" s="22">
        <v>781.03200000000004</v>
      </c>
      <c r="F11" s="23">
        <v>1.50643779464873</v>
      </c>
      <c r="G11" s="22"/>
    </row>
    <row r="12" spans="1:7" x14ac:dyDescent="0.2">
      <c r="A12" s="21" t="s">
        <v>119</v>
      </c>
      <c r="B12" s="21" t="s">
        <v>118</v>
      </c>
      <c r="C12" s="21" t="s">
        <v>106</v>
      </c>
      <c r="D12" s="24">
        <v>60000</v>
      </c>
      <c r="E12" s="22">
        <v>681.78</v>
      </c>
      <c r="F12" s="23">
        <v>1.3150026626765801</v>
      </c>
      <c r="G12" s="22"/>
    </row>
    <row r="13" spans="1:7" x14ac:dyDescent="0.2">
      <c r="A13" s="21" t="s">
        <v>121</v>
      </c>
      <c r="B13" s="21" t="s">
        <v>120</v>
      </c>
      <c r="C13" s="21" t="s">
        <v>122</v>
      </c>
      <c r="D13" s="24">
        <v>48600</v>
      </c>
      <c r="E13" s="22">
        <v>628.00919999999996</v>
      </c>
      <c r="F13" s="23">
        <v>1.2112906952175</v>
      </c>
      <c r="G13" s="22"/>
    </row>
    <row r="14" spans="1:7" x14ac:dyDescent="0.2">
      <c r="A14" s="21" t="s">
        <v>124</v>
      </c>
      <c r="B14" s="21" t="s">
        <v>123</v>
      </c>
      <c r="C14" s="21" t="s">
        <v>111</v>
      </c>
      <c r="D14" s="24">
        <v>33000</v>
      </c>
      <c r="E14" s="22">
        <v>609.85649999999998</v>
      </c>
      <c r="F14" s="23">
        <v>1.1762781562243201</v>
      </c>
      <c r="G14" s="22"/>
    </row>
    <row r="15" spans="1:7" x14ac:dyDescent="0.2">
      <c r="A15" s="21" t="s">
        <v>126</v>
      </c>
      <c r="B15" s="21" t="s">
        <v>125</v>
      </c>
      <c r="C15" s="21" t="s">
        <v>127</v>
      </c>
      <c r="D15" s="24">
        <v>190000</v>
      </c>
      <c r="E15" s="22">
        <v>531.54399999999998</v>
      </c>
      <c r="F15" s="23">
        <v>1.02523068340192</v>
      </c>
      <c r="G15" s="22"/>
    </row>
    <row r="16" spans="1:7" x14ac:dyDescent="0.2">
      <c r="A16" s="21" t="s">
        <v>129</v>
      </c>
      <c r="B16" s="21" t="s">
        <v>128</v>
      </c>
      <c r="C16" s="21" t="s">
        <v>130</v>
      </c>
      <c r="D16" s="24">
        <v>34500</v>
      </c>
      <c r="E16" s="22">
        <v>527.53949999999998</v>
      </c>
      <c r="F16" s="23">
        <v>1.0175068895641901</v>
      </c>
      <c r="G16" s="22"/>
    </row>
    <row r="17" spans="1:7" x14ac:dyDescent="0.2">
      <c r="A17" s="21" t="s">
        <v>132</v>
      </c>
      <c r="B17" s="21" t="s">
        <v>131</v>
      </c>
      <c r="C17" s="21" t="s">
        <v>133</v>
      </c>
      <c r="D17" s="24">
        <v>132000</v>
      </c>
      <c r="E17" s="22">
        <v>480.01799999999997</v>
      </c>
      <c r="F17" s="23">
        <v>0.92584843810713902</v>
      </c>
      <c r="G17" s="22"/>
    </row>
    <row r="18" spans="1:7" x14ac:dyDescent="0.2">
      <c r="A18" s="21" t="s">
        <v>135</v>
      </c>
      <c r="B18" s="21" t="s">
        <v>134</v>
      </c>
      <c r="C18" s="21" t="s">
        <v>106</v>
      </c>
      <c r="D18" s="24">
        <v>53000</v>
      </c>
      <c r="E18" s="22">
        <v>444.64350000000002</v>
      </c>
      <c r="F18" s="23">
        <v>0.85761886010418698</v>
      </c>
      <c r="G18" s="22"/>
    </row>
    <row r="19" spans="1:7" x14ac:dyDescent="0.2">
      <c r="A19" s="21" t="s">
        <v>137</v>
      </c>
      <c r="B19" s="21" t="s">
        <v>136</v>
      </c>
      <c r="C19" s="21" t="s">
        <v>138</v>
      </c>
      <c r="D19" s="24">
        <v>23000</v>
      </c>
      <c r="E19" s="22">
        <v>435.59699999999998</v>
      </c>
      <c r="F19" s="23">
        <v>0.84017016464831695</v>
      </c>
      <c r="G19" s="22"/>
    </row>
    <row r="20" spans="1:7" x14ac:dyDescent="0.2">
      <c r="A20" s="21" t="s">
        <v>140</v>
      </c>
      <c r="B20" s="21" t="s">
        <v>139</v>
      </c>
      <c r="C20" s="21" t="s">
        <v>141</v>
      </c>
      <c r="D20" s="24">
        <v>34199</v>
      </c>
      <c r="E20" s="22">
        <v>413.92759649999999</v>
      </c>
      <c r="F20" s="23">
        <v>0.79837468325972605</v>
      </c>
      <c r="G20" s="22"/>
    </row>
    <row r="21" spans="1:7" x14ac:dyDescent="0.2">
      <c r="A21" s="21" t="s">
        <v>143</v>
      </c>
      <c r="B21" s="21" t="s">
        <v>142</v>
      </c>
      <c r="C21" s="21" t="s">
        <v>144</v>
      </c>
      <c r="D21" s="24">
        <v>6000</v>
      </c>
      <c r="E21" s="22">
        <v>409.73399999999998</v>
      </c>
      <c r="F21" s="23">
        <v>0.79028616414257502</v>
      </c>
      <c r="G21" s="22"/>
    </row>
    <row r="22" spans="1:7" x14ac:dyDescent="0.2">
      <c r="A22" s="21" t="s">
        <v>146</v>
      </c>
      <c r="B22" s="21" t="s">
        <v>145</v>
      </c>
      <c r="C22" s="21" t="s">
        <v>147</v>
      </c>
      <c r="D22" s="24">
        <v>100000</v>
      </c>
      <c r="E22" s="22">
        <v>409.7</v>
      </c>
      <c r="F22" s="23">
        <v>0.79022058567073505</v>
      </c>
      <c r="G22" s="22"/>
    </row>
    <row r="23" spans="1:7" x14ac:dyDescent="0.2">
      <c r="A23" s="21" t="s">
        <v>149</v>
      </c>
      <c r="B23" s="21" t="s">
        <v>148</v>
      </c>
      <c r="C23" s="21" t="s">
        <v>150</v>
      </c>
      <c r="D23" s="24">
        <v>23000</v>
      </c>
      <c r="E23" s="22">
        <v>409.60700000000003</v>
      </c>
      <c r="F23" s="23">
        <v>0.79004120926246701</v>
      </c>
      <c r="G23" s="22"/>
    </row>
    <row r="24" spans="1:7" x14ac:dyDescent="0.2">
      <c r="A24" s="21" t="s">
        <v>152</v>
      </c>
      <c r="B24" s="21" t="s">
        <v>151</v>
      </c>
      <c r="C24" s="21" t="s">
        <v>153</v>
      </c>
      <c r="D24" s="24">
        <v>51000</v>
      </c>
      <c r="E24" s="22">
        <v>401.08949999999999</v>
      </c>
      <c r="F24" s="23">
        <v>0.77361283767728195</v>
      </c>
      <c r="G24" s="22"/>
    </row>
    <row r="25" spans="1:7" x14ac:dyDescent="0.2">
      <c r="A25" s="21" t="s">
        <v>155</v>
      </c>
      <c r="B25" s="21" t="s">
        <v>154</v>
      </c>
      <c r="C25" s="21" t="s">
        <v>156</v>
      </c>
      <c r="D25" s="24">
        <v>3500</v>
      </c>
      <c r="E25" s="22">
        <v>392.07524999999998</v>
      </c>
      <c r="F25" s="23">
        <v>0.75622634533072997</v>
      </c>
      <c r="G25" s="22"/>
    </row>
    <row r="26" spans="1:7" x14ac:dyDescent="0.2">
      <c r="A26" s="21" t="s">
        <v>158</v>
      </c>
      <c r="B26" s="21" t="s">
        <v>157</v>
      </c>
      <c r="C26" s="21" t="s">
        <v>159</v>
      </c>
      <c r="D26" s="24">
        <v>60300</v>
      </c>
      <c r="E26" s="22">
        <v>388.66365000000002</v>
      </c>
      <c r="F26" s="23">
        <v>0.74964612431517097</v>
      </c>
      <c r="G26" s="22"/>
    </row>
    <row r="27" spans="1:7" x14ac:dyDescent="0.2">
      <c r="A27" s="21" t="s">
        <v>161</v>
      </c>
      <c r="B27" s="21" t="s">
        <v>160</v>
      </c>
      <c r="C27" s="21" t="s">
        <v>162</v>
      </c>
      <c r="D27" s="24">
        <v>180000</v>
      </c>
      <c r="E27" s="22">
        <v>359.02800000000002</v>
      </c>
      <c r="F27" s="23">
        <v>0.69248551728628904</v>
      </c>
      <c r="G27" s="22"/>
    </row>
    <row r="28" spans="1:7" x14ac:dyDescent="0.2">
      <c r="A28" s="21" t="s">
        <v>164</v>
      </c>
      <c r="B28" s="21" t="s">
        <v>163</v>
      </c>
      <c r="C28" s="21" t="s">
        <v>150</v>
      </c>
      <c r="D28" s="24">
        <v>23500</v>
      </c>
      <c r="E28" s="22">
        <v>338.43525</v>
      </c>
      <c r="F28" s="23">
        <v>0.65276666211037804</v>
      </c>
      <c r="G28" s="22"/>
    </row>
    <row r="29" spans="1:7" x14ac:dyDescent="0.2">
      <c r="A29" s="21" t="s">
        <v>166</v>
      </c>
      <c r="B29" s="21" t="s">
        <v>165</v>
      </c>
      <c r="C29" s="21" t="s">
        <v>153</v>
      </c>
      <c r="D29" s="24">
        <v>3000</v>
      </c>
      <c r="E29" s="22">
        <v>332.226</v>
      </c>
      <c r="F29" s="23">
        <v>0.64079039369061697</v>
      </c>
      <c r="G29" s="22"/>
    </row>
    <row r="30" spans="1:7" x14ac:dyDescent="0.2">
      <c r="A30" s="21" t="s">
        <v>168</v>
      </c>
      <c r="B30" s="21" t="s">
        <v>167</v>
      </c>
      <c r="C30" s="21" t="s">
        <v>111</v>
      </c>
      <c r="D30" s="24">
        <v>18700</v>
      </c>
      <c r="E30" s="22">
        <v>320.20010000000002</v>
      </c>
      <c r="F30" s="23">
        <v>0.61759509532298795</v>
      </c>
      <c r="G30" s="22"/>
    </row>
    <row r="31" spans="1:7" x14ac:dyDescent="0.2">
      <c r="A31" s="21" t="s">
        <v>170</v>
      </c>
      <c r="B31" s="21" t="s">
        <v>169</v>
      </c>
      <c r="C31" s="21" t="s">
        <v>171</v>
      </c>
      <c r="D31" s="24">
        <v>48000</v>
      </c>
      <c r="E31" s="22">
        <v>315.72000000000003</v>
      </c>
      <c r="F31" s="23">
        <v>0.60895397439093102</v>
      </c>
      <c r="G31" s="22"/>
    </row>
    <row r="32" spans="1:7" x14ac:dyDescent="0.2">
      <c r="A32" s="21" t="s">
        <v>173</v>
      </c>
      <c r="B32" s="21" t="s">
        <v>172</v>
      </c>
      <c r="C32" s="21" t="s">
        <v>174</v>
      </c>
      <c r="D32" s="24">
        <v>11500</v>
      </c>
      <c r="E32" s="22">
        <v>287.05725000000001</v>
      </c>
      <c r="F32" s="23">
        <v>0.55366987604596196</v>
      </c>
      <c r="G32" s="22"/>
    </row>
    <row r="33" spans="1:7" x14ac:dyDescent="0.2">
      <c r="A33" s="21" t="s">
        <v>176</v>
      </c>
      <c r="B33" s="21" t="s">
        <v>175</v>
      </c>
      <c r="C33" s="21" t="s">
        <v>159</v>
      </c>
      <c r="D33" s="24">
        <v>84000</v>
      </c>
      <c r="E33" s="22">
        <v>274.00799999999998</v>
      </c>
      <c r="F33" s="23">
        <v>0.52850076211488095</v>
      </c>
      <c r="G33" s="22"/>
    </row>
    <row r="34" spans="1:7" x14ac:dyDescent="0.2">
      <c r="A34" s="21" t="s">
        <v>178</v>
      </c>
      <c r="B34" s="21" t="s">
        <v>177</v>
      </c>
      <c r="C34" s="21" t="s">
        <v>106</v>
      </c>
      <c r="D34" s="24">
        <v>27500</v>
      </c>
      <c r="E34" s="22">
        <v>273.85874999999999</v>
      </c>
      <c r="F34" s="23">
        <v>0.52821289191128995</v>
      </c>
      <c r="G34" s="22"/>
    </row>
    <row r="35" spans="1:7" x14ac:dyDescent="0.2">
      <c r="A35" s="21" t="s">
        <v>180</v>
      </c>
      <c r="B35" s="21" t="s">
        <v>179</v>
      </c>
      <c r="C35" s="21" t="s">
        <v>181</v>
      </c>
      <c r="D35" s="24">
        <v>21000</v>
      </c>
      <c r="E35" s="22">
        <v>268.947</v>
      </c>
      <c r="F35" s="23">
        <v>0.51873921370365506</v>
      </c>
      <c r="G35" s="22"/>
    </row>
    <row r="36" spans="1:7" x14ac:dyDescent="0.2">
      <c r="A36" s="21" t="s">
        <v>183</v>
      </c>
      <c r="B36" s="21" t="s">
        <v>182</v>
      </c>
      <c r="C36" s="21" t="s">
        <v>184</v>
      </c>
      <c r="D36" s="24">
        <v>23000</v>
      </c>
      <c r="E36" s="22">
        <v>258.0025</v>
      </c>
      <c r="F36" s="23">
        <v>0.49762969649625099</v>
      </c>
      <c r="G36" s="22"/>
    </row>
    <row r="37" spans="1:7" x14ac:dyDescent="0.2">
      <c r="A37" s="21" t="s">
        <v>186</v>
      </c>
      <c r="B37" s="21" t="s">
        <v>185</v>
      </c>
      <c r="C37" s="21" t="s">
        <v>117</v>
      </c>
      <c r="D37" s="24">
        <v>18000</v>
      </c>
      <c r="E37" s="22">
        <v>247.71600000000001</v>
      </c>
      <c r="F37" s="23">
        <v>0.47778931559680698</v>
      </c>
      <c r="G37" s="22"/>
    </row>
    <row r="38" spans="1:7" x14ac:dyDescent="0.2">
      <c r="A38" s="21" t="s">
        <v>188</v>
      </c>
      <c r="B38" s="21" t="s">
        <v>187</v>
      </c>
      <c r="C38" s="21" t="s">
        <v>189</v>
      </c>
      <c r="D38" s="24">
        <v>80000</v>
      </c>
      <c r="E38" s="22">
        <v>246.4</v>
      </c>
      <c r="F38" s="23">
        <v>0.475251042980886</v>
      </c>
      <c r="G38" s="22"/>
    </row>
    <row r="39" spans="1:7" x14ac:dyDescent="0.2">
      <c r="A39" s="21" t="s">
        <v>191</v>
      </c>
      <c r="B39" s="21" t="s">
        <v>190</v>
      </c>
      <c r="C39" s="21" t="s">
        <v>159</v>
      </c>
      <c r="D39" s="24">
        <v>170000</v>
      </c>
      <c r="E39" s="22">
        <v>222.00299999999999</v>
      </c>
      <c r="F39" s="23">
        <v>0.42819463187859502</v>
      </c>
      <c r="G39" s="22"/>
    </row>
    <row r="40" spans="1:7" x14ac:dyDescent="0.2">
      <c r="A40" s="21" t="s">
        <v>193</v>
      </c>
      <c r="B40" s="21" t="s">
        <v>192</v>
      </c>
      <c r="C40" s="21" t="s">
        <v>194</v>
      </c>
      <c r="D40" s="24">
        <v>7641</v>
      </c>
      <c r="E40" s="22">
        <v>221.45528250000001</v>
      </c>
      <c r="F40" s="23">
        <v>0.42713820609477199</v>
      </c>
      <c r="G40" s="22"/>
    </row>
    <row r="41" spans="1:7" x14ac:dyDescent="0.2">
      <c r="A41" s="21" t="s">
        <v>196</v>
      </c>
      <c r="B41" s="21" t="s">
        <v>195</v>
      </c>
      <c r="C41" s="21" t="s">
        <v>197</v>
      </c>
      <c r="D41" s="24">
        <v>85000</v>
      </c>
      <c r="E41" s="22">
        <v>218.19499999999999</v>
      </c>
      <c r="F41" s="23">
        <v>0.42084984303252598</v>
      </c>
      <c r="G41" s="22"/>
    </row>
    <row r="42" spans="1:7" x14ac:dyDescent="0.2">
      <c r="A42" s="21" t="s">
        <v>199</v>
      </c>
      <c r="B42" s="21" t="s">
        <v>198</v>
      </c>
      <c r="C42" s="21" t="s">
        <v>200</v>
      </c>
      <c r="D42" s="24">
        <v>31800</v>
      </c>
      <c r="E42" s="22">
        <v>205.0941</v>
      </c>
      <c r="F42" s="23">
        <v>0.39558110768760602</v>
      </c>
      <c r="G42" s="22"/>
    </row>
    <row r="43" spans="1:7" x14ac:dyDescent="0.2">
      <c r="A43" s="21" t="s">
        <v>202</v>
      </c>
      <c r="B43" s="21" t="s">
        <v>201</v>
      </c>
      <c r="C43" s="21" t="s">
        <v>147</v>
      </c>
      <c r="D43" s="24">
        <v>3365</v>
      </c>
      <c r="E43" s="22">
        <v>204.0855675</v>
      </c>
      <c r="F43" s="23">
        <v>0.393635871800816</v>
      </c>
      <c r="G43" s="22"/>
    </row>
    <row r="44" spans="1:7" x14ac:dyDescent="0.2">
      <c r="A44" s="21" t="s">
        <v>204</v>
      </c>
      <c r="B44" s="21" t="s">
        <v>203</v>
      </c>
      <c r="C44" s="21" t="s">
        <v>156</v>
      </c>
      <c r="D44" s="24">
        <v>26000</v>
      </c>
      <c r="E44" s="22">
        <v>202.73500000000001</v>
      </c>
      <c r="F44" s="23">
        <v>0.39103092613120899</v>
      </c>
      <c r="G44" s="22"/>
    </row>
    <row r="45" spans="1:7" x14ac:dyDescent="0.2">
      <c r="A45" s="21" t="s">
        <v>206</v>
      </c>
      <c r="B45" s="21" t="s">
        <v>205</v>
      </c>
      <c r="C45" s="21" t="s">
        <v>181</v>
      </c>
      <c r="D45" s="24">
        <v>5300</v>
      </c>
      <c r="E45" s="22">
        <v>190.29915</v>
      </c>
      <c r="F45" s="23">
        <v>0.36704492498326402</v>
      </c>
      <c r="G45" s="22"/>
    </row>
    <row r="46" spans="1:7" x14ac:dyDescent="0.2">
      <c r="A46" s="21" t="s">
        <v>208</v>
      </c>
      <c r="B46" s="21" t="s">
        <v>207</v>
      </c>
      <c r="C46" s="21" t="s">
        <v>209</v>
      </c>
      <c r="D46" s="24">
        <v>11200</v>
      </c>
      <c r="E46" s="22">
        <v>184.86160000000001</v>
      </c>
      <c r="F46" s="23">
        <v>0.35655709499640997</v>
      </c>
      <c r="G46" s="22"/>
    </row>
    <row r="47" spans="1:7" x14ac:dyDescent="0.2">
      <c r="A47" s="21" t="s">
        <v>211</v>
      </c>
      <c r="B47" s="21" t="s">
        <v>210</v>
      </c>
      <c r="C47" s="21" t="s">
        <v>212</v>
      </c>
      <c r="D47" s="24">
        <v>127000</v>
      </c>
      <c r="E47" s="22">
        <v>183.5658</v>
      </c>
      <c r="F47" s="23">
        <v>0.35405778370787699</v>
      </c>
      <c r="G47" s="22"/>
    </row>
    <row r="48" spans="1:7" x14ac:dyDescent="0.2">
      <c r="A48" s="21" t="s">
        <v>214</v>
      </c>
      <c r="B48" s="21" t="s">
        <v>213</v>
      </c>
      <c r="C48" s="21" t="s">
        <v>111</v>
      </c>
      <c r="D48" s="24">
        <v>25442</v>
      </c>
      <c r="E48" s="22">
        <v>182.41914</v>
      </c>
      <c r="F48" s="23">
        <v>0.35184613045729002</v>
      </c>
      <c r="G48" s="22"/>
    </row>
    <row r="49" spans="1:9" x14ac:dyDescent="0.2">
      <c r="A49" s="21" t="s">
        <v>216</v>
      </c>
      <c r="B49" s="21" t="s">
        <v>215</v>
      </c>
      <c r="C49" s="21" t="s">
        <v>217</v>
      </c>
      <c r="D49" s="24">
        <v>14972</v>
      </c>
      <c r="E49" s="22">
        <v>166.94528600000001</v>
      </c>
      <c r="F49" s="23">
        <v>0.32200049225747701</v>
      </c>
      <c r="G49" s="22"/>
    </row>
    <row r="50" spans="1:9" x14ac:dyDescent="0.2">
      <c r="A50" s="21" t="s">
        <v>219</v>
      </c>
      <c r="B50" s="21" t="s">
        <v>218</v>
      </c>
      <c r="C50" s="21" t="s">
        <v>220</v>
      </c>
      <c r="D50" s="24">
        <v>31969</v>
      </c>
      <c r="E50" s="22">
        <v>159.90893800000001</v>
      </c>
      <c r="F50" s="23">
        <v>0.30842893492883899</v>
      </c>
      <c r="G50" s="22"/>
    </row>
    <row r="51" spans="1:9" x14ac:dyDescent="0.2">
      <c r="A51" s="21" t="s">
        <v>222</v>
      </c>
      <c r="B51" s="21" t="s">
        <v>221</v>
      </c>
      <c r="C51" s="21" t="s">
        <v>184</v>
      </c>
      <c r="D51" s="24">
        <v>3000</v>
      </c>
      <c r="E51" s="22">
        <v>150.18899999999999</v>
      </c>
      <c r="F51" s="23">
        <v>0.28968132668123497</v>
      </c>
      <c r="G51" s="22"/>
    </row>
    <row r="52" spans="1:9" x14ac:dyDescent="0.2">
      <c r="A52" s="21" t="s">
        <v>224</v>
      </c>
      <c r="B52" s="21" t="s">
        <v>223</v>
      </c>
      <c r="C52" s="21" t="s">
        <v>225</v>
      </c>
      <c r="D52" s="24">
        <v>16000</v>
      </c>
      <c r="E52" s="22">
        <v>142.672</v>
      </c>
      <c r="F52" s="23">
        <v>0.27518269806886803</v>
      </c>
      <c r="G52" s="22"/>
    </row>
    <row r="53" spans="1:9" x14ac:dyDescent="0.2">
      <c r="A53" s="21" t="s">
        <v>227</v>
      </c>
      <c r="B53" s="21" t="s">
        <v>226</v>
      </c>
      <c r="C53" s="21" t="s">
        <v>117</v>
      </c>
      <c r="D53" s="24">
        <v>35137</v>
      </c>
      <c r="E53" s="22">
        <v>122.7511095</v>
      </c>
      <c r="F53" s="23">
        <v>0.236759711107695</v>
      </c>
      <c r="G53" s="22"/>
    </row>
    <row r="54" spans="1:9" x14ac:dyDescent="0.2">
      <c r="A54" s="21" t="s">
        <v>229</v>
      </c>
      <c r="B54" s="21" t="s">
        <v>228</v>
      </c>
      <c r="C54" s="21" t="s">
        <v>220</v>
      </c>
      <c r="D54" s="24">
        <v>5000</v>
      </c>
      <c r="E54" s="22">
        <v>113.25</v>
      </c>
      <c r="F54" s="23">
        <v>0.21843417458435599</v>
      </c>
      <c r="G54" s="22"/>
    </row>
    <row r="55" spans="1:9" x14ac:dyDescent="0.2">
      <c r="A55" s="21" t="s">
        <v>231</v>
      </c>
      <c r="B55" s="21" t="s">
        <v>230</v>
      </c>
      <c r="C55" s="21" t="s">
        <v>150</v>
      </c>
      <c r="D55" s="24">
        <v>36000</v>
      </c>
      <c r="E55" s="22">
        <v>96.75</v>
      </c>
      <c r="F55" s="23">
        <v>0.18660932795617199</v>
      </c>
      <c r="G55" s="22"/>
    </row>
    <row r="56" spans="1:9" x14ac:dyDescent="0.2">
      <c r="A56" s="20" t="s">
        <v>28</v>
      </c>
      <c r="B56" s="20"/>
      <c r="C56" s="20"/>
      <c r="D56" s="20"/>
      <c r="E56" s="25">
        <f>SUM(E7:E55)</f>
        <v>19947.553469999999</v>
      </c>
      <c r="F56" s="26">
        <f>SUM(F7:F55)</f>
        <v>38.474413926682217</v>
      </c>
      <c r="G56" s="25"/>
      <c r="H56" s="14"/>
      <c r="I56" s="14"/>
    </row>
    <row r="57" spans="1:9" x14ac:dyDescent="0.2">
      <c r="A57" s="21"/>
      <c r="B57" s="21"/>
      <c r="C57" s="21"/>
      <c r="D57" s="21"/>
      <c r="E57" s="22"/>
      <c r="F57" s="23"/>
      <c r="G57" s="22"/>
    </row>
    <row r="58" spans="1:9" x14ac:dyDescent="0.2">
      <c r="A58" s="20" t="s">
        <v>24</v>
      </c>
      <c r="B58" s="21"/>
      <c r="C58" s="21"/>
      <c r="D58" s="21"/>
      <c r="E58" s="22"/>
      <c r="F58" s="23"/>
      <c r="G58" s="22"/>
    </row>
    <row r="59" spans="1:9" x14ac:dyDescent="0.2">
      <c r="A59" s="20" t="s">
        <v>25</v>
      </c>
      <c r="B59" s="21"/>
      <c r="C59" s="21"/>
      <c r="D59" s="21"/>
      <c r="E59" s="22"/>
      <c r="F59" s="23"/>
      <c r="G59" s="22"/>
    </row>
    <row r="60" spans="1:9" x14ac:dyDescent="0.2">
      <c r="A60" s="21" t="s">
        <v>100</v>
      </c>
      <c r="B60" s="21" t="s">
        <v>99</v>
      </c>
      <c r="C60" s="21" t="s">
        <v>26</v>
      </c>
      <c r="D60" s="24">
        <v>5000</v>
      </c>
      <c r="E60" s="22">
        <v>5284.9216438000003</v>
      </c>
      <c r="F60" s="23">
        <v>10.1934436821762</v>
      </c>
      <c r="G60" s="22">
        <v>7.4824999999999999</v>
      </c>
    </row>
    <row r="61" spans="1:9" x14ac:dyDescent="0.2">
      <c r="A61" s="21" t="s">
        <v>233</v>
      </c>
      <c r="B61" s="21" t="s">
        <v>232</v>
      </c>
      <c r="C61" s="21" t="s">
        <v>26</v>
      </c>
      <c r="D61" s="24">
        <v>250</v>
      </c>
      <c r="E61" s="22">
        <v>2631.2967122999999</v>
      </c>
      <c r="F61" s="23">
        <v>5.0751887455874698</v>
      </c>
      <c r="G61" s="22">
        <v>7.6768999999999998</v>
      </c>
    </row>
    <row r="62" spans="1:9" x14ac:dyDescent="0.2">
      <c r="A62" s="21" t="s">
        <v>82</v>
      </c>
      <c r="B62" s="21" t="s">
        <v>81</v>
      </c>
      <c r="C62" s="21" t="s">
        <v>72</v>
      </c>
      <c r="D62" s="24">
        <v>2500</v>
      </c>
      <c r="E62" s="22">
        <v>2611.8440753</v>
      </c>
      <c r="F62" s="23">
        <v>5.0376689159487604</v>
      </c>
      <c r="G62" s="22">
        <v>7.96</v>
      </c>
    </row>
    <row r="63" spans="1:9" x14ac:dyDescent="0.2">
      <c r="A63" s="21" t="s">
        <v>1227</v>
      </c>
      <c r="B63" s="21" t="s">
        <v>1228</v>
      </c>
      <c r="C63" s="21" t="s">
        <v>26</v>
      </c>
      <c r="D63" s="24">
        <v>2500</v>
      </c>
      <c r="E63" s="22">
        <v>2609.8278424999999</v>
      </c>
      <c r="F63" s="23">
        <v>5.0337800493047196</v>
      </c>
      <c r="G63" s="22">
        <v>7.96</v>
      </c>
    </row>
    <row r="64" spans="1:9" x14ac:dyDescent="0.2">
      <c r="A64" s="21" t="s">
        <v>1229</v>
      </c>
      <c r="B64" s="21" t="s">
        <v>1230</v>
      </c>
      <c r="C64" s="21" t="s">
        <v>55</v>
      </c>
      <c r="D64" s="24">
        <v>2500</v>
      </c>
      <c r="E64" s="22">
        <v>2581.6130137</v>
      </c>
      <c r="F64" s="23">
        <v>4.9793598917774098</v>
      </c>
      <c r="G64" s="22">
        <v>7.55</v>
      </c>
    </row>
    <row r="65" spans="1:9" x14ac:dyDescent="0.2">
      <c r="A65" s="21" t="s">
        <v>235</v>
      </c>
      <c r="B65" s="21" t="s">
        <v>234</v>
      </c>
      <c r="C65" s="21" t="s">
        <v>26</v>
      </c>
      <c r="D65" s="24">
        <v>2500</v>
      </c>
      <c r="E65" s="22">
        <v>2541.8390752999999</v>
      </c>
      <c r="F65" s="23">
        <v>4.9026447712090002</v>
      </c>
      <c r="G65" s="22">
        <v>7.5917000000000003</v>
      </c>
    </row>
    <row r="66" spans="1:9" x14ac:dyDescent="0.2">
      <c r="A66" s="21" t="s">
        <v>1231</v>
      </c>
      <c r="B66" s="21" t="s">
        <v>1232</v>
      </c>
      <c r="C66" s="21" t="s">
        <v>55</v>
      </c>
      <c r="D66" s="24">
        <v>250</v>
      </c>
      <c r="E66" s="22">
        <v>2523.0790068000001</v>
      </c>
      <c r="F66" s="23">
        <v>4.8664607528607098</v>
      </c>
      <c r="G66" s="22">
        <v>8.0086999999999993</v>
      </c>
    </row>
    <row r="67" spans="1:9" x14ac:dyDescent="0.2">
      <c r="A67" s="21" t="s">
        <v>237</v>
      </c>
      <c r="B67" s="21" t="s">
        <v>236</v>
      </c>
      <c r="C67" s="21" t="s">
        <v>58</v>
      </c>
      <c r="D67" s="24">
        <v>250</v>
      </c>
      <c r="E67" s="22">
        <v>2515.2771575000002</v>
      </c>
      <c r="F67" s="23">
        <v>4.8514127130189699</v>
      </c>
      <c r="G67" s="22">
        <v>8.3450000000000006</v>
      </c>
    </row>
    <row r="68" spans="1:9" x14ac:dyDescent="0.2">
      <c r="A68" s="21" t="s">
        <v>80</v>
      </c>
      <c r="B68" s="21" t="s">
        <v>79</v>
      </c>
      <c r="C68" s="21" t="s">
        <v>26</v>
      </c>
      <c r="D68" s="24">
        <v>2500</v>
      </c>
      <c r="E68" s="22">
        <v>1365.35</v>
      </c>
      <c r="F68" s="23">
        <v>2.6334578390176699</v>
      </c>
      <c r="G68" s="22">
        <v>6.2834000000000003</v>
      </c>
    </row>
    <row r="69" spans="1:9" x14ac:dyDescent="0.2">
      <c r="A69" s="21" t="s">
        <v>1155</v>
      </c>
      <c r="B69" s="21" t="s">
        <v>1156</v>
      </c>
      <c r="C69" s="21" t="s">
        <v>55</v>
      </c>
      <c r="D69" s="24">
        <v>1000</v>
      </c>
      <c r="E69" s="22">
        <v>1015.4801507</v>
      </c>
      <c r="F69" s="23">
        <v>1.9586363666662401</v>
      </c>
      <c r="G69" s="22">
        <v>8.4496000000000002</v>
      </c>
    </row>
    <row r="70" spans="1:9" x14ac:dyDescent="0.2">
      <c r="A70" s="21" t="s">
        <v>1183</v>
      </c>
      <c r="B70" s="21" t="s">
        <v>1184</v>
      </c>
      <c r="C70" s="21" t="s">
        <v>26</v>
      </c>
      <c r="D70" s="24">
        <v>5</v>
      </c>
      <c r="E70" s="22">
        <v>526.23959590000004</v>
      </c>
      <c r="F70" s="23">
        <v>1.01499966237547</v>
      </c>
      <c r="G70" s="22">
        <v>7.8</v>
      </c>
    </row>
    <row r="71" spans="1:9" x14ac:dyDescent="0.2">
      <c r="A71" s="21" t="s">
        <v>88</v>
      </c>
      <c r="B71" s="21" t="s">
        <v>87</v>
      </c>
      <c r="C71" s="21" t="s">
        <v>26</v>
      </c>
      <c r="D71" s="24">
        <v>500</v>
      </c>
      <c r="E71" s="22">
        <v>524.7824425</v>
      </c>
      <c r="F71" s="23">
        <v>1.01218913610463</v>
      </c>
      <c r="G71" s="22">
        <v>7.79</v>
      </c>
    </row>
    <row r="72" spans="1:9" x14ac:dyDescent="0.2">
      <c r="A72" s="20" t="s">
        <v>28</v>
      </c>
      <c r="B72" s="20"/>
      <c r="C72" s="20"/>
      <c r="D72" s="20"/>
      <c r="E72" s="25">
        <f>SUM(E59:E71)</f>
        <v>26731.550716299997</v>
      </c>
      <c r="F72" s="26">
        <f>SUM(F59:F71)</f>
        <v>51.559242526047257</v>
      </c>
      <c r="G72" s="25"/>
      <c r="H72" s="14"/>
      <c r="I72" s="14"/>
    </row>
    <row r="73" spans="1:9" x14ac:dyDescent="0.2">
      <c r="A73" s="21"/>
      <c r="B73" s="21"/>
      <c r="C73" s="21"/>
      <c r="D73" s="21"/>
      <c r="E73" s="22"/>
      <c r="F73" s="23"/>
      <c r="G73" s="22"/>
    </row>
    <row r="74" spans="1:9" x14ac:dyDescent="0.2">
      <c r="A74" s="20" t="s">
        <v>31</v>
      </c>
      <c r="B74" s="21"/>
      <c r="C74" s="21"/>
      <c r="D74" s="21"/>
      <c r="E74" s="22"/>
      <c r="F74" s="23"/>
      <c r="G74" s="22"/>
    </row>
    <row r="75" spans="1:9" x14ac:dyDescent="0.2">
      <c r="A75" s="21" t="s">
        <v>239</v>
      </c>
      <c r="B75" s="21" t="s">
        <v>238</v>
      </c>
      <c r="C75" s="21" t="s">
        <v>32</v>
      </c>
      <c r="D75" s="24">
        <v>3500000</v>
      </c>
      <c r="E75" s="22">
        <v>3477.2488333000001</v>
      </c>
      <c r="F75" s="23">
        <v>6.7068430792609401</v>
      </c>
      <c r="G75" s="22">
        <v>6.82537542661251</v>
      </c>
    </row>
    <row r="76" spans="1:9" x14ac:dyDescent="0.2">
      <c r="A76" s="21" t="s">
        <v>1133</v>
      </c>
      <c r="B76" s="21" t="s">
        <v>1134</v>
      </c>
      <c r="C76" s="21" t="s">
        <v>32</v>
      </c>
      <c r="D76" s="24">
        <v>1000000</v>
      </c>
      <c r="E76" s="22">
        <v>1047.2883333</v>
      </c>
      <c r="F76" s="23">
        <v>2.0199873080460198</v>
      </c>
      <c r="G76" s="22">
        <v>6.8218183831124897</v>
      </c>
    </row>
    <row r="77" spans="1:9" x14ac:dyDescent="0.2">
      <c r="A77" s="20" t="s">
        <v>28</v>
      </c>
      <c r="B77" s="20"/>
      <c r="C77" s="20"/>
      <c r="D77" s="20"/>
      <c r="E77" s="25">
        <f>SUM(E75:E76)</f>
        <v>4524.5371666000001</v>
      </c>
      <c r="F77" s="26">
        <f>SUM(F75:F76)</f>
        <v>8.7268303873069595</v>
      </c>
      <c r="G77" s="25"/>
      <c r="H77" s="14"/>
      <c r="I77" s="14"/>
    </row>
    <row r="78" spans="1:9" x14ac:dyDescent="0.2">
      <c r="A78" s="21"/>
      <c r="B78" s="21"/>
      <c r="C78" s="21"/>
      <c r="D78" s="21"/>
      <c r="E78" s="22"/>
      <c r="F78" s="23"/>
      <c r="G78" s="22"/>
    </row>
    <row r="79" spans="1:9" x14ac:dyDescent="0.2">
      <c r="A79" s="20" t="s">
        <v>33</v>
      </c>
      <c r="B79" s="20"/>
      <c r="C79" s="20"/>
      <c r="D79" s="20"/>
      <c r="E79" s="25">
        <f>E56+E72+E77</f>
        <v>51203.641352899998</v>
      </c>
      <c r="F79" s="26">
        <f>F56+F72+F77</f>
        <v>98.760486840036435</v>
      </c>
      <c r="G79" s="25"/>
      <c r="H79" s="14"/>
      <c r="I79" s="14"/>
    </row>
    <row r="80" spans="1:9" x14ac:dyDescent="0.2">
      <c r="A80" s="20"/>
      <c r="B80" s="20"/>
      <c r="C80" s="20"/>
      <c r="D80" s="20"/>
      <c r="E80" s="25"/>
      <c r="F80" s="26"/>
      <c r="G80" s="25"/>
      <c r="H80" s="14"/>
      <c r="I80" s="14"/>
    </row>
    <row r="81" spans="1:9" x14ac:dyDescent="0.2">
      <c r="A81" s="20" t="s">
        <v>35</v>
      </c>
      <c r="B81" s="20"/>
      <c r="C81" s="20"/>
      <c r="D81" s="20"/>
      <c r="E81" s="25">
        <f>E83-(E56+E72+E77)</f>
        <v>642.64149890000408</v>
      </c>
      <c r="F81" s="26">
        <f>F83-(F56+F72+F77)</f>
        <v>1.2395131599635647</v>
      </c>
      <c r="G81" s="25"/>
      <c r="H81" s="14"/>
      <c r="I81" s="14"/>
    </row>
    <row r="82" spans="1:9" x14ac:dyDescent="0.2">
      <c r="A82" s="20"/>
      <c r="B82" s="20"/>
      <c r="C82" s="20"/>
      <c r="D82" s="20"/>
      <c r="E82" s="25"/>
      <c r="F82" s="26"/>
      <c r="G82" s="25"/>
      <c r="H82" s="14"/>
      <c r="I82" s="14"/>
    </row>
    <row r="83" spans="1:9" x14ac:dyDescent="0.2">
      <c r="A83" s="27" t="s">
        <v>34</v>
      </c>
      <c r="B83" s="27"/>
      <c r="C83" s="27"/>
      <c r="D83" s="27"/>
      <c r="E83" s="28">
        <v>51846.282851800002</v>
      </c>
      <c r="F83" s="29">
        <v>100</v>
      </c>
      <c r="G83" s="28"/>
      <c r="H83" s="14"/>
      <c r="I83" s="14"/>
    </row>
    <row r="85" spans="1:9" x14ac:dyDescent="0.2">
      <c r="A85" s="14" t="s">
        <v>36</v>
      </c>
    </row>
    <row r="87" spans="1:9" x14ac:dyDescent="0.2">
      <c r="A87" s="14" t="s">
        <v>37</v>
      </c>
    </row>
    <row r="88" spans="1:9" x14ac:dyDescent="0.2">
      <c r="A88" s="14" t="s">
        <v>38</v>
      </c>
    </row>
    <row r="89" spans="1:9" x14ac:dyDescent="0.2">
      <c r="A89" s="14" t="s">
        <v>39</v>
      </c>
      <c r="B89" s="14"/>
      <c r="C89" s="30" t="s">
        <v>41</v>
      </c>
      <c r="D89" s="14" t="s">
        <v>40</v>
      </c>
    </row>
    <row r="90" spans="1:9" x14ac:dyDescent="0.2">
      <c r="A90" s="7" t="s">
        <v>42</v>
      </c>
      <c r="C90" s="31">
        <v>199.28620000000001</v>
      </c>
      <c r="D90" s="31">
        <v>211.70400000000001</v>
      </c>
    </row>
    <row r="91" spans="1:9" x14ac:dyDescent="0.2">
      <c r="A91" s="7" t="s">
        <v>43</v>
      </c>
      <c r="C91" s="31">
        <v>17.845300000000002</v>
      </c>
      <c r="D91" s="31">
        <v>18.9573</v>
      </c>
    </row>
    <row r="92" spans="1:9" x14ac:dyDescent="0.2">
      <c r="A92" s="7" t="s">
        <v>44</v>
      </c>
      <c r="C92" s="31">
        <v>216.48560000000001</v>
      </c>
      <c r="D92" s="31">
        <v>230.876</v>
      </c>
    </row>
    <row r="93" spans="1:9" x14ac:dyDescent="0.2">
      <c r="A93" s="7" t="s">
        <v>45</v>
      </c>
      <c r="C93" s="31">
        <v>19.629100000000001</v>
      </c>
      <c r="D93" s="31">
        <v>20.930099999999999</v>
      </c>
    </row>
    <row r="95" spans="1:9" x14ac:dyDescent="0.2">
      <c r="A95" s="7" t="s">
        <v>46</v>
      </c>
    </row>
    <row r="97" spans="1:5" x14ac:dyDescent="0.2">
      <c r="A97" s="14" t="s">
        <v>47</v>
      </c>
      <c r="D97" s="30" t="s">
        <v>48</v>
      </c>
    </row>
    <row r="99" spans="1:5" x14ac:dyDescent="0.2">
      <c r="A99" s="14" t="s">
        <v>1012</v>
      </c>
      <c r="D99" s="32">
        <v>2.3769652292029502</v>
      </c>
      <c r="E99" s="10" t="s">
        <v>49</v>
      </c>
    </row>
    <row r="101" spans="1:5" x14ac:dyDescent="0.2">
      <c r="A101" s="14" t="s">
        <v>1266</v>
      </c>
      <c r="D101" s="30" t="s">
        <v>48</v>
      </c>
    </row>
    <row r="103" spans="1:5" x14ac:dyDescent="0.2">
      <c r="A103" s="14" t="s">
        <v>1013</v>
      </c>
    </row>
    <row r="104" spans="1:5" x14ac:dyDescent="0.2">
      <c r="A104" s="62"/>
    </row>
    <row r="105" spans="1:5" x14ac:dyDescent="0.2">
      <c r="A105" s="62" t="s">
        <v>885</v>
      </c>
    </row>
    <row r="106" spans="1:5" x14ac:dyDescent="0.2">
      <c r="A106" s="63"/>
    </row>
    <row r="107" spans="1:5" x14ac:dyDescent="0.2">
      <c r="A107" s="64"/>
    </row>
    <row r="108" spans="1:5" ht="15" x14ac:dyDescent="0.25">
      <c r="A108"/>
    </row>
    <row r="109" spans="1:5" x14ac:dyDescent="0.2">
      <c r="A109" s="64"/>
    </row>
    <row r="110" spans="1:5" x14ac:dyDescent="0.2">
      <c r="A110" s="64"/>
    </row>
    <row r="111" spans="1:5" x14ac:dyDescent="0.2">
      <c r="A111" s="64"/>
    </row>
    <row r="112" spans="1:5" x14ac:dyDescent="0.2">
      <c r="A112" s="64"/>
    </row>
    <row r="113" spans="1:1" x14ac:dyDescent="0.2">
      <c r="A113" s="64"/>
    </row>
    <row r="114" spans="1:1" x14ac:dyDescent="0.2">
      <c r="A114" s="64"/>
    </row>
    <row r="115" spans="1:1" x14ac:dyDescent="0.2">
      <c r="A115" s="64"/>
    </row>
    <row r="116" spans="1:1" x14ac:dyDescent="0.2">
      <c r="A116" s="64"/>
    </row>
    <row r="117" spans="1:1" x14ac:dyDescent="0.2">
      <c r="A117" s="64"/>
    </row>
    <row r="118" spans="1:1" x14ac:dyDescent="0.2">
      <c r="A118" s="64"/>
    </row>
    <row r="119" spans="1:1" x14ac:dyDescent="0.2">
      <c r="A119" s="64"/>
    </row>
    <row r="120" spans="1:1" x14ac:dyDescent="0.2">
      <c r="A120" s="64"/>
    </row>
    <row r="121" spans="1:1" x14ac:dyDescent="0.2">
      <c r="A121" s="64"/>
    </row>
    <row r="122" spans="1:1" x14ac:dyDescent="0.2">
      <c r="A122" s="64"/>
    </row>
    <row r="123" spans="1:1" x14ac:dyDescent="0.2">
      <c r="A123" s="64"/>
    </row>
    <row r="124" spans="1:1" x14ac:dyDescent="0.2">
      <c r="A124" s="62" t="s">
        <v>1233</v>
      </c>
    </row>
    <row r="125" spans="1:1" x14ac:dyDescent="0.2">
      <c r="A125" s="64"/>
    </row>
    <row r="126" spans="1:1" x14ac:dyDescent="0.2">
      <c r="A126" s="62" t="s">
        <v>886</v>
      </c>
    </row>
    <row r="127" spans="1:1" x14ac:dyDescent="0.2">
      <c r="A127" s="64"/>
    </row>
    <row r="128" spans="1:1" ht="15" x14ac:dyDescent="0.25">
      <c r="A128"/>
    </row>
    <row r="129" spans="1:1" x14ac:dyDescent="0.2">
      <c r="A129" s="64"/>
    </row>
    <row r="130" spans="1:1" x14ac:dyDescent="0.2">
      <c r="A130" s="64"/>
    </row>
    <row r="131" spans="1:1" x14ac:dyDescent="0.2">
      <c r="A131" s="64"/>
    </row>
    <row r="132" spans="1:1" x14ac:dyDescent="0.2">
      <c r="A132" s="64"/>
    </row>
    <row r="133" spans="1:1" x14ac:dyDescent="0.2">
      <c r="A133" s="64"/>
    </row>
    <row r="134" spans="1:1" x14ac:dyDescent="0.2">
      <c r="A134" s="64"/>
    </row>
    <row r="135" spans="1:1" x14ac:dyDescent="0.2">
      <c r="A135" s="64"/>
    </row>
    <row r="136" spans="1:1" x14ac:dyDescent="0.2">
      <c r="A136" s="64"/>
    </row>
    <row r="137" spans="1:1" x14ac:dyDescent="0.2">
      <c r="A137" s="64"/>
    </row>
    <row r="138" spans="1:1" x14ac:dyDescent="0.2">
      <c r="A138" s="64"/>
    </row>
    <row r="139" spans="1:1" x14ac:dyDescent="0.2">
      <c r="A139" s="64"/>
    </row>
    <row r="140" spans="1:1" x14ac:dyDescent="0.2">
      <c r="A140" s="64"/>
    </row>
    <row r="142" spans="1:1" x14ac:dyDescent="0.2">
      <c r="A142" s="7" t="s">
        <v>884</v>
      </c>
    </row>
    <row r="143" spans="1:1" x14ac:dyDescent="0.2">
      <c r="A143" s="64"/>
    </row>
    <row r="144" spans="1:1" x14ac:dyDescent="0.2">
      <c r="A144" s="63"/>
    </row>
  </sheetData>
  <mergeCells count="1">
    <mergeCell ref="A1:G1"/>
  </mergeCells>
  <conditionalFormatting sqref="F2:F3">
    <cfRule type="cellIs" dxfId="79" priority="2" stopIfTrue="1" operator="between">
      <formula>0.009</formula>
      <formula>-0.009</formula>
    </cfRule>
  </conditionalFormatting>
  <conditionalFormatting sqref="F5:F65541">
    <cfRule type="cellIs" dxfId="78" priority="1" stopIfTrue="1" operator="between">
      <formula>0.009</formula>
      <formula>-0.009</formula>
    </cfRule>
  </conditionalFormatting>
  <hyperlinks>
    <hyperlink ref="A104" r:id="rId1" tooltip="https://www.franklintempletonindia.com/downloadsServlet/pdf/product-labels-jg9o5k7l" display="https://www.franklintempletonindia.com/downloadsServlet/pdf/product-labels-jg9o5k7l" xr:uid="{00000000-0004-0000-09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57"/>
  <sheetViews>
    <sheetView workbookViewId="0">
      <selection sqref="A1:G1"/>
    </sheetView>
  </sheetViews>
  <sheetFormatPr defaultColWidth="9.140625" defaultRowHeight="11.25" x14ac:dyDescent="0.2"/>
  <cols>
    <col min="1" max="1" width="38.7109375" style="7" bestFit="1" customWidth="1"/>
    <col min="2" max="2" width="54.28515625" style="7" bestFit="1" customWidth="1"/>
    <col min="3" max="3" width="25.5703125" style="7" bestFit="1" customWidth="1"/>
    <col min="4" max="4" width="15.28515625" style="7" bestFit="1" customWidth="1"/>
    <col min="5" max="5" width="30.85546875" style="10" customWidth="1"/>
    <col min="6" max="6" width="13.5703125" style="11" bestFit="1" customWidth="1"/>
    <col min="7" max="7" width="4.5703125" style="10" bestFit="1" customWidth="1"/>
    <col min="8" max="16384" width="9.140625" style="7"/>
  </cols>
  <sheetData>
    <row r="1" spans="1:7" s="1" customFormat="1" ht="15" x14ac:dyDescent="0.2">
      <c r="A1" s="79" t="s">
        <v>1234</v>
      </c>
      <c r="B1" s="80"/>
      <c r="C1" s="80"/>
      <c r="D1" s="80"/>
      <c r="E1" s="80"/>
      <c r="F1" s="80"/>
      <c r="G1" s="80"/>
    </row>
    <row r="2" spans="1:7" s="1" customFormat="1" ht="12" x14ac:dyDescent="0.2">
      <c r="A2" s="36"/>
      <c r="E2" s="5"/>
      <c r="F2" s="9"/>
      <c r="G2" s="10"/>
    </row>
    <row r="3" spans="1:7" s="1" customFormat="1" ht="12" x14ac:dyDescent="0.2">
      <c r="A3" s="8" t="s">
        <v>7</v>
      </c>
      <c r="B3" s="2"/>
      <c r="C3" s="3"/>
      <c r="D3" s="3"/>
      <c r="E3" s="4"/>
      <c r="F3" s="9"/>
      <c r="G3" s="10"/>
    </row>
    <row r="4" spans="1:7" s="1" customFormat="1" ht="24.75" customHeight="1" x14ac:dyDescent="0.2">
      <c r="A4" s="6" t="s">
        <v>2</v>
      </c>
      <c r="B4" s="6" t="s">
        <v>0</v>
      </c>
      <c r="C4" s="13" t="s">
        <v>4</v>
      </c>
      <c r="D4" s="13" t="s">
        <v>1</v>
      </c>
      <c r="E4" s="53" t="s">
        <v>6</v>
      </c>
      <c r="F4" s="12" t="s">
        <v>3</v>
      </c>
      <c r="G4" s="12" t="s">
        <v>5</v>
      </c>
    </row>
    <row r="5" spans="1:7" x14ac:dyDescent="0.2">
      <c r="A5" s="16" t="s">
        <v>103</v>
      </c>
      <c r="B5" s="17"/>
      <c r="C5" s="17"/>
      <c r="D5" s="17"/>
      <c r="E5" s="18"/>
      <c r="F5" s="19"/>
      <c r="G5" s="18"/>
    </row>
    <row r="6" spans="1:7" x14ac:dyDescent="0.2">
      <c r="A6" s="20" t="s">
        <v>25</v>
      </c>
      <c r="B6" s="21"/>
      <c r="C6" s="21"/>
      <c r="D6" s="21"/>
      <c r="E6" s="22"/>
      <c r="F6" s="23"/>
      <c r="G6" s="22"/>
    </row>
    <row r="7" spans="1:7" x14ac:dyDescent="0.2">
      <c r="A7" s="21" t="s">
        <v>105</v>
      </c>
      <c r="B7" s="21" t="s">
        <v>104</v>
      </c>
      <c r="C7" s="21" t="s">
        <v>106</v>
      </c>
      <c r="D7" s="24">
        <v>31000</v>
      </c>
      <c r="E7" s="22">
        <v>556.77549999999997</v>
      </c>
      <c r="F7" s="23">
        <v>2.27131225525225</v>
      </c>
      <c r="G7" s="22"/>
    </row>
    <row r="8" spans="1:7" x14ac:dyDescent="0.2">
      <c r="A8" s="21" t="s">
        <v>108</v>
      </c>
      <c r="B8" s="21" t="s">
        <v>107</v>
      </c>
      <c r="C8" s="21" t="s">
        <v>106</v>
      </c>
      <c r="D8" s="24">
        <v>33500</v>
      </c>
      <c r="E8" s="22">
        <v>435.5335</v>
      </c>
      <c r="F8" s="23">
        <v>1.77671714384506</v>
      </c>
      <c r="G8" s="22"/>
    </row>
    <row r="9" spans="1:7" x14ac:dyDescent="0.2">
      <c r="A9" s="21" t="s">
        <v>110</v>
      </c>
      <c r="B9" s="21" t="s">
        <v>109</v>
      </c>
      <c r="C9" s="21" t="s">
        <v>111</v>
      </c>
      <c r="D9" s="24">
        <v>15400</v>
      </c>
      <c r="E9" s="22">
        <v>286.10890000000001</v>
      </c>
      <c r="F9" s="23">
        <v>1.1671538185619501</v>
      </c>
      <c r="G9" s="22"/>
    </row>
    <row r="10" spans="1:7" x14ac:dyDescent="0.2">
      <c r="A10" s="21" t="s">
        <v>113</v>
      </c>
      <c r="B10" s="21" t="s">
        <v>112</v>
      </c>
      <c r="C10" s="21" t="s">
        <v>114</v>
      </c>
      <c r="D10" s="24">
        <v>7200</v>
      </c>
      <c r="E10" s="22">
        <v>268.18560000000002</v>
      </c>
      <c r="F10" s="23">
        <v>1.0940374351281199</v>
      </c>
      <c r="G10" s="22"/>
    </row>
    <row r="11" spans="1:7" x14ac:dyDescent="0.2">
      <c r="A11" s="21" t="s">
        <v>116</v>
      </c>
      <c r="B11" s="21" t="s">
        <v>115</v>
      </c>
      <c r="C11" s="21" t="s">
        <v>117</v>
      </c>
      <c r="D11" s="24">
        <v>12500</v>
      </c>
      <c r="E11" s="22">
        <v>203.39375000000001</v>
      </c>
      <c r="F11" s="23">
        <v>0.82972529685072605</v>
      </c>
      <c r="G11" s="22"/>
    </row>
    <row r="12" spans="1:7" x14ac:dyDescent="0.2">
      <c r="A12" s="21" t="s">
        <v>119</v>
      </c>
      <c r="B12" s="21" t="s">
        <v>118</v>
      </c>
      <c r="C12" s="21" t="s">
        <v>106</v>
      </c>
      <c r="D12" s="24">
        <v>17500</v>
      </c>
      <c r="E12" s="22">
        <v>198.85249999999999</v>
      </c>
      <c r="F12" s="23">
        <v>0.81119970299976796</v>
      </c>
      <c r="G12" s="22"/>
    </row>
    <row r="13" spans="1:7" x14ac:dyDescent="0.2">
      <c r="A13" s="21" t="s">
        <v>121</v>
      </c>
      <c r="B13" s="21" t="s">
        <v>120</v>
      </c>
      <c r="C13" s="21" t="s">
        <v>122</v>
      </c>
      <c r="D13" s="24">
        <v>14000</v>
      </c>
      <c r="E13" s="22">
        <v>180.90799999999999</v>
      </c>
      <c r="F13" s="23">
        <v>0.73799683619910295</v>
      </c>
      <c r="G13" s="22"/>
    </row>
    <row r="14" spans="1:7" x14ac:dyDescent="0.2">
      <c r="A14" s="21" t="s">
        <v>124</v>
      </c>
      <c r="B14" s="21" t="s">
        <v>123</v>
      </c>
      <c r="C14" s="21" t="s">
        <v>111</v>
      </c>
      <c r="D14" s="24">
        <v>8600</v>
      </c>
      <c r="E14" s="22">
        <v>158.9323</v>
      </c>
      <c r="F14" s="23">
        <v>0.64834907560664301</v>
      </c>
      <c r="G14" s="22"/>
    </row>
    <row r="15" spans="1:7" x14ac:dyDescent="0.2">
      <c r="A15" s="21" t="s">
        <v>126</v>
      </c>
      <c r="B15" s="21" t="s">
        <v>125</v>
      </c>
      <c r="C15" s="21" t="s">
        <v>127</v>
      </c>
      <c r="D15" s="24">
        <v>52500</v>
      </c>
      <c r="E15" s="22">
        <v>146.874</v>
      </c>
      <c r="F15" s="23">
        <v>0.59915839719585096</v>
      </c>
      <c r="G15" s="22"/>
    </row>
    <row r="16" spans="1:7" x14ac:dyDescent="0.2">
      <c r="A16" s="21" t="s">
        <v>129</v>
      </c>
      <c r="B16" s="21" t="s">
        <v>128</v>
      </c>
      <c r="C16" s="21" t="s">
        <v>130</v>
      </c>
      <c r="D16" s="24">
        <v>9000</v>
      </c>
      <c r="E16" s="22">
        <v>137.619</v>
      </c>
      <c r="F16" s="23">
        <v>0.56140351228737395</v>
      </c>
      <c r="G16" s="22"/>
    </row>
    <row r="17" spans="1:7" x14ac:dyDescent="0.2">
      <c r="A17" s="21" t="s">
        <v>132</v>
      </c>
      <c r="B17" s="21" t="s">
        <v>131</v>
      </c>
      <c r="C17" s="21" t="s">
        <v>133</v>
      </c>
      <c r="D17" s="24">
        <v>36700</v>
      </c>
      <c r="E17" s="22">
        <v>133.45955000000001</v>
      </c>
      <c r="F17" s="23">
        <v>0.54443543492026802</v>
      </c>
      <c r="G17" s="22"/>
    </row>
    <row r="18" spans="1:7" x14ac:dyDescent="0.2">
      <c r="A18" s="21" t="s">
        <v>166</v>
      </c>
      <c r="B18" s="21" t="s">
        <v>165</v>
      </c>
      <c r="C18" s="21" t="s">
        <v>153</v>
      </c>
      <c r="D18" s="24">
        <v>1100</v>
      </c>
      <c r="E18" s="22">
        <v>121.81619999999999</v>
      </c>
      <c r="F18" s="23">
        <v>0.49693750523911101</v>
      </c>
      <c r="G18" s="22"/>
    </row>
    <row r="19" spans="1:7" x14ac:dyDescent="0.2">
      <c r="A19" s="21" t="s">
        <v>146</v>
      </c>
      <c r="B19" s="21" t="s">
        <v>145</v>
      </c>
      <c r="C19" s="21" t="s">
        <v>147</v>
      </c>
      <c r="D19" s="24">
        <v>29000</v>
      </c>
      <c r="E19" s="22">
        <v>118.813</v>
      </c>
      <c r="F19" s="23">
        <v>0.48468623885800499</v>
      </c>
      <c r="G19" s="22"/>
    </row>
    <row r="20" spans="1:7" x14ac:dyDescent="0.2">
      <c r="A20" s="21" t="s">
        <v>143</v>
      </c>
      <c r="B20" s="21" t="s">
        <v>142</v>
      </c>
      <c r="C20" s="21" t="s">
        <v>144</v>
      </c>
      <c r="D20" s="24">
        <v>1700</v>
      </c>
      <c r="E20" s="22">
        <v>116.0913</v>
      </c>
      <c r="F20" s="23">
        <v>0.47358332472992298</v>
      </c>
      <c r="G20" s="22"/>
    </row>
    <row r="21" spans="1:7" x14ac:dyDescent="0.2">
      <c r="A21" s="21" t="s">
        <v>149</v>
      </c>
      <c r="B21" s="21" t="s">
        <v>148</v>
      </c>
      <c r="C21" s="21" t="s">
        <v>150</v>
      </c>
      <c r="D21" s="24">
        <v>6400</v>
      </c>
      <c r="E21" s="22">
        <v>113.9776</v>
      </c>
      <c r="F21" s="23">
        <v>0.46496068829220799</v>
      </c>
      <c r="G21" s="22"/>
    </row>
    <row r="22" spans="1:7" x14ac:dyDescent="0.2">
      <c r="A22" s="21" t="s">
        <v>155</v>
      </c>
      <c r="B22" s="21" t="s">
        <v>154</v>
      </c>
      <c r="C22" s="21" t="s">
        <v>156</v>
      </c>
      <c r="D22" s="24">
        <v>1000</v>
      </c>
      <c r="E22" s="22">
        <v>112.0215</v>
      </c>
      <c r="F22" s="23">
        <v>0.45698096594002302</v>
      </c>
      <c r="G22" s="22"/>
    </row>
    <row r="23" spans="1:7" x14ac:dyDescent="0.2">
      <c r="A23" s="21" t="s">
        <v>135</v>
      </c>
      <c r="B23" s="21" t="s">
        <v>134</v>
      </c>
      <c r="C23" s="21" t="s">
        <v>106</v>
      </c>
      <c r="D23" s="24">
        <v>12800</v>
      </c>
      <c r="E23" s="22">
        <v>107.3856</v>
      </c>
      <c r="F23" s="23">
        <v>0.43806925649137901</v>
      </c>
      <c r="G23" s="22"/>
    </row>
    <row r="24" spans="1:7" x14ac:dyDescent="0.2">
      <c r="A24" s="21" t="s">
        <v>137</v>
      </c>
      <c r="B24" s="21" t="s">
        <v>136</v>
      </c>
      <c r="C24" s="21" t="s">
        <v>138</v>
      </c>
      <c r="D24" s="24">
        <v>5500</v>
      </c>
      <c r="E24" s="22">
        <v>104.1645</v>
      </c>
      <c r="F24" s="23">
        <v>0.42492908795775403</v>
      </c>
      <c r="G24" s="22"/>
    </row>
    <row r="25" spans="1:7" x14ac:dyDescent="0.2">
      <c r="A25" s="21" t="s">
        <v>161</v>
      </c>
      <c r="B25" s="21" t="s">
        <v>160</v>
      </c>
      <c r="C25" s="21" t="s">
        <v>162</v>
      </c>
      <c r="D25" s="24">
        <v>52000</v>
      </c>
      <c r="E25" s="22">
        <v>103.7192</v>
      </c>
      <c r="F25" s="23">
        <v>0.423112529313806</v>
      </c>
      <c r="G25" s="22"/>
    </row>
    <row r="26" spans="1:7" x14ac:dyDescent="0.2">
      <c r="A26" s="21" t="s">
        <v>158</v>
      </c>
      <c r="B26" s="21" t="s">
        <v>157</v>
      </c>
      <c r="C26" s="21" t="s">
        <v>159</v>
      </c>
      <c r="D26" s="24">
        <v>15500</v>
      </c>
      <c r="E26" s="22">
        <v>99.905249999999995</v>
      </c>
      <c r="F26" s="23">
        <v>0.40755388606186799</v>
      </c>
      <c r="G26" s="22"/>
    </row>
    <row r="27" spans="1:7" x14ac:dyDescent="0.2">
      <c r="A27" s="21" t="s">
        <v>173</v>
      </c>
      <c r="B27" s="21" t="s">
        <v>172</v>
      </c>
      <c r="C27" s="21" t="s">
        <v>174</v>
      </c>
      <c r="D27" s="24">
        <v>3750</v>
      </c>
      <c r="E27" s="22">
        <v>93.605625000000003</v>
      </c>
      <c r="F27" s="23">
        <v>0.38185517003360597</v>
      </c>
      <c r="G27" s="22"/>
    </row>
    <row r="28" spans="1:7" x14ac:dyDescent="0.2">
      <c r="A28" s="21" t="s">
        <v>152</v>
      </c>
      <c r="B28" s="21" t="s">
        <v>151</v>
      </c>
      <c r="C28" s="21" t="s">
        <v>153</v>
      </c>
      <c r="D28" s="24">
        <v>11600</v>
      </c>
      <c r="E28" s="22">
        <v>91.228200000000001</v>
      </c>
      <c r="F28" s="23">
        <v>0.37215669275067398</v>
      </c>
      <c r="G28" s="22"/>
    </row>
    <row r="29" spans="1:7" x14ac:dyDescent="0.2">
      <c r="A29" s="21" t="s">
        <v>164</v>
      </c>
      <c r="B29" s="21" t="s">
        <v>163</v>
      </c>
      <c r="C29" s="21" t="s">
        <v>150</v>
      </c>
      <c r="D29" s="24">
        <v>6300</v>
      </c>
      <c r="E29" s="22">
        <v>90.72945</v>
      </c>
      <c r="F29" s="23">
        <v>0.370122089957794</v>
      </c>
      <c r="G29" s="22"/>
    </row>
    <row r="30" spans="1:7" x14ac:dyDescent="0.2">
      <c r="A30" s="21" t="s">
        <v>180</v>
      </c>
      <c r="B30" s="21" t="s">
        <v>179</v>
      </c>
      <c r="C30" s="21" t="s">
        <v>181</v>
      </c>
      <c r="D30" s="24">
        <v>6800</v>
      </c>
      <c r="E30" s="22">
        <v>87.087599999999995</v>
      </c>
      <c r="F30" s="23">
        <v>0.35526551215077801</v>
      </c>
      <c r="G30" s="22"/>
    </row>
    <row r="31" spans="1:7" x14ac:dyDescent="0.2">
      <c r="A31" s="21" t="s">
        <v>191</v>
      </c>
      <c r="B31" s="21" t="s">
        <v>190</v>
      </c>
      <c r="C31" s="21" t="s">
        <v>159</v>
      </c>
      <c r="D31" s="24">
        <v>65343</v>
      </c>
      <c r="E31" s="22">
        <v>85.331423700000002</v>
      </c>
      <c r="F31" s="23">
        <v>0.34810135935926101</v>
      </c>
      <c r="G31" s="22"/>
    </row>
    <row r="32" spans="1:7" x14ac:dyDescent="0.2">
      <c r="A32" s="21" t="s">
        <v>168</v>
      </c>
      <c r="B32" s="21" t="s">
        <v>167</v>
      </c>
      <c r="C32" s="21" t="s">
        <v>111</v>
      </c>
      <c r="D32" s="24">
        <v>4500</v>
      </c>
      <c r="E32" s="22">
        <v>77.0535</v>
      </c>
      <c r="F32" s="23">
        <v>0.31433236351110799</v>
      </c>
      <c r="G32" s="22"/>
    </row>
    <row r="33" spans="1:7" x14ac:dyDescent="0.2">
      <c r="A33" s="21" t="s">
        <v>186</v>
      </c>
      <c r="B33" s="21" t="s">
        <v>185</v>
      </c>
      <c r="C33" s="21" t="s">
        <v>117</v>
      </c>
      <c r="D33" s="24">
        <v>5200</v>
      </c>
      <c r="E33" s="22">
        <v>71.562399999999997</v>
      </c>
      <c r="F33" s="23">
        <v>0.29193194767956399</v>
      </c>
      <c r="G33" s="22"/>
    </row>
    <row r="34" spans="1:7" x14ac:dyDescent="0.2">
      <c r="A34" s="21" t="s">
        <v>178</v>
      </c>
      <c r="B34" s="21" t="s">
        <v>177</v>
      </c>
      <c r="C34" s="21" t="s">
        <v>106</v>
      </c>
      <c r="D34" s="24">
        <v>7100</v>
      </c>
      <c r="E34" s="22">
        <v>70.705349999999996</v>
      </c>
      <c r="F34" s="23">
        <v>0.28843569439908801</v>
      </c>
      <c r="G34" s="22"/>
    </row>
    <row r="35" spans="1:7" x14ac:dyDescent="0.2">
      <c r="A35" s="21" t="s">
        <v>176</v>
      </c>
      <c r="B35" s="21" t="s">
        <v>175</v>
      </c>
      <c r="C35" s="21" t="s">
        <v>159</v>
      </c>
      <c r="D35" s="24">
        <v>21500</v>
      </c>
      <c r="E35" s="22">
        <v>70.132999999999996</v>
      </c>
      <c r="F35" s="23">
        <v>0.28610084746474301</v>
      </c>
      <c r="G35" s="22"/>
    </row>
    <row r="36" spans="1:7" x14ac:dyDescent="0.2">
      <c r="A36" s="21" t="s">
        <v>140</v>
      </c>
      <c r="B36" s="21" t="s">
        <v>139</v>
      </c>
      <c r="C36" s="21" t="s">
        <v>141</v>
      </c>
      <c r="D36" s="24">
        <v>5569</v>
      </c>
      <c r="E36" s="22">
        <v>67.404391500000003</v>
      </c>
      <c r="F36" s="23">
        <v>0.27496975077346297</v>
      </c>
      <c r="G36" s="22"/>
    </row>
    <row r="37" spans="1:7" x14ac:dyDescent="0.2">
      <c r="A37" s="21" t="s">
        <v>170</v>
      </c>
      <c r="B37" s="21" t="s">
        <v>169</v>
      </c>
      <c r="C37" s="21" t="s">
        <v>171</v>
      </c>
      <c r="D37" s="24">
        <v>10200</v>
      </c>
      <c r="E37" s="22">
        <v>67.090500000000006</v>
      </c>
      <c r="F37" s="23">
        <v>0.27368926050266401</v>
      </c>
      <c r="G37" s="22"/>
    </row>
    <row r="38" spans="1:7" x14ac:dyDescent="0.2">
      <c r="A38" s="21" t="s">
        <v>183</v>
      </c>
      <c r="B38" s="21" t="s">
        <v>182</v>
      </c>
      <c r="C38" s="21" t="s">
        <v>184</v>
      </c>
      <c r="D38" s="24">
        <v>5679</v>
      </c>
      <c r="E38" s="22">
        <v>63.704182500000002</v>
      </c>
      <c r="F38" s="23">
        <v>0.25987510302280797</v>
      </c>
      <c r="G38" s="22"/>
    </row>
    <row r="39" spans="1:7" x14ac:dyDescent="0.2">
      <c r="A39" s="21" t="s">
        <v>188</v>
      </c>
      <c r="B39" s="21" t="s">
        <v>187</v>
      </c>
      <c r="C39" s="21" t="s">
        <v>189</v>
      </c>
      <c r="D39" s="24">
        <v>20000</v>
      </c>
      <c r="E39" s="22">
        <v>61.6</v>
      </c>
      <c r="F39" s="23">
        <v>0.251291292313578</v>
      </c>
      <c r="G39" s="22"/>
    </row>
    <row r="40" spans="1:7" x14ac:dyDescent="0.2">
      <c r="A40" s="21" t="s">
        <v>224</v>
      </c>
      <c r="B40" s="21" t="s">
        <v>223</v>
      </c>
      <c r="C40" s="21" t="s">
        <v>225</v>
      </c>
      <c r="D40" s="24">
        <v>6500</v>
      </c>
      <c r="E40" s="22">
        <v>57.960500000000003</v>
      </c>
      <c r="F40" s="23">
        <v>0.236444301106187</v>
      </c>
      <c r="G40" s="22"/>
    </row>
    <row r="41" spans="1:7" x14ac:dyDescent="0.2">
      <c r="A41" s="21" t="s">
        <v>199</v>
      </c>
      <c r="B41" s="21" t="s">
        <v>198</v>
      </c>
      <c r="C41" s="21" t="s">
        <v>200</v>
      </c>
      <c r="D41" s="24">
        <v>8400</v>
      </c>
      <c r="E41" s="22">
        <v>54.175800000000002</v>
      </c>
      <c r="F41" s="23">
        <v>0.221004980424057</v>
      </c>
      <c r="G41" s="22"/>
    </row>
    <row r="42" spans="1:7" x14ac:dyDescent="0.2">
      <c r="A42" s="21" t="s">
        <v>206</v>
      </c>
      <c r="B42" s="21" t="s">
        <v>205</v>
      </c>
      <c r="C42" s="21" t="s">
        <v>181</v>
      </c>
      <c r="D42" s="24">
        <v>1500</v>
      </c>
      <c r="E42" s="22">
        <v>53.858249999999998</v>
      </c>
      <c r="F42" s="23">
        <v>0.21970956565337199</v>
      </c>
      <c r="G42" s="22"/>
    </row>
    <row r="43" spans="1:7" x14ac:dyDescent="0.2">
      <c r="A43" s="21" t="s">
        <v>193</v>
      </c>
      <c r="B43" s="21" t="s">
        <v>192</v>
      </c>
      <c r="C43" s="21" t="s">
        <v>194</v>
      </c>
      <c r="D43" s="24">
        <v>1858</v>
      </c>
      <c r="E43" s="22">
        <v>53.849485000000001</v>
      </c>
      <c r="F43" s="23">
        <v>0.21967380967647099</v>
      </c>
      <c r="G43" s="22"/>
    </row>
    <row r="44" spans="1:7" x14ac:dyDescent="0.2">
      <c r="A44" s="21" t="s">
        <v>229</v>
      </c>
      <c r="B44" s="21" t="s">
        <v>228</v>
      </c>
      <c r="C44" s="21" t="s">
        <v>220</v>
      </c>
      <c r="D44" s="24">
        <v>2300</v>
      </c>
      <c r="E44" s="22">
        <v>52.094999999999999</v>
      </c>
      <c r="F44" s="23">
        <v>0.21251655638110101</v>
      </c>
      <c r="G44" s="22"/>
    </row>
    <row r="45" spans="1:7" x14ac:dyDescent="0.2">
      <c r="A45" s="21" t="s">
        <v>196</v>
      </c>
      <c r="B45" s="21" t="s">
        <v>195</v>
      </c>
      <c r="C45" s="21" t="s">
        <v>197</v>
      </c>
      <c r="D45" s="24">
        <v>20000</v>
      </c>
      <c r="E45" s="22">
        <v>51.34</v>
      </c>
      <c r="F45" s="23">
        <v>0.20943660628862101</v>
      </c>
      <c r="G45" s="22"/>
    </row>
    <row r="46" spans="1:7" x14ac:dyDescent="0.2">
      <c r="A46" s="21" t="s">
        <v>211</v>
      </c>
      <c r="B46" s="21" t="s">
        <v>210</v>
      </c>
      <c r="C46" s="21" t="s">
        <v>212</v>
      </c>
      <c r="D46" s="24">
        <v>35400</v>
      </c>
      <c r="E46" s="22">
        <v>51.167160000000003</v>
      </c>
      <c r="F46" s="23">
        <v>0.208731522084669</v>
      </c>
      <c r="G46" s="22"/>
    </row>
    <row r="47" spans="1:7" x14ac:dyDescent="0.2">
      <c r="A47" s="21" t="s">
        <v>222</v>
      </c>
      <c r="B47" s="21" t="s">
        <v>221</v>
      </c>
      <c r="C47" s="21" t="s">
        <v>184</v>
      </c>
      <c r="D47" s="24">
        <v>1000</v>
      </c>
      <c r="E47" s="22">
        <v>50.063000000000002</v>
      </c>
      <c r="F47" s="23">
        <v>0.20422720725803001</v>
      </c>
      <c r="G47" s="22"/>
    </row>
    <row r="48" spans="1:7" x14ac:dyDescent="0.2">
      <c r="A48" s="21" t="s">
        <v>202</v>
      </c>
      <c r="B48" s="21" t="s">
        <v>201</v>
      </c>
      <c r="C48" s="21" t="s">
        <v>147</v>
      </c>
      <c r="D48" s="24">
        <v>800</v>
      </c>
      <c r="E48" s="22">
        <v>48.519599999999997</v>
      </c>
      <c r="F48" s="23">
        <v>0.19793105497626401</v>
      </c>
      <c r="G48" s="22"/>
    </row>
    <row r="49" spans="1:9" x14ac:dyDescent="0.2">
      <c r="A49" s="21" t="s">
        <v>208</v>
      </c>
      <c r="B49" s="21" t="s">
        <v>207</v>
      </c>
      <c r="C49" s="21" t="s">
        <v>209</v>
      </c>
      <c r="D49" s="24">
        <v>2900</v>
      </c>
      <c r="E49" s="22">
        <v>47.865949999999998</v>
      </c>
      <c r="F49" s="23">
        <v>0.195264552488914</v>
      </c>
      <c r="G49" s="22"/>
    </row>
    <row r="50" spans="1:9" x14ac:dyDescent="0.2">
      <c r="A50" s="21" t="s">
        <v>204</v>
      </c>
      <c r="B50" s="21" t="s">
        <v>203</v>
      </c>
      <c r="C50" s="21" t="s">
        <v>156</v>
      </c>
      <c r="D50" s="24">
        <v>6000</v>
      </c>
      <c r="E50" s="22">
        <v>46.784999999999997</v>
      </c>
      <c r="F50" s="23">
        <v>0.19085492063134299</v>
      </c>
      <c r="G50" s="22"/>
    </row>
    <row r="51" spans="1:9" x14ac:dyDescent="0.2">
      <c r="A51" s="21" t="s">
        <v>214</v>
      </c>
      <c r="B51" s="21" t="s">
        <v>213</v>
      </c>
      <c r="C51" s="21" t="s">
        <v>111</v>
      </c>
      <c r="D51" s="24">
        <v>6314</v>
      </c>
      <c r="E51" s="22">
        <v>45.271380000000001</v>
      </c>
      <c r="F51" s="23">
        <v>0.18468025300355601</v>
      </c>
      <c r="G51" s="22"/>
    </row>
    <row r="52" spans="1:9" x14ac:dyDescent="0.2">
      <c r="A52" s="21" t="s">
        <v>216</v>
      </c>
      <c r="B52" s="21" t="s">
        <v>215</v>
      </c>
      <c r="C52" s="21" t="s">
        <v>217</v>
      </c>
      <c r="D52" s="24">
        <v>3657</v>
      </c>
      <c r="E52" s="22">
        <v>40.777378499999998</v>
      </c>
      <c r="F52" s="23">
        <v>0.16634740487702801</v>
      </c>
      <c r="G52" s="22"/>
    </row>
    <row r="53" spans="1:9" x14ac:dyDescent="0.2">
      <c r="A53" s="21" t="s">
        <v>219</v>
      </c>
      <c r="B53" s="21" t="s">
        <v>218</v>
      </c>
      <c r="C53" s="21" t="s">
        <v>220</v>
      </c>
      <c r="D53" s="24">
        <v>8000</v>
      </c>
      <c r="E53" s="22">
        <v>40.015999999999998</v>
      </c>
      <c r="F53" s="23">
        <v>0.16324143430552199</v>
      </c>
      <c r="G53" s="22"/>
    </row>
    <row r="54" spans="1:9" x14ac:dyDescent="0.2">
      <c r="A54" s="21" t="s">
        <v>227</v>
      </c>
      <c r="B54" s="21" t="s">
        <v>226</v>
      </c>
      <c r="C54" s="21" t="s">
        <v>117</v>
      </c>
      <c r="D54" s="24">
        <v>10249</v>
      </c>
      <c r="E54" s="22">
        <v>35.8048815</v>
      </c>
      <c r="F54" s="23">
        <v>0.14606258024788199</v>
      </c>
      <c r="G54" s="22"/>
    </row>
    <row r="55" spans="1:9" x14ac:dyDescent="0.2">
      <c r="A55" s="21" t="s">
        <v>231</v>
      </c>
      <c r="B55" s="21" t="s">
        <v>230</v>
      </c>
      <c r="C55" s="21" t="s">
        <v>150</v>
      </c>
      <c r="D55" s="24">
        <v>10000</v>
      </c>
      <c r="E55" s="22">
        <v>26.875</v>
      </c>
      <c r="F55" s="23">
        <v>0.10963398507999</v>
      </c>
      <c r="G55" s="22"/>
    </row>
    <row r="56" spans="1:9" x14ac:dyDescent="0.2">
      <c r="A56" s="20" t="s">
        <v>28</v>
      </c>
      <c r="B56" s="20"/>
      <c r="C56" s="20"/>
      <c r="D56" s="20"/>
      <c r="E56" s="25">
        <f>SUM(E7:E55)</f>
        <v>5458.1967577000005</v>
      </c>
      <c r="F56" s="26">
        <f>SUM(F7:F55)</f>
        <v>22.266190210133324</v>
      </c>
      <c r="G56" s="25"/>
      <c r="H56" s="14"/>
      <c r="I56" s="14"/>
    </row>
    <row r="57" spans="1:9" x14ac:dyDescent="0.2">
      <c r="A57" s="21"/>
      <c r="B57" s="21"/>
      <c r="C57" s="21"/>
      <c r="D57" s="21"/>
      <c r="E57" s="22"/>
      <c r="F57" s="23"/>
      <c r="G57" s="22"/>
    </row>
    <row r="58" spans="1:9" x14ac:dyDescent="0.2">
      <c r="A58" s="20" t="s">
        <v>24</v>
      </c>
      <c r="B58" s="21"/>
      <c r="C58" s="21"/>
      <c r="D58" s="21"/>
      <c r="E58" s="22"/>
      <c r="F58" s="23"/>
      <c r="G58" s="22"/>
    </row>
    <row r="59" spans="1:9" x14ac:dyDescent="0.2">
      <c r="A59" s="20" t="s">
        <v>25</v>
      </c>
      <c r="B59" s="21"/>
      <c r="C59" s="21"/>
      <c r="D59" s="21"/>
      <c r="E59" s="22"/>
      <c r="F59" s="23"/>
      <c r="G59" s="22"/>
    </row>
    <row r="60" spans="1:9" x14ac:dyDescent="0.2">
      <c r="A60" s="21" t="s">
        <v>100</v>
      </c>
      <c r="B60" s="21" t="s">
        <v>99</v>
      </c>
      <c r="C60" s="21" t="s">
        <v>26</v>
      </c>
      <c r="D60" s="24">
        <v>2000</v>
      </c>
      <c r="E60" s="22">
        <v>2113.9686575000001</v>
      </c>
      <c r="F60" s="23">
        <v>8.6237324002203604</v>
      </c>
      <c r="G60" s="22">
        <v>7.4824999999999999</v>
      </c>
    </row>
    <row r="61" spans="1:9" x14ac:dyDescent="0.2">
      <c r="A61" s="21" t="s">
        <v>66</v>
      </c>
      <c r="B61" s="21" t="s">
        <v>65</v>
      </c>
      <c r="C61" s="21" t="s">
        <v>67</v>
      </c>
      <c r="D61" s="24">
        <v>1500</v>
      </c>
      <c r="E61" s="22">
        <v>1600.7905737999999</v>
      </c>
      <c r="F61" s="23">
        <v>6.5302716235973302</v>
      </c>
      <c r="G61" s="22">
        <v>7.6749999999999998</v>
      </c>
    </row>
    <row r="62" spans="1:9" x14ac:dyDescent="0.2">
      <c r="A62" s="21" t="s">
        <v>1235</v>
      </c>
      <c r="B62" s="21" t="s">
        <v>1236</v>
      </c>
      <c r="C62" s="21" t="s">
        <v>27</v>
      </c>
      <c r="D62" s="24">
        <v>1500</v>
      </c>
      <c r="E62" s="22">
        <v>1531.0268424999999</v>
      </c>
      <c r="F62" s="23">
        <v>6.2456771723798896</v>
      </c>
      <c r="G62" s="22">
        <v>7.5811999999999999</v>
      </c>
    </row>
    <row r="63" spans="1:9" x14ac:dyDescent="0.2">
      <c r="A63" s="21" t="s">
        <v>235</v>
      </c>
      <c r="B63" s="21" t="s">
        <v>234</v>
      </c>
      <c r="C63" s="21" t="s">
        <v>26</v>
      </c>
      <c r="D63" s="24">
        <v>1500</v>
      </c>
      <c r="E63" s="22">
        <v>1525.1034451999999</v>
      </c>
      <c r="F63" s="23">
        <v>6.2215132411720404</v>
      </c>
      <c r="G63" s="22">
        <v>7.5917000000000003</v>
      </c>
    </row>
    <row r="64" spans="1:9" x14ac:dyDescent="0.2">
      <c r="A64" s="21" t="s">
        <v>80</v>
      </c>
      <c r="B64" s="21" t="s">
        <v>79</v>
      </c>
      <c r="C64" s="21" t="s">
        <v>26</v>
      </c>
      <c r="D64" s="24">
        <v>2000</v>
      </c>
      <c r="E64" s="22">
        <v>1092.28</v>
      </c>
      <c r="F64" s="23">
        <v>4.4558515059784796</v>
      </c>
      <c r="G64" s="22">
        <v>6.2834000000000003</v>
      </c>
    </row>
    <row r="65" spans="1:9" x14ac:dyDescent="0.2">
      <c r="A65" s="21" t="s">
        <v>1237</v>
      </c>
      <c r="B65" s="21" t="s">
        <v>1238</v>
      </c>
      <c r="C65" s="21" t="s">
        <v>26</v>
      </c>
      <c r="D65" s="24">
        <v>1000</v>
      </c>
      <c r="E65" s="22">
        <v>1068.1353333</v>
      </c>
      <c r="F65" s="23">
        <v>4.3573556537459597</v>
      </c>
      <c r="G65" s="22">
        <v>8.1763499999999993</v>
      </c>
    </row>
    <row r="66" spans="1:9" x14ac:dyDescent="0.2">
      <c r="A66" s="21" t="s">
        <v>233</v>
      </c>
      <c r="B66" s="21" t="s">
        <v>232</v>
      </c>
      <c r="C66" s="21" t="s">
        <v>26</v>
      </c>
      <c r="D66" s="24">
        <v>100</v>
      </c>
      <c r="E66" s="22">
        <v>1052.5186848999999</v>
      </c>
      <c r="F66" s="23">
        <v>4.2936490342972098</v>
      </c>
      <c r="G66" s="22">
        <v>7.6768999999999998</v>
      </c>
    </row>
    <row r="67" spans="1:9" x14ac:dyDescent="0.2">
      <c r="A67" s="21" t="s">
        <v>57</v>
      </c>
      <c r="B67" s="21" t="s">
        <v>56</v>
      </c>
      <c r="C67" s="21" t="s">
        <v>58</v>
      </c>
      <c r="D67" s="24">
        <v>1000</v>
      </c>
      <c r="E67" s="22">
        <v>1015.6140274000001</v>
      </c>
      <c r="F67" s="23">
        <v>4.1431000233302502</v>
      </c>
      <c r="G67" s="22">
        <v>7.8949999999999996</v>
      </c>
    </row>
    <row r="68" spans="1:9" x14ac:dyDescent="0.2">
      <c r="A68" s="21" t="s">
        <v>1239</v>
      </c>
      <c r="B68" s="21" t="s">
        <v>1240</v>
      </c>
      <c r="C68" s="21" t="s">
        <v>1241</v>
      </c>
      <c r="D68" s="24">
        <v>500</v>
      </c>
      <c r="E68" s="22">
        <v>529.7712123</v>
      </c>
      <c r="F68" s="23">
        <v>2.16115085339931</v>
      </c>
      <c r="G68" s="22">
        <v>8.2899999999999991</v>
      </c>
    </row>
    <row r="69" spans="1:9" x14ac:dyDescent="0.2">
      <c r="A69" s="21" t="s">
        <v>88</v>
      </c>
      <c r="B69" s="21" t="s">
        <v>87</v>
      </c>
      <c r="C69" s="21" t="s">
        <v>26</v>
      </c>
      <c r="D69" s="24">
        <v>500</v>
      </c>
      <c r="E69" s="22">
        <v>524.7824425</v>
      </c>
      <c r="F69" s="23">
        <v>2.1407996454431899</v>
      </c>
      <c r="G69" s="22">
        <v>7.79</v>
      </c>
    </row>
    <row r="70" spans="1:9" x14ac:dyDescent="0.2">
      <c r="A70" s="21" t="s">
        <v>1227</v>
      </c>
      <c r="B70" s="21" t="s">
        <v>1228</v>
      </c>
      <c r="C70" s="21" t="s">
        <v>26</v>
      </c>
      <c r="D70" s="24">
        <v>500</v>
      </c>
      <c r="E70" s="22">
        <v>521.96556850000002</v>
      </c>
      <c r="F70" s="23">
        <v>2.1293084781096798</v>
      </c>
      <c r="G70" s="22">
        <v>7.96</v>
      </c>
    </row>
    <row r="71" spans="1:9" x14ac:dyDescent="0.2">
      <c r="A71" s="20" t="s">
        <v>28</v>
      </c>
      <c r="B71" s="20"/>
      <c r="C71" s="20"/>
      <c r="D71" s="20"/>
      <c r="E71" s="25">
        <f>SUM(E59:E70)</f>
        <v>12575.956787900001</v>
      </c>
      <c r="F71" s="26">
        <f>SUM(F59:F70)</f>
        <v>51.302409631673697</v>
      </c>
      <c r="G71" s="25"/>
      <c r="H71" s="14"/>
      <c r="I71" s="14"/>
    </row>
    <row r="72" spans="1:9" x14ac:dyDescent="0.2">
      <c r="A72" s="21"/>
      <c r="B72" s="21"/>
      <c r="C72" s="21"/>
      <c r="D72" s="21"/>
      <c r="E72" s="22"/>
      <c r="F72" s="23"/>
      <c r="G72" s="22"/>
    </row>
    <row r="73" spans="1:9" x14ac:dyDescent="0.2">
      <c r="A73" s="20" t="s">
        <v>31</v>
      </c>
      <c r="B73" s="21"/>
      <c r="C73" s="21"/>
      <c r="D73" s="21"/>
      <c r="E73" s="22"/>
      <c r="F73" s="23"/>
      <c r="G73" s="22"/>
    </row>
    <row r="74" spans="1:9" x14ac:dyDescent="0.2">
      <c r="A74" s="21" t="s">
        <v>1133</v>
      </c>
      <c r="B74" s="21" t="s">
        <v>1134</v>
      </c>
      <c r="C74" s="21" t="s">
        <v>32</v>
      </c>
      <c r="D74" s="24">
        <v>3000000</v>
      </c>
      <c r="E74" s="22">
        <v>3141.8649999999998</v>
      </c>
      <c r="F74" s="23">
        <v>12.816936950077899</v>
      </c>
      <c r="G74" s="22">
        <v>6.8218183831124897</v>
      </c>
    </row>
    <row r="75" spans="1:9" x14ac:dyDescent="0.2">
      <c r="A75" s="21" t="s">
        <v>241</v>
      </c>
      <c r="B75" s="21" t="s">
        <v>240</v>
      </c>
      <c r="C75" s="21" t="s">
        <v>32</v>
      </c>
      <c r="D75" s="24">
        <v>1000000</v>
      </c>
      <c r="E75" s="22">
        <v>1019.7675556</v>
      </c>
      <c r="F75" s="23">
        <v>4.1600439432821803</v>
      </c>
      <c r="G75" s="22">
        <v>6.8328980000000099</v>
      </c>
    </row>
    <row r="76" spans="1:9" x14ac:dyDescent="0.2">
      <c r="A76" s="21" t="s">
        <v>62</v>
      </c>
      <c r="B76" s="21" t="s">
        <v>61</v>
      </c>
      <c r="C76" s="21" t="s">
        <v>32</v>
      </c>
      <c r="D76" s="24">
        <v>1000000</v>
      </c>
      <c r="E76" s="22">
        <v>1012.3893889</v>
      </c>
      <c r="F76" s="23">
        <v>4.1299454198252299</v>
      </c>
      <c r="G76" s="22">
        <v>6.8687824651124796</v>
      </c>
    </row>
    <row r="77" spans="1:9" x14ac:dyDescent="0.2">
      <c r="A77" s="21" t="s">
        <v>64</v>
      </c>
      <c r="B77" s="21" t="s">
        <v>63</v>
      </c>
      <c r="C77" s="21" t="s">
        <v>32</v>
      </c>
      <c r="D77" s="24">
        <v>500000</v>
      </c>
      <c r="E77" s="22">
        <v>516.00527780000004</v>
      </c>
      <c r="F77" s="23">
        <v>2.1049940438147501</v>
      </c>
      <c r="G77" s="22">
        <v>6.8953172802000102</v>
      </c>
    </row>
    <row r="78" spans="1:9" x14ac:dyDescent="0.2">
      <c r="A78" s="21" t="s">
        <v>239</v>
      </c>
      <c r="B78" s="21" t="s">
        <v>238</v>
      </c>
      <c r="C78" s="21" t="s">
        <v>32</v>
      </c>
      <c r="D78" s="24">
        <v>500000</v>
      </c>
      <c r="E78" s="22">
        <v>496.74983329999998</v>
      </c>
      <c r="F78" s="23">
        <v>2.0264433046511598</v>
      </c>
      <c r="G78" s="22">
        <v>6.82537542661251</v>
      </c>
    </row>
    <row r="79" spans="1:9" x14ac:dyDescent="0.2">
      <c r="A79" s="20" t="s">
        <v>28</v>
      </c>
      <c r="B79" s="20"/>
      <c r="C79" s="20"/>
      <c r="D79" s="20"/>
      <c r="E79" s="25">
        <f>SUM(E74:E78)</f>
        <v>6186.7770556000005</v>
      </c>
      <c r="F79" s="26">
        <f>SUM(F74:F78)</f>
        <v>25.238363661651217</v>
      </c>
      <c r="G79" s="25"/>
      <c r="H79" s="14"/>
      <c r="I79" s="14"/>
    </row>
    <row r="80" spans="1:9" x14ac:dyDescent="0.2">
      <c r="A80" s="21"/>
      <c r="B80" s="21"/>
      <c r="C80" s="21"/>
      <c r="D80" s="21"/>
      <c r="E80" s="22"/>
      <c r="F80" s="23"/>
      <c r="G80" s="22"/>
    </row>
    <row r="81" spans="1:9" x14ac:dyDescent="0.2">
      <c r="A81" s="20" t="s">
        <v>989</v>
      </c>
      <c r="B81" s="21"/>
      <c r="C81" s="21"/>
      <c r="D81" s="21"/>
      <c r="E81" s="22"/>
      <c r="F81" s="23"/>
      <c r="G81" s="22"/>
    </row>
    <row r="82" spans="1:9" x14ac:dyDescent="0.2">
      <c r="A82" s="21" t="s">
        <v>990</v>
      </c>
      <c r="B82" s="21" t="s">
        <v>991</v>
      </c>
      <c r="C82" s="21" t="s">
        <v>1242</v>
      </c>
      <c r="D82" s="24">
        <v>636.86800000000005</v>
      </c>
      <c r="E82" s="22">
        <v>66.6541845</v>
      </c>
      <c r="F82" s="23">
        <v>0.27190935326481602</v>
      </c>
      <c r="G82" s="22">
        <v>6.66</v>
      </c>
    </row>
    <row r="83" spans="1:9" x14ac:dyDescent="0.2">
      <c r="A83" s="20" t="s">
        <v>28</v>
      </c>
      <c r="B83" s="20"/>
      <c r="C83" s="20"/>
      <c r="D83" s="20"/>
      <c r="E83" s="25">
        <f>SUM(E82:E82)</f>
        <v>66.6541845</v>
      </c>
      <c r="F83" s="26">
        <f>SUM(F82:F82)</f>
        <v>0.27190935326481602</v>
      </c>
      <c r="G83" s="25"/>
      <c r="H83" s="14"/>
      <c r="I83" s="14"/>
    </row>
    <row r="84" spans="1:9" x14ac:dyDescent="0.2">
      <c r="A84" s="21"/>
      <c r="B84" s="21"/>
      <c r="C84" s="21"/>
      <c r="D84" s="21"/>
      <c r="E84" s="22"/>
      <c r="F84" s="23"/>
      <c r="G84" s="22"/>
    </row>
    <row r="85" spans="1:9" x14ac:dyDescent="0.2">
      <c r="A85" s="20" t="s">
        <v>33</v>
      </c>
      <c r="B85" s="20"/>
      <c r="C85" s="20"/>
      <c r="D85" s="20"/>
      <c r="E85" s="25">
        <f>E56+E71+E79+E83</f>
        <v>24287.584785700001</v>
      </c>
      <c r="F85" s="26">
        <f>F56+F71+F79+F83</f>
        <v>99.078872856723052</v>
      </c>
      <c r="G85" s="25"/>
      <c r="H85" s="14"/>
      <c r="I85" s="14"/>
    </row>
    <row r="86" spans="1:9" x14ac:dyDescent="0.2">
      <c r="A86" s="20"/>
      <c r="B86" s="20"/>
      <c r="C86" s="20"/>
      <c r="D86" s="20"/>
      <c r="E86" s="25"/>
      <c r="F86" s="26"/>
      <c r="G86" s="25"/>
      <c r="H86" s="14"/>
      <c r="I86" s="14"/>
    </row>
    <row r="87" spans="1:9" x14ac:dyDescent="0.2">
      <c r="A87" s="20" t="s">
        <v>35</v>
      </c>
      <c r="B87" s="20"/>
      <c r="C87" s="20"/>
      <c r="D87" s="20"/>
      <c r="E87" s="25">
        <f>E89-(E56+E71+E79+E83)</f>
        <v>225.79943579999963</v>
      </c>
      <c r="F87" s="26">
        <f>F89-(F56+F71+F79+F83)</f>
        <v>0.92112714327694789</v>
      </c>
      <c r="G87" s="25"/>
      <c r="H87" s="14"/>
      <c r="I87" s="14"/>
    </row>
    <row r="88" spans="1:9" x14ac:dyDescent="0.2">
      <c r="A88" s="20"/>
      <c r="B88" s="20"/>
      <c r="C88" s="20"/>
      <c r="D88" s="20"/>
      <c r="E88" s="25"/>
      <c r="F88" s="26"/>
      <c r="G88" s="25"/>
      <c r="H88" s="14"/>
      <c r="I88" s="14"/>
    </row>
    <row r="89" spans="1:9" x14ac:dyDescent="0.2">
      <c r="A89" s="27" t="s">
        <v>34</v>
      </c>
      <c r="B89" s="27"/>
      <c r="C89" s="27"/>
      <c r="D89" s="27"/>
      <c r="E89" s="28">
        <v>24513.3842215</v>
      </c>
      <c r="F89" s="29">
        <v>100</v>
      </c>
      <c r="G89" s="28"/>
      <c r="H89" s="14"/>
      <c r="I89" s="14"/>
    </row>
    <row r="91" spans="1:9" x14ac:dyDescent="0.2">
      <c r="A91" s="14" t="s">
        <v>36</v>
      </c>
    </row>
    <row r="92" spans="1:9" x14ac:dyDescent="0.2">
      <c r="A92" s="14" t="s">
        <v>994</v>
      </c>
    </row>
    <row r="94" spans="1:9" x14ac:dyDescent="0.2">
      <c r="A94" s="14" t="s">
        <v>37</v>
      </c>
    </row>
    <row r="95" spans="1:9" x14ac:dyDescent="0.2">
      <c r="A95" s="14" t="s">
        <v>38</v>
      </c>
    </row>
    <row r="96" spans="1:9" x14ac:dyDescent="0.2">
      <c r="A96" s="14" t="s">
        <v>39</v>
      </c>
      <c r="B96" s="14"/>
      <c r="C96" s="30" t="s">
        <v>41</v>
      </c>
      <c r="D96" s="14" t="s">
        <v>40</v>
      </c>
    </row>
    <row r="97" spans="1:4" x14ac:dyDescent="0.2">
      <c r="A97" s="7" t="s">
        <v>42</v>
      </c>
      <c r="C97" s="31">
        <v>82.481499999999997</v>
      </c>
      <c r="D97" s="31">
        <v>86.867199999999997</v>
      </c>
    </row>
    <row r="98" spans="1:4" x14ac:dyDescent="0.2">
      <c r="A98" s="7" t="s">
        <v>89</v>
      </c>
      <c r="C98" s="31">
        <v>13.1683</v>
      </c>
      <c r="D98" s="31">
        <v>13.352600000000001</v>
      </c>
    </row>
    <row r="99" spans="1:4" x14ac:dyDescent="0.2">
      <c r="A99" s="7" t="s">
        <v>90</v>
      </c>
      <c r="C99" s="31">
        <v>12.396000000000001</v>
      </c>
      <c r="D99" s="31">
        <v>12.546799999999999</v>
      </c>
    </row>
    <row r="100" spans="1:4" x14ac:dyDescent="0.2">
      <c r="A100" s="7" t="s">
        <v>44</v>
      </c>
      <c r="C100" s="31">
        <v>89.930400000000006</v>
      </c>
      <c r="D100" s="31">
        <v>95.047200000000004</v>
      </c>
    </row>
    <row r="101" spans="1:4" x14ac:dyDescent="0.2">
      <c r="A101" s="7" t="s">
        <v>91</v>
      </c>
      <c r="C101" s="31">
        <v>14.8872</v>
      </c>
      <c r="D101" s="31">
        <v>15.153700000000001</v>
      </c>
    </row>
    <row r="102" spans="1:4" x14ac:dyDescent="0.2">
      <c r="A102" s="7" t="s">
        <v>92</v>
      </c>
      <c r="C102" s="31">
        <v>14.1212</v>
      </c>
      <c r="D102" s="31">
        <v>14.3637</v>
      </c>
    </row>
    <row r="104" spans="1:4" x14ac:dyDescent="0.2">
      <c r="A104" s="14" t="s">
        <v>47</v>
      </c>
    </row>
    <row r="105" spans="1:4" x14ac:dyDescent="0.2">
      <c r="A105" s="82" t="s">
        <v>52</v>
      </c>
      <c r="B105" s="83"/>
      <c r="C105" s="33" t="s">
        <v>53</v>
      </c>
    </row>
    <row r="106" spans="1:4" x14ac:dyDescent="0.2">
      <c r="A106" s="77" t="s">
        <v>89</v>
      </c>
      <c r="B106" s="78"/>
      <c r="C106" s="34">
        <v>0.51</v>
      </c>
    </row>
    <row r="107" spans="1:4" x14ac:dyDescent="0.2">
      <c r="A107" s="77" t="s">
        <v>90</v>
      </c>
      <c r="B107" s="78"/>
      <c r="C107" s="34">
        <v>0.5</v>
      </c>
    </row>
    <row r="108" spans="1:4" x14ac:dyDescent="0.2">
      <c r="A108" s="77" t="s">
        <v>91</v>
      </c>
      <c r="B108" s="78"/>
      <c r="C108" s="34">
        <v>0.56999999999999995</v>
      </c>
    </row>
    <row r="109" spans="1:4" x14ac:dyDescent="0.2">
      <c r="A109" s="77" t="s">
        <v>92</v>
      </c>
      <c r="B109" s="78"/>
      <c r="C109" s="34">
        <v>0.55000000000000004</v>
      </c>
    </row>
    <row r="110" spans="1:4" x14ac:dyDescent="0.2">
      <c r="A110" s="7" t="s">
        <v>54</v>
      </c>
    </row>
    <row r="111" spans="1:4" x14ac:dyDescent="0.2">
      <c r="A111" s="7" t="s">
        <v>46</v>
      </c>
    </row>
    <row r="113" spans="1:5" x14ac:dyDescent="0.2">
      <c r="A113" s="14" t="s">
        <v>1012</v>
      </c>
      <c r="D113" s="32">
        <v>4.2261026145180596</v>
      </c>
      <c r="E113" s="10" t="s">
        <v>49</v>
      </c>
    </row>
    <row r="115" spans="1:5" x14ac:dyDescent="0.2">
      <c r="A115" s="14" t="s">
        <v>1266</v>
      </c>
      <c r="D115" s="30" t="s">
        <v>48</v>
      </c>
    </row>
    <row r="117" spans="1:5" x14ac:dyDescent="0.2">
      <c r="A117" s="14" t="s">
        <v>1243</v>
      </c>
    </row>
    <row r="119" spans="1:5" x14ac:dyDescent="0.2">
      <c r="A119" s="14" t="s">
        <v>1167</v>
      </c>
    </row>
    <row r="120" spans="1:5" x14ac:dyDescent="0.2">
      <c r="A120" s="62"/>
    </row>
    <row r="121" spans="1:5" x14ac:dyDescent="0.2">
      <c r="A121" s="62" t="s">
        <v>885</v>
      </c>
    </row>
    <row r="122" spans="1:5" x14ac:dyDescent="0.2">
      <c r="A122" s="63"/>
    </row>
    <row r="123" spans="1:5" x14ac:dyDescent="0.2">
      <c r="A123" s="64"/>
    </row>
    <row r="124" spans="1:5" x14ac:dyDescent="0.2">
      <c r="A124" s="64"/>
    </row>
    <row r="125" spans="1:5" x14ac:dyDescent="0.2">
      <c r="A125" s="64"/>
    </row>
    <row r="126" spans="1:5" x14ac:dyDescent="0.2">
      <c r="A126" s="64"/>
    </row>
    <row r="127" spans="1:5" x14ac:dyDescent="0.2">
      <c r="A127" s="64"/>
    </row>
    <row r="128" spans="1:5" x14ac:dyDescent="0.2">
      <c r="A128" s="64"/>
    </row>
    <row r="129" spans="1:1" x14ac:dyDescent="0.2">
      <c r="A129" s="64"/>
    </row>
    <row r="130" spans="1:1" x14ac:dyDescent="0.2">
      <c r="A130" s="64"/>
    </row>
    <row r="131" spans="1:1" x14ac:dyDescent="0.2">
      <c r="A131" s="64"/>
    </row>
    <row r="132" spans="1:1" x14ac:dyDescent="0.2">
      <c r="A132" s="64"/>
    </row>
    <row r="133" spans="1:1" x14ac:dyDescent="0.2">
      <c r="A133" s="64"/>
    </row>
    <row r="134" spans="1:1" x14ac:dyDescent="0.2">
      <c r="A134" s="64"/>
    </row>
    <row r="135" spans="1:1" x14ac:dyDescent="0.2">
      <c r="A135" s="64"/>
    </row>
    <row r="136" spans="1:1" x14ac:dyDescent="0.2">
      <c r="A136" s="64"/>
    </row>
    <row r="137" spans="1:1" x14ac:dyDescent="0.2">
      <c r="A137" s="64"/>
    </row>
    <row r="138" spans="1:1" x14ac:dyDescent="0.2">
      <c r="A138" s="62" t="s">
        <v>1244</v>
      </c>
    </row>
    <row r="139" spans="1:1" x14ac:dyDescent="0.2">
      <c r="A139" s="64"/>
    </row>
    <row r="140" spans="1:1" x14ac:dyDescent="0.2">
      <c r="A140" s="62" t="s">
        <v>886</v>
      </c>
    </row>
    <row r="141" spans="1:1" x14ac:dyDescent="0.2">
      <c r="A141" s="64"/>
    </row>
    <row r="142" spans="1:1" x14ac:dyDescent="0.2">
      <c r="A142" s="64"/>
    </row>
    <row r="143" spans="1:1" x14ac:dyDescent="0.2">
      <c r="A143" s="64"/>
    </row>
    <row r="144" spans="1:1" x14ac:dyDescent="0.2">
      <c r="A144" s="64"/>
    </row>
    <row r="145" spans="1:1" x14ac:dyDescent="0.2">
      <c r="A145" s="64"/>
    </row>
    <row r="146" spans="1:1" x14ac:dyDescent="0.2">
      <c r="A146" s="64"/>
    </row>
    <row r="147" spans="1:1" x14ac:dyDescent="0.2">
      <c r="A147" s="64"/>
    </row>
    <row r="148" spans="1:1" x14ac:dyDescent="0.2">
      <c r="A148" s="64"/>
    </row>
    <row r="149" spans="1:1" x14ac:dyDescent="0.2">
      <c r="A149" s="64"/>
    </row>
    <row r="150" spans="1:1" x14ac:dyDescent="0.2">
      <c r="A150" s="64"/>
    </row>
    <row r="151" spans="1:1" x14ac:dyDescent="0.2">
      <c r="A151" s="64"/>
    </row>
    <row r="152" spans="1:1" x14ac:dyDescent="0.2">
      <c r="A152" s="64"/>
    </row>
    <row r="154" spans="1:1" x14ac:dyDescent="0.2">
      <c r="A154" s="64"/>
    </row>
    <row r="155" spans="1:1" x14ac:dyDescent="0.2">
      <c r="A155" s="64"/>
    </row>
    <row r="156" spans="1:1" x14ac:dyDescent="0.2">
      <c r="A156" s="63"/>
    </row>
    <row r="157" spans="1:1" x14ac:dyDescent="0.2">
      <c r="A157" s="7" t="s">
        <v>884</v>
      </c>
    </row>
  </sheetData>
  <mergeCells count="6">
    <mergeCell ref="A109:B109"/>
    <mergeCell ref="A1:G1"/>
    <mergeCell ref="A105:B105"/>
    <mergeCell ref="A106:B106"/>
    <mergeCell ref="A107:B107"/>
    <mergeCell ref="A108:B108"/>
  </mergeCells>
  <conditionalFormatting sqref="F2:F3">
    <cfRule type="cellIs" dxfId="77" priority="2" stopIfTrue="1" operator="between">
      <formula>0.009</formula>
      <formula>-0.009</formula>
    </cfRule>
  </conditionalFormatting>
  <conditionalFormatting sqref="F5:F65540">
    <cfRule type="cellIs" dxfId="76" priority="1" stopIfTrue="1" operator="between">
      <formula>0.009</formula>
      <formula>-0.009</formula>
    </cfRule>
  </conditionalFormatting>
  <hyperlinks>
    <hyperlink ref="A120" r:id="rId1" tooltip="https://www.franklintempletonindia.com/downloadsServlet/pdf/product-labels-jg9o5k7l" display="https://www.franklintempletonindia.com/downloadsServlet/pdf/product-labels-jg9o5k7l" xr:uid="{00000000-0004-0000-0A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67"/>
  <sheetViews>
    <sheetView workbookViewId="0">
      <selection sqref="A1:G1"/>
    </sheetView>
  </sheetViews>
  <sheetFormatPr defaultColWidth="9.140625" defaultRowHeight="11.25" x14ac:dyDescent="0.2"/>
  <cols>
    <col min="1" max="1" width="38.7109375" style="7" bestFit="1" customWidth="1"/>
    <col min="2" max="2" width="52.5703125" style="7" bestFit="1" customWidth="1"/>
    <col min="3" max="3" width="25.5703125" style="7" bestFit="1" customWidth="1"/>
    <col min="4" max="4" width="15.28515625" style="7" bestFit="1" customWidth="1"/>
    <col min="5" max="5" width="31.28515625" style="10" customWidth="1"/>
    <col min="6" max="6" width="31.28515625" style="11" bestFit="1" customWidth="1"/>
    <col min="7" max="7" width="33.85546875" style="10" customWidth="1"/>
    <col min="8" max="8" width="28.28515625" style="7" customWidth="1"/>
    <col min="9" max="16384" width="9.140625" style="7"/>
  </cols>
  <sheetData>
    <row r="1" spans="1:11" s="1" customFormat="1" ht="15" x14ac:dyDescent="0.2">
      <c r="A1" s="79" t="s">
        <v>8</v>
      </c>
      <c r="B1" s="80"/>
      <c r="C1" s="80"/>
      <c r="D1" s="80"/>
      <c r="E1" s="80"/>
      <c r="F1" s="80"/>
      <c r="G1" s="80"/>
    </row>
    <row r="2" spans="1:11" s="1" customFormat="1" ht="12" x14ac:dyDescent="0.2">
      <c r="E2" s="5"/>
      <c r="F2" s="9"/>
      <c r="G2" s="10"/>
    </row>
    <row r="3" spans="1:11" s="1" customFormat="1" ht="12" x14ac:dyDescent="0.2">
      <c r="A3" s="8" t="s">
        <v>7</v>
      </c>
      <c r="B3" s="2"/>
      <c r="C3" s="3"/>
      <c r="D3" s="3"/>
      <c r="E3" s="4"/>
      <c r="F3" s="9"/>
      <c r="G3" s="10"/>
    </row>
    <row r="4" spans="1:11" s="1" customFormat="1" ht="28.5" customHeight="1" x14ac:dyDescent="0.2">
      <c r="A4" s="37" t="s">
        <v>2</v>
      </c>
      <c r="B4" s="37" t="s">
        <v>0</v>
      </c>
      <c r="C4" s="38" t="s">
        <v>4</v>
      </c>
      <c r="D4" s="38" t="s">
        <v>1</v>
      </c>
      <c r="E4" s="54" t="s">
        <v>6</v>
      </c>
      <c r="F4" s="39" t="s">
        <v>242</v>
      </c>
      <c r="G4" s="54" t="s">
        <v>243</v>
      </c>
      <c r="H4" s="55" t="s">
        <v>244</v>
      </c>
      <c r="I4" s="40" t="s">
        <v>5</v>
      </c>
      <c r="J4" s="36"/>
      <c r="K4" s="36"/>
    </row>
    <row r="5" spans="1:11" x14ac:dyDescent="0.2">
      <c r="A5" s="41" t="s">
        <v>103</v>
      </c>
      <c r="B5" s="42"/>
      <c r="C5" s="42"/>
      <c r="D5" s="42"/>
      <c r="E5" s="43"/>
      <c r="F5" s="44"/>
      <c r="G5" s="43"/>
      <c r="H5" s="42"/>
      <c r="I5" s="42"/>
    </row>
    <row r="6" spans="1:11" x14ac:dyDescent="0.2">
      <c r="A6" s="41" t="s">
        <v>25</v>
      </c>
      <c r="B6" s="42"/>
      <c r="C6" s="42"/>
      <c r="D6" s="42"/>
      <c r="E6" s="43"/>
      <c r="F6" s="44"/>
      <c r="G6" s="43"/>
      <c r="H6" s="42"/>
      <c r="I6" s="42"/>
    </row>
    <row r="7" spans="1:11" x14ac:dyDescent="0.2">
      <c r="A7" s="42" t="s">
        <v>113</v>
      </c>
      <c r="B7" s="42" t="s">
        <v>112</v>
      </c>
      <c r="C7" s="42" t="s">
        <v>114</v>
      </c>
      <c r="D7" s="45">
        <v>78900</v>
      </c>
      <c r="E7" s="43">
        <v>2938.8672000000001</v>
      </c>
      <c r="F7" s="44">
        <v>4.0479827571112104</v>
      </c>
      <c r="G7" s="43">
        <v>-1538.5785000000001</v>
      </c>
      <c r="H7" s="43">
        <v>-2.1192312597391401</v>
      </c>
      <c r="I7" s="46"/>
    </row>
    <row r="8" spans="1:11" x14ac:dyDescent="0.2">
      <c r="A8" s="42" t="s">
        <v>116</v>
      </c>
      <c r="B8" s="42" t="s">
        <v>115</v>
      </c>
      <c r="C8" s="42" t="s">
        <v>117</v>
      </c>
      <c r="D8" s="45">
        <v>172225</v>
      </c>
      <c r="E8" s="43">
        <v>2802.3590880000002</v>
      </c>
      <c r="F8" s="44">
        <v>3.8599570839600701</v>
      </c>
      <c r="G8" s="43">
        <v>-2233.0716625</v>
      </c>
      <c r="H8" s="43">
        <v>-3.0758230876147299</v>
      </c>
      <c r="I8" s="46"/>
    </row>
    <row r="9" spans="1:11" x14ac:dyDescent="0.2">
      <c r="A9" s="42" t="s">
        <v>246</v>
      </c>
      <c r="B9" s="42" t="s">
        <v>245</v>
      </c>
      <c r="C9" s="42" t="s">
        <v>133</v>
      </c>
      <c r="D9" s="45">
        <v>635850</v>
      </c>
      <c r="E9" s="43">
        <v>2633.3727749999998</v>
      </c>
      <c r="F9" s="44">
        <v>3.6271960795799498</v>
      </c>
      <c r="G9" s="43">
        <v>-2650.8586500000001</v>
      </c>
      <c r="H9" s="43">
        <v>-3.6512810469078398</v>
      </c>
      <c r="I9" s="46"/>
    </row>
    <row r="10" spans="1:11" x14ac:dyDescent="0.2">
      <c r="A10" s="42" t="s">
        <v>135</v>
      </c>
      <c r="B10" s="42" t="s">
        <v>134</v>
      </c>
      <c r="C10" s="42" t="s">
        <v>106</v>
      </c>
      <c r="D10" s="45">
        <v>279950</v>
      </c>
      <c r="E10" s="43">
        <v>2348.6405249999998</v>
      </c>
      <c r="F10" s="44">
        <v>3.2350071305884902</v>
      </c>
      <c r="G10" s="43">
        <v>-1954.695375</v>
      </c>
      <c r="H10" s="43">
        <v>-2.6923888134193499</v>
      </c>
      <c r="I10" s="46"/>
    </row>
    <row r="11" spans="1:11" x14ac:dyDescent="0.2">
      <c r="A11" s="42" t="s">
        <v>121</v>
      </c>
      <c r="B11" s="42" t="s">
        <v>120</v>
      </c>
      <c r="C11" s="42" t="s">
        <v>122</v>
      </c>
      <c r="D11" s="45">
        <v>166000</v>
      </c>
      <c r="E11" s="43">
        <v>2145.0520000000001</v>
      </c>
      <c r="F11" s="44">
        <v>2.9545851915686798</v>
      </c>
      <c r="G11" s="43">
        <v>-2159.1619999999998</v>
      </c>
      <c r="H11" s="43">
        <v>-2.9740202435175598</v>
      </c>
      <c r="I11" s="46"/>
    </row>
    <row r="12" spans="1:11" x14ac:dyDescent="0.2">
      <c r="A12" s="42" t="s">
        <v>119</v>
      </c>
      <c r="B12" s="42" t="s">
        <v>118</v>
      </c>
      <c r="C12" s="42" t="s">
        <v>106</v>
      </c>
      <c r="D12" s="45">
        <v>175000</v>
      </c>
      <c r="E12" s="43">
        <v>1988.5250000000001</v>
      </c>
      <c r="F12" s="44">
        <v>2.7389855901228102</v>
      </c>
      <c r="G12" s="43">
        <v>-2001.4749999999999</v>
      </c>
      <c r="H12" s="43">
        <v>-2.7568228631729799</v>
      </c>
      <c r="I12" s="46"/>
    </row>
    <row r="13" spans="1:11" x14ac:dyDescent="0.2">
      <c r="A13" s="42" t="s">
        <v>248</v>
      </c>
      <c r="B13" s="42" t="s">
        <v>247</v>
      </c>
      <c r="C13" s="42" t="s">
        <v>106</v>
      </c>
      <c r="D13" s="45">
        <v>104900</v>
      </c>
      <c r="E13" s="43">
        <v>1851.7472499999999</v>
      </c>
      <c r="F13" s="44">
        <v>2.5505885187762498</v>
      </c>
      <c r="G13" s="43">
        <v>-1852.7868000000001</v>
      </c>
      <c r="H13" s="43">
        <v>-2.5520203903746501</v>
      </c>
      <c r="I13" s="46"/>
    </row>
    <row r="14" spans="1:11" x14ac:dyDescent="0.2">
      <c r="A14" s="42" t="s">
        <v>250</v>
      </c>
      <c r="B14" s="42" t="s">
        <v>249</v>
      </c>
      <c r="C14" s="42" t="s">
        <v>251</v>
      </c>
      <c r="D14" s="45">
        <v>41400</v>
      </c>
      <c r="E14" s="43">
        <v>1812.8646000000001</v>
      </c>
      <c r="F14" s="44">
        <v>2.4970317276593201</v>
      </c>
      <c r="G14" s="43">
        <v>-1820.979</v>
      </c>
      <c r="H14" s="43">
        <v>-2.5082084665348701</v>
      </c>
      <c r="I14" s="46"/>
    </row>
    <row r="15" spans="1:11" x14ac:dyDescent="0.2">
      <c r="A15" s="42" t="s">
        <v>253</v>
      </c>
      <c r="B15" s="42" t="s">
        <v>252</v>
      </c>
      <c r="C15" s="42" t="s">
        <v>225</v>
      </c>
      <c r="D15" s="45">
        <v>25375</v>
      </c>
      <c r="E15" s="43">
        <v>1668.6346249999999</v>
      </c>
      <c r="F15" s="44">
        <v>2.2983699943701899</v>
      </c>
      <c r="G15" s="43">
        <v>-1678.3786250000001</v>
      </c>
      <c r="H15" s="43">
        <v>-2.3117913371192902</v>
      </c>
      <c r="I15" s="46"/>
    </row>
    <row r="16" spans="1:11" x14ac:dyDescent="0.2">
      <c r="A16" s="42" t="s">
        <v>255</v>
      </c>
      <c r="B16" s="42" t="s">
        <v>254</v>
      </c>
      <c r="C16" s="42" t="s">
        <v>153</v>
      </c>
      <c r="D16" s="45">
        <v>53200</v>
      </c>
      <c r="E16" s="43">
        <v>1577.9652000000001</v>
      </c>
      <c r="F16" s="44">
        <v>2.1734823271094199</v>
      </c>
      <c r="G16" s="43">
        <v>-1589.1371999999999</v>
      </c>
      <c r="H16" s="43">
        <v>-2.1888705907786501</v>
      </c>
      <c r="I16" s="46"/>
    </row>
    <row r="17" spans="1:9" x14ac:dyDescent="0.2">
      <c r="A17" s="42" t="s">
        <v>257</v>
      </c>
      <c r="B17" s="42" t="s">
        <v>256</v>
      </c>
      <c r="C17" s="42" t="s">
        <v>174</v>
      </c>
      <c r="D17" s="45">
        <v>329600</v>
      </c>
      <c r="E17" s="43">
        <v>1571.3679999999999</v>
      </c>
      <c r="F17" s="44">
        <v>2.1643953728417298</v>
      </c>
      <c r="G17" s="43">
        <v>-1582.08</v>
      </c>
      <c r="H17" s="43">
        <v>-2.1791500345338899</v>
      </c>
      <c r="I17" s="46"/>
    </row>
    <row r="18" spans="1:9" x14ac:dyDescent="0.2">
      <c r="A18" s="42" t="s">
        <v>110</v>
      </c>
      <c r="B18" s="42" t="s">
        <v>109</v>
      </c>
      <c r="C18" s="42" t="s">
        <v>111</v>
      </c>
      <c r="D18" s="45">
        <v>83000</v>
      </c>
      <c r="E18" s="43">
        <v>1542.0155</v>
      </c>
      <c r="F18" s="44">
        <v>2.1239653684243498</v>
      </c>
      <c r="G18" s="43">
        <v>-373.99</v>
      </c>
      <c r="H18" s="43">
        <v>-0.51513218131531202</v>
      </c>
      <c r="I18" s="46"/>
    </row>
    <row r="19" spans="1:9" x14ac:dyDescent="0.2">
      <c r="A19" s="42" t="s">
        <v>105</v>
      </c>
      <c r="B19" s="42" t="s">
        <v>104</v>
      </c>
      <c r="C19" s="42" t="s">
        <v>106</v>
      </c>
      <c r="D19" s="45">
        <v>85700</v>
      </c>
      <c r="E19" s="43">
        <v>1539.2148500000001</v>
      </c>
      <c r="F19" s="44">
        <v>2.1201077654306801</v>
      </c>
      <c r="G19" s="43"/>
      <c r="H19" s="43"/>
      <c r="I19" s="46"/>
    </row>
    <row r="20" spans="1:9" x14ac:dyDescent="0.2">
      <c r="A20" s="42" t="s">
        <v>259</v>
      </c>
      <c r="B20" s="42" t="s">
        <v>258</v>
      </c>
      <c r="C20" s="42" t="s">
        <v>111</v>
      </c>
      <c r="D20" s="45">
        <v>31500</v>
      </c>
      <c r="E20" s="43">
        <v>1345.3177499999999</v>
      </c>
      <c r="F20" s="44">
        <v>1.8530347525861799</v>
      </c>
      <c r="G20" s="43">
        <v>-1350.86175</v>
      </c>
      <c r="H20" s="43">
        <v>-1.8606710338054999</v>
      </c>
      <c r="I20" s="46"/>
    </row>
    <row r="21" spans="1:9" x14ac:dyDescent="0.2">
      <c r="A21" s="42" t="s">
        <v>178</v>
      </c>
      <c r="B21" s="42" t="s">
        <v>177</v>
      </c>
      <c r="C21" s="42" t="s">
        <v>106</v>
      </c>
      <c r="D21" s="45">
        <v>134000</v>
      </c>
      <c r="E21" s="43">
        <v>1334.4390000000001</v>
      </c>
      <c r="F21" s="44">
        <v>1.8380504101773401</v>
      </c>
      <c r="G21" s="43">
        <v>-926.43375000000003</v>
      </c>
      <c r="H21" s="43">
        <v>-1.2760657730998799</v>
      </c>
      <c r="I21" s="46"/>
    </row>
    <row r="22" spans="1:9" x14ac:dyDescent="0.2">
      <c r="A22" s="42" t="s">
        <v>261</v>
      </c>
      <c r="B22" s="42" t="s">
        <v>260</v>
      </c>
      <c r="C22" s="42" t="s">
        <v>189</v>
      </c>
      <c r="D22" s="45">
        <v>29700</v>
      </c>
      <c r="E22" s="43">
        <v>1329.62445</v>
      </c>
      <c r="F22" s="44">
        <v>1.8314188701801399</v>
      </c>
      <c r="G22" s="43">
        <v>-1336.5445500000001</v>
      </c>
      <c r="H22" s="43">
        <v>-1.8409505854878201</v>
      </c>
      <c r="I22" s="46"/>
    </row>
    <row r="23" spans="1:9" x14ac:dyDescent="0.2">
      <c r="A23" s="42" t="s">
        <v>263</v>
      </c>
      <c r="B23" s="42" t="s">
        <v>262</v>
      </c>
      <c r="C23" s="42" t="s">
        <v>122</v>
      </c>
      <c r="D23" s="45">
        <v>340200</v>
      </c>
      <c r="E23" s="43">
        <v>1303.3062</v>
      </c>
      <c r="F23" s="44">
        <v>1.7951682283691299</v>
      </c>
      <c r="G23" s="43">
        <v>-1312.4916000000001</v>
      </c>
      <c r="H23" s="43">
        <v>-1.8078201579347699</v>
      </c>
      <c r="I23" s="46"/>
    </row>
    <row r="24" spans="1:9" x14ac:dyDescent="0.2">
      <c r="A24" s="42" t="s">
        <v>265</v>
      </c>
      <c r="B24" s="42" t="s">
        <v>264</v>
      </c>
      <c r="C24" s="42" t="s">
        <v>122</v>
      </c>
      <c r="D24" s="45">
        <v>437400</v>
      </c>
      <c r="E24" s="43">
        <v>1277.6454000000001</v>
      </c>
      <c r="F24" s="44">
        <v>1.75982315529686</v>
      </c>
      <c r="G24" s="43">
        <v>-1286.8308</v>
      </c>
      <c r="H24" s="43">
        <v>-1.7724750848624999</v>
      </c>
      <c r="I24" s="46"/>
    </row>
    <row r="25" spans="1:9" x14ac:dyDescent="0.2">
      <c r="A25" s="42" t="s">
        <v>132</v>
      </c>
      <c r="B25" s="42" t="s">
        <v>131</v>
      </c>
      <c r="C25" s="42" t="s">
        <v>133</v>
      </c>
      <c r="D25" s="45">
        <v>350000</v>
      </c>
      <c r="E25" s="43">
        <v>1272.7750000000001</v>
      </c>
      <c r="F25" s="44">
        <v>1.7531146877552799</v>
      </c>
      <c r="G25" s="43">
        <v>-537.43200000000002</v>
      </c>
      <c r="H25" s="43">
        <v>-0.74025647335129396</v>
      </c>
      <c r="I25" s="46"/>
    </row>
    <row r="26" spans="1:9" x14ac:dyDescent="0.2">
      <c r="A26" s="42" t="s">
        <v>108</v>
      </c>
      <c r="B26" s="42" t="s">
        <v>107</v>
      </c>
      <c r="C26" s="42" t="s">
        <v>106</v>
      </c>
      <c r="D26" s="45">
        <v>92300</v>
      </c>
      <c r="E26" s="43">
        <v>1199.9922999999999</v>
      </c>
      <c r="F26" s="44">
        <v>1.6528641168495899</v>
      </c>
      <c r="G26" s="43">
        <v>-448.45535000000001</v>
      </c>
      <c r="H26" s="43">
        <v>-0.61770042693125904</v>
      </c>
      <c r="I26" s="46"/>
    </row>
    <row r="27" spans="1:9" x14ac:dyDescent="0.2">
      <c r="A27" s="42" t="s">
        <v>173</v>
      </c>
      <c r="B27" s="42" t="s">
        <v>172</v>
      </c>
      <c r="C27" s="42" t="s">
        <v>174</v>
      </c>
      <c r="D27" s="45">
        <v>42000</v>
      </c>
      <c r="E27" s="43">
        <v>1048.383</v>
      </c>
      <c r="F27" s="44">
        <v>1.4440381337572901</v>
      </c>
      <c r="G27" s="43">
        <v>-751.86</v>
      </c>
      <c r="H27" s="43">
        <v>-1.03560865756766</v>
      </c>
      <c r="I27" s="46"/>
    </row>
    <row r="28" spans="1:9" x14ac:dyDescent="0.2">
      <c r="A28" s="42" t="s">
        <v>143</v>
      </c>
      <c r="B28" s="42" t="s">
        <v>142</v>
      </c>
      <c r="C28" s="42" t="s">
        <v>144</v>
      </c>
      <c r="D28" s="45">
        <v>12275</v>
      </c>
      <c r="E28" s="43">
        <v>838.24747500000001</v>
      </c>
      <c r="F28" s="44">
        <v>1.1545983857290401</v>
      </c>
      <c r="G28" s="43">
        <v>-472.71125000000001</v>
      </c>
      <c r="H28" s="43">
        <v>-0.65111039692181005</v>
      </c>
      <c r="I28" s="46"/>
    </row>
    <row r="29" spans="1:9" x14ac:dyDescent="0.2">
      <c r="A29" s="42" t="s">
        <v>170</v>
      </c>
      <c r="B29" s="42" t="s">
        <v>169</v>
      </c>
      <c r="C29" s="42" t="s">
        <v>171</v>
      </c>
      <c r="D29" s="45">
        <v>114300</v>
      </c>
      <c r="E29" s="43">
        <v>751.80825000000004</v>
      </c>
      <c r="F29" s="44">
        <v>1.0355373773452401</v>
      </c>
      <c r="G29" s="43">
        <v>-537.44349999999997</v>
      </c>
      <c r="H29" s="43">
        <v>-0.74027231340072097</v>
      </c>
      <c r="I29" s="46"/>
    </row>
    <row r="30" spans="1:9" x14ac:dyDescent="0.2">
      <c r="A30" s="42" t="s">
        <v>137</v>
      </c>
      <c r="B30" s="42" t="s">
        <v>136</v>
      </c>
      <c r="C30" s="42" t="s">
        <v>138</v>
      </c>
      <c r="D30" s="45">
        <v>36000</v>
      </c>
      <c r="E30" s="43">
        <v>681.80399999999997</v>
      </c>
      <c r="F30" s="44">
        <v>0.93911383125084802</v>
      </c>
      <c r="G30" s="43"/>
      <c r="H30" s="43"/>
      <c r="I30" s="46"/>
    </row>
    <row r="31" spans="1:9" x14ac:dyDescent="0.2">
      <c r="A31" s="42" t="s">
        <v>267</v>
      </c>
      <c r="B31" s="42" t="s">
        <v>266</v>
      </c>
      <c r="C31" s="42" t="s">
        <v>106</v>
      </c>
      <c r="D31" s="45">
        <v>263250</v>
      </c>
      <c r="E31" s="43">
        <v>648.64800000000002</v>
      </c>
      <c r="F31" s="44">
        <v>0.89344490266000198</v>
      </c>
      <c r="G31" s="43">
        <v>-652.991625</v>
      </c>
      <c r="H31" s="43">
        <v>-0.89942779263317196</v>
      </c>
      <c r="I31" s="46"/>
    </row>
    <row r="32" spans="1:9" x14ac:dyDescent="0.2">
      <c r="A32" s="42" t="s">
        <v>124</v>
      </c>
      <c r="B32" s="42" t="s">
        <v>123</v>
      </c>
      <c r="C32" s="42" t="s">
        <v>111</v>
      </c>
      <c r="D32" s="45">
        <v>33600</v>
      </c>
      <c r="E32" s="43">
        <v>620.94479999999999</v>
      </c>
      <c r="F32" s="44">
        <v>0.85528663680953998</v>
      </c>
      <c r="G32" s="43"/>
      <c r="H32" s="43"/>
      <c r="I32" s="46"/>
    </row>
    <row r="33" spans="1:9" x14ac:dyDescent="0.2">
      <c r="A33" s="42" t="s">
        <v>269</v>
      </c>
      <c r="B33" s="42" t="s">
        <v>268</v>
      </c>
      <c r="C33" s="42" t="s">
        <v>225</v>
      </c>
      <c r="D33" s="45">
        <v>123500</v>
      </c>
      <c r="E33" s="43">
        <v>611.69550000000004</v>
      </c>
      <c r="F33" s="44">
        <v>0.84254669166491203</v>
      </c>
      <c r="G33" s="43">
        <v>-615.70925</v>
      </c>
      <c r="H33" s="43">
        <v>-0.84807521326376301</v>
      </c>
      <c r="I33" s="46"/>
    </row>
    <row r="34" spans="1:9" x14ac:dyDescent="0.2">
      <c r="A34" s="42" t="s">
        <v>152</v>
      </c>
      <c r="B34" s="42" t="s">
        <v>151</v>
      </c>
      <c r="C34" s="42" t="s">
        <v>153</v>
      </c>
      <c r="D34" s="45">
        <v>77500</v>
      </c>
      <c r="E34" s="43">
        <v>609.49874999999997</v>
      </c>
      <c r="F34" s="44">
        <v>0.839520897875494</v>
      </c>
      <c r="G34" s="43">
        <v>-409.59325000000001</v>
      </c>
      <c r="H34" s="43">
        <v>-0.56417194129395898</v>
      </c>
      <c r="I34" s="46"/>
    </row>
    <row r="35" spans="1:9" x14ac:dyDescent="0.2">
      <c r="A35" s="42" t="s">
        <v>126</v>
      </c>
      <c r="B35" s="42" t="s">
        <v>125</v>
      </c>
      <c r="C35" s="42" t="s">
        <v>127</v>
      </c>
      <c r="D35" s="45">
        <v>215000</v>
      </c>
      <c r="E35" s="43">
        <v>601.48400000000004</v>
      </c>
      <c r="F35" s="44">
        <v>0.82848141647172102</v>
      </c>
      <c r="G35" s="43"/>
      <c r="H35" s="43"/>
      <c r="I35" s="46"/>
    </row>
    <row r="36" spans="1:9" x14ac:dyDescent="0.2">
      <c r="A36" s="42" t="s">
        <v>146</v>
      </c>
      <c r="B36" s="42" t="s">
        <v>145</v>
      </c>
      <c r="C36" s="42" t="s">
        <v>147</v>
      </c>
      <c r="D36" s="45">
        <v>110000</v>
      </c>
      <c r="E36" s="43">
        <v>450.67</v>
      </c>
      <c r="F36" s="44">
        <v>0.620750876101959</v>
      </c>
      <c r="G36" s="43"/>
      <c r="H36" s="43"/>
      <c r="I36" s="46"/>
    </row>
    <row r="37" spans="1:9" x14ac:dyDescent="0.2">
      <c r="A37" s="42" t="s">
        <v>271</v>
      </c>
      <c r="B37" s="42" t="s">
        <v>270</v>
      </c>
      <c r="C37" s="42" t="s">
        <v>150</v>
      </c>
      <c r="D37" s="45">
        <v>29250</v>
      </c>
      <c r="E37" s="43">
        <v>448.66575</v>
      </c>
      <c r="F37" s="44">
        <v>0.61799023096598904</v>
      </c>
      <c r="G37" s="43">
        <v>-451.44450000000001</v>
      </c>
      <c r="H37" s="43">
        <v>-0.62181766899596302</v>
      </c>
      <c r="I37" s="46"/>
    </row>
    <row r="38" spans="1:9" x14ac:dyDescent="0.2">
      <c r="A38" s="42" t="s">
        <v>273</v>
      </c>
      <c r="B38" s="42" t="s">
        <v>272</v>
      </c>
      <c r="C38" s="42" t="s">
        <v>133</v>
      </c>
      <c r="D38" s="45">
        <v>133200</v>
      </c>
      <c r="E38" s="43">
        <v>438.76080000000002</v>
      </c>
      <c r="F38" s="44">
        <v>0.60434719639469303</v>
      </c>
      <c r="G38" s="43">
        <v>-441.35820000000001</v>
      </c>
      <c r="H38" s="43">
        <v>-0.60792484373218403</v>
      </c>
      <c r="I38" s="46"/>
    </row>
    <row r="39" spans="1:9" x14ac:dyDescent="0.2">
      <c r="A39" s="42" t="s">
        <v>275</v>
      </c>
      <c r="B39" s="42" t="s">
        <v>274</v>
      </c>
      <c r="C39" s="42" t="s">
        <v>147</v>
      </c>
      <c r="D39" s="45">
        <v>25000</v>
      </c>
      <c r="E39" s="43">
        <v>429.5</v>
      </c>
      <c r="F39" s="44">
        <v>0.59159141120063696</v>
      </c>
      <c r="G39" s="43">
        <v>-423.56824999999998</v>
      </c>
      <c r="H39" s="43">
        <v>-0.58342104483651802</v>
      </c>
      <c r="I39" s="46"/>
    </row>
    <row r="40" spans="1:9" x14ac:dyDescent="0.2">
      <c r="A40" s="42" t="s">
        <v>166</v>
      </c>
      <c r="B40" s="42" t="s">
        <v>165</v>
      </c>
      <c r="C40" s="42" t="s">
        <v>153</v>
      </c>
      <c r="D40" s="45">
        <v>3850</v>
      </c>
      <c r="E40" s="43">
        <v>426.35669999999999</v>
      </c>
      <c r="F40" s="44">
        <v>0.58726184360383404</v>
      </c>
      <c r="G40" s="43">
        <v>-183.9222</v>
      </c>
      <c r="H40" s="43">
        <v>-0.253333629450817</v>
      </c>
      <c r="I40" s="46"/>
    </row>
    <row r="41" spans="1:9" x14ac:dyDescent="0.2">
      <c r="A41" s="42" t="s">
        <v>277</v>
      </c>
      <c r="B41" s="42" t="s">
        <v>276</v>
      </c>
      <c r="C41" s="42" t="s">
        <v>156</v>
      </c>
      <c r="D41" s="45">
        <v>76500</v>
      </c>
      <c r="E41" s="43">
        <v>406.59750000000003</v>
      </c>
      <c r="F41" s="44">
        <v>0.56004560841827999</v>
      </c>
      <c r="G41" s="43">
        <v>-409.19850000000002</v>
      </c>
      <c r="H41" s="43">
        <v>-0.56362821437993904</v>
      </c>
      <c r="I41" s="46"/>
    </row>
    <row r="42" spans="1:9" x14ac:dyDescent="0.2">
      <c r="A42" s="42" t="s">
        <v>168</v>
      </c>
      <c r="B42" s="42" t="s">
        <v>167</v>
      </c>
      <c r="C42" s="42" t="s">
        <v>111</v>
      </c>
      <c r="D42" s="45">
        <v>22600</v>
      </c>
      <c r="E42" s="43">
        <v>386.97980000000001</v>
      </c>
      <c r="F42" s="44">
        <v>0.53302427471045499</v>
      </c>
      <c r="G42" s="43"/>
      <c r="H42" s="43"/>
      <c r="I42" s="46"/>
    </row>
    <row r="43" spans="1:9" x14ac:dyDescent="0.2">
      <c r="A43" s="42" t="s">
        <v>129</v>
      </c>
      <c r="B43" s="42" t="s">
        <v>128</v>
      </c>
      <c r="C43" s="42" t="s">
        <v>130</v>
      </c>
      <c r="D43" s="45">
        <v>22000</v>
      </c>
      <c r="E43" s="43">
        <v>336.40199999999999</v>
      </c>
      <c r="F43" s="44">
        <v>0.46335863541493999</v>
      </c>
      <c r="G43" s="43"/>
      <c r="H43" s="43"/>
      <c r="I43" s="46"/>
    </row>
    <row r="44" spans="1:9" x14ac:dyDescent="0.2">
      <c r="A44" s="42" t="s">
        <v>279</v>
      </c>
      <c r="B44" s="42" t="s">
        <v>278</v>
      </c>
      <c r="C44" s="42" t="s">
        <v>225</v>
      </c>
      <c r="D44" s="45">
        <v>23000</v>
      </c>
      <c r="E44" s="43">
        <v>283.80849999999998</v>
      </c>
      <c r="F44" s="44">
        <v>0.39091657980380901</v>
      </c>
      <c r="G44" s="43"/>
      <c r="H44" s="43"/>
      <c r="I44" s="46"/>
    </row>
    <row r="45" spans="1:9" x14ac:dyDescent="0.2">
      <c r="A45" s="42" t="s">
        <v>281</v>
      </c>
      <c r="B45" s="42" t="s">
        <v>280</v>
      </c>
      <c r="C45" s="42" t="s">
        <v>147</v>
      </c>
      <c r="D45" s="45">
        <v>8225</v>
      </c>
      <c r="E45" s="43">
        <v>267.23025000000001</v>
      </c>
      <c r="F45" s="44">
        <v>0.36808177115948598</v>
      </c>
      <c r="G45" s="43">
        <v>-268.81767500000001</v>
      </c>
      <c r="H45" s="43">
        <v>-0.37026828337351397</v>
      </c>
      <c r="I45" s="46"/>
    </row>
    <row r="46" spans="1:9" x14ac:dyDescent="0.2">
      <c r="A46" s="42" t="s">
        <v>283</v>
      </c>
      <c r="B46" s="42" t="s">
        <v>282</v>
      </c>
      <c r="C46" s="42" t="s">
        <v>225</v>
      </c>
      <c r="D46" s="45">
        <v>50000</v>
      </c>
      <c r="E46" s="43">
        <v>266.3</v>
      </c>
      <c r="F46" s="44">
        <v>0.36680044890041802</v>
      </c>
      <c r="G46" s="43">
        <v>-267.625</v>
      </c>
      <c r="H46" s="43">
        <v>-0.36862549807350498</v>
      </c>
      <c r="I46" s="46"/>
    </row>
    <row r="47" spans="1:9" x14ac:dyDescent="0.2">
      <c r="A47" s="42" t="s">
        <v>285</v>
      </c>
      <c r="B47" s="42" t="s">
        <v>284</v>
      </c>
      <c r="C47" s="42" t="s">
        <v>106</v>
      </c>
      <c r="D47" s="45">
        <v>137200</v>
      </c>
      <c r="E47" s="43">
        <v>231.97775999999999</v>
      </c>
      <c r="F47" s="44">
        <v>0.319525146462311</v>
      </c>
      <c r="G47" s="43">
        <v>-233.54184000000001</v>
      </c>
      <c r="H47" s="43">
        <v>-0.32167950337600298</v>
      </c>
      <c r="I47" s="46"/>
    </row>
    <row r="48" spans="1:9" x14ac:dyDescent="0.2">
      <c r="A48" s="42" t="s">
        <v>287</v>
      </c>
      <c r="B48" s="42" t="s">
        <v>286</v>
      </c>
      <c r="C48" s="42" t="s">
        <v>122</v>
      </c>
      <c r="D48" s="45">
        <v>165750</v>
      </c>
      <c r="E48" s="43">
        <v>229.779225</v>
      </c>
      <c r="F48" s="44">
        <v>0.31649689402174302</v>
      </c>
      <c r="G48" s="43">
        <v>-231.304125</v>
      </c>
      <c r="H48" s="43">
        <v>-0.318597284575736</v>
      </c>
      <c r="I48" s="46"/>
    </row>
    <row r="49" spans="1:9" x14ac:dyDescent="0.2">
      <c r="A49" s="42" t="s">
        <v>289</v>
      </c>
      <c r="B49" s="42" t="s">
        <v>288</v>
      </c>
      <c r="C49" s="42" t="s">
        <v>106</v>
      </c>
      <c r="D49" s="45">
        <v>222750</v>
      </c>
      <c r="E49" s="43">
        <v>227.22727499999999</v>
      </c>
      <c r="F49" s="44">
        <v>0.312981849314378</v>
      </c>
      <c r="G49" s="43">
        <v>-228.67515</v>
      </c>
      <c r="H49" s="43">
        <v>-0.314976145972101</v>
      </c>
      <c r="I49" s="46"/>
    </row>
    <row r="50" spans="1:9" x14ac:dyDescent="0.2">
      <c r="A50" s="42" t="s">
        <v>227</v>
      </c>
      <c r="B50" s="42" t="s">
        <v>226</v>
      </c>
      <c r="C50" s="42" t="s">
        <v>117</v>
      </c>
      <c r="D50" s="45">
        <v>58402</v>
      </c>
      <c r="E50" s="43">
        <v>204.027387</v>
      </c>
      <c r="F50" s="44">
        <v>0.281026425608635</v>
      </c>
      <c r="G50" s="43">
        <v>-35.878500000000003</v>
      </c>
      <c r="H50" s="43">
        <v>-4.9418888118188703E-2</v>
      </c>
      <c r="I50" s="46"/>
    </row>
    <row r="51" spans="1:9" x14ac:dyDescent="0.2">
      <c r="A51" s="42" t="s">
        <v>291</v>
      </c>
      <c r="B51" s="42" t="s">
        <v>290</v>
      </c>
      <c r="C51" s="42" t="s">
        <v>150</v>
      </c>
      <c r="D51" s="45">
        <v>55000</v>
      </c>
      <c r="E51" s="43">
        <v>200.83250000000001</v>
      </c>
      <c r="F51" s="44">
        <v>0.27662580230489398</v>
      </c>
      <c r="G51" s="43">
        <v>-201.9325</v>
      </c>
      <c r="H51" s="43">
        <v>-0.27814093746745699</v>
      </c>
      <c r="I51" s="46"/>
    </row>
    <row r="52" spans="1:9" x14ac:dyDescent="0.2">
      <c r="A52" s="42" t="s">
        <v>155</v>
      </c>
      <c r="B52" s="42" t="s">
        <v>154</v>
      </c>
      <c r="C52" s="42" t="s">
        <v>156</v>
      </c>
      <c r="D52" s="45">
        <v>1700</v>
      </c>
      <c r="E52" s="43">
        <v>190.43655000000001</v>
      </c>
      <c r="F52" s="44">
        <v>0.262306466492854</v>
      </c>
      <c r="G52" s="43"/>
      <c r="H52" s="43"/>
      <c r="I52" s="46"/>
    </row>
    <row r="53" spans="1:9" x14ac:dyDescent="0.2">
      <c r="A53" s="42" t="s">
        <v>293</v>
      </c>
      <c r="B53" s="42" t="s">
        <v>292</v>
      </c>
      <c r="C53" s="42" t="s">
        <v>153</v>
      </c>
      <c r="D53" s="45">
        <v>3300</v>
      </c>
      <c r="E53" s="43">
        <v>157.1361</v>
      </c>
      <c r="F53" s="44">
        <v>0.21643857310725101</v>
      </c>
      <c r="G53" s="43">
        <v>-158.16569999999999</v>
      </c>
      <c r="H53" s="43">
        <v>-0.21785673961940999</v>
      </c>
      <c r="I53" s="46"/>
    </row>
    <row r="54" spans="1:9" x14ac:dyDescent="0.2">
      <c r="A54" s="42" t="s">
        <v>158</v>
      </c>
      <c r="B54" s="42" t="s">
        <v>157</v>
      </c>
      <c r="C54" s="42" t="s">
        <v>159</v>
      </c>
      <c r="D54" s="45">
        <v>18000</v>
      </c>
      <c r="E54" s="43">
        <v>116.01900000000001</v>
      </c>
      <c r="F54" s="44">
        <v>0.159804060386698</v>
      </c>
      <c r="G54" s="43"/>
      <c r="H54" s="43"/>
      <c r="I54" s="46"/>
    </row>
    <row r="55" spans="1:9" x14ac:dyDescent="0.2">
      <c r="A55" s="42" t="s">
        <v>188</v>
      </c>
      <c r="B55" s="42" t="s">
        <v>187</v>
      </c>
      <c r="C55" s="42" t="s">
        <v>189</v>
      </c>
      <c r="D55" s="45">
        <v>35000</v>
      </c>
      <c r="E55" s="43">
        <v>107.8</v>
      </c>
      <c r="F55" s="44">
        <v>0.14848324593115</v>
      </c>
      <c r="G55" s="43"/>
      <c r="H55" s="43"/>
      <c r="I55" s="46"/>
    </row>
    <row r="56" spans="1:9" x14ac:dyDescent="0.2">
      <c r="A56" s="42" t="s">
        <v>199</v>
      </c>
      <c r="B56" s="42" t="s">
        <v>198</v>
      </c>
      <c r="C56" s="42" t="s">
        <v>200</v>
      </c>
      <c r="D56" s="45">
        <v>15650</v>
      </c>
      <c r="E56" s="43">
        <v>100.934675</v>
      </c>
      <c r="F56" s="44">
        <v>0.13902697746758499</v>
      </c>
      <c r="G56" s="43"/>
      <c r="H56" s="43"/>
      <c r="I56" s="46"/>
    </row>
    <row r="57" spans="1:9" x14ac:dyDescent="0.2">
      <c r="A57" s="42" t="s">
        <v>295</v>
      </c>
      <c r="B57" s="42" t="s">
        <v>294</v>
      </c>
      <c r="C57" s="42" t="s">
        <v>156</v>
      </c>
      <c r="D57" s="45">
        <v>4500</v>
      </c>
      <c r="E57" s="43">
        <v>100.01475000000001</v>
      </c>
      <c r="F57" s="44">
        <v>0.137759876818112</v>
      </c>
      <c r="G57" s="43">
        <v>-100.71899999999999</v>
      </c>
      <c r="H57" s="43">
        <v>-0.13872990767105201</v>
      </c>
      <c r="I57" s="46"/>
    </row>
    <row r="58" spans="1:9" x14ac:dyDescent="0.2">
      <c r="A58" s="42" t="s">
        <v>176</v>
      </c>
      <c r="B58" s="42" t="s">
        <v>175</v>
      </c>
      <c r="C58" s="42" t="s">
        <v>159</v>
      </c>
      <c r="D58" s="45">
        <v>27500</v>
      </c>
      <c r="E58" s="43">
        <v>89.704999999999998</v>
      </c>
      <c r="F58" s="44">
        <v>0.123559272506992</v>
      </c>
      <c r="G58" s="43"/>
      <c r="H58" s="43"/>
      <c r="I58" s="46"/>
    </row>
    <row r="59" spans="1:9" x14ac:dyDescent="0.2">
      <c r="A59" s="42" t="s">
        <v>193</v>
      </c>
      <c r="B59" s="42" t="s">
        <v>192</v>
      </c>
      <c r="C59" s="42" t="s">
        <v>194</v>
      </c>
      <c r="D59" s="45">
        <v>3022</v>
      </c>
      <c r="E59" s="43">
        <v>87.585115000000002</v>
      </c>
      <c r="F59" s="44">
        <v>0.120639352230547</v>
      </c>
      <c r="G59" s="43"/>
      <c r="H59" s="43"/>
      <c r="I59" s="46"/>
    </row>
    <row r="60" spans="1:9" x14ac:dyDescent="0.2">
      <c r="A60" s="42" t="s">
        <v>196</v>
      </c>
      <c r="B60" s="42" t="s">
        <v>195</v>
      </c>
      <c r="C60" s="42" t="s">
        <v>197</v>
      </c>
      <c r="D60" s="45">
        <v>32000</v>
      </c>
      <c r="E60" s="43">
        <v>82.144000000000005</v>
      </c>
      <c r="F60" s="44">
        <v>0.113144784357777</v>
      </c>
      <c r="G60" s="43"/>
      <c r="H60" s="43"/>
      <c r="I60" s="46"/>
    </row>
    <row r="61" spans="1:9" x14ac:dyDescent="0.2">
      <c r="A61" s="42" t="s">
        <v>211</v>
      </c>
      <c r="B61" s="42" t="s">
        <v>210</v>
      </c>
      <c r="C61" s="42" t="s">
        <v>212</v>
      </c>
      <c r="D61" s="45">
        <v>55000</v>
      </c>
      <c r="E61" s="43">
        <v>79.497</v>
      </c>
      <c r="F61" s="44">
        <v>0.10949881819840999</v>
      </c>
      <c r="G61" s="43">
        <v>-80.030500000000004</v>
      </c>
      <c r="H61" s="43">
        <v>-0.11023365875225299</v>
      </c>
      <c r="I61" s="46"/>
    </row>
    <row r="62" spans="1:9" x14ac:dyDescent="0.2">
      <c r="A62" s="42" t="s">
        <v>297</v>
      </c>
      <c r="B62" s="42" t="s">
        <v>296</v>
      </c>
      <c r="C62" s="42" t="s">
        <v>298</v>
      </c>
      <c r="D62" s="45">
        <v>6400</v>
      </c>
      <c r="E62" s="43">
        <v>76.163200000000003</v>
      </c>
      <c r="F62" s="44">
        <v>0.10490685673936299</v>
      </c>
      <c r="G62" s="43">
        <v>-76.665599999999998</v>
      </c>
      <c r="H62" s="43">
        <v>-0.10559886028997301</v>
      </c>
      <c r="I62" s="46"/>
    </row>
    <row r="63" spans="1:9" x14ac:dyDescent="0.2">
      <c r="A63" s="42" t="s">
        <v>300</v>
      </c>
      <c r="B63" s="42" t="s">
        <v>299</v>
      </c>
      <c r="C63" s="42" t="s">
        <v>111</v>
      </c>
      <c r="D63" s="45">
        <v>7500</v>
      </c>
      <c r="E63" s="43">
        <v>43.338749999999997</v>
      </c>
      <c r="F63" s="44">
        <v>5.96946036604694E-2</v>
      </c>
      <c r="G63" s="43">
        <v>-43.634999999999998</v>
      </c>
      <c r="H63" s="43">
        <v>-6.01026571076596E-2</v>
      </c>
      <c r="I63" s="46"/>
    </row>
    <row r="64" spans="1:9" x14ac:dyDescent="0.2">
      <c r="A64" s="42" t="s">
        <v>302</v>
      </c>
      <c r="B64" s="42" t="s">
        <v>301</v>
      </c>
      <c r="C64" s="42" t="s">
        <v>303</v>
      </c>
      <c r="D64" s="45">
        <v>5600</v>
      </c>
      <c r="E64" s="43">
        <v>36.747199999999999</v>
      </c>
      <c r="F64" s="44">
        <v>5.0615431677932601E-2</v>
      </c>
      <c r="G64" s="43">
        <v>-36.940399999999997</v>
      </c>
      <c r="H64" s="43">
        <v>-5.0881544508302699E-2</v>
      </c>
      <c r="I64" s="46"/>
    </row>
    <row r="65" spans="1:9" x14ac:dyDescent="0.2">
      <c r="A65" s="42" t="s">
        <v>305</v>
      </c>
      <c r="B65" s="42" t="s">
        <v>304</v>
      </c>
      <c r="C65" s="42" t="s">
        <v>212</v>
      </c>
      <c r="D65" s="45">
        <v>1350</v>
      </c>
      <c r="E65" s="43">
        <v>13.041</v>
      </c>
      <c r="F65" s="44">
        <v>1.7962616049982599E-2</v>
      </c>
      <c r="G65" s="43">
        <v>-13.128075000000001</v>
      </c>
      <c r="H65" s="43">
        <v>-1.8082552772055401E-2</v>
      </c>
      <c r="I65" s="46"/>
    </row>
    <row r="66" spans="1:9" x14ac:dyDescent="0.2">
      <c r="A66" s="41" t="s">
        <v>28</v>
      </c>
      <c r="B66" s="41"/>
      <c r="C66" s="41"/>
      <c r="D66" s="41"/>
      <c r="E66" s="47">
        <f>SUM(E7:E65)</f>
        <v>48411.918274999996</v>
      </c>
      <c r="F66" s="48">
        <f>SUM(F7:F65)</f>
        <v>66.682363332333324</v>
      </c>
      <c r="G66" s="47">
        <f>SUM(G7:G65)</f>
        <v>-35961.102202500006</v>
      </c>
      <c r="H66" s="47">
        <f>SUM(H7:H65)</f>
        <v>-49.532664028654992</v>
      </c>
      <c r="I66" s="41"/>
    </row>
    <row r="67" spans="1:9" x14ac:dyDescent="0.2">
      <c r="A67" s="42"/>
      <c r="B67" s="42"/>
      <c r="C67" s="42"/>
      <c r="D67" s="42"/>
      <c r="E67" s="43"/>
      <c r="F67" s="44"/>
      <c r="G67" s="43"/>
      <c r="H67" s="42"/>
      <c r="I67" s="42"/>
    </row>
    <row r="68" spans="1:9" x14ac:dyDescent="0.2">
      <c r="A68" s="41" t="s">
        <v>24</v>
      </c>
      <c r="B68" s="42"/>
      <c r="C68" s="42"/>
      <c r="D68" s="42"/>
      <c r="E68" s="43"/>
      <c r="F68" s="44"/>
      <c r="G68" s="43"/>
      <c r="H68" s="42"/>
      <c r="I68" s="42"/>
    </row>
    <row r="69" spans="1:9" x14ac:dyDescent="0.2">
      <c r="A69" s="41" t="s">
        <v>25</v>
      </c>
      <c r="B69" s="42"/>
      <c r="C69" s="42"/>
      <c r="D69" s="42"/>
      <c r="E69" s="43"/>
      <c r="F69" s="44"/>
      <c r="G69" s="43"/>
      <c r="H69" s="42"/>
      <c r="I69" s="42"/>
    </row>
    <row r="70" spans="1:9" x14ac:dyDescent="0.2">
      <c r="A70" s="42" t="s">
        <v>66</v>
      </c>
      <c r="B70" s="42" t="s">
        <v>65</v>
      </c>
      <c r="C70" s="42" t="s">
        <v>67</v>
      </c>
      <c r="D70" s="45">
        <v>3000</v>
      </c>
      <c r="E70" s="43">
        <v>3201.5811475</v>
      </c>
      <c r="F70" s="44">
        <v>4.4098437930684096</v>
      </c>
      <c r="G70" s="46"/>
      <c r="H70" s="46"/>
      <c r="I70" s="46">
        <v>7.6749999999999998</v>
      </c>
    </row>
    <row r="71" spans="1:9" x14ac:dyDescent="0.2">
      <c r="A71" s="42" t="s">
        <v>307</v>
      </c>
      <c r="B71" s="42" t="s">
        <v>306</v>
      </c>
      <c r="C71" s="42" t="s">
        <v>26</v>
      </c>
      <c r="D71" s="45">
        <v>2500</v>
      </c>
      <c r="E71" s="43">
        <v>2613.3286985999998</v>
      </c>
      <c r="F71" s="44">
        <v>3.59958745689383</v>
      </c>
      <c r="G71" s="46"/>
      <c r="H71" s="46"/>
      <c r="I71" s="46">
        <v>7.72</v>
      </c>
    </row>
    <row r="72" spans="1:9" x14ac:dyDescent="0.2">
      <c r="A72" s="42" t="s">
        <v>57</v>
      </c>
      <c r="B72" s="42" t="s">
        <v>56</v>
      </c>
      <c r="C72" s="42" t="s">
        <v>58</v>
      </c>
      <c r="D72" s="45">
        <v>2500</v>
      </c>
      <c r="E72" s="43">
        <v>2539.0350684999999</v>
      </c>
      <c r="F72" s="44">
        <v>3.4972557375129698</v>
      </c>
      <c r="G72" s="46"/>
      <c r="H72" s="46"/>
      <c r="I72" s="46">
        <v>7.8949999999999996</v>
      </c>
    </row>
    <row r="73" spans="1:9" x14ac:dyDescent="0.2">
      <c r="A73" s="42" t="s">
        <v>309</v>
      </c>
      <c r="B73" s="42" t="s">
        <v>308</v>
      </c>
      <c r="C73" s="42" t="s">
        <v>55</v>
      </c>
      <c r="D73" s="45">
        <v>2500</v>
      </c>
      <c r="E73" s="43">
        <v>2522.9941438000001</v>
      </c>
      <c r="F73" s="44">
        <v>3.4751610383738898</v>
      </c>
      <c r="G73" s="46"/>
      <c r="H73" s="46"/>
      <c r="I73" s="46">
        <v>8.5103000000000009</v>
      </c>
    </row>
    <row r="74" spans="1:9" x14ac:dyDescent="0.2">
      <c r="A74" s="42" t="s">
        <v>60</v>
      </c>
      <c r="B74" s="42" t="s">
        <v>59</v>
      </c>
      <c r="C74" s="42" t="s">
        <v>55</v>
      </c>
      <c r="D74" s="45">
        <v>100</v>
      </c>
      <c r="E74" s="43">
        <v>994.5416712</v>
      </c>
      <c r="F74" s="44">
        <v>1.3698773242445801</v>
      </c>
      <c r="G74" s="46"/>
      <c r="H74" s="46"/>
      <c r="I74" s="46">
        <v>7.6</v>
      </c>
    </row>
    <row r="75" spans="1:9" x14ac:dyDescent="0.2">
      <c r="A75" s="42" t="s">
        <v>311</v>
      </c>
      <c r="B75" s="42" t="s">
        <v>310</v>
      </c>
      <c r="C75" s="42" t="s">
        <v>67</v>
      </c>
      <c r="D75" s="45">
        <v>500</v>
      </c>
      <c r="E75" s="43">
        <v>507.9677466</v>
      </c>
      <c r="F75" s="44">
        <v>0.69967254029220405</v>
      </c>
      <c r="G75" s="46"/>
      <c r="H75" s="46"/>
      <c r="I75" s="46">
        <v>7.56</v>
      </c>
    </row>
    <row r="76" spans="1:9" x14ac:dyDescent="0.2">
      <c r="A76" s="42" t="s">
        <v>80</v>
      </c>
      <c r="B76" s="42" t="s">
        <v>79</v>
      </c>
      <c r="C76" s="42" t="s">
        <v>26</v>
      </c>
      <c r="D76" s="45">
        <v>500</v>
      </c>
      <c r="E76" s="43">
        <v>273.07</v>
      </c>
      <c r="F76" s="44">
        <v>0.37612541712819098</v>
      </c>
      <c r="G76" s="46"/>
      <c r="H76" s="46"/>
      <c r="I76" s="46">
        <v>6.2834000000000003</v>
      </c>
    </row>
    <row r="77" spans="1:9" x14ac:dyDescent="0.2">
      <c r="A77" s="41" t="s">
        <v>28</v>
      </c>
      <c r="B77" s="41"/>
      <c r="C77" s="41"/>
      <c r="D77" s="41"/>
      <c r="E77" s="47">
        <f>SUM(E69:E76)</f>
        <v>12652.518476199999</v>
      </c>
      <c r="F77" s="48">
        <f>SUM(F69:F76)</f>
        <v>17.427523307514075</v>
      </c>
      <c r="G77" s="47"/>
      <c r="H77" s="41"/>
      <c r="I77" s="41"/>
    </row>
    <row r="78" spans="1:9" x14ac:dyDescent="0.2">
      <c r="A78" s="42"/>
      <c r="B78" s="42"/>
      <c r="C78" s="42"/>
      <c r="D78" s="42"/>
      <c r="E78" s="43"/>
      <c r="F78" s="44"/>
      <c r="G78" s="43"/>
      <c r="H78" s="42"/>
      <c r="I78" s="42"/>
    </row>
    <row r="79" spans="1:9" x14ac:dyDescent="0.2">
      <c r="A79" s="41" t="s">
        <v>29</v>
      </c>
      <c r="B79" s="42"/>
      <c r="C79" s="42"/>
      <c r="D79" s="42"/>
      <c r="E79" s="43"/>
      <c r="F79" s="44"/>
      <c r="G79" s="43"/>
      <c r="H79" s="42"/>
      <c r="I79" s="42"/>
    </row>
    <row r="80" spans="1:9" x14ac:dyDescent="0.2">
      <c r="A80" s="41" t="s">
        <v>30</v>
      </c>
      <c r="B80" s="42"/>
      <c r="C80" s="42"/>
      <c r="D80" s="42"/>
      <c r="E80" s="43"/>
      <c r="F80" s="44"/>
      <c r="G80" s="43"/>
      <c r="H80" s="42"/>
      <c r="I80" s="42"/>
    </row>
    <row r="81" spans="1:9" x14ac:dyDescent="0.2">
      <c r="A81" s="42" t="s">
        <v>313</v>
      </c>
      <c r="B81" s="42" t="s">
        <v>312</v>
      </c>
      <c r="C81" s="42" t="s">
        <v>32</v>
      </c>
      <c r="D81" s="45">
        <v>1000000</v>
      </c>
      <c r="E81" s="43">
        <v>990.52599999999995</v>
      </c>
      <c r="F81" s="44">
        <v>1.3643461563932999</v>
      </c>
      <c r="G81" s="46"/>
      <c r="H81" s="46"/>
      <c r="I81" s="46">
        <v>6.4649999999999999</v>
      </c>
    </row>
    <row r="82" spans="1:9" x14ac:dyDescent="0.2">
      <c r="A82" s="41" t="s">
        <v>28</v>
      </c>
      <c r="B82" s="41"/>
      <c r="C82" s="41"/>
      <c r="D82" s="41"/>
      <c r="E82" s="47">
        <f>SUM(E80:E81)</f>
        <v>990.52599999999995</v>
      </c>
      <c r="F82" s="48">
        <f>SUM(F80:F81)</f>
        <v>1.3643461563932999</v>
      </c>
      <c r="G82" s="47"/>
      <c r="H82" s="41"/>
      <c r="I82" s="41"/>
    </row>
    <row r="83" spans="1:9" x14ac:dyDescent="0.2">
      <c r="A83" s="42"/>
      <c r="B83" s="42"/>
      <c r="C83" s="42"/>
      <c r="D83" s="42"/>
      <c r="E83" s="43"/>
      <c r="F83" s="44"/>
      <c r="G83" s="43"/>
      <c r="H83" s="42"/>
      <c r="I83" s="42"/>
    </row>
    <row r="84" spans="1:9" x14ac:dyDescent="0.2">
      <c r="A84" s="41" t="s">
        <v>31</v>
      </c>
      <c r="B84" s="42"/>
      <c r="C84" s="42"/>
      <c r="D84" s="42"/>
      <c r="E84" s="43"/>
      <c r="F84" s="44"/>
      <c r="G84" s="43"/>
      <c r="H84" s="42"/>
      <c r="I84" s="42"/>
    </row>
    <row r="85" spans="1:9" x14ac:dyDescent="0.2">
      <c r="A85" s="42" t="s">
        <v>315</v>
      </c>
      <c r="B85" s="42" t="s">
        <v>314</v>
      </c>
      <c r="C85" s="42" t="s">
        <v>32</v>
      </c>
      <c r="D85" s="45">
        <v>2500000</v>
      </c>
      <c r="E85" s="43">
        <v>2574.4343055999998</v>
      </c>
      <c r="F85" s="44">
        <v>3.5460144910203399</v>
      </c>
      <c r="G85" s="46"/>
      <c r="H85" s="46"/>
      <c r="I85" s="46">
        <v>6.8228851576125003</v>
      </c>
    </row>
    <row r="86" spans="1:9" x14ac:dyDescent="0.2">
      <c r="A86" s="42" t="s">
        <v>241</v>
      </c>
      <c r="B86" s="42" t="s">
        <v>240</v>
      </c>
      <c r="C86" s="42" t="s">
        <v>32</v>
      </c>
      <c r="D86" s="45">
        <v>1000000</v>
      </c>
      <c r="E86" s="43">
        <v>1019.7675556</v>
      </c>
      <c r="F86" s="44">
        <v>1.4046233464820199</v>
      </c>
      <c r="G86" s="46"/>
      <c r="H86" s="46"/>
      <c r="I86" s="46">
        <v>6.8328980000000099</v>
      </c>
    </row>
    <row r="87" spans="1:9" x14ac:dyDescent="0.2">
      <c r="A87" s="41" t="s">
        <v>28</v>
      </c>
      <c r="B87" s="41"/>
      <c r="C87" s="41"/>
      <c r="D87" s="41"/>
      <c r="E87" s="47">
        <f>SUM(E85:E86)</f>
        <v>3594.2018611999997</v>
      </c>
      <c r="F87" s="48">
        <f>SUM(F85:F86)</f>
        <v>4.9506378375023594</v>
      </c>
      <c r="G87" s="47"/>
      <c r="H87" s="41"/>
      <c r="I87" s="41"/>
    </row>
    <row r="88" spans="1:9" x14ac:dyDescent="0.2">
      <c r="A88" s="42"/>
      <c r="B88" s="42"/>
      <c r="C88" s="42"/>
      <c r="D88" s="42"/>
      <c r="E88" s="43"/>
      <c r="F88" s="44"/>
      <c r="G88" s="43"/>
      <c r="H88" s="42"/>
      <c r="I88" s="42"/>
    </row>
    <row r="89" spans="1:9" x14ac:dyDescent="0.2">
      <c r="A89" s="41" t="s">
        <v>33</v>
      </c>
      <c r="B89" s="41"/>
      <c r="C89" s="41"/>
      <c r="D89" s="41"/>
      <c r="E89" s="47">
        <f>E66+E77+E82+E87</f>
        <v>65649.164612399996</v>
      </c>
      <c r="F89" s="48">
        <f>F66+F77+F82+F87</f>
        <v>90.424870633743055</v>
      </c>
      <c r="G89" s="47"/>
      <c r="H89" s="41"/>
      <c r="I89" s="41"/>
    </row>
    <row r="90" spans="1:9" x14ac:dyDescent="0.2">
      <c r="A90" s="41"/>
      <c r="B90" s="41"/>
      <c r="C90" s="41"/>
      <c r="D90" s="41"/>
      <c r="E90" s="47"/>
      <c r="F90" s="48"/>
      <c r="G90" s="47"/>
      <c r="H90" s="41"/>
      <c r="I90" s="41"/>
    </row>
    <row r="91" spans="1:9" x14ac:dyDescent="0.2">
      <c r="A91" s="41" t="s">
        <v>316</v>
      </c>
      <c r="B91" s="41"/>
      <c r="C91" s="41"/>
      <c r="D91" s="41"/>
      <c r="E91" s="56">
        <v>5090.6249405999997</v>
      </c>
      <c r="F91" s="56">
        <f>E91/E95*100</f>
        <v>7.0118044062926987</v>
      </c>
      <c r="G91" s="47"/>
      <c r="H91" s="41"/>
      <c r="I91" s="41"/>
    </row>
    <row r="92" spans="1:9" x14ac:dyDescent="0.2">
      <c r="A92" s="41"/>
      <c r="B92" s="41"/>
      <c r="C92" s="41"/>
      <c r="D92" s="41"/>
      <c r="E92" s="47"/>
      <c r="F92" s="48"/>
      <c r="G92" s="47"/>
      <c r="H92" s="41"/>
      <c r="I92" s="41"/>
    </row>
    <row r="93" spans="1:9" x14ac:dyDescent="0.2">
      <c r="A93" s="41" t="s">
        <v>35</v>
      </c>
      <c r="B93" s="41"/>
      <c r="C93" s="41"/>
      <c r="D93" s="41"/>
      <c r="E93" s="47">
        <f>E95-(E66+E77+E82+E87+E91)</f>
        <v>1860.9940061000088</v>
      </c>
      <c r="F93" s="48">
        <f>F95-(F66+F77+F82+F87+F91)</f>
        <v>2.5633249599642483</v>
      </c>
      <c r="G93" s="47"/>
      <c r="H93" s="41"/>
      <c r="I93" s="41"/>
    </row>
    <row r="94" spans="1:9" x14ac:dyDescent="0.2">
      <c r="A94" s="42"/>
      <c r="B94" s="42"/>
      <c r="C94" s="42"/>
      <c r="D94" s="42"/>
      <c r="E94" s="43"/>
      <c r="F94" s="44"/>
      <c r="G94" s="43"/>
      <c r="H94" s="42"/>
      <c r="I94" s="42"/>
    </row>
    <row r="95" spans="1:9" x14ac:dyDescent="0.2">
      <c r="A95" s="49" t="s">
        <v>34</v>
      </c>
      <c r="B95" s="49"/>
      <c r="C95" s="49"/>
      <c r="D95" s="49"/>
      <c r="E95" s="50">
        <v>72600.783559100004</v>
      </c>
      <c r="F95" s="51">
        <v>100</v>
      </c>
      <c r="G95" s="50"/>
      <c r="H95" s="49"/>
      <c r="I95" s="49"/>
    </row>
    <row r="97" spans="1:4" x14ac:dyDescent="0.2">
      <c r="A97" s="14" t="s">
        <v>36</v>
      </c>
    </row>
    <row r="99" spans="1:4" x14ac:dyDescent="0.2">
      <c r="A99" s="14" t="s">
        <v>37</v>
      </c>
    </row>
    <row r="100" spans="1:4" x14ac:dyDescent="0.2">
      <c r="A100" s="14" t="s">
        <v>38</v>
      </c>
    </row>
    <row r="101" spans="1:4" x14ac:dyDescent="0.2">
      <c r="A101" s="14" t="s">
        <v>39</v>
      </c>
      <c r="B101" s="14"/>
      <c r="C101" s="30" t="s">
        <v>41</v>
      </c>
      <c r="D101" s="14" t="s">
        <v>40</v>
      </c>
    </row>
    <row r="102" spans="1:4" x14ac:dyDescent="0.2">
      <c r="A102" s="7" t="s">
        <v>42</v>
      </c>
      <c r="C102" s="31">
        <v>15.1219</v>
      </c>
      <c r="D102" s="31">
        <v>15.817600000000001</v>
      </c>
    </row>
    <row r="103" spans="1:4" x14ac:dyDescent="0.2">
      <c r="A103" s="7" t="s">
        <v>43</v>
      </c>
      <c r="C103" s="31">
        <v>13.083299999999999</v>
      </c>
      <c r="D103" s="31">
        <v>13.6852</v>
      </c>
    </row>
    <row r="104" spans="1:4" x14ac:dyDescent="0.2">
      <c r="A104" s="7" t="s">
        <v>89</v>
      </c>
      <c r="C104" s="31">
        <v>12.8843</v>
      </c>
      <c r="D104" s="31">
        <v>13.401999999999999</v>
      </c>
    </row>
    <row r="105" spans="1:4" x14ac:dyDescent="0.2">
      <c r="A105" s="7" t="s">
        <v>90</v>
      </c>
      <c r="C105" s="31">
        <v>12.042999999999999</v>
      </c>
      <c r="D105" s="31">
        <v>12.412000000000001</v>
      </c>
    </row>
    <row r="106" spans="1:4" x14ac:dyDescent="0.2">
      <c r="A106" s="7" t="s">
        <v>44</v>
      </c>
      <c r="C106" s="31">
        <v>16.3767</v>
      </c>
      <c r="D106" s="31">
        <v>17.2026</v>
      </c>
    </row>
    <row r="107" spans="1:4" x14ac:dyDescent="0.2">
      <c r="A107" s="7" t="s">
        <v>45</v>
      </c>
      <c r="C107" s="31">
        <v>14.2338</v>
      </c>
      <c r="D107" s="31">
        <v>14.9513</v>
      </c>
    </row>
    <row r="108" spans="1:4" x14ac:dyDescent="0.2">
      <c r="A108" s="7" t="s">
        <v>91</v>
      </c>
      <c r="C108" s="31">
        <v>13.481299999999999</v>
      </c>
      <c r="D108" s="31">
        <v>14.005599999999999</v>
      </c>
    </row>
    <row r="109" spans="1:4" x14ac:dyDescent="0.2">
      <c r="A109" s="7" t="s">
        <v>92</v>
      </c>
      <c r="C109" s="31">
        <v>13.196899999999999</v>
      </c>
      <c r="D109" s="31">
        <v>13.7372</v>
      </c>
    </row>
    <row r="111" spans="1:4" x14ac:dyDescent="0.2">
      <c r="A111" s="14" t="s">
        <v>47</v>
      </c>
    </row>
    <row r="112" spans="1:4" x14ac:dyDescent="0.2">
      <c r="A112" s="82" t="s">
        <v>52</v>
      </c>
      <c r="B112" s="83"/>
      <c r="C112" s="33" t="s">
        <v>53</v>
      </c>
    </row>
    <row r="113" spans="1:5" x14ac:dyDescent="0.2">
      <c r="A113" s="77" t="s">
        <v>89</v>
      </c>
      <c r="B113" s="78"/>
      <c r="C113" s="34">
        <v>7.4999999999999997E-2</v>
      </c>
    </row>
    <row r="114" spans="1:5" x14ac:dyDescent="0.2">
      <c r="A114" s="77" t="s">
        <v>90</v>
      </c>
      <c r="B114" s="78"/>
      <c r="C114" s="34">
        <v>0.185</v>
      </c>
    </row>
    <row r="115" spans="1:5" x14ac:dyDescent="0.2">
      <c r="A115" s="77" t="s">
        <v>91</v>
      </c>
      <c r="B115" s="78"/>
      <c r="C115" s="34">
        <v>0.155</v>
      </c>
    </row>
    <row r="116" spans="1:5" x14ac:dyDescent="0.2">
      <c r="A116" s="77" t="s">
        <v>92</v>
      </c>
      <c r="B116" s="78"/>
      <c r="C116" s="34">
        <v>0.125</v>
      </c>
    </row>
    <row r="117" spans="1:5" x14ac:dyDescent="0.2">
      <c r="A117" s="7" t="s">
        <v>54</v>
      </c>
    </row>
    <row r="118" spans="1:5" x14ac:dyDescent="0.2">
      <c r="A118" s="7" t="s">
        <v>46</v>
      </c>
    </row>
    <row r="120" spans="1:5" x14ac:dyDescent="0.2">
      <c r="A120" s="14" t="s">
        <v>317</v>
      </c>
      <c r="D120" s="32" t="s">
        <v>318</v>
      </c>
    </row>
    <row r="122" spans="1:5" x14ac:dyDescent="0.2">
      <c r="A122" s="14" t="s">
        <v>319</v>
      </c>
      <c r="D122" s="32">
        <f>ABS(+H66)</f>
        <v>49.532664028654992</v>
      </c>
    </row>
    <row r="124" spans="1:5" x14ac:dyDescent="0.2">
      <c r="A124" s="14" t="s">
        <v>320</v>
      </c>
      <c r="D124" s="52">
        <v>3.5366</v>
      </c>
    </row>
    <row r="126" spans="1:5" x14ac:dyDescent="0.2">
      <c r="A126" s="14" t="s">
        <v>321</v>
      </c>
      <c r="D126" s="32">
        <v>3.6910067333567298</v>
      </c>
      <c r="E126" s="10" t="s">
        <v>49</v>
      </c>
    </row>
    <row r="128" spans="1:5" x14ac:dyDescent="0.2">
      <c r="A128" s="14" t="s">
        <v>322</v>
      </c>
      <c r="D128" s="30" t="s">
        <v>48</v>
      </c>
    </row>
    <row r="130" spans="1:9" x14ac:dyDescent="0.2">
      <c r="A130" s="14" t="s">
        <v>882</v>
      </c>
      <c r="F130" s="10"/>
      <c r="H130" s="10"/>
      <c r="I130" s="10"/>
    </row>
    <row r="131" spans="1:9" x14ac:dyDescent="0.2">
      <c r="A131" s="61"/>
      <c r="F131" s="10"/>
      <c r="H131" s="10"/>
      <c r="I131" s="10"/>
    </row>
    <row r="132" spans="1:9" x14ac:dyDescent="0.2">
      <c r="A132" s="62" t="s">
        <v>885</v>
      </c>
      <c r="F132" s="10"/>
      <c r="H132" s="10"/>
      <c r="I132" s="10"/>
    </row>
    <row r="133" spans="1:9" x14ac:dyDescent="0.2">
      <c r="A133" s="63"/>
      <c r="F133" s="10"/>
      <c r="H133" s="10"/>
      <c r="I133" s="10"/>
    </row>
    <row r="134" spans="1:9" x14ac:dyDescent="0.2">
      <c r="A134" s="64"/>
      <c r="F134" s="10"/>
      <c r="H134" s="10"/>
      <c r="I134" s="10"/>
    </row>
    <row r="135" spans="1:9" x14ac:dyDescent="0.2">
      <c r="A135" s="64"/>
      <c r="F135" s="10"/>
      <c r="H135" s="10"/>
      <c r="I135" s="10"/>
    </row>
    <row r="136" spans="1:9" x14ac:dyDescent="0.2">
      <c r="A136" s="64"/>
      <c r="F136" s="10"/>
      <c r="H136" s="10"/>
      <c r="I136" s="10"/>
    </row>
    <row r="137" spans="1:9" x14ac:dyDescent="0.2">
      <c r="A137" s="64"/>
      <c r="F137" s="10"/>
      <c r="H137" s="10"/>
      <c r="I137" s="10"/>
    </row>
    <row r="138" spans="1:9" x14ac:dyDescent="0.2">
      <c r="A138" s="64"/>
      <c r="F138" s="10"/>
      <c r="H138" s="10"/>
      <c r="I138" s="10"/>
    </row>
    <row r="139" spans="1:9" x14ac:dyDescent="0.2">
      <c r="A139" s="64"/>
      <c r="F139" s="10"/>
      <c r="H139" s="10"/>
      <c r="I139" s="10"/>
    </row>
    <row r="140" spans="1:9" x14ac:dyDescent="0.2">
      <c r="A140" s="64"/>
      <c r="F140" s="10"/>
      <c r="H140" s="10"/>
      <c r="I140" s="10"/>
    </row>
    <row r="141" spans="1:9" x14ac:dyDescent="0.2">
      <c r="A141" s="64"/>
      <c r="F141" s="10"/>
      <c r="H141" s="10"/>
      <c r="I141" s="10"/>
    </row>
    <row r="142" spans="1:9" x14ac:dyDescent="0.2">
      <c r="A142" s="64"/>
      <c r="F142" s="10"/>
      <c r="H142" s="10"/>
      <c r="I142" s="10"/>
    </row>
    <row r="143" spans="1:9" x14ac:dyDescent="0.2">
      <c r="A143" s="64"/>
      <c r="F143" s="10"/>
      <c r="H143" s="10"/>
      <c r="I143" s="10"/>
    </row>
    <row r="144" spans="1:9" x14ac:dyDescent="0.2">
      <c r="A144" s="64"/>
      <c r="F144" s="10"/>
      <c r="H144" s="10"/>
      <c r="I144" s="10"/>
    </row>
    <row r="145" spans="1:9" x14ac:dyDescent="0.2">
      <c r="A145" s="64"/>
      <c r="F145" s="10"/>
      <c r="H145" s="10"/>
      <c r="I145" s="10"/>
    </row>
    <row r="146" spans="1:9" x14ac:dyDescent="0.2">
      <c r="A146" s="64"/>
      <c r="F146" s="10"/>
      <c r="H146" s="10"/>
      <c r="I146" s="10"/>
    </row>
    <row r="147" spans="1:9" x14ac:dyDescent="0.2">
      <c r="A147" s="64"/>
      <c r="F147" s="10"/>
      <c r="H147" s="10"/>
      <c r="I147" s="10"/>
    </row>
    <row r="148" spans="1:9" x14ac:dyDescent="0.2">
      <c r="A148" s="64"/>
      <c r="F148" s="10"/>
      <c r="H148" s="10"/>
      <c r="I148" s="10"/>
    </row>
    <row r="149" spans="1:9" x14ac:dyDescent="0.2">
      <c r="A149" s="62" t="s">
        <v>883</v>
      </c>
      <c r="F149" s="10"/>
      <c r="H149" s="10"/>
      <c r="I149" s="10"/>
    </row>
    <row r="150" spans="1:9" x14ac:dyDescent="0.2">
      <c r="A150" s="64"/>
      <c r="F150" s="10"/>
      <c r="H150" s="10"/>
      <c r="I150" s="10"/>
    </row>
    <row r="151" spans="1:9" x14ac:dyDescent="0.2">
      <c r="A151" s="62" t="s">
        <v>886</v>
      </c>
      <c r="F151" s="10"/>
      <c r="H151" s="10"/>
      <c r="I151" s="10"/>
    </row>
    <row r="152" spans="1:9" x14ac:dyDescent="0.2">
      <c r="A152" s="64"/>
      <c r="F152" s="10"/>
      <c r="H152" s="10"/>
      <c r="I152" s="10"/>
    </row>
    <row r="153" spans="1:9" x14ac:dyDescent="0.2">
      <c r="A153" s="64"/>
      <c r="F153" s="10"/>
      <c r="H153" s="10"/>
      <c r="I153" s="10"/>
    </row>
    <row r="154" spans="1:9" x14ac:dyDescent="0.2">
      <c r="A154" s="64"/>
      <c r="F154" s="10"/>
      <c r="H154" s="10"/>
      <c r="I154" s="10"/>
    </row>
    <row r="155" spans="1:9" x14ac:dyDescent="0.2">
      <c r="A155" s="64"/>
      <c r="F155" s="10"/>
      <c r="H155" s="10"/>
      <c r="I155" s="10"/>
    </row>
    <row r="156" spans="1:9" x14ac:dyDescent="0.2">
      <c r="A156" s="64"/>
      <c r="F156" s="10"/>
      <c r="H156" s="10"/>
      <c r="I156" s="10"/>
    </row>
    <row r="157" spans="1:9" x14ac:dyDescent="0.2">
      <c r="A157" s="64"/>
      <c r="F157" s="10"/>
      <c r="H157" s="10"/>
      <c r="I157" s="10"/>
    </row>
    <row r="158" spans="1:9" x14ac:dyDescent="0.2">
      <c r="A158" s="64"/>
      <c r="F158" s="10"/>
      <c r="H158" s="10"/>
      <c r="I158" s="10"/>
    </row>
    <row r="159" spans="1:9" x14ac:dyDescent="0.2">
      <c r="A159" s="64"/>
      <c r="F159" s="10"/>
      <c r="H159" s="10"/>
      <c r="I159" s="10"/>
    </row>
    <row r="160" spans="1:9" x14ac:dyDescent="0.2">
      <c r="A160" s="64"/>
      <c r="F160" s="10"/>
      <c r="H160" s="10"/>
      <c r="I160" s="10"/>
    </row>
    <row r="161" spans="1:9" x14ac:dyDescent="0.2">
      <c r="A161" s="64"/>
      <c r="F161" s="10"/>
      <c r="H161" s="10"/>
      <c r="I161" s="10"/>
    </row>
    <row r="162" spans="1:9" x14ac:dyDescent="0.2">
      <c r="A162" s="64"/>
      <c r="F162" s="10"/>
      <c r="H162" s="10"/>
      <c r="I162" s="10"/>
    </row>
    <row r="163" spans="1:9" x14ac:dyDescent="0.2">
      <c r="A163" s="64"/>
      <c r="F163" s="10"/>
      <c r="H163" s="10"/>
      <c r="I163" s="10"/>
    </row>
    <row r="164" spans="1:9" x14ac:dyDescent="0.2">
      <c r="A164" s="64"/>
      <c r="F164" s="10"/>
      <c r="H164" s="10"/>
      <c r="I164" s="10"/>
    </row>
    <row r="165" spans="1:9" x14ac:dyDescent="0.2">
      <c r="F165" s="10"/>
      <c r="H165" s="10"/>
      <c r="I165" s="10"/>
    </row>
    <row r="166" spans="1:9" x14ac:dyDescent="0.2">
      <c r="F166" s="10"/>
      <c r="H166" s="10"/>
      <c r="I166" s="10"/>
    </row>
    <row r="167" spans="1:9" x14ac:dyDescent="0.2">
      <c r="A167" s="7" t="s">
        <v>884</v>
      </c>
    </row>
  </sheetData>
  <mergeCells count="6">
    <mergeCell ref="A116:B116"/>
    <mergeCell ref="A1:G1"/>
    <mergeCell ref="A112:B112"/>
    <mergeCell ref="A113:B113"/>
    <mergeCell ref="A114:B114"/>
    <mergeCell ref="A115:B115"/>
  </mergeCells>
  <conditionalFormatting sqref="F2:F3 F5:F129 F269:F65540">
    <cfRule type="cellIs" dxfId="75"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65"/>
  <sheetViews>
    <sheetView workbookViewId="0">
      <selection sqref="A1:G1"/>
    </sheetView>
  </sheetViews>
  <sheetFormatPr defaultColWidth="9.140625" defaultRowHeight="11.25" x14ac:dyDescent="0.2"/>
  <cols>
    <col min="1" max="1" width="38.7109375" style="7" bestFit="1" customWidth="1"/>
    <col min="2" max="2" width="54.28515625" style="7" bestFit="1" customWidth="1"/>
    <col min="3" max="3" width="25.5703125" style="7" bestFit="1" customWidth="1"/>
    <col min="4" max="4" width="15.28515625" style="7" bestFit="1" customWidth="1"/>
    <col min="5" max="5" width="31.28515625" style="10" customWidth="1"/>
    <col min="6" max="6" width="13.5703125" style="11" bestFit="1" customWidth="1"/>
    <col min="7" max="7" width="4.5703125" style="10" bestFit="1" customWidth="1"/>
    <col min="8" max="16384" width="9.140625" style="7"/>
  </cols>
  <sheetData>
    <row r="1" spans="1:7" s="1" customFormat="1" ht="15" x14ac:dyDescent="0.2">
      <c r="A1" s="79" t="s">
        <v>9</v>
      </c>
      <c r="B1" s="80"/>
      <c r="C1" s="80"/>
      <c r="D1" s="80"/>
      <c r="E1" s="80"/>
      <c r="F1" s="80"/>
      <c r="G1" s="80"/>
    </row>
    <row r="2" spans="1:7" s="1" customFormat="1" ht="12" x14ac:dyDescent="0.2">
      <c r="E2" s="5"/>
      <c r="F2" s="9"/>
      <c r="G2" s="10"/>
    </row>
    <row r="3" spans="1:7" s="1" customFormat="1" ht="12" x14ac:dyDescent="0.2">
      <c r="A3" s="8" t="s">
        <v>7</v>
      </c>
      <c r="B3" s="2"/>
      <c r="C3" s="3"/>
      <c r="D3" s="3"/>
      <c r="E3" s="4"/>
      <c r="F3" s="9"/>
      <c r="G3" s="10"/>
    </row>
    <row r="4" spans="1:7" s="1" customFormat="1" ht="28.5" customHeight="1" x14ac:dyDescent="0.2">
      <c r="A4" s="6" t="s">
        <v>2</v>
      </c>
      <c r="B4" s="6" t="s">
        <v>0</v>
      </c>
      <c r="C4" s="13" t="s">
        <v>4</v>
      </c>
      <c r="D4" s="13" t="s">
        <v>1</v>
      </c>
      <c r="E4" s="53" t="s">
        <v>6</v>
      </c>
      <c r="F4" s="12" t="s">
        <v>3</v>
      </c>
      <c r="G4" s="12" t="s">
        <v>5</v>
      </c>
    </row>
    <row r="5" spans="1:7" x14ac:dyDescent="0.2">
      <c r="A5" s="16" t="s">
        <v>103</v>
      </c>
      <c r="B5" s="17"/>
      <c r="C5" s="17"/>
      <c r="D5" s="17"/>
      <c r="E5" s="18"/>
      <c r="F5" s="19"/>
      <c r="G5" s="18"/>
    </row>
    <row r="6" spans="1:7" x14ac:dyDescent="0.2">
      <c r="A6" s="20" t="s">
        <v>25</v>
      </c>
      <c r="B6" s="21"/>
      <c r="C6" s="21"/>
      <c r="D6" s="21"/>
      <c r="E6" s="22"/>
      <c r="F6" s="23"/>
      <c r="G6" s="22"/>
    </row>
    <row r="7" spans="1:7" x14ac:dyDescent="0.2">
      <c r="A7" s="21" t="s">
        <v>105</v>
      </c>
      <c r="B7" s="21" t="s">
        <v>104</v>
      </c>
      <c r="C7" s="21" t="s">
        <v>106</v>
      </c>
      <c r="D7" s="24">
        <v>776500</v>
      </c>
      <c r="E7" s="22">
        <v>13946.32825</v>
      </c>
      <c r="F7" s="23">
        <v>6.8029680394929697</v>
      </c>
      <c r="G7" s="22"/>
    </row>
    <row r="8" spans="1:7" x14ac:dyDescent="0.2">
      <c r="A8" s="21" t="s">
        <v>108</v>
      </c>
      <c r="B8" s="21" t="s">
        <v>107</v>
      </c>
      <c r="C8" s="21" t="s">
        <v>106</v>
      </c>
      <c r="D8" s="24">
        <v>834000</v>
      </c>
      <c r="E8" s="22">
        <v>10842.834000000001</v>
      </c>
      <c r="F8" s="23">
        <v>5.2890948669251197</v>
      </c>
      <c r="G8" s="22"/>
    </row>
    <row r="9" spans="1:7" x14ac:dyDescent="0.2">
      <c r="A9" s="21" t="s">
        <v>110</v>
      </c>
      <c r="B9" s="21" t="s">
        <v>109</v>
      </c>
      <c r="C9" s="21" t="s">
        <v>111</v>
      </c>
      <c r="D9" s="24">
        <v>384300</v>
      </c>
      <c r="E9" s="22">
        <v>7139.7175500000003</v>
      </c>
      <c r="F9" s="23">
        <v>3.4827281728190398</v>
      </c>
      <c r="G9" s="22"/>
    </row>
    <row r="10" spans="1:7" x14ac:dyDescent="0.2">
      <c r="A10" s="21" t="s">
        <v>113</v>
      </c>
      <c r="B10" s="21" t="s">
        <v>112</v>
      </c>
      <c r="C10" s="21" t="s">
        <v>114</v>
      </c>
      <c r="D10" s="24">
        <v>187000</v>
      </c>
      <c r="E10" s="22">
        <v>6965.3760000000002</v>
      </c>
      <c r="F10" s="23">
        <v>3.39768500078516</v>
      </c>
      <c r="G10" s="22"/>
    </row>
    <row r="11" spans="1:7" x14ac:dyDescent="0.2">
      <c r="A11" s="21" t="s">
        <v>116</v>
      </c>
      <c r="B11" s="21" t="s">
        <v>115</v>
      </c>
      <c r="C11" s="21" t="s">
        <v>117</v>
      </c>
      <c r="D11" s="24">
        <v>353000</v>
      </c>
      <c r="E11" s="22">
        <v>5743.8395</v>
      </c>
      <c r="F11" s="23">
        <v>2.80182395265774</v>
      </c>
      <c r="G11" s="22"/>
    </row>
    <row r="12" spans="1:7" x14ac:dyDescent="0.2">
      <c r="A12" s="21" t="s">
        <v>119</v>
      </c>
      <c r="B12" s="21" t="s">
        <v>118</v>
      </c>
      <c r="C12" s="21" t="s">
        <v>106</v>
      </c>
      <c r="D12" s="24">
        <v>433000</v>
      </c>
      <c r="E12" s="22">
        <v>4920.1790000000001</v>
      </c>
      <c r="F12" s="23">
        <v>2.4000453657459602</v>
      </c>
      <c r="G12" s="22"/>
    </row>
    <row r="13" spans="1:7" x14ac:dyDescent="0.2">
      <c r="A13" s="21" t="s">
        <v>124</v>
      </c>
      <c r="B13" s="21" t="s">
        <v>123</v>
      </c>
      <c r="C13" s="21" t="s">
        <v>111</v>
      </c>
      <c r="D13" s="24">
        <v>242600</v>
      </c>
      <c r="E13" s="22">
        <v>4483.3693000000003</v>
      </c>
      <c r="F13" s="23">
        <v>2.1869711877134401</v>
      </c>
      <c r="G13" s="22"/>
    </row>
    <row r="14" spans="1:7" x14ac:dyDescent="0.2">
      <c r="A14" s="21" t="s">
        <v>121</v>
      </c>
      <c r="B14" s="21" t="s">
        <v>120</v>
      </c>
      <c r="C14" s="21" t="s">
        <v>122</v>
      </c>
      <c r="D14" s="24">
        <v>324800</v>
      </c>
      <c r="E14" s="22">
        <v>4197.0655999999999</v>
      </c>
      <c r="F14" s="23">
        <v>2.0473132873848301</v>
      </c>
      <c r="G14" s="22"/>
    </row>
    <row r="15" spans="1:7" x14ac:dyDescent="0.2">
      <c r="A15" s="21" t="s">
        <v>126</v>
      </c>
      <c r="B15" s="21" t="s">
        <v>125</v>
      </c>
      <c r="C15" s="21" t="s">
        <v>127</v>
      </c>
      <c r="D15" s="24">
        <v>1300000</v>
      </c>
      <c r="E15" s="22">
        <v>3636.88</v>
      </c>
      <c r="F15" s="23">
        <v>1.7740567954487401</v>
      </c>
      <c r="G15" s="22"/>
    </row>
    <row r="16" spans="1:7" x14ac:dyDescent="0.2">
      <c r="A16" s="21" t="s">
        <v>129</v>
      </c>
      <c r="B16" s="21" t="s">
        <v>128</v>
      </c>
      <c r="C16" s="21" t="s">
        <v>130</v>
      </c>
      <c r="D16" s="24">
        <v>235000</v>
      </c>
      <c r="E16" s="22">
        <v>3593.3850000000002</v>
      </c>
      <c r="F16" s="23">
        <v>1.7528400931329999</v>
      </c>
      <c r="G16" s="22"/>
    </row>
    <row r="17" spans="1:7" x14ac:dyDescent="0.2">
      <c r="A17" s="21" t="s">
        <v>135</v>
      </c>
      <c r="B17" s="21" t="s">
        <v>134</v>
      </c>
      <c r="C17" s="21" t="s">
        <v>106</v>
      </c>
      <c r="D17" s="24">
        <v>373000</v>
      </c>
      <c r="E17" s="22">
        <v>3129.2835</v>
      </c>
      <c r="F17" s="23">
        <v>1.52645307463007</v>
      </c>
      <c r="G17" s="22"/>
    </row>
    <row r="18" spans="1:7" x14ac:dyDescent="0.2">
      <c r="A18" s="21" t="s">
        <v>132</v>
      </c>
      <c r="B18" s="21" t="s">
        <v>131</v>
      </c>
      <c r="C18" s="21" t="s">
        <v>133</v>
      </c>
      <c r="D18" s="24">
        <v>855000</v>
      </c>
      <c r="E18" s="22">
        <v>3109.2075</v>
      </c>
      <c r="F18" s="23">
        <v>1.51666007507401</v>
      </c>
      <c r="G18" s="22"/>
    </row>
    <row r="19" spans="1:7" x14ac:dyDescent="0.2">
      <c r="A19" s="21" t="s">
        <v>137</v>
      </c>
      <c r="B19" s="21" t="s">
        <v>136</v>
      </c>
      <c r="C19" s="21" t="s">
        <v>138</v>
      </c>
      <c r="D19" s="24">
        <v>160000</v>
      </c>
      <c r="E19" s="22">
        <v>3030.24</v>
      </c>
      <c r="F19" s="23">
        <v>1.4781400166737899</v>
      </c>
      <c r="G19" s="22"/>
    </row>
    <row r="20" spans="1:7" x14ac:dyDescent="0.2">
      <c r="A20" s="21" t="s">
        <v>146</v>
      </c>
      <c r="B20" s="21" t="s">
        <v>145</v>
      </c>
      <c r="C20" s="21" t="s">
        <v>147</v>
      </c>
      <c r="D20" s="24">
        <v>725000</v>
      </c>
      <c r="E20" s="22">
        <v>2970.3249999999998</v>
      </c>
      <c r="F20" s="23">
        <v>1.4489136982637001</v>
      </c>
      <c r="G20" s="22"/>
    </row>
    <row r="21" spans="1:7" x14ac:dyDescent="0.2">
      <c r="A21" s="21" t="s">
        <v>143</v>
      </c>
      <c r="B21" s="21" t="s">
        <v>142</v>
      </c>
      <c r="C21" s="21" t="s">
        <v>144</v>
      </c>
      <c r="D21" s="24">
        <v>42500</v>
      </c>
      <c r="E21" s="22">
        <v>2902.2824999999998</v>
      </c>
      <c r="F21" s="23">
        <v>1.41572281500543</v>
      </c>
      <c r="G21" s="22"/>
    </row>
    <row r="22" spans="1:7" x14ac:dyDescent="0.2">
      <c r="A22" s="21" t="s">
        <v>149</v>
      </c>
      <c r="B22" s="21" t="s">
        <v>148</v>
      </c>
      <c r="C22" s="21" t="s">
        <v>150</v>
      </c>
      <c r="D22" s="24">
        <v>159500</v>
      </c>
      <c r="E22" s="22">
        <v>2840.5355</v>
      </c>
      <c r="F22" s="23">
        <v>1.3856028536790801</v>
      </c>
      <c r="G22" s="22"/>
    </row>
    <row r="23" spans="1:7" x14ac:dyDescent="0.2">
      <c r="A23" s="21" t="s">
        <v>166</v>
      </c>
      <c r="B23" s="21" t="s">
        <v>165</v>
      </c>
      <c r="C23" s="21" t="s">
        <v>153</v>
      </c>
      <c r="D23" s="24">
        <v>25000</v>
      </c>
      <c r="E23" s="22">
        <v>2768.55</v>
      </c>
      <c r="F23" s="23">
        <v>1.35048858940619</v>
      </c>
      <c r="G23" s="22"/>
    </row>
    <row r="24" spans="1:7" x14ac:dyDescent="0.2">
      <c r="A24" s="21" t="s">
        <v>155</v>
      </c>
      <c r="B24" s="21" t="s">
        <v>154</v>
      </c>
      <c r="C24" s="21" t="s">
        <v>156</v>
      </c>
      <c r="D24" s="24">
        <v>24500</v>
      </c>
      <c r="E24" s="22">
        <v>2744.52675</v>
      </c>
      <c r="F24" s="23">
        <v>1.33877013570102</v>
      </c>
      <c r="G24" s="22"/>
    </row>
    <row r="25" spans="1:7" x14ac:dyDescent="0.2">
      <c r="A25" s="21" t="s">
        <v>152</v>
      </c>
      <c r="B25" s="21" t="s">
        <v>151</v>
      </c>
      <c r="C25" s="21" t="s">
        <v>153</v>
      </c>
      <c r="D25" s="24">
        <v>332000</v>
      </c>
      <c r="E25" s="22">
        <v>2611.0140000000001</v>
      </c>
      <c r="F25" s="23">
        <v>1.2736431033500699</v>
      </c>
      <c r="G25" s="22"/>
    </row>
    <row r="26" spans="1:7" x14ac:dyDescent="0.2">
      <c r="A26" s="21" t="s">
        <v>158</v>
      </c>
      <c r="B26" s="21" t="s">
        <v>157</v>
      </c>
      <c r="C26" s="21" t="s">
        <v>159</v>
      </c>
      <c r="D26" s="24">
        <v>396000</v>
      </c>
      <c r="E26" s="22">
        <v>2552.4180000000001</v>
      </c>
      <c r="F26" s="23">
        <v>1.2450601883278201</v>
      </c>
      <c r="G26" s="22"/>
    </row>
    <row r="27" spans="1:7" x14ac:dyDescent="0.2">
      <c r="A27" s="21" t="s">
        <v>161</v>
      </c>
      <c r="B27" s="21" t="s">
        <v>160</v>
      </c>
      <c r="C27" s="21" t="s">
        <v>162</v>
      </c>
      <c r="D27" s="24">
        <v>1270000</v>
      </c>
      <c r="E27" s="22">
        <v>2533.1419999999998</v>
      </c>
      <c r="F27" s="23">
        <v>1.2356574258530999</v>
      </c>
      <c r="G27" s="22"/>
    </row>
    <row r="28" spans="1:7" x14ac:dyDescent="0.2">
      <c r="A28" s="21" t="s">
        <v>170</v>
      </c>
      <c r="B28" s="21" t="s">
        <v>169</v>
      </c>
      <c r="C28" s="21" t="s">
        <v>171</v>
      </c>
      <c r="D28" s="24">
        <v>340000</v>
      </c>
      <c r="E28" s="22">
        <v>2236.35</v>
      </c>
      <c r="F28" s="23">
        <v>1.0908833710493</v>
      </c>
      <c r="G28" s="22"/>
    </row>
    <row r="29" spans="1:7" x14ac:dyDescent="0.2">
      <c r="A29" s="21" t="s">
        <v>173</v>
      </c>
      <c r="B29" s="21" t="s">
        <v>172</v>
      </c>
      <c r="C29" s="21" t="s">
        <v>174</v>
      </c>
      <c r="D29" s="24">
        <v>89000</v>
      </c>
      <c r="E29" s="22">
        <v>2221.5735</v>
      </c>
      <c r="F29" s="23">
        <v>1.0836754482588999</v>
      </c>
      <c r="G29" s="22"/>
    </row>
    <row r="30" spans="1:7" x14ac:dyDescent="0.2">
      <c r="A30" s="21" t="s">
        <v>180</v>
      </c>
      <c r="B30" s="21" t="s">
        <v>179</v>
      </c>
      <c r="C30" s="21" t="s">
        <v>181</v>
      </c>
      <c r="D30" s="24">
        <v>170100</v>
      </c>
      <c r="E30" s="22">
        <v>2178.4706999999999</v>
      </c>
      <c r="F30" s="23">
        <v>1.0626500596722901</v>
      </c>
      <c r="G30" s="22"/>
    </row>
    <row r="31" spans="1:7" x14ac:dyDescent="0.2">
      <c r="A31" s="21" t="s">
        <v>168</v>
      </c>
      <c r="B31" s="21" t="s">
        <v>167</v>
      </c>
      <c r="C31" s="21" t="s">
        <v>111</v>
      </c>
      <c r="D31" s="24">
        <v>126800</v>
      </c>
      <c r="E31" s="22">
        <v>2171.1963999999998</v>
      </c>
      <c r="F31" s="23">
        <v>1.0591016826713699</v>
      </c>
      <c r="G31" s="22"/>
    </row>
    <row r="32" spans="1:7" x14ac:dyDescent="0.2">
      <c r="A32" s="21" t="s">
        <v>191</v>
      </c>
      <c r="B32" s="21" t="s">
        <v>190</v>
      </c>
      <c r="C32" s="21" t="s">
        <v>159</v>
      </c>
      <c r="D32" s="24">
        <v>1569848</v>
      </c>
      <c r="E32" s="22">
        <v>2050.0645030000001</v>
      </c>
      <c r="F32" s="23">
        <v>1.0000139852443299</v>
      </c>
      <c r="G32" s="22"/>
    </row>
    <row r="33" spans="1:7" x14ac:dyDescent="0.2">
      <c r="A33" s="21" t="s">
        <v>178</v>
      </c>
      <c r="B33" s="21" t="s">
        <v>177</v>
      </c>
      <c r="C33" s="21" t="s">
        <v>106</v>
      </c>
      <c r="D33" s="24">
        <v>197400</v>
      </c>
      <c r="E33" s="22">
        <v>1965.8079</v>
      </c>
      <c r="F33" s="23">
        <v>0.95891392169711698</v>
      </c>
      <c r="G33" s="22"/>
    </row>
    <row r="34" spans="1:7" x14ac:dyDescent="0.2">
      <c r="A34" s="21" t="s">
        <v>164</v>
      </c>
      <c r="B34" s="21" t="s">
        <v>163</v>
      </c>
      <c r="C34" s="21" t="s">
        <v>150</v>
      </c>
      <c r="D34" s="24">
        <v>135000</v>
      </c>
      <c r="E34" s="22">
        <v>1944.2025000000001</v>
      </c>
      <c r="F34" s="23">
        <v>0.94837488640082201</v>
      </c>
      <c r="G34" s="22"/>
    </row>
    <row r="35" spans="1:7" x14ac:dyDescent="0.2">
      <c r="A35" s="21" t="s">
        <v>176</v>
      </c>
      <c r="B35" s="21" t="s">
        <v>175</v>
      </c>
      <c r="C35" s="21" t="s">
        <v>159</v>
      </c>
      <c r="D35" s="24">
        <v>595000</v>
      </c>
      <c r="E35" s="22">
        <v>1940.89</v>
      </c>
      <c r="F35" s="23">
        <v>0.94675906098592699</v>
      </c>
      <c r="G35" s="22"/>
    </row>
    <row r="36" spans="1:7" x14ac:dyDescent="0.2">
      <c r="A36" s="21" t="s">
        <v>140</v>
      </c>
      <c r="B36" s="21" t="s">
        <v>139</v>
      </c>
      <c r="C36" s="21" t="s">
        <v>141</v>
      </c>
      <c r="D36" s="24">
        <v>155000</v>
      </c>
      <c r="E36" s="22">
        <v>1876.0425</v>
      </c>
      <c r="F36" s="23">
        <v>0.91512668707123601</v>
      </c>
      <c r="G36" s="22"/>
    </row>
    <row r="37" spans="1:7" x14ac:dyDescent="0.2">
      <c r="A37" s="21" t="s">
        <v>183</v>
      </c>
      <c r="B37" s="21" t="s">
        <v>182</v>
      </c>
      <c r="C37" s="21" t="s">
        <v>184</v>
      </c>
      <c r="D37" s="24">
        <v>161776</v>
      </c>
      <c r="E37" s="22">
        <v>1814.72228</v>
      </c>
      <c r="F37" s="23">
        <v>0.88521490747185105</v>
      </c>
      <c r="G37" s="22"/>
    </row>
    <row r="38" spans="1:7" x14ac:dyDescent="0.2">
      <c r="A38" s="21" t="s">
        <v>202</v>
      </c>
      <c r="B38" s="21" t="s">
        <v>201</v>
      </c>
      <c r="C38" s="21" t="s">
        <v>147</v>
      </c>
      <c r="D38" s="24">
        <v>28686</v>
      </c>
      <c r="E38" s="22">
        <v>1739.791557</v>
      </c>
      <c r="F38" s="23">
        <v>0.84866397416471995</v>
      </c>
      <c r="G38" s="22"/>
    </row>
    <row r="39" spans="1:7" x14ac:dyDescent="0.2">
      <c r="A39" s="21" t="s">
        <v>188</v>
      </c>
      <c r="B39" s="21" t="s">
        <v>187</v>
      </c>
      <c r="C39" s="21" t="s">
        <v>189</v>
      </c>
      <c r="D39" s="24">
        <v>550000</v>
      </c>
      <c r="E39" s="22">
        <v>1694</v>
      </c>
      <c r="F39" s="23">
        <v>0.82632701972299305</v>
      </c>
      <c r="G39" s="22"/>
    </row>
    <row r="40" spans="1:7" x14ac:dyDescent="0.2">
      <c r="A40" s="21" t="s">
        <v>186</v>
      </c>
      <c r="B40" s="21" t="s">
        <v>185</v>
      </c>
      <c r="C40" s="21" t="s">
        <v>117</v>
      </c>
      <c r="D40" s="24">
        <v>120000</v>
      </c>
      <c r="E40" s="22">
        <v>1651.44</v>
      </c>
      <c r="F40" s="23">
        <v>0.80556640699606896</v>
      </c>
      <c r="G40" s="22"/>
    </row>
    <row r="41" spans="1:7" x14ac:dyDescent="0.2">
      <c r="A41" s="21" t="s">
        <v>196</v>
      </c>
      <c r="B41" s="21" t="s">
        <v>195</v>
      </c>
      <c r="C41" s="21" t="s">
        <v>197</v>
      </c>
      <c r="D41" s="24">
        <v>600000</v>
      </c>
      <c r="E41" s="22">
        <v>1540.2</v>
      </c>
      <c r="F41" s="23">
        <v>0.75130394083669105</v>
      </c>
      <c r="G41" s="22"/>
    </row>
    <row r="42" spans="1:7" x14ac:dyDescent="0.2">
      <c r="A42" s="21" t="s">
        <v>193</v>
      </c>
      <c r="B42" s="21" t="s">
        <v>192</v>
      </c>
      <c r="C42" s="21" t="s">
        <v>194</v>
      </c>
      <c r="D42" s="24">
        <v>52395</v>
      </c>
      <c r="E42" s="22">
        <v>1518.538088</v>
      </c>
      <c r="F42" s="23">
        <v>0.74073733919297102</v>
      </c>
      <c r="G42" s="22"/>
    </row>
    <row r="43" spans="1:7" x14ac:dyDescent="0.2">
      <c r="A43" s="21" t="s">
        <v>224</v>
      </c>
      <c r="B43" s="21" t="s">
        <v>223</v>
      </c>
      <c r="C43" s="21" t="s">
        <v>225</v>
      </c>
      <c r="D43" s="24">
        <v>160000</v>
      </c>
      <c r="E43" s="22">
        <v>1426.72</v>
      </c>
      <c r="F43" s="23">
        <v>0.69594881084958005</v>
      </c>
      <c r="G43" s="22"/>
    </row>
    <row r="44" spans="1:7" x14ac:dyDescent="0.2">
      <c r="A44" s="21" t="s">
        <v>204</v>
      </c>
      <c r="B44" s="21" t="s">
        <v>203</v>
      </c>
      <c r="C44" s="21" t="s">
        <v>156</v>
      </c>
      <c r="D44" s="24">
        <v>182000</v>
      </c>
      <c r="E44" s="22">
        <v>1419.145</v>
      </c>
      <c r="F44" s="23">
        <v>0.69225375348570695</v>
      </c>
      <c r="G44" s="22"/>
    </row>
    <row r="45" spans="1:7" x14ac:dyDescent="0.2">
      <c r="A45" s="21" t="s">
        <v>199</v>
      </c>
      <c r="B45" s="21" t="s">
        <v>198</v>
      </c>
      <c r="C45" s="21" t="s">
        <v>200</v>
      </c>
      <c r="D45" s="24">
        <v>209400</v>
      </c>
      <c r="E45" s="22">
        <v>1350.5253</v>
      </c>
      <c r="F45" s="23">
        <v>0.65878131417326002</v>
      </c>
      <c r="G45" s="22"/>
    </row>
    <row r="46" spans="1:7" x14ac:dyDescent="0.2">
      <c r="A46" s="21" t="s">
        <v>222</v>
      </c>
      <c r="B46" s="21" t="s">
        <v>221</v>
      </c>
      <c r="C46" s="21" t="s">
        <v>184</v>
      </c>
      <c r="D46" s="24">
        <v>25000</v>
      </c>
      <c r="E46" s="22">
        <v>1251.575</v>
      </c>
      <c r="F46" s="23">
        <v>0.61051371883695704</v>
      </c>
      <c r="G46" s="22"/>
    </row>
    <row r="47" spans="1:7" x14ac:dyDescent="0.2">
      <c r="A47" s="21" t="s">
        <v>208</v>
      </c>
      <c r="B47" s="21" t="s">
        <v>207</v>
      </c>
      <c r="C47" s="21" t="s">
        <v>209</v>
      </c>
      <c r="D47" s="24">
        <v>75000</v>
      </c>
      <c r="E47" s="22">
        <v>1237.9124999999999</v>
      </c>
      <c r="F47" s="23">
        <v>0.603849201182314</v>
      </c>
      <c r="G47" s="22"/>
    </row>
    <row r="48" spans="1:7" x14ac:dyDescent="0.2">
      <c r="A48" s="21" t="s">
        <v>206</v>
      </c>
      <c r="B48" s="21" t="s">
        <v>205</v>
      </c>
      <c r="C48" s="21" t="s">
        <v>181</v>
      </c>
      <c r="D48" s="24">
        <v>34000</v>
      </c>
      <c r="E48" s="22">
        <v>1220.787</v>
      </c>
      <c r="F48" s="23">
        <v>0.59549544476185001</v>
      </c>
      <c r="G48" s="22"/>
    </row>
    <row r="49" spans="1:9" x14ac:dyDescent="0.2">
      <c r="A49" s="21" t="s">
        <v>214</v>
      </c>
      <c r="B49" s="21" t="s">
        <v>213</v>
      </c>
      <c r="C49" s="21" t="s">
        <v>111</v>
      </c>
      <c r="D49" s="24">
        <v>160000</v>
      </c>
      <c r="E49" s="22">
        <v>1147.2</v>
      </c>
      <c r="F49" s="23">
        <v>0.55959997463177003</v>
      </c>
      <c r="G49" s="22"/>
    </row>
    <row r="50" spans="1:9" x14ac:dyDescent="0.2">
      <c r="A50" s="21" t="s">
        <v>211</v>
      </c>
      <c r="B50" s="21" t="s">
        <v>210</v>
      </c>
      <c r="C50" s="21" t="s">
        <v>212</v>
      </c>
      <c r="D50" s="24">
        <v>787000</v>
      </c>
      <c r="E50" s="22">
        <v>1137.5298</v>
      </c>
      <c r="F50" s="23">
        <v>0.55488288635188499</v>
      </c>
      <c r="G50" s="22"/>
    </row>
    <row r="51" spans="1:9" x14ac:dyDescent="0.2">
      <c r="A51" s="21" t="s">
        <v>229</v>
      </c>
      <c r="B51" s="21" t="s">
        <v>228</v>
      </c>
      <c r="C51" s="21" t="s">
        <v>220</v>
      </c>
      <c r="D51" s="24">
        <v>50000</v>
      </c>
      <c r="E51" s="22">
        <v>1132.5</v>
      </c>
      <c r="F51" s="23">
        <v>0.55242936826227296</v>
      </c>
      <c r="G51" s="22"/>
    </row>
    <row r="52" spans="1:9" x14ac:dyDescent="0.2">
      <c r="A52" s="21" t="s">
        <v>219</v>
      </c>
      <c r="B52" s="21" t="s">
        <v>218</v>
      </c>
      <c r="C52" s="21" t="s">
        <v>220</v>
      </c>
      <c r="D52" s="24">
        <v>220000</v>
      </c>
      <c r="E52" s="22">
        <v>1100.44</v>
      </c>
      <c r="F52" s="23">
        <v>0.53679061722784605</v>
      </c>
      <c r="G52" s="22"/>
    </row>
    <row r="53" spans="1:9" x14ac:dyDescent="0.2">
      <c r="A53" s="21" t="s">
        <v>216</v>
      </c>
      <c r="B53" s="21" t="s">
        <v>215</v>
      </c>
      <c r="C53" s="21" t="s">
        <v>217</v>
      </c>
      <c r="D53" s="24">
        <v>90000</v>
      </c>
      <c r="E53" s="22">
        <v>1003.545</v>
      </c>
      <c r="F53" s="23">
        <v>0.48952558973312399</v>
      </c>
      <c r="G53" s="22"/>
    </row>
    <row r="54" spans="1:9" x14ac:dyDescent="0.2">
      <c r="A54" s="21" t="s">
        <v>227</v>
      </c>
      <c r="B54" s="21" t="s">
        <v>226</v>
      </c>
      <c r="C54" s="21" t="s">
        <v>117</v>
      </c>
      <c r="D54" s="24">
        <v>250646</v>
      </c>
      <c r="E54" s="22">
        <v>875.631801</v>
      </c>
      <c r="F54" s="23">
        <v>0.42712999793093698</v>
      </c>
      <c r="G54" s="22"/>
    </row>
    <row r="55" spans="1:9" x14ac:dyDescent="0.2">
      <c r="A55" s="21" t="s">
        <v>231</v>
      </c>
      <c r="B55" s="21" t="s">
        <v>230</v>
      </c>
      <c r="C55" s="21" t="s">
        <v>150</v>
      </c>
      <c r="D55" s="24">
        <v>250000</v>
      </c>
      <c r="E55" s="22">
        <v>671.875</v>
      </c>
      <c r="F55" s="23">
        <v>0.32773817377590703</v>
      </c>
      <c r="G55" s="22"/>
    </row>
    <row r="56" spans="1:9" x14ac:dyDescent="0.2">
      <c r="A56" s="20" t="s">
        <v>28</v>
      </c>
      <c r="B56" s="20"/>
      <c r="C56" s="20"/>
      <c r="D56" s="20"/>
      <c r="E56" s="25">
        <f>SUM(E7:E55)</f>
        <v>140179.17527900005</v>
      </c>
      <c r="F56" s="26">
        <f>SUM(F7:F55)</f>
        <v>68.37889028071028</v>
      </c>
      <c r="G56" s="25"/>
      <c r="H56" s="14"/>
      <c r="I56" s="14"/>
    </row>
    <row r="57" spans="1:9" x14ac:dyDescent="0.2">
      <c r="A57" s="21"/>
      <c r="B57" s="21"/>
      <c r="C57" s="21"/>
      <c r="D57" s="21"/>
      <c r="E57" s="22"/>
      <c r="F57" s="23"/>
      <c r="G57" s="22"/>
    </row>
    <row r="58" spans="1:9" x14ac:dyDescent="0.2">
      <c r="A58" s="20" t="s">
        <v>323</v>
      </c>
      <c r="B58" s="21"/>
      <c r="C58" s="21"/>
      <c r="D58" s="21"/>
      <c r="E58" s="22"/>
      <c r="F58" s="23"/>
      <c r="G58" s="22"/>
    </row>
    <row r="59" spans="1:9" x14ac:dyDescent="0.2">
      <c r="A59" s="21"/>
      <c r="B59" s="21" t="s">
        <v>324</v>
      </c>
      <c r="C59" s="21" t="s">
        <v>225</v>
      </c>
      <c r="D59" s="24">
        <v>27500</v>
      </c>
      <c r="E59" s="22">
        <v>2.7499999999999998E-3</v>
      </c>
      <c r="F59" s="23">
        <v>1.3414399670827799E-6</v>
      </c>
      <c r="G59" s="22"/>
    </row>
    <row r="60" spans="1:9" x14ac:dyDescent="0.2">
      <c r="A60" s="21" t="s">
        <v>326</v>
      </c>
      <c r="B60" s="21" t="s">
        <v>325</v>
      </c>
      <c r="C60" s="21" t="s">
        <v>327</v>
      </c>
      <c r="D60" s="24">
        <v>27000</v>
      </c>
      <c r="E60" s="22">
        <v>2.7000000000000001E-3</v>
      </c>
      <c r="F60" s="23">
        <v>1.3170501494994599E-6</v>
      </c>
      <c r="G60" s="22"/>
    </row>
    <row r="61" spans="1:9" x14ac:dyDescent="0.2">
      <c r="A61" s="20" t="s">
        <v>28</v>
      </c>
      <c r="B61" s="20"/>
      <c r="C61" s="20"/>
      <c r="D61" s="20"/>
      <c r="E61" s="25">
        <f>SUM(E58:E60)</f>
        <v>5.45E-3</v>
      </c>
      <c r="F61" s="26">
        <f>SUM(F58:F60)</f>
        <v>2.6584901165822396E-6</v>
      </c>
      <c r="G61" s="25"/>
      <c r="H61" s="14"/>
      <c r="I61" s="14"/>
    </row>
    <row r="62" spans="1:9" x14ac:dyDescent="0.2">
      <c r="A62" s="21"/>
      <c r="B62" s="21"/>
      <c r="C62" s="21"/>
      <c r="D62" s="21"/>
      <c r="E62" s="22"/>
      <c r="F62" s="23"/>
      <c r="G62" s="22"/>
    </row>
    <row r="63" spans="1:9" x14ac:dyDescent="0.2">
      <c r="A63" s="20" t="s">
        <v>24</v>
      </c>
      <c r="B63" s="21"/>
      <c r="C63" s="21"/>
      <c r="D63" s="21"/>
      <c r="E63" s="22"/>
      <c r="F63" s="23"/>
      <c r="G63" s="22"/>
    </row>
    <row r="64" spans="1:9" x14ac:dyDescent="0.2">
      <c r="A64" s="20" t="s">
        <v>25</v>
      </c>
      <c r="B64" s="21"/>
      <c r="C64" s="21"/>
      <c r="D64" s="21"/>
      <c r="E64" s="22"/>
      <c r="F64" s="23"/>
      <c r="G64" s="22"/>
    </row>
    <row r="65" spans="1:7" x14ac:dyDescent="0.2">
      <c r="A65" s="21" t="s">
        <v>66</v>
      </c>
      <c r="B65" s="21" t="s">
        <v>65</v>
      </c>
      <c r="C65" s="21" t="s">
        <v>67</v>
      </c>
      <c r="D65" s="24">
        <v>5000</v>
      </c>
      <c r="E65" s="22">
        <v>5335.9685792</v>
      </c>
      <c r="F65" s="23">
        <v>2.6028660055406601</v>
      </c>
      <c r="G65" s="22">
        <v>7.6749999999999998</v>
      </c>
    </row>
    <row r="66" spans="1:7" x14ac:dyDescent="0.2">
      <c r="A66" s="21" t="s">
        <v>74</v>
      </c>
      <c r="B66" s="21" t="s">
        <v>73</v>
      </c>
      <c r="C66" s="21" t="s">
        <v>55</v>
      </c>
      <c r="D66" s="24">
        <v>5000</v>
      </c>
      <c r="E66" s="22">
        <v>5313.9944520999998</v>
      </c>
      <c r="F66" s="23">
        <v>2.59214710651022</v>
      </c>
      <c r="G66" s="22">
        <v>7.915</v>
      </c>
    </row>
    <row r="67" spans="1:7" x14ac:dyDescent="0.2">
      <c r="A67" s="21" t="s">
        <v>57</v>
      </c>
      <c r="B67" s="21" t="s">
        <v>56</v>
      </c>
      <c r="C67" s="21" t="s">
        <v>58</v>
      </c>
      <c r="D67" s="24">
        <v>5000</v>
      </c>
      <c r="E67" s="22">
        <v>5078.0701369999997</v>
      </c>
      <c r="F67" s="23">
        <v>2.4770640863350302</v>
      </c>
      <c r="G67" s="22">
        <v>7.8949999999999996</v>
      </c>
    </row>
    <row r="68" spans="1:7" x14ac:dyDescent="0.2">
      <c r="A68" s="21" t="s">
        <v>309</v>
      </c>
      <c r="B68" s="21" t="s">
        <v>308</v>
      </c>
      <c r="C68" s="21" t="s">
        <v>55</v>
      </c>
      <c r="D68" s="24">
        <v>5000</v>
      </c>
      <c r="E68" s="22">
        <v>5045.9882877</v>
      </c>
      <c r="F68" s="23">
        <v>2.46141467729178</v>
      </c>
      <c r="G68" s="22">
        <v>8.5103000000000009</v>
      </c>
    </row>
    <row r="69" spans="1:7" x14ac:dyDescent="0.2">
      <c r="A69" s="21" t="s">
        <v>237</v>
      </c>
      <c r="B69" s="21" t="s">
        <v>236</v>
      </c>
      <c r="C69" s="21" t="s">
        <v>58</v>
      </c>
      <c r="D69" s="24">
        <v>350</v>
      </c>
      <c r="E69" s="22">
        <v>3521.3880205</v>
      </c>
      <c r="F69" s="23">
        <v>1.7177202292019</v>
      </c>
      <c r="G69" s="22">
        <v>8.3450000000000006</v>
      </c>
    </row>
    <row r="70" spans="1:7" x14ac:dyDescent="0.2">
      <c r="A70" s="21" t="s">
        <v>233</v>
      </c>
      <c r="B70" s="21" t="s">
        <v>232</v>
      </c>
      <c r="C70" s="21" t="s">
        <v>26</v>
      </c>
      <c r="D70" s="24">
        <v>300</v>
      </c>
      <c r="E70" s="22">
        <v>3157.5560547999999</v>
      </c>
      <c r="F70" s="23">
        <v>1.5402443237137999</v>
      </c>
      <c r="G70" s="22">
        <v>7.6768999999999998</v>
      </c>
    </row>
    <row r="71" spans="1:7" x14ac:dyDescent="0.2">
      <c r="A71" s="21" t="s">
        <v>307</v>
      </c>
      <c r="B71" s="21" t="s">
        <v>306</v>
      </c>
      <c r="C71" s="21" t="s">
        <v>26</v>
      </c>
      <c r="D71" s="24">
        <v>2500</v>
      </c>
      <c r="E71" s="22">
        <v>2613.3286985999998</v>
      </c>
      <c r="F71" s="23">
        <v>1.27477220488235</v>
      </c>
      <c r="G71" s="22">
        <v>7.72</v>
      </c>
    </row>
    <row r="72" spans="1:7" x14ac:dyDescent="0.2">
      <c r="A72" s="21" t="s">
        <v>84</v>
      </c>
      <c r="B72" s="21" t="s">
        <v>83</v>
      </c>
      <c r="C72" s="21" t="s">
        <v>26</v>
      </c>
      <c r="D72" s="24">
        <v>250</v>
      </c>
      <c r="E72" s="22">
        <v>2600.2674999999999</v>
      </c>
      <c r="F72" s="23">
        <v>1.2684009998568799</v>
      </c>
      <c r="G72" s="22">
        <v>7.7350000000000003</v>
      </c>
    </row>
    <row r="73" spans="1:7" x14ac:dyDescent="0.2">
      <c r="A73" s="21" t="s">
        <v>76</v>
      </c>
      <c r="B73" s="21" t="s">
        <v>75</v>
      </c>
      <c r="C73" s="21" t="s">
        <v>26</v>
      </c>
      <c r="D73" s="24">
        <v>2500</v>
      </c>
      <c r="E73" s="22">
        <v>2582.9275342000001</v>
      </c>
      <c r="F73" s="23">
        <v>1.2599426278016199</v>
      </c>
      <c r="G73" s="22">
        <v>7.5949999999999998</v>
      </c>
    </row>
    <row r="74" spans="1:7" x14ac:dyDescent="0.2">
      <c r="A74" s="21" t="s">
        <v>78</v>
      </c>
      <c r="B74" s="21" t="s">
        <v>77</v>
      </c>
      <c r="C74" s="21" t="s">
        <v>26</v>
      </c>
      <c r="D74" s="24">
        <v>2500</v>
      </c>
      <c r="E74" s="22">
        <v>2568.4599658000002</v>
      </c>
      <c r="F74" s="23">
        <v>1.2528854007186201</v>
      </c>
      <c r="G74" s="22">
        <v>7.7374000000000001</v>
      </c>
    </row>
    <row r="75" spans="1:7" x14ac:dyDescent="0.2">
      <c r="A75" s="21" t="s">
        <v>94</v>
      </c>
      <c r="B75" s="21" t="s">
        <v>93</v>
      </c>
      <c r="C75" s="21" t="s">
        <v>26</v>
      </c>
      <c r="D75" s="24">
        <v>2500</v>
      </c>
      <c r="E75" s="22">
        <v>2561.292226</v>
      </c>
      <c r="F75" s="23">
        <v>1.2493890033944799</v>
      </c>
      <c r="G75" s="22">
        <v>7.5934999999999997</v>
      </c>
    </row>
    <row r="76" spans="1:7" x14ac:dyDescent="0.2">
      <c r="A76" s="21" t="s">
        <v>329</v>
      </c>
      <c r="B76" s="21" t="s">
        <v>328</v>
      </c>
      <c r="C76" s="21" t="s">
        <v>58</v>
      </c>
      <c r="D76" s="24">
        <v>2500</v>
      </c>
      <c r="E76" s="22">
        <v>2558.4289041000002</v>
      </c>
      <c r="F76" s="23">
        <v>1.2479922854180101</v>
      </c>
      <c r="G76" s="22">
        <v>8.8899000000000008</v>
      </c>
    </row>
    <row r="77" spans="1:7" x14ac:dyDescent="0.2">
      <c r="A77" s="21" t="s">
        <v>69</v>
      </c>
      <c r="B77" s="21" t="s">
        <v>68</v>
      </c>
      <c r="C77" s="21" t="s">
        <v>55</v>
      </c>
      <c r="D77" s="24">
        <v>2500</v>
      </c>
      <c r="E77" s="22">
        <v>2537.3103766999998</v>
      </c>
      <c r="F77" s="23">
        <v>1.2376907447997301</v>
      </c>
      <c r="G77" s="22">
        <v>8.5149000000000008</v>
      </c>
    </row>
    <row r="78" spans="1:7" x14ac:dyDescent="0.2">
      <c r="A78" s="21" t="s">
        <v>86</v>
      </c>
      <c r="B78" s="21" t="s">
        <v>85</v>
      </c>
      <c r="C78" s="21" t="s">
        <v>26</v>
      </c>
      <c r="D78" s="24">
        <v>250</v>
      </c>
      <c r="E78" s="22">
        <v>2474.1905821999999</v>
      </c>
      <c r="F78" s="23">
        <v>1.20690113932469</v>
      </c>
      <c r="G78" s="22">
        <v>7.665</v>
      </c>
    </row>
    <row r="79" spans="1:7" x14ac:dyDescent="0.2">
      <c r="A79" s="21" t="s">
        <v>71</v>
      </c>
      <c r="B79" s="21" t="s">
        <v>70</v>
      </c>
      <c r="C79" s="21" t="s">
        <v>72</v>
      </c>
      <c r="D79" s="24">
        <v>2000</v>
      </c>
      <c r="E79" s="22">
        <v>2153.1077049</v>
      </c>
      <c r="F79" s="23">
        <v>1.0502780831951799</v>
      </c>
      <c r="G79" s="22">
        <v>7.96</v>
      </c>
    </row>
    <row r="80" spans="1:7" x14ac:dyDescent="0.2">
      <c r="A80" s="21" t="s">
        <v>331</v>
      </c>
      <c r="B80" s="21" t="s">
        <v>330</v>
      </c>
      <c r="C80" s="21" t="s">
        <v>26</v>
      </c>
      <c r="D80" s="24">
        <v>2000</v>
      </c>
      <c r="E80" s="22">
        <v>2031.2862192</v>
      </c>
      <c r="F80" s="23">
        <v>0.99085400691612902</v>
      </c>
      <c r="G80" s="22">
        <v>7.58</v>
      </c>
    </row>
    <row r="81" spans="1:9" x14ac:dyDescent="0.2">
      <c r="A81" s="21" t="s">
        <v>80</v>
      </c>
      <c r="B81" s="21" t="s">
        <v>79</v>
      </c>
      <c r="C81" s="21" t="s">
        <v>26</v>
      </c>
      <c r="D81" s="24">
        <v>3500</v>
      </c>
      <c r="E81" s="22">
        <v>1911.49</v>
      </c>
      <c r="F81" s="23">
        <v>0.93241784824693297</v>
      </c>
      <c r="G81" s="22">
        <v>6.2834000000000003</v>
      </c>
    </row>
    <row r="82" spans="1:9" x14ac:dyDescent="0.2">
      <c r="A82" s="21" t="s">
        <v>333</v>
      </c>
      <c r="B82" s="21" t="s">
        <v>332</v>
      </c>
      <c r="C82" s="21" t="s">
        <v>55</v>
      </c>
      <c r="D82" s="24">
        <v>100</v>
      </c>
      <c r="E82" s="22">
        <v>1073.4699780999999</v>
      </c>
      <c r="F82" s="23">
        <v>0.52363473894066104</v>
      </c>
      <c r="G82" s="22">
        <v>7.71</v>
      </c>
    </row>
    <row r="83" spans="1:9" x14ac:dyDescent="0.2">
      <c r="A83" s="21" t="s">
        <v>88</v>
      </c>
      <c r="B83" s="21" t="s">
        <v>87</v>
      </c>
      <c r="C83" s="21" t="s">
        <v>26</v>
      </c>
      <c r="D83" s="24">
        <v>1000</v>
      </c>
      <c r="E83" s="22">
        <v>1049.5648848999999</v>
      </c>
      <c r="F83" s="23">
        <v>0.51197392169145395</v>
      </c>
      <c r="G83" s="22">
        <v>7.79</v>
      </c>
    </row>
    <row r="84" spans="1:9" x14ac:dyDescent="0.2">
      <c r="A84" s="21" t="s">
        <v>335</v>
      </c>
      <c r="B84" s="21" t="s">
        <v>334</v>
      </c>
      <c r="C84" s="21" t="s">
        <v>26</v>
      </c>
      <c r="D84" s="24">
        <v>100</v>
      </c>
      <c r="E84" s="22">
        <v>1023.7996575</v>
      </c>
      <c r="F84" s="23">
        <v>0.49940573776587799</v>
      </c>
      <c r="G84" s="22">
        <v>7.7050000000000001</v>
      </c>
    </row>
    <row r="85" spans="1:9" x14ac:dyDescent="0.2">
      <c r="A85" s="21" t="s">
        <v>235</v>
      </c>
      <c r="B85" s="21" t="s">
        <v>234</v>
      </c>
      <c r="C85" s="21" t="s">
        <v>26</v>
      </c>
      <c r="D85" s="24">
        <v>1000</v>
      </c>
      <c r="E85" s="22">
        <v>1016.7356301</v>
      </c>
      <c r="F85" s="23">
        <v>0.49595993097208602</v>
      </c>
      <c r="G85" s="22">
        <v>7.5917000000000003</v>
      </c>
    </row>
    <row r="86" spans="1:9" x14ac:dyDescent="0.2">
      <c r="A86" s="21" t="s">
        <v>100</v>
      </c>
      <c r="B86" s="21" t="s">
        <v>99</v>
      </c>
      <c r="C86" s="21" t="s">
        <v>26</v>
      </c>
      <c r="D86" s="24">
        <v>500</v>
      </c>
      <c r="E86" s="22">
        <v>528.49216439999998</v>
      </c>
      <c r="F86" s="23">
        <v>0.25779654967863402</v>
      </c>
      <c r="G86" s="22">
        <v>7.4824999999999999</v>
      </c>
    </row>
    <row r="87" spans="1:9" x14ac:dyDescent="0.2">
      <c r="A87" s="21" t="s">
        <v>337</v>
      </c>
      <c r="B87" s="21" t="s">
        <v>336</v>
      </c>
      <c r="C87" s="21" t="s">
        <v>26</v>
      </c>
      <c r="D87" s="24">
        <v>50</v>
      </c>
      <c r="E87" s="22">
        <v>516.72144519999995</v>
      </c>
      <c r="F87" s="23">
        <v>0.25205483579638399</v>
      </c>
      <c r="G87" s="22">
        <v>7.7850000000000001</v>
      </c>
    </row>
    <row r="88" spans="1:9" x14ac:dyDescent="0.2">
      <c r="A88" s="20" t="s">
        <v>28</v>
      </c>
      <c r="B88" s="20"/>
      <c r="C88" s="20"/>
      <c r="D88" s="20"/>
      <c r="E88" s="25">
        <f>SUM(E64:E87)</f>
        <v>59253.839003199995</v>
      </c>
      <c r="F88" s="26">
        <f>SUM(F64:F87)</f>
        <v>28.903806487993101</v>
      </c>
      <c r="G88" s="25"/>
      <c r="H88" s="14"/>
      <c r="I88" s="14"/>
    </row>
    <row r="89" spans="1:9" x14ac:dyDescent="0.2">
      <c r="A89" s="21"/>
      <c r="B89" s="21"/>
      <c r="C89" s="21"/>
      <c r="D89" s="21"/>
      <c r="E89" s="22"/>
      <c r="F89" s="23"/>
      <c r="G89" s="22"/>
    </row>
    <row r="90" spans="1:9" x14ac:dyDescent="0.2">
      <c r="A90" s="20" t="s">
        <v>31</v>
      </c>
      <c r="B90" s="21"/>
      <c r="C90" s="21"/>
      <c r="D90" s="21"/>
      <c r="E90" s="22"/>
      <c r="F90" s="23"/>
      <c r="G90" s="22"/>
    </row>
    <row r="91" spans="1:9" x14ac:dyDescent="0.2">
      <c r="A91" s="21" t="s">
        <v>239</v>
      </c>
      <c r="B91" s="21" t="s">
        <v>238</v>
      </c>
      <c r="C91" s="21" t="s">
        <v>32</v>
      </c>
      <c r="D91" s="24">
        <v>1000000</v>
      </c>
      <c r="E91" s="22">
        <v>993.49966670000003</v>
      </c>
      <c r="F91" s="23">
        <v>0.48462551279811</v>
      </c>
      <c r="G91" s="22">
        <v>6.82537542661251</v>
      </c>
    </row>
    <row r="92" spans="1:9" x14ac:dyDescent="0.2">
      <c r="A92" s="21" t="s">
        <v>64</v>
      </c>
      <c r="B92" s="21" t="s">
        <v>63</v>
      </c>
      <c r="C92" s="21" t="s">
        <v>32</v>
      </c>
      <c r="D92" s="24">
        <v>500000</v>
      </c>
      <c r="E92" s="22">
        <v>516.00527780000004</v>
      </c>
      <c r="F92" s="23">
        <v>0.25170549195148101</v>
      </c>
      <c r="G92" s="22">
        <v>6.8953172802000102</v>
      </c>
    </row>
    <row r="93" spans="1:9" x14ac:dyDescent="0.2">
      <c r="A93" s="21" t="s">
        <v>339</v>
      </c>
      <c r="B93" s="21" t="s">
        <v>338</v>
      </c>
      <c r="C93" s="21" t="s">
        <v>32</v>
      </c>
      <c r="D93" s="24">
        <v>20000</v>
      </c>
      <c r="E93" s="22">
        <v>20.977699999999999</v>
      </c>
      <c r="F93" s="23">
        <v>1.02328455263536E-2</v>
      </c>
      <c r="G93" s="22">
        <v>6.7939164166124897</v>
      </c>
    </row>
    <row r="94" spans="1:9" x14ac:dyDescent="0.2">
      <c r="A94" s="20" t="s">
        <v>28</v>
      </c>
      <c r="B94" s="20"/>
      <c r="C94" s="20"/>
      <c r="D94" s="20"/>
      <c r="E94" s="25">
        <f>SUM(E91:E93)</f>
        <v>1530.4826444999999</v>
      </c>
      <c r="F94" s="26">
        <f>SUM(F91:F93)</f>
        <v>0.74656385027594463</v>
      </c>
      <c r="G94" s="25"/>
      <c r="H94" s="14"/>
      <c r="I94" s="14"/>
    </row>
    <row r="95" spans="1:9" x14ac:dyDescent="0.2">
      <c r="A95" s="21"/>
      <c r="B95" s="21"/>
      <c r="C95" s="21"/>
      <c r="D95" s="21"/>
      <c r="E95" s="22"/>
      <c r="F95" s="23"/>
      <c r="G95" s="22"/>
    </row>
    <row r="96" spans="1:9" x14ac:dyDescent="0.2">
      <c r="A96" s="20" t="s">
        <v>33</v>
      </c>
      <c r="B96" s="20"/>
      <c r="C96" s="20"/>
      <c r="D96" s="20"/>
      <c r="E96" s="25">
        <f>E56+E61+E88+E94</f>
        <v>200963.50237670005</v>
      </c>
      <c r="F96" s="26">
        <f>F56+F61+F88+F94</f>
        <v>98.029263277469454</v>
      </c>
      <c r="G96" s="25"/>
      <c r="H96" s="14"/>
      <c r="I96" s="14"/>
    </row>
    <row r="97" spans="1:9" x14ac:dyDescent="0.2">
      <c r="A97" s="20"/>
      <c r="B97" s="20"/>
      <c r="C97" s="20"/>
      <c r="D97" s="20"/>
      <c r="E97" s="25"/>
      <c r="F97" s="26"/>
      <c r="G97" s="25"/>
      <c r="H97" s="14"/>
      <c r="I97" s="14"/>
    </row>
    <row r="98" spans="1:9" x14ac:dyDescent="0.2">
      <c r="A98" s="20" t="s">
        <v>35</v>
      </c>
      <c r="B98" s="20"/>
      <c r="C98" s="20"/>
      <c r="D98" s="20"/>
      <c r="E98" s="25">
        <f>E100-(E56+E61+E88+E94)</f>
        <v>4040.0808980999573</v>
      </c>
      <c r="F98" s="26">
        <f>F100-(F56+F61+F88+F94)</f>
        <v>1.9707367225305461</v>
      </c>
      <c r="G98" s="25"/>
      <c r="H98" s="14"/>
      <c r="I98" s="14"/>
    </row>
    <row r="99" spans="1:9" x14ac:dyDescent="0.2">
      <c r="A99" s="20"/>
      <c r="B99" s="20"/>
      <c r="C99" s="20"/>
      <c r="D99" s="20"/>
      <c r="E99" s="25"/>
      <c r="F99" s="26"/>
      <c r="G99" s="25"/>
      <c r="H99" s="14"/>
      <c r="I99" s="14"/>
    </row>
    <row r="100" spans="1:9" x14ac:dyDescent="0.2">
      <c r="A100" s="27" t="s">
        <v>34</v>
      </c>
      <c r="B100" s="27"/>
      <c r="C100" s="27"/>
      <c r="D100" s="27"/>
      <c r="E100" s="28">
        <v>205003.58327480001</v>
      </c>
      <c r="F100" s="29">
        <v>100</v>
      </c>
      <c r="G100" s="28"/>
      <c r="H100" s="14"/>
      <c r="I100" s="14"/>
    </row>
    <row r="102" spans="1:9" x14ac:dyDescent="0.2">
      <c r="A102" s="14" t="s">
        <v>36</v>
      </c>
    </row>
    <row r="103" spans="1:9" x14ac:dyDescent="0.2">
      <c r="A103" s="14" t="s">
        <v>340</v>
      </c>
    </row>
    <row r="105" spans="1:9" x14ac:dyDescent="0.2">
      <c r="A105" s="14" t="s">
        <v>37</v>
      </c>
    </row>
    <row r="106" spans="1:9" x14ac:dyDescent="0.2">
      <c r="A106" s="14" t="s">
        <v>38</v>
      </c>
    </row>
    <row r="107" spans="1:9" x14ac:dyDescent="0.2">
      <c r="A107" s="14" t="s">
        <v>39</v>
      </c>
      <c r="B107" s="14"/>
      <c r="C107" s="30" t="s">
        <v>41</v>
      </c>
      <c r="D107" s="14" t="s">
        <v>40</v>
      </c>
    </row>
    <row r="108" spans="1:9" x14ac:dyDescent="0.2">
      <c r="A108" s="7" t="s">
        <v>42</v>
      </c>
      <c r="C108" s="31">
        <v>244.29349999999999</v>
      </c>
      <c r="D108" s="31">
        <v>264.20760000000001</v>
      </c>
    </row>
    <row r="109" spans="1:9" x14ac:dyDescent="0.2">
      <c r="A109" s="7" t="s">
        <v>43</v>
      </c>
      <c r="C109" s="31">
        <v>28.4986</v>
      </c>
      <c r="D109" s="31">
        <v>30.8216</v>
      </c>
    </row>
    <row r="110" spans="1:9" x14ac:dyDescent="0.2">
      <c r="A110" s="7" t="s">
        <v>44</v>
      </c>
      <c r="C110" s="31">
        <v>275.83010000000002</v>
      </c>
      <c r="D110" s="31">
        <v>299.90100000000001</v>
      </c>
    </row>
    <row r="111" spans="1:9" x14ac:dyDescent="0.2">
      <c r="A111" s="7" t="s">
        <v>45</v>
      </c>
      <c r="C111" s="31">
        <v>33.442700000000002</v>
      </c>
      <c r="D111" s="31">
        <v>36.357700000000001</v>
      </c>
    </row>
    <row r="113" spans="1:5" x14ac:dyDescent="0.2">
      <c r="A113" s="7" t="s">
        <v>46</v>
      </c>
    </row>
    <row r="115" spans="1:5" x14ac:dyDescent="0.2">
      <c r="A115" s="14" t="s">
        <v>47</v>
      </c>
      <c r="D115" s="30" t="s">
        <v>48</v>
      </c>
    </row>
    <row r="117" spans="1:5" x14ac:dyDescent="0.2">
      <c r="A117" s="14" t="s">
        <v>341</v>
      </c>
      <c r="D117" s="52">
        <v>0.2344</v>
      </c>
    </row>
    <row r="119" spans="1:5" x14ac:dyDescent="0.2">
      <c r="A119" s="14" t="s">
        <v>342</v>
      </c>
      <c r="D119" s="32">
        <v>3.1469169956452201</v>
      </c>
      <c r="E119" s="10" t="s">
        <v>49</v>
      </c>
    </row>
    <row r="121" spans="1:5" x14ac:dyDescent="0.2">
      <c r="A121" s="14" t="s">
        <v>343</v>
      </c>
      <c r="D121" s="30" t="s">
        <v>48</v>
      </c>
    </row>
    <row r="122" spans="1:5" x14ac:dyDescent="0.2">
      <c r="A122" s="58" t="s">
        <v>865</v>
      </c>
    </row>
    <row r="123" spans="1:5" ht="15" x14ac:dyDescent="0.25">
      <c r="A123" s="35" t="s">
        <v>866</v>
      </c>
    </row>
    <row r="125" spans="1:5" x14ac:dyDescent="0.2">
      <c r="A125" s="14" t="s">
        <v>887</v>
      </c>
    </row>
    <row r="126" spans="1:5" x14ac:dyDescent="0.2">
      <c r="A126" s="14"/>
    </row>
    <row r="127" spans="1:5" x14ac:dyDescent="0.2">
      <c r="A127" s="62" t="s">
        <v>885</v>
      </c>
    </row>
    <row r="128" spans="1:5" x14ac:dyDescent="0.2">
      <c r="A128" s="63"/>
    </row>
    <row r="129" spans="1:1" x14ac:dyDescent="0.2">
      <c r="A129" s="64"/>
    </row>
    <row r="130" spans="1:1" x14ac:dyDescent="0.2">
      <c r="A130" s="64"/>
    </row>
    <row r="131" spans="1:1" x14ac:dyDescent="0.2">
      <c r="A131" s="64"/>
    </row>
    <row r="132" spans="1:1" x14ac:dyDescent="0.2">
      <c r="A132" s="64"/>
    </row>
    <row r="133" spans="1:1" x14ac:dyDescent="0.2">
      <c r="A133" s="64"/>
    </row>
    <row r="134" spans="1:1" x14ac:dyDescent="0.2">
      <c r="A134" s="64"/>
    </row>
    <row r="135" spans="1:1" x14ac:dyDescent="0.2">
      <c r="A135" s="64"/>
    </row>
    <row r="136" spans="1:1" x14ac:dyDescent="0.2">
      <c r="A136" s="64"/>
    </row>
    <row r="137" spans="1:1" x14ac:dyDescent="0.2">
      <c r="A137" s="64"/>
    </row>
    <row r="138" spans="1:1" x14ac:dyDescent="0.2">
      <c r="A138" s="64"/>
    </row>
    <row r="139" spans="1:1" x14ac:dyDescent="0.2">
      <c r="A139" s="64"/>
    </row>
    <row r="140" spans="1:1" x14ac:dyDescent="0.2">
      <c r="A140" s="64"/>
    </row>
    <row r="141" spans="1:1" x14ac:dyDescent="0.2">
      <c r="A141" s="64"/>
    </row>
    <row r="142" spans="1:1" x14ac:dyDescent="0.2">
      <c r="A142" s="64"/>
    </row>
    <row r="143" spans="1:1" x14ac:dyDescent="0.2">
      <c r="A143" s="64"/>
    </row>
    <row r="144" spans="1:1" x14ac:dyDescent="0.2">
      <c r="A144" s="64"/>
    </row>
    <row r="145" spans="1:1" x14ac:dyDescent="0.2">
      <c r="A145" s="62" t="s">
        <v>888</v>
      </c>
    </row>
    <row r="146" spans="1:1" x14ac:dyDescent="0.2">
      <c r="A146" s="64"/>
    </row>
    <row r="147" spans="1:1" x14ac:dyDescent="0.2">
      <c r="A147" s="62" t="s">
        <v>886</v>
      </c>
    </row>
    <row r="148" spans="1:1" x14ac:dyDescent="0.2">
      <c r="A148" s="64"/>
    </row>
    <row r="149" spans="1:1" x14ac:dyDescent="0.2">
      <c r="A149" s="64"/>
    </row>
    <row r="150" spans="1:1" x14ac:dyDescent="0.2">
      <c r="A150" s="64"/>
    </row>
    <row r="151" spans="1:1" x14ac:dyDescent="0.2">
      <c r="A151" s="64"/>
    </row>
    <row r="152" spans="1:1" x14ac:dyDescent="0.2">
      <c r="A152" s="64"/>
    </row>
    <row r="153" spans="1:1" x14ac:dyDescent="0.2">
      <c r="A153" s="64"/>
    </row>
    <row r="154" spans="1:1" x14ac:dyDescent="0.2">
      <c r="A154" s="64"/>
    </row>
    <row r="155" spans="1:1" x14ac:dyDescent="0.2">
      <c r="A155" s="64"/>
    </row>
    <row r="156" spans="1:1" x14ac:dyDescent="0.2">
      <c r="A156" s="64"/>
    </row>
    <row r="157" spans="1:1" x14ac:dyDescent="0.2">
      <c r="A157" s="64"/>
    </row>
    <row r="158" spans="1:1" x14ac:dyDescent="0.2">
      <c r="A158" s="64"/>
    </row>
    <row r="159" spans="1:1" x14ac:dyDescent="0.2">
      <c r="A159" s="64"/>
    </row>
    <row r="165" spans="1:1" x14ac:dyDescent="0.2">
      <c r="A165" s="7" t="s">
        <v>884</v>
      </c>
    </row>
  </sheetData>
  <mergeCells count="1">
    <mergeCell ref="A1:G1"/>
  </mergeCells>
  <conditionalFormatting sqref="F2:F3 F264:F65541">
    <cfRule type="cellIs" dxfId="74" priority="3" stopIfTrue="1" operator="between">
      <formula>0.009</formula>
      <formula>-0.009</formula>
    </cfRule>
  </conditionalFormatting>
  <conditionalFormatting sqref="F5:F159">
    <cfRule type="cellIs" dxfId="73" priority="2" stopIfTrue="1" operator="between">
      <formula>0.009</formula>
      <formula>-0.009</formula>
    </cfRule>
  </conditionalFormatting>
  <conditionalFormatting sqref="F259:F260">
    <cfRule type="cellIs" dxfId="72" priority="1" stopIfTrue="1" operator="between">
      <formula>0.009</formula>
      <formula>-0.009</formula>
    </cfRule>
  </conditionalFormatting>
  <hyperlinks>
    <hyperlink ref="A123" r:id="rId1" xr:uid="{00000000-0004-0000-0C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69"/>
  <sheetViews>
    <sheetView workbookViewId="0">
      <selection sqref="A1:G1"/>
    </sheetView>
  </sheetViews>
  <sheetFormatPr defaultColWidth="9.140625" defaultRowHeight="11.25" x14ac:dyDescent="0.2"/>
  <cols>
    <col min="1" max="1" width="38.7109375" style="7" bestFit="1" customWidth="1"/>
    <col min="2" max="2" width="48.85546875" style="7" bestFit="1" customWidth="1"/>
    <col min="3" max="3" width="25.5703125" style="7" bestFit="1" customWidth="1"/>
    <col min="4" max="4" width="15.28515625" style="7" bestFit="1" customWidth="1"/>
    <col min="5" max="5" width="31.28515625" style="10" customWidth="1"/>
    <col min="6" max="6" width="31.28515625" style="11" bestFit="1" customWidth="1"/>
    <col min="7" max="7" width="33" style="10" customWidth="1"/>
    <col min="8" max="8" width="27.140625" style="7" customWidth="1"/>
    <col min="9" max="16384" width="9.140625" style="7"/>
  </cols>
  <sheetData>
    <row r="1" spans="1:11" s="1" customFormat="1" ht="15" x14ac:dyDescent="0.2">
      <c r="A1" s="79" t="s">
        <v>10</v>
      </c>
      <c r="B1" s="80"/>
      <c r="C1" s="80"/>
      <c r="D1" s="80"/>
      <c r="E1" s="80"/>
      <c r="F1" s="80"/>
      <c r="G1" s="80"/>
    </row>
    <row r="2" spans="1:11" s="1" customFormat="1" ht="12" x14ac:dyDescent="0.2">
      <c r="E2" s="5"/>
      <c r="F2" s="9"/>
      <c r="G2" s="10"/>
    </row>
    <row r="3" spans="1:11" s="1" customFormat="1" ht="12" x14ac:dyDescent="0.2">
      <c r="A3" s="8" t="s">
        <v>7</v>
      </c>
      <c r="B3" s="2"/>
      <c r="C3" s="3"/>
      <c r="D3" s="3"/>
      <c r="E3" s="4"/>
      <c r="F3" s="9"/>
      <c r="G3" s="10"/>
    </row>
    <row r="4" spans="1:11" s="1" customFormat="1" ht="28.5" customHeight="1" x14ac:dyDescent="0.2">
      <c r="A4" s="37" t="s">
        <v>2</v>
      </c>
      <c r="B4" s="37" t="s">
        <v>0</v>
      </c>
      <c r="C4" s="38" t="s">
        <v>4</v>
      </c>
      <c r="D4" s="38" t="s">
        <v>1</v>
      </c>
      <c r="E4" s="54" t="s">
        <v>6</v>
      </c>
      <c r="F4" s="39" t="s">
        <v>242</v>
      </c>
      <c r="G4" s="54" t="s">
        <v>243</v>
      </c>
      <c r="H4" s="55" t="s">
        <v>244</v>
      </c>
      <c r="I4" s="40" t="s">
        <v>5</v>
      </c>
      <c r="J4" s="36"/>
      <c r="K4" s="36"/>
    </row>
    <row r="5" spans="1:11" x14ac:dyDescent="0.2">
      <c r="A5" s="41" t="s">
        <v>103</v>
      </c>
      <c r="B5" s="42"/>
      <c r="C5" s="42"/>
      <c r="D5" s="42"/>
      <c r="E5" s="43"/>
      <c r="F5" s="44"/>
      <c r="G5" s="43"/>
      <c r="H5" s="42"/>
      <c r="I5" s="42"/>
    </row>
    <row r="6" spans="1:11" x14ac:dyDescent="0.2">
      <c r="A6" s="41" t="s">
        <v>25</v>
      </c>
      <c r="B6" s="42"/>
      <c r="C6" s="42"/>
      <c r="D6" s="42"/>
      <c r="E6" s="43"/>
      <c r="F6" s="44"/>
      <c r="G6" s="43"/>
      <c r="H6" s="42"/>
      <c r="I6" s="42"/>
    </row>
    <row r="7" spans="1:11" x14ac:dyDescent="0.2">
      <c r="A7" s="42" t="s">
        <v>105</v>
      </c>
      <c r="B7" s="42" t="s">
        <v>104</v>
      </c>
      <c r="C7" s="42" t="s">
        <v>106</v>
      </c>
      <c r="D7" s="45">
        <v>850050</v>
      </c>
      <c r="E7" s="43">
        <v>15267.32303</v>
      </c>
      <c r="F7" s="44">
        <v>6.28722821360794</v>
      </c>
      <c r="G7" s="43">
        <v>-2510.40515</v>
      </c>
      <c r="H7" s="43">
        <v>-1.0338086156723401</v>
      </c>
      <c r="I7" s="46"/>
    </row>
    <row r="8" spans="1:11" x14ac:dyDescent="0.2">
      <c r="A8" s="42" t="s">
        <v>108</v>
      </c>
      <c r="B8" s="42" t="s">
        <v>107</v>
      </c>
      <c r="C8" s="42" t="s">
        <v>106</v>
      </c>
      <c r="D8" s="45">
        <v>837000</v>
      </c>
      <c r="E8" s="43">
        <v>10881.837</v>
      </c>
      <c r="F8" s="44">
        <v>4.4812435335157002</v>
      </c>
      <c r="G8" s="43">
        <v>-1061.6494</v>
      </c>
      <c r="H8" s="43">
        <v>-0.437197277317315</v>
      </c>
      <c r="I8" s="46"/>
    </row>
    <row r="9" spans="1:11" x14ac:dyDescent="0.2">
      <c r="A9" s="42" t="s">
        <v>110</v>
      </c>
      <c r="B9" s="42" t="s">
        <v>109</v>
      </c>
      <c r="C9" s="42" t="s">
        <v>111</v>
      </c>
      <c r="D9" s="45">
        <v>430000</v>
      </c>
      <c r="E9" s="43">
        <v>7988.7550000000001</v>
      </c>
      <c r="F9" s="44">
        <v>3.2898449668554299</v>
      </c>
      <c r="G9" s="43">
        <v>-1623.1166000000001</v>
      </c>
      <c r="H9" s="43">
        <v>-0.66841478767711604</v>
      </c>
      <c r="I9" s="46"/>
    </row>
    <row r="10" spans="1:11" x14ac:dyDescent="0.2">
      <c r="A10" s="42" t="s">
        <v>116</v>
      </c>
      <c r="B10" s="42" t="s">
        <v>115</v>
      </c>
      <c r="C10" s="42" t="s">
        <v>117</v>
      </c>
      <c r="D10" s="45">
        <v>485725</v>
      </c>
      <c r="E10" s="43">
        <v>7903.474338</v>
      </c>
      <c r="F10" s="44">
        <v>3.25472558258957</v>
      </c>
      <c r="G10" s="43">
        <v>-2590.9855874999998</v>
      </c>
      <c r="H10" s="43">
        <v>-1.0669924029754101</v>
      </c>
      <c r="I10" s="46"/>
    </row>
    <row r="11" spans="1:11" x14ac:dyDescent="0.2">
      <c r="A11" s="42" t="s">
        <v>113</v>
      </c>
      <c r="B11" s="42" t="s">
        <v>112</v>
      </c>
      <c r="C11" s="42" t="s">
        <v>114</v>
      </c>
      <c r="D11" s="45">
        <v>211000</v>
      </c>
      <c r="E11" s="43">
        <v>7859.3280000000004</v>
      </c>
      <c r="F11" s="44">
        <v>3.2365457025113402</v>
      </c>
      <c r="G11" s="43">
        <v>-1173.58725</v>
      </c>
      <c r="H11" s="43">
        <v>-0.483294344059645</v>
      </c>
      <c r="I11" s="46"/>
    </row>
    <row r="12" spans="1:11" x14ac:dyDescent="0.2">
      <c r="A12" s="42" t="s">
        <v>121</v>
      </c>
      <c r="B12" s="42" t="s">
        <v>120</v>
      </c>
      <c r="C12" s="42" t="s">
        <v>122</v>
      </c>
      <c r="D12" s="45">
        <v>598000</v>
      </c>
      <c r="E12" s="43">
        <v>7727.3559999999998</v>
      </c>
      <c r="F12" s="44">
        <v>3.1821983830647098</v>
      </c>
      <c r="G12" s="43">
        <v>-2269.7215000000001</v>
      </c>
      <c r="H12" s="43">
        <v>-0.93469280919724695</v>
      </c>
      <c r="I12" s="46"/>
    </row>
    <row r="13" spans="1:11" x14ac:dyDescent="0.2">
      <c r="A13" s="42" t="s">
        <v>119</v>
      </c>
      <c r="B13" s="42" t="s">
        <v>118</v>
      </c>
      <c r="C13" s="42" t="s">
        <v>106</v>
      </c>
      <c r="D13" s="45">
        <v>489125</v>
      </c>
      <c r="E13" s="43">
        <v>5557.9273750000002</v>
      </c>
      <c r="F13" s="44">
        <v>2.2888071296205399</v>
      </c>
      <c r="G13" s="43">
        <v>-1286.6624999999999</v>
      </c>
      <c r="H13" s="43">
        <v>-0.52985980289377099</v>
      </c>
      <c r="I13" s="46"/>
    </row>
    <row r="14" spans="1:11" x14ac:dyDescent="0.2">
      <c r="A14" s="42" t="s">
        <v>124</v>
      </c>
      <c r="B14" s="42" t="s">
        <v>123</v>
      </c>
      <c r="C14" s="42" t="s">
        <v>111</v>
      </c>
      <c r="D14" s="45">
        <v>288000</v>
      </c>
      <c r="E14" s="43">
        <v>5322.384</v>
      </c>
      <c r="F14" s="44">
        <v>2.19180813707165</v>
      </c>
      <c r="G14" s="43">
        <v>-1907.994025</v>
      </c>
      <c r="H14" s="43">
        <v>-0.78573000923629299</v>
      </c>
      <c r="I14" s="46"/>
    </row>
    <row r="15" spans="1:11" x14ac:dyDescent="0.2">
      <c r="A15" s="42" t="s">
        <v>135</v>
      </c>
      <c r="B15" s="42" t="s">
        <v>134</v>
      </c>
      <c r="C15" s="42" t="s">
        <v>106</v>
      </c>
      <c r="D15" s="45">
        <v>612250</v>
      </c>
      <c r="E15" s="43">
        <v>5136.4713750000001</v>
      </c>
      <c r="F15" s="44">
        <v>2.1152475574029701</v>
      </c>
      <c r="G15" s="43">
        <v>-2270.9891250000001</v>
      </c>
      <c r="H15" s="43">
        <v>-0.935214829177346</v>
      </c>
      <c r="I15" s="46"/>
    </row>
    <row r="16" spans="1:11" x14ac:dyDescent="0.2">
      <c r="A16" s="42" t="s">
        <v>152</v>
      </c>
      <c r="B16" s="42" t="s">
        <v>151</v>
      </c>
      <c r="C16" s="42" t="s">
        <v>153</v>
      </c>
      <c r="D16" s="45">
        <v>607150</v>
      </c>
      <c r="E16" s="43">
        <v>4774.9311749999997</v>
      </c>
      <c r="F16" s="44">
        <v>1.9663618790606101</v>
      </c>
      <c r="G16" s="43">
        <v>-2710.2872499999999</v>
      </c>
      <c r="H16" s="43">
        <v>-1.11612195744455</v>
      </c>
      <c r="I16" s="46"/>
    </row>
    <row r="17" spans="1:9" x14ac:dyDescent="0.2">
      <c r="A17" s="42" t="s">
        <v>129</v>
      </c>
      <c r="B17" s="42" t="s">
        <v>128</v>
      </c>
      <c r="C17" s="42" t="s">
        <v>130</v>
      </c>
      <c r="D17" s="45">
        <v>260000</v>
      </c>
      <c r="E17" s="43">
        <v>3975.66</v>
      </c>
      <c r="F17" s="44">
        <v>1.6372144396628101</v>
      </c>
      <c r="G17" s="43">
        <v>-1002.4749</v>
      </c>
      <c r="H17" s="43">
        <v>-0.41282865780261102</v>
      </c>
      <c r="I17" s="46"/>
    </row>
    <row r="18" spans="1:9" x14ac:dyDescent="0.2">
      <c r="A18" s="42" t="s">
        <v>146</v>
      </c>
      <c r="B18" s="42" t="s">
        <v>145</v>
      </c>
      <c r="C18" s="42" t="s">
        <v>147</v>
      </c>
      <c r="D18" s="45">
        <v>870000</v>
      </c>
      <c r="E18" s="43">
        <v>3564.39</v>
      </c>
      <c r="F18" s="44">
        <v>1.46784955871219</v>
      </c>
      <c r="G18" s="43">
        <v>-1592.3115</v>
      </c>
      <c r="H18" s="43">
        <v>-0.65572895575606205</v>
      </c>
      <c r="I18" s="46"/>
    </row>
    <row r="19" spans="1:9" x14ac:dyDescent="0.2">
      <c r="A19" s="42" t="s">
        <v>132</v>
      </c>
      <c r="B19" s="42" t="s">
        <v>131</v>
      </c>
      <c r="C19" s="42" t="s">
        <v>133</v>
      </c>
      <c r="D19" s="45">
        <v>956000</v>
      </c>
      <c r="E19" s="43">
        <v>3476.4940000000001</v>
      </c>
      <c r="F19" s="44">
        <v>1.43165315348926</v>
      </c>
      <c r="G19" s="43">
        <v>-630.66</v>
      </c>
      <c r="H19" s="43">
        <v>-0.25971176069325502</v>
      </c>
      <c r="I19" s="46"/>
    </row>
    <row r="20" spans="1:9" x14ac:dyDescent="0.2">
      <c r="A20" s="42" t="s">
        <v>126</v>
      </c>
      <c r="B20" s="42" t="s">
        <v>125</v>
      </c>
      <c r="C20" s="42" t="s">
        <v>127</v>
      </c>
      <c r="D20" s="45">
        <v>1200000</v>
      </c>
      <c r="E20" s="43">
        <v>3357.12</v>
      </c>
      <c r="F20" s="44">
        <v>1.3824938097525501</v>
      </c>
      <c r="G20" s="43"/>
      <c r="H20" s="43"/>
      <c r="I20" s="46"/>
    </row>
    <row r="21" spans="1:9" x14ac:dyDescent="0.2">
      <c r="A21" s="42" t="s">
        <v>161</v>
      </c>
      <c r="B21" s="42" t="s">
        <v>160</v>
      </c>
      <c r="C21" s="42" t="s">
        <v>162</v>
      </c>
      <c r="D21" s="45">
        <v>1600000</v>
      </c>
      <c r="E21" s="43">
        <v>3191.36</v>
      </c>
      <c r="F21" s="44">
        <v>1.31423227191518</v>
      </c>
      <c r="G21" s="43">
        <v>-1149.6403124999999</v>
      </c>
      <c r="H21" s="43">
        <v>-0.47343276840662002</v>
      </c>
      <c r="I21" s="46"/>
    </row>
    <row r="22" spans="1:9" x14ac:dyDescent="0.2">
      <c r="A22" s="42" t="s">
        <v>143</v>
      </c>
      <c r="B22" s="42" t="s">
        <v>142</v>
      </c>
      <c r="C22" s="42" t="s">
        <v>144</v>
      </c>
      <c r="D22" s="45">
        <v>46000</v>
      </c>
      <c r="E22" s="43">
        <v>3141.2939999999999</v>
      </c>
      <c r="F22" s="44">
        <v>1.2936146189629201</v>
      </c>
      <c r="G22" s="43">
        <v>-721.95899999999995</v>
      </c>
      <c r="H22" s="43">
        <v>-0.29730955354444799</v>
      </c>
      <c r="I22" s="46"/>
    </row>
    <row r="23" spans="1:9" x14ac:dyDescent="0.2">
      <c r="A23" s="42" t="s">
        <v>137</v>
      </c>
      <c r="B23" s="42" t="s">
        <v>136</v>
      </c>
      <c r="C23" s="42" t="s">
        <v>138</v>
      </c>
      <c r="D23" s="45">
        <v>165000</v>
      </c>
      <c r="E23" s="43">
        <v>3124.9349999999999</v>
      </c>
      <c r="F23" s="44">
        <v>1.2868778278343</v>
      </c>
      <c r="G23" s="43"/>
      <c r="H23" s="43"/>
      <c r="I23" s="46"/>
    </row>
    <row r="24" spans="1:9" x14ac:dyDescent="0.2">
      <c r="A24" s="42" t="s">
        <v>149</v>
      </c>
      <c r="B24" s="42" t="s">
        <v>148</v>
      </c>
      <c r="C24" s="42" t="s">
        <v>150</v>
      </c>
      <c r="D24" s="45">
        <v>174000</v>
      </c>
      <c r="E24" s="43">
        <v>3098.7660000000001</v>
      </c>
      <c r="F24" s="44">
        <v>1.2761011857996301</v>
      </c>
      <c r="G24" s="43">
        <v>-985.17107499999997</v>
      </c>
      <c r="H24" s="43">
        <v>-0.40570277879097599</v>
      </c>
      <c r="I24" s="46"/>
    </row>
    <row r="25" spans="1:9" x14ac:dyDescent="0.2">
      <c r="A25" s="42" t="s">
        <v>155</v>
      </c>
      <c r="B25" s="42" t="s">
        <v>154</v>
      </c>
      <c r="C25" s="42" t="s">
        <v>156</v>
      </c>
      <c r="D25" s="45">
        <v>27000</v>
      </c>
      <c r="E25" s="43">
        <v>3024.5805</v>
      </c>
      <c r="F25" s="44">
        <v>1.2455508943225899</v>
      </c>
      <c r="G25" s="43">
        <v>-89.973200000000006</v>
      </c>
      <c r="H25" s="43">
        <v>-3.7051815855145998E-2</v>
      </c>
      <c r="I25" s="46"/>
    </row>
    <row r="26" spans="1:9" x14ac:dyDescent="0.2">
      <c r="A26" s="42" t="s">
        <v>158</v>
      </c>
      <c r="B26" s="42" t="s">
        <v>157</v>
      </c>
      <c r="C26" s="42" t="s">
        <v>159</v>
      </c>
      <c r="D26" s="45">
        <v>440000</v>
      </c>
      <c r="E26" s="43">
        <v>2836.02</v>
      </c>
      <c r="F26" s="44">
        <v>1.16789989465209</v>
      </c>
      <c r="G26" s="43"/>
      <c r="H26" s="43"/>
      <c r="I26" s="46"/>
    </row>
    <row r="27" spans="1:9" x14ac:dyDescent="0.2">
      <c r="A27" s="42" t="s">
        <v>178</v>
      </c>
      <c r="B27" s="42" t="s">
        <v>177</v>
      </c>
      <c r="C27" s="42" t="s">
        <v>106</v>
      </c>
      <c r="D27" s="45">
        <v>269000</v>
      </c>
      <c r="E27" s="43">
        <v>2678.8364999999999</v>
      </c>
      <c r="F27" s="44">
        <v>1.10317024073884</v>
      </c>
      <c r="G27" s="43">
        <v>-756.17025000000001</v>
      </c>
      <c r="H27" s="43">
        <v>-0.31139807029359501</v>
      </c>
      <c r="I27" s="46"/>
    </row>
    <row r="28" spans="1:9" x14ac:dyDescent="0.2">
      <c r="A28" s="42" t="s">
        <v>188</v>
      </c>
      <c r="B28" s="42" t="s">
        <v>187</v>
      </c>
      <c r="C28" s="42" t="s">
        <v>189</v>
      </c>
      <c r="D28" s="45">
        <v>850000</v>
      </c>
      <c r="E28" s="43">
        <v>2618</v>
      </c>
      <c r="F28" s="44">
        <v>1.0781171938840901</v>
      </c>
      <c r="G28" s="43">
        <v>-1458.2452499999999</v>
      </c>
      <c r="H28" s="43">
        <v>-0.60051920432574801</v>
      </c>
      <c r="I28" s="46"/>
    </row>
    <row r="29" spans="1:9" x14ac:dyDescent="0.2">
      <c r="A29" s="42" t="s">
        <v>166</v>
      </c>
      <c r="B29" s="42" t="s">
        <v>165</v>
      </c>
      <c r="C29" s="42" t="s">
        <v>153</v>
      </c>
      <c r="D29" s="45">
        <v>23000</v>
      </c>
      <c r="E29" s="43">
        <v>2547.0659999999998</v>
      </c>
      <c r="F29" s="44">
        <v>1.0489059009005299</v>
      </c>
      <c r="G29" s="43"/>
      <c r="H29" s="43"/>
      <c r="I29" s="46"/>
    </row>
    <row r="30" spans="1:9" x14ac:dyDescent="0.2">
      <c r="A30" s="42" t="s">
        <v>211</v>
      </c>
      <c r="B30" s="42" t="s">
        <v>210</v>
      </c>
      <c r="C30" s="42" t="s">
        <v>212</v>
      </c>
      <c r="D30" s="45">
        <v>1656100</v>
      </c>
      <c r="E30" s="43">
        <v>2393.72694</v>
      </c>
      <c r="F30" s="44">
        <v>0.98575942378821901</v>
      </c>
      <c r="G30" s="43">
        <v>-1416.5398499999999</v>
      </c>
      <c r="H30" s="43">
        <v>-0.58334452563292305</v>
      </c>
      <c r="I30" s="46"/>
    </row>
    <row r="31" spans="1:9" x14ac:dyDescent="0.2">
      <c r="A31" s="42" t="s">
        <v>191</v>
      </c>
      <c r="B31" s="42" t="s">
        <v>190</v>
      </c>
      <c r="C31" s="42" t="s">
        <v>159</v>
      </c>
      <c r="D31" s="45">
        <v>1743819</v>
      </c>
      <c r="E31" s="43">
        <v>2277.253232</v>
      </c>
      <c r="F31" s="44">
        <v>0.93779444776444598</v>
      </c>
      <c r="G31" s="43"/>
      <c r="H31" s="43"/>
      <c r="I31" s="46"/>
    </row>
    <row r="32" spans="1:9" x14ac:dyDescent="0.2">
      <c r="A32" s="42" t="s">
        <v>173</v>
      </c>
      <c r="B32" s="42" t="s">
        <v>172</v>
      </c>
      <c r="C32" s="42" t="s">
        <v>174</v>
      </c>
      <c r="D32" s="45">
        <v>90000</v>
      </c>
      <c r="E32" s="43">
        <v>2246.5349999999999</v>
      </c>
      <c r="F32" s="44">
        <v>0.92514438890848005</v>
      </c>
      <c r="G32" s="43"/>
      <c r="H32" s="43"/>
      <c r="I32" s="46"/>
    </row>
    <row r="33" spans="1:9" x14ac:dyDescent="0.2">
      <c r="A33" s="42" t="s">
        <v>170</v>
      </c>
      <c r="B33" s="42" t="s">
        <v>169</v>
      </c>
      <c r="C33" s="42" t="s">
        <v>171</v>
      </c>
      <c r="D33" s="45">
        <v>333000</v>
      </c>
      <c r="E33" s="43">
        <v>2190.3074999999999</v>
      </c>
      <c r="F33" s="44">
        <v>0.90198937190346895</v>
      </c>
      <c r="G33" s="43">
        <v>-551.96900000000005</v>
      </c>
      <c r="H33" s="43">
        <v>-0.22730606164667999</v>
      </c>
      <c r="I33" s="46"/>
    </row>
    <row r="34" spans="1:9" x14ac:dyDescent="0.2">
      <c r="A34" s="42" t="s">
        <v>180</v>
      </c>
      <c r="B34" s="42" t="s">
        <v>179</v>
      </c>
      <c r="C34" s="42" t="s">
        <v>181</v>
      </c>
      <c r="D34" s="45">
        <v>170000</v>
      </c>
      <c r="E34" s="43">
        <v>2177.19</v>
      </c>
      <c r="F34" s="44">
        <v>0.89658746117360899</v>
      </c>
      <c r="G34" s="43"/>
      <c r="H34" s="43"/>
      <c r="I34" s="46"/>
    </row>
    <row r="35" spans="1:9" x14ac:dyDescent="0.2">
      <c r="A35" s="42" t="s">
        <v>202</v>
      </c>
      <c r="B35" s="42" t="s">
        <v>201</v>
      </c>
      <c r="C35" s="42" t="s">
        <v>147</v>
      </c>
      <c r="D35" s="45">
        <v>35000</v>
      </c>
      <c r="E35" s="43">
        <v>2122.7325000000001</v>
      </c>
      <c r="F35" s="44">
        <v>0.87416134693146097</v>
      </c>
      <c r="G35" s="43"/>
      <c r="H35" s="43"/>
      <c r="I35" s="46"/>
    </row>
    <row r="36" spans="1:9" x14ac:dyDescent="0.2">
      <c r="A36" s="42" t="s">
        <v>164</v>
      </c>
      <c r="B36" s="42" t="s">
        <v>163</v>
      </c>
      <c r="C36" s="42" t="s">
        <v>150</v>
      </c>
      <c r="D36" s="45">
        <v>140000</v>
      </c>
      <c r="E36" s="43">
        <v>2016.21</v>
      </c>
      <c r="F36" s="44">
        <v>0.83029437260544203</v>
      </c>
      <c r="G36" s="43"/>
      <c r="H36" s="43"/>
      <c r="I36" s="46"/>
    </row>
    <row r="37" spans="1:9" x14ac:dyDescent="0.2">
      <c r="A37" s="42" t="s">
        <v>140</v>
      </c>
      <c r="B37" s="42" t="s">
        <v>139</v>
      </c>
      <c r="C37" s="42" t="s">
        <v>141</v>
      </c>
      <c r="D37" s="45">
        <v>156379</v>
      </c>
      <c r="E37" s="43">
        <v>1892.7332269999999</v>
      </c>
      <c r="F37" s="44">
        <v>0.77944546809183501</v>
      </c>
      <c r="G37" s="43"/>
      <c r="H37" s="43"/>
      <c r="I37" s="46"/>
    </row>
    <row r="38" spans="1:9" x14ac:dyDescent="0.2">
      <c r="A38" s="42" t="s">
        <v>168</v>
      </c>
      <c r="B38" s="42" t="s">
        <v>167</v>
      </c>
      <c r="C38" s="42" t="s">
        <v>111</v>
      </c>
      <c r="D38" s="45">
        <v>104800</v>
      </c>
      <c r="E38" s="43">
        <v>1794.4903999999999</v>
      </c>
      <c r="F38" s="44">
        <v>0.73898814152022296</v>
      </c>
      <c r="G38" s="43"/>
      <c r="H38" s="43"/>
      <c r="I38" s="46"/>
    </row>
    <row r="39" spans="1:9" x14ac:dyDescent="0.2">
      <c r="A39" s="42" t="s">
        <v>199</v>
      </c>
      <c r="B39" s="42" t="s">
        <v>198</v>
      </c>
      <c r="C39" s="42" t="s">
        <v>200</v>
      </c>
      <c r="D39" s="45">
        <v>272400</v>
      </c>
      <c r="E39" s="43">
        <v>1756.8438000000001</v>
      </c>
      <c r="F39" s="44">
        <v>0.72348491510644197</v>
      </c>
      <c r="G39" s="43"/>
      <c r="H39" s="43"/>
      <c r="I39" s="46"/>
    </row>
    <row r="40" spans="1:9" x14ac:dyDescent="0.2">
      <c r="A40" s="42" t="s">
        <v>193</v>
      </c>
      <c r="B40" s="42" t="s">
        <v>192</v>
      </c>
      <c r="C40" s="42" t="s">
        <v>194</v>
      </c>
      <c r="D40" s="45">
        <v>56714</v>
      </c>
      <c r="E40" s="43">
        <v>1643.7135049999999</v>
      </c>
      <c r="F40" s="44">
        <v>0.67689678822000998</v>
      </c>
      <c r="G40" s="43"/>
      <c r="H40" s="43"/>
      <c r="I40" s="46"/>
    </row>
    <row r="41" spans="1:9" x14ac:dyDescent="0.2">
      <c r="A41" s="42" t="s">
        <v>176</v>
      </c>
      <c r="B41" s="42" t="s">
        <v>175</v>
      </c>
      <c r="C41" s="42" t="s">
        <v>159</v>
      </c>
      <c r="D41" s="45">
        <v>500000</v>
      </c>
      <c r="E41" s="43">
        <v>1631</v>
      </c>
      <c r="F41" s="44">
        <v>0.67166124645720204</v>
      </c>
      <c r="G41" s="43"/>
      <c r="H41" s="43"/>
      <c r="I41" s="46"/>
    </row>
    <row r="42" spans="1:9" x14ac:dyDescent="0.2">
      <c r="A42" s="42" t="s">
        <v>196</v>
      </c>
      <c r="B42" s="42" t="s">
        <v>195</v>
      </c>
      <c r="C42" s="42" t="s">
        <v>197</v>
      </c>
      <c r="D42" s="45">
        <v>600000</v>
      </c>
      <c r="E42" s="43">
        <v>1540.2</v>
      </c>
      <c r="F42" s="44">
        <v>0.63426894653180999</v>
      </c>
      <c r="G42" s="43">
        <v>-158.8972</v>
      </c>
      <c r="H42" s="43">
        <v>-6.5435371802918002E-2</v>
      </c>
      <c r="I42" s="46"/>
    </row>
    <row r="43" spans="1:9" x14ac:dyDescent="0.2">
      <c r="A43" s="42" t="s">
        <v>186</v>
      </c>
      <c r="B43" s="42" t="s">
        <v>185</v>
      </c>
      <c r="C43" s="42" t="s">
        <v>117</v>
      </c>
      <c r="D43" s="45">
        <v>110000</v>
      </c>
      <c r="E43" s="43">
        <v>1513.82</v>
      </c>
      <c r="F43" s="44">
        <v>0.62340541269886096</v>
      </c>
      <c r="G43" s="43"/>
      <c r="H43" s="43"/>
      <c r="I43" s="46"/>
    </row>
    <row r="44" spans="1:9" x14ac:dyDescent="0.2">
      <c r="A44" s="42" t="s">
        <v>208</v>
      </c>
      <c r="B44" s="42" t="s">
        <v>207</v>
      </c>
      <c r="C44" s="42" t="s">
        <v>209</v>
      </c>
      <c r="D44" s="45">
        <v>90000</v>
      </c>
      <c r="E44" s="43">
        <v>1485.4949999999999</v>
      </c>
      <c r="F44" s="44">
        <v>0.61174090944570303</v>
      </c>
      <c r="G44" s="43"/>
      <c r="H44" s="43"/>
      <c r="I44" s="46"/>
    </row>
    <row r="45" spans="1:9" x14ac:dyDescent="0.2">
      <c r="A45" s="42" t="s">
        <v>229</v>
      </c>
      <c r="B45" s="42" t="s">
        <v>228</v>
      </c>
      <c r="C45" s="42" t="s">
        <v>220</v>
      </c>
      <c r="D45" s="45">
        <v>65000</v>
      </c>
      <c r="E45" s="43">
        <v>1472.25</v>
      </c>
      <c r="F45" s="44">
        <v>0.60628649300834803</v>
      </c>
      <c r="G45" s="43"/>
      <c r="H45" s="43"/>
      <c r="I45" s="46"/>
    </row>
    <row r="46" spans="1:9" x14ac:dyDescent="0.2">
      <c r="A46" s="42" t="s">
        <v>204</v>
      </c>
      <c r="B46" s="42" t="s">
        <v>203</v>
      </c>
      <c r="C46" s="42" t="s">
        <v>156</v>
      </c>
      <c r="D46" s="45">
        <v>182000</v>
      </c>
      <c r="E46" s="43">
        <v>1419.145</v>
      </c>
      <c r="F46" s="44">
        <v>0.58441735107511095</v>
      </c>
      <c r="G46" s="43"/>
      <c r="H46" s="43"/>
      <c r="I46" s="46"/>
    </row>
    <row r="47" spans="1:9" x14ac:dyDescent="0.2">
      <c r="A47" s="42" t="s">
        <v>224</v>
      </c>
      <c r="B47" s="42" t="s">
        <v>223</v>
      </c>
      <c r="C47" s="42" t="s">
        <v>225</v>
      </c>
      <c r="D47" s="45">
        <v>150000</v>
      </c>
      <c r="E47" s="43">
        <v>1337.55</v>
      </c>
      <c r="F47" s="44">
        <v>0.55081575732607602</v>
      </c>
      <c r="G47" s="43"/>
      <c r="H47" s="43"/>
      <c r="I47" s="46"/>
    </row>
    <row r="48" spans="1:9" x14ac:dyDescent="0.2">
      <c r="A48" s="42" t="s">
        <v>183</v>
      </c>
      <c r="B48" s="42" t="s">
        <v>182</v>
      </c>
      <c r="C48" s="42" t="s">
        <v>184</v>
      </c>
      <c r="D48" s="45">
        <v>115012</v>
      </c>
      <c r="E48" s="43">
        <v>1290.1471100000001</v>
      </c>
      <c r="F48" s="44">
        <v>0.53129479829292303</v>
      </c>
      <c r="G48" s="43"/>
      <c r="H48" s="43"/>
      <c r="I48" s="46"/>
    </row>
    <row r="49" spans="1:9" x14ac:dyDescent="0.2">
      <c r="A49" s="42" t="s">
        <v>214</v>
      </c>
      <c r="B49" s="42" t="s">
        <v>213</v>
      </c>
      <c r="C49" s="42" t="s">
        <v>111</v>
      </c>
      <c r="D49" s="45">
        <v>170406</v>
      </c>
      <c r="E49" s="43">
        <v>1221.8110200000001</v>
      </c>
      <c r="F49" s="44">
        <v>0.50315334925097799</v>
      </c>
      <c r="G49" s="43"/>
      <c r="H49" s="43"/>
      <c r="I49" s="46"/>
    </row>
    <row r="50" spans="1:9" x14ac:dyDescent="0.2">
      <c r="A50" s="42" t="s">
        <v>206</v>
      </c>
      <c r="B50" s="42" t="s">
        <v>205</v>
      </c>
      <c r="C50" s="42" t="s">
        <v>181</v>
      </c>
      <c r="D50" s="45">
        <v>34000</v>
      </c>
      <c r="E50" s="43">
        <v>1220.787</v>
      </c>
      <c r="F50" s="44">
        <v>0.50273164811695203</v>
      </c>
      <c r="G50" s="43"/>
      <c r="H50" s="43"/>
      <c r="I50" s="46"/>
    </row>
    <row r="51" spans="1:9" x14ac:dyDescent="0.2">
      <c r="A51" s="42" t="s">
        <v>216</v>
      </c>
      <c r="B51" s="42" t="s">
        <v>215</v>
      </c>
      <c r="C51" s="42" t="s">
        <v>217</v>
      </c>
      <c r="D51" s="45">
        <v>96572</v>
      </c>
      <c r="E51" s="43">
        <v>1076.826086</v>
      </c>
      <c r="F51" s="44">
        <v>0.44344718034358699</v>
      </c>
      <c r="G51" s="43"/>
      <c r="H51" s="43"/>
      <c r="I51" s="46"/>
    </row>
    <row r="52" spans="1:9" x14ac:dyDescent="0.2">
      <c r="A52" s="42" t="s">
        <v>219</v>
      </c>
      <c r="B52" s="42" t="s">
        <v>218</v>
      </c>
      <c r="C52" s="42" t="s">
        <v>220</v>
      </c>
      <c r="D52" s="45">
        <v>208721</v>
      </c>
      <c r="E52" s="43">
        <v>1044.022442</v>
      </c>
      <c r="F52" s="44">
        <v>0.42993832907603402</v>
      </c>
      <c r="G52" s="43"/>
      <c r="H52" s="43"/>
      <c r="I52" s="46"/>
    </row>
    <row r="53" spans="1:9" x14ac:dyDescent="0.2">
      <c r="A53" s="42" t="s">
        <v>231</v>
      </c>
      <c r="B53" s="42" t="s">
        <v>230</v>
      </c>
      <c r="C53" s="42" t="s">
        <v>150</v>
      </c>
      <c r="D53" s="45">
        <v>375000</v>
      </c>
      <c r="E53" s="43">
        <v>1007.8125</v>
      </c>
      <c r="F53" s="44">
        <v>0.415026732032587</v>
      </c>
      <c r="G53" s="43"/>
      <c r="H53" s="43"/>
      <c r="I53" s="46"/>
    </row>
    <row r="54" spans="1:9" x14ac:dyDescent="0.2">
      <c r="A54" s="42" t="s">
        <v>222</v>
      </c>
      <c r="B54" s="42" t="s">
        <v>221</v>
      </c>
      <c r="C54" s="42" t="s">
        <v>184</v>
      </c>
      <c r="D54" s="45">
        <v>20000</v>
      </c>
      <c r="E54" s="43">
        <v>1001.26</v>
      </c>
      <c r="F54" s="44">
        <v>0.41232835047684702</v>
      </c>
      <c r="G54" s="43"/>
      <c r="H54" s="43"/>
      <c r="I54" s="46"/>
    </row>
    <row r="55" spans="1:9" x14ac:dyDescent="0.2">
      <c r="A55" s="42" t="s">
        <v>227</v>
      </c>
      <c r="B55" s="42" t="s">
        <v>226</v>
      </c>
      <c r="C55" s="42" t="s">
        <v>117</v>
      </c>
      <c r="D55" s="45">
        <v>193887</v>
      </c>
      <c r="E55" s="43">
        <v>677.34423449999997</v>
      </c>
      <c r="F55" s="44">
        <v>0.27893677058545002</v>
      </c>
      <c r="G55" s="43"/>
      <c r="H55" s="43"/>
      <c r="I55" s="46"/>
    </row>
    <row r="56" spans="1:9" x14ac:dyDescent="0.2">
      <c r="A56" s="41" t="s">
        <v>28</v>
      </c>
      <c r="B56" s="41"/>
      <c r="C56" s="41"/>
      <c r="D56" s="41"/>
      <c r="E56" s="47">
        <f>SUM(E7:E55)</f>
        <v>160505.51578949997</v>
      </c>
      <c r="F56" s="48">
        <f>SUM(F7:F55)</f>
        <v>66.097691476659534</v>
      </c>
      <c r="G56" s="47">
        <f>SUM(G7:G55)</f>
        <v>-29919.409925</v>
      </c>
      <c r="H56" s="47">
        <f>SUM(H7:H55)</f>
        <v>-12.321096360202015</v>
      </c>
      <c r="I56" s="41"/>
    </row>
    <row r="57" spans="1:9" x14ac:dyDescent="0.2">
      <c r="A57" s="42"/>
      <c r="B57" s="42"/>
      <c r="C57" s="42"/>
      <c r="D57" s="42"/>
      <c r="E57" s="43"/>
      <c r="F57" s="44"/>
      <c r="G57" s="43"/>
      <c r="H57" s="42"/>
      <c r="I57" s="42"/>
    </row>
    <row r="58" spans="1:9" x14ac:dyDescent="0.2">
      <c r="A58" s="41" t="s">
        <v>344</v>
      </c>
      <c r="B58" s="42"/>
      <c r="C58" s="42"/>
      <c r="D58" s="42"/>
      <c r="E58" s="43"/>
      <c r="F58" s="44"/>
      <c r="G58" s="43"/>
      <c r="H58" s="42"/>
      <c r="I58" s="42"/>
    </row>
    <row r="59" spans="1:9" x14ac:dyDescent="0.2">
      <c r="A59" s="42"/>
      <c r="B59" s="42" t="s">
        <v>879</v>
      </c>
      <c r="C59" s="42"/>
      <c r="D59" s="42"/>
      <c r="E59" s="43"/>
      <c r="F59" s="44"/>
      <c r="G59" s="43">
        <v>-16709.103125000001</v>
      </c>
      <c r="H59" s="43">
        <v>-6.8809669111707104</v>
      </c>
      <c r="I59" s="46"/>
    </row>
    <row r="60" spans="1:9" x14ac:dyDescent="0.2">
      <c r="A60" s="41" t="s">
        <v>28</v>
      </c>
      <c r="B60" s="41"/>
      <c r="C60" s="41"/>
      <c r="D60" s="41"/>
      <c r="E60" s="47"/>
      <c r="F60" s="48"/>
      <c r="G60" s="47">
        <f>SUM(G58:G59)</f>
        <v>-16709.103125000001</v>
      </c>
      <c r="H60" s="47">
        <f>SUM(H58:H59)</f>
        <v>-6.8809669111707104</v>
      </c>
      <c r="I60" s="41"/>
    </row>
    <row r="61" spans="1:9" x14ac:dyDescent="0.2">
      <c r="A61" s="42"/>
      <c r="B61" s="42"/>
      <c r="C61" s="42"/>
      <c r="D61" s="42"/>
      <c r="E61" s="43"/>
      <c r="F61" s="44"/>
      <c r="G61" s="43"/>
      <c r="H61" s="42"/>
      <c r="I61" s="42"/>
    </row>
    <row r="62" spans="1:9" x14ac:dyDescent="0.2">
      <c r="A62" s="41" t="s">
        <v>24</v>
      </c>
      <c r="B62" s="42"/>
      <c r="C62" s="42"/>
      <c r="D62" s="42"/>
      <c r="E62" s="43"/>
      <c r="F62" s="44"/>
      <c r="G62" s="43"/>
      <c r="H62" s="42"/>
      <c r="I62" s="42"/>
    </row>
    <row r="63" spans="1:9" x14ac:dyDescent="0.2">
      <c r="A63" s="41" t="s">
        <v>25</v>
      </c>
      <c r="B63" s="42"/>
      <c r="C63" s="42"/>
      <c r="D63" s="42"/>
      <c r="E63" s="43"/>
      <c r="F63" s="44"/>
      <c r="G63" s="43"/>
      <c r="H63" s="42"/>
      <c r="I63" s="42"/>
    </row>
    <row r="64" spans="1:9" x14ac:dyDescent="0.2">
      <c r="A64" s="42" t="s">
        <v>74</v>
      </c>
      <c r="B64" s="42" t="s">
        <v>73</v>
      </c>
      <c r="C64" s="42" t="s">
        <v>55</v>
      </c>
      <c r="D64" s="45">
        <v>5000</v>
      </c>
      <c r="E64" s="43">
        <v>5313.9944520999998</v>
      </c>
      <c r="F64" s="44">
        <v>2.18835324179285</v>
      </c>
      <c r="G64" s="46"/>
      <c r="H64" s="46"/>
      <c r="I64" s="46">
        <v>7.915</v>
      </c>
    </row>
    <row r="65" spans="1:9" x14ac:dyDescent="0.2">
      <c r="A65" s="42" t="s">
        <v>78</v>
      </c>
      <c r="B65" s="42" t="s">
        <v>77</v>
      </c>
      <c r="C65" s="42" t="s">
        <v>26</v>
      </c>
      <c r="D65" s="45">
        <v>5000</v>
      </c>
      <c r="E65" s="43">
        <v>5136.9199314999996</v>
      </c>
      <c r="F65" s="44">
        <v>2.1154322772177401</v>
      </c>
      <c r="G65" s="46"/>
      <c r="H65" s="46"/>
      <c r="I65" s="46">
        <v>7.7374000000000001</v>
      </c>
    </row>
    <row r="66" spans="1:9" x14ac:dyDescent="0.2">
      <c r="A66" s="42" t="s">
        <v>57</v>
      </c>
      <c r="B66" s="42" t="s">
        <v>56</v>
      </c>
      <c r="C66" s="42" t="s">
        <v>58</v>
      </c>
      <c r="D66" s="45">
        <v>5000</v>
      </c>
      <c r="E66" s="43">
        <v>5078.0701369999997</v>
      </c>
      <c r="F66" s="44">
        <v>2.0911973745030799</v>
      </c>
      <c r="G66" s="46"/>
      <c r="H66" s="46"/>
      <c r="I66" s="46">
        <v>7.8949999999999996</v>
      </c>
    </row>
    <row r="67" spans="1:9" x14ac:dyDescent="0.2">
      <c r="A67" s="42" t="s">
        <v>309</v>
      </c>
      <c r="B67" s="42" t="s">
        <v>308</v>
      </c>
      <c r="C67" s="42" t="s">
        <v>55</v>
      </c>
      <c r="D67" s="45">
        <v>5000</v>
      </c>
      <c r="E67" s="43">
        <v>5045.9882877</v>
      </c>
      <c r="F67" s="44">
        <v>2.0779857651287701</v>
      </c>
      <c r="G67" s="46"/>
      <c r="H67" s="46"/>
      <c r="I67" s="46">
        <v>8.5103000000000009</v>
      </c>
    </row>
    <row r="68" spans="1:9" x14ac:dyDescent="0.2">
      <c r="A68" s="42" t="s">
        <v>80</v>
      </c>
      <c r="B68" s="42" t="s">
        <v>79</v>
      </c>
      <c r="C68" s="42" t="s">
        <v>26</v>
      </c>
      <c r="D68" s="45">
        <v>7000</v>
      </c>
      <c r="E68" s="43">
        <v>3822.98</v>
      </c>
      <c r="F68" s="44">
        <v>1.57433936970016</v>
      </c>
      <c r="G68" s="46"/>
      <c r="H68" s="46"/>
      <c r="I68" s="46">
        <v>6.2834000000000003</v>
      </c>
    </row>
    <row r="69" spans="1:9" x14ac:dyDescent="0.2">
      <c r="A69" s="42" t="s">
        <v>333</v>
      </c>
      <c r="B69" s="42" t="s">
        <v>332</v>
      </c>
      <c r="C69" s="42" t="s">
        <v>55</v>
      </c>
      <c r="D69" s="45">
        <v>250</v>
      </c>
      <c r="E69" s="43">
        <v>2683.6749454000001</v>
      </c>
      <c r="F69" s="44">
        <v>1.1051627583772701</v>
      </c>
      <c r="G69" s="46"/>
      <c r="H69" s="46"/>
      <c r="I69" s="46">
        <v>7.71</v>
      </c>
    </row>
    <row r="70" spans="1:9" x14ac:dyDescent="0.2">
      <c r="A70" s="42" t="s">
        <v>307</v>
      </c>
      <c r="B70" s="42" t="s">
        <v>306</v>
      </c>
      <c r="C70" s="42" t="s">
        <v>26</v>
      </c>
      <c r="D70" s="45">
        <v>2500</v>
      </c>
      <c r="E70" s="43">
        <v>2613.3286985999998</v>
      </c>
      <c r="F70" s="44">
        <v>1.07619350772781</v>
      </c>
      <c r="G70" s="46"/>
      <c r="H70" s="46"/>
      <c r="I70" s="46">
        <v>7.72</v>
      </c>
    </row>
    <row r="71" spans="1:9" x14ac:dyDescent="0.2">
      <c r="A71" s="42" t="s">
        <v>82</v>
      </c>
      <c r="B71" s="42" t="s">
        <v>81</v>
      </c>
      <c r="C71" s="42" t="s">
        <v>72</v>
      </c>
      <c r="D71" s="45">
        <v>2500</v>
      </c>
      <c r="E71" s="43">
        <v>2611.8440753</v>
      </c>
      <c r="F71" s="44">
        <v>1.0755821257926801</v>
      </c>
      <c r="G71" s="46"/>
      <c r="H71" s="46"/>
      <c r="I71" s="46">
        <v>7.96</v>
      </c>
    </row>
    <row r="72" spans="1:9" x14ac:dyDescent="0.2">
      <c r="A72" s="42" t="s">
        <v>76</v>
      </c>
      <c r="B72" s="42" t="s">
        <v>75</v>
      </c>
      <c r="C72" s="42" t="s">
        <v>26</v>
      </c>
      <c r="D72" s="45">
        <v>2500</v>
      </c>
      <c r="E72" s="43">
        <v>2582.9275342000001</v>
      </c>
      <c r="F72" s="44">
        <v>1.0636740203123201</v>
      </c>
      <c r="G72" s="46"/>
      <c r="H72" s="46"/>
      <c r="I72" s="46">
        <v>7.5949999999999998</v>
      </c>
    </row>
    <row r="73" spans="1:9" x14ac:dyDescent="0.2">
      <c r="A73" s="42" t="s">
        <v>329</v>
      </c>
      <c r="B73" s="42" t="s">
        <v>328</v>
      </c>
      <c r="C73" s="42" t="s">
        <v>58</v>
      </c>
      <c r="D73" s="45">
        <v>2500</v>
      </c>
      <c r="E73" s="43">
        <v>2558.4289041000002</v>
      </c>
      <c r="F73" s="44">
        <v>1.0535852524217899</v>
      </c>
      <c r="G73" s="46"/>
      <c r="H73" s="46"/>
      <c r="I73" s="46">
        <v>8.8899000000000008</v>
      </c>
    </row>
    <row r="74" spans="1:9" x14ac:dyDescent="0.2">
      <c r="A74" s="42" t="s">
        <v>331</v>
      </c>
      <c r="B74" s="42" t="s">
        <v>330</v>
      </c>
      <c r="C74" s="42" t="s">
        <v>26</v>
      </c>
      <c r="D74" s="45">
        <v>2500</v>
      </c>
      <c r="E74" s="43">
        <v>2539.1077740000001</v>
      </c>
      <c r="F74" s="44">
        <v>1.045628628065</v>
      </c>
      <c r="G74" s="46"/>
      <c r="H74" s="46"/>
      <c r="I74" s="46">
        <v>7.58</v>
      </c>
    </row>
    <row r="75" spans="1:9" x14ac:dyDescent="0.2">
      <c r="A75" s="42" t="s">
        <v>69</v>
      </c>
      <c r="B75" s="42" t="s">
        <v>68</v>
      </c>
      <c r="C75" s="42" t="s">
        <v>55</v>
      </c>
      <c r="D75" s="45">
        <v>2500</v>
      </c>
      <c r="E75" s="43">
        <v>2537.3103766999998</v>
      </c>
      <c r="F75" s="44">
        <v>1.04488844283453</v>
      </c>
      <c r="G75" s="46"/>
      <c r="H75" s="46"/>
      <c r="I75" s="46">
        <v>8.5149000000000008</v>
      </c>
    </row>
    <row r="76" spans="1:9" x14ac:dyDescent="0.2">
      <c r="A76" s="42" t="s">
        <v>346</v>
      </c>
      <c r="B76" s="42" t="s">
        <v>345</v>
      </c>
      <c r="C76" s="42" t="s">
        <v>26</v>
      </c>
      <c r="D76" s="45">
        <v>2500</v>
      </c>
      <c r="E76" s="43">
        <v>2521.4438014000002</v>
      </c>
      <c r="F76" s="44">
        <v>1.0383544368608899</v>
      </c>
      <c r="G76" s="46"/>
      <c r="H76" s="46"/>
      <c r="I76" s="46">
        <v>7.8550000000000004</v>
      </c>
    </row>
    <row r="77" spans="1:9" x14ac:dyDescent="0.2">
      <c r="A77" s="42" t="s">
        <v>237</v>
      </c>
      <c r="B77" s="42" t="s">
        <v>236</v>
      </c>
      <c r="C77" s="42" t="s">
        <v>58</v>
      </c>
      <c r="D77" s="45">
        <v>250</v>
      </c>
      <c r="E77" s="43">
        <v>2515.2771575000002</v>
      </c>
      <c r="F77" s="44">
        <v>1.0358149545013999</v>
      </c>
      <c r="G77" s="46"/>
      <c r="H77" s="46"/>
      <c r="I77" s="46">
        <v>8.3450000000000006</v>
      </c>
    </row>
    <row r="78" spans="1:9" x14ac:dyDescent="0.2">
      <c r="A78" s="42" t="s">
        <v>233</v>
      </c>
      <c r="B78" s="42" t="s">
        <v>232</v>
      </c>
      <c r="C78" s="42" t="s">
        <v>26</v>
      </c>
      <c r="D78" s="45">
        <v>200</v>
      </c>
      <c r="E78" s="43">
        <v>2105.0373699000002</v>
      </c>
      <c r="F78" s="44">
        <v>0.86687432477377302</v>
      </c>
      <c r="G78" s="46"/>
      <c r="H78" s="46"/>
      <c r="I78" s="46">
        <v>7.6768999999999998</v>
      </c>
    </row>
    <row r="79" spans="1:9" x14ac:dyDescent="0.2">
      <c r="A79" s="42" t="s">
        <v>60</v>
      </c>
      <c r="B79" s="42" t="s">
        <v>59</v>
      </c>
      <c r="C79" s="42" t="s">
        <v>55</v>
      </c>
      <c r="D79" s="45">
        <v>200</v>
      </c>
      <c r="E79" s="43">
        <v>1989.0833425000001</v>
      </c>
      <c r="F79" s="44">
        <v>0.81912335814273896</v>
      </c>
      <c r="G79" s="46"/>
      <c r="H79" s="46"/>
      <c r="I79" s="46">
        <v>7.6</v>
      </c>
    </row>
    <row r="80" spans="1:9" x14ac:dyDescent="0.2">
      <c r="A80" s="42" t="s">
        <v>96</v>
      </c>
      <c r="B80" s="42" t="s">
        <v>95</v>
      </c>
      <c r="C80" s="42" t="s">
        <v>27</v>
      </c>
      <c r="D80" s="45">
        <v>1500</v>
      </c>
      <c r="E80" s="43">
        <v>1563.6657329</v>
      </c>
      <c r="F80" s="44">
        <v>0.64393235757328504</v>
      </c>
      <c r="G80" s="46"/>
      <c r="H80" s="46"/>
      <c r="I80" s="46">
        <v>7.4</v>
      </c>
    </row>
    <row r="81" spans="1:9" x14ac:dyDescent="0.2">
      <c r="A81" s="42" t="s">
        <v>98</v>
      </c>
      <c r="B81" s="42" t="s">
        <v>97</v>
      </c>
      <c r="C81" s="42" t="s">
        <v>55</v>
      </c>
      <c r="D81" s="45">
        <v>1000</v>
      </c>
      <c r="E81" s="43">
        <v>1015.0126986</v>
      </c>
      <c r="F81" s="44">
        <v>0.41799184200586398</v>
      </c>
      <c r="G81" s="46"/>
      <c r="H81" s="46"/>
      <c r="I81" s="46">
        <v>7.58</v>
      </c>
    </row>
    <row r="82" spans="1:9" x14ac:dyDescent="0.2">
      <c r="A82" s="41" t="s">
        <v>28</v>
      </c>
      <c r="B82" s="41"/>
      <c r="C82" s="41"/>
      <c r="D82" s="41"/>
      <c r="E82" s="47">
        <f>SUM(E63:E81)</f>
        <v>54234.095219399998</v>
      </c>
      <c r="F82" s="48">
        <f>SUM(F63:F81)</f>
        <v>22.33411403773195</v>
      </c>
      <c r="G82" s="47"/>
      <c r="H82" s="41"/>
      <c r="I82" s="41"/>
    </row>
    <row r="83" spans="1:9" x14ac:dyDescent="0.2">
      <c r="A83" s="42"/>
      <c r="B83" s="42"/>
      <c r="C83" s="42"/>
      <c r="D83" s="42"/>
      <c r="E83" s="43"/>
      <c r="F83" s="44"/>
      <c r="G83" s="43"/>
      <c r="H83" s="42"/>
      <c r="I83" s="42"/>
    </row>
    <row r="84" spans="1:9" x14ac:dyDescent="0.2">
      <c r="A84" s="41" t="s">
        <v>29</v>
      </c>
      <c r="B84" s="42"/>
      <c r="C84" s="42"/>
      <c r="D84" s="42"/>
      <c r="E84" s="43"/>
      <c r="F84" s="44"/>
      <c r="G84" s="43"/>
      <c r="H84" s="42"/>
      <c r="I84" s="42"/>
    </row>
    <row r="85" spans="1:9" x14ac:dyDescent="0.2">
      <c r="A85" s="41" t="s">
        <v>30</v>
      </c>
      <c r="B85" s="42"/>
      <c r="C85" s="42"/>
      <c r="D85" s="42"/>
      <c r="E85" s="43"/>
      <c r="F85" s="44"/>
      <c r="G85" s="43"/>
      <c r="H85" s="42"/>
      <c r="I85" s="42"/>
    </row>
    <row r="86" spans="1:9" x14ac:dyDescent="0.2">
      <c r="A86" s="42" t="s">
        <v>102</v>
      </c>
      <c r="B86" s="42" t="s">
        <v>101</v>
      </c>
      <c r="C86" s="42" t="s">
        <v>32</v>
      </c>
      <c r="D86" s="45">
        <v>2500000</v>
      </c>
      <c r="E86" s="43">
        <v>2479.36</v>
      </c>
      <c r="F86" s="44">
        <v>1.02102392888788</v>
      </c>
      <c r="G86" s="46"/>
      <c r="H86" s="46"/>
      <c r="I86" s="46">
        <v>6.4649000000000001</v>
      </c>
    </row>
    <row r="87" spans="1:9" x14ac:dyDescent="0.2">
      <c r="A87" s="41" t="s">
        <v>28</v>
      </c>
      <c r="B87" s="41"/>
      <c r="C87" s="41"/>
      <c r="D87" s="41"/>
      <c r="E87" s="47">
        <f>SUM(E85:E86)</f>
        <v>2479.36</v>
      </c>
      <c r="F87" s="48">
        <f>SUM(F85:F86)</f>
        <v>1.02102392888788</v>
      </c>
      <c r="G87" s="47"/>
      <c r="H87" s="41"/>
      <c r="I87" s="41"/>
    </row>
    <row r="88" spans="1:9" x14ac:dyDescent="0.2">
      <c r="A88" s="42"/>
      <c r="B88" s="42"/>
      <c r="C88" s="42"/>
      <c r="D88" s="42"/>
      <c r="E88" s="43"/>
      <c r="F88" s="44"/>
      <c r="G88" s="43"/>
      <c r="H88" s="42"/>
      <c r="I88" s="42"/>
    </row>
    <row r="89" spans="1:9" x14ac:dyDescent="0.2">
      <c r="A89" s="41" t="s">
        <v>31</v>
      </c>
      <c r="B89" s="42"/>
      <c r="C89" s="42"/>
      <c r="D89" s="42"/>
      <c r="E89" s="43"/>
      <c r="F89" s="44"/>
      <c r="G89" s="43"/>
      <c r="H89" s="42"/>
      <c r="I89" s="42"/>
    </row>
    <row r="90" spans="1:9" x14ac:dyDescent="0.2">
      <c r="A90" s="42" t="s">
        <v>62</v>
      </c>
      <c r="B90" s="42" t="s">
        <v>61</v>
      </c>
      <c r="C90" s="42" t="s">
        <v>32</v>
      </c>
      <c r="D90" s="45">
        <v>3515400</v>
      </c>
      <c r="E90" s="43">
        <v>3558.9536575000002</v>
      </c>
      <c r="F90" s="44">
        <v>1.4656108213855701</v>
      </c>
      <c r="G90" s="46"/>
      <c r="H90" s="46"/>
      <c r="I90" s="46">
        <v>6.8687824651124796</v>
      </c>
    </row>
    <row r="91" spans="1:9" x14ac:dyDescent="0.2">
      <c r="A91" s="42" t="s">
        <v>241</v>
      </c>
      <c r="B91" s="42" t="s">
        <v>240</v>
      </c>
      <c r="C91" s="42" t="s">
        <v>32</v>
      </c>
      <c r="D91" s="45">
        <v>2000000</v>
      </c>
      <c r="E91" s="43">
        <v>2039.5351111</v>
      </c>
      <c r="F91" s="44">
        <v>0.83989987425791202</v>
      </c>
      <c r="G91" s="46"/>
      <c r="H91" s="46"/>
      <c r="I91" s="46">
        <v>6.8328980000000099</v>
      </c>
    </row>
    <row r="92" spans="1:9" x14ac:dyDescent="0.2">
      <c r="A92" s="42" t="s">
        <v>64</v>
      </c>
      <c r="B92" s="42" t="s">
        <v>63</v>
      </c>
      <c r="C92" s="42" t="s">
        <v>32</v>
      </c>
      <c r="D92" s="45">
        <v>500000</v>
      </c>
      <c r="E92" s="43">
        <v>516.00527780000004</v>
      </c>
      <c r="F92" s="44">
        <v>0.21249586024870801</v>
      </c>
      <c r="G92" s="46"/>
      <c r="H92" s="46"/>
      <c r="I92" s="46">
        <v>6.8953172802000102</v>
      </c>
    </row>
    <row r="93" spans="1:9" x14ac:dyDescent="0.2">
      <c r="A93" s="42" t="s">
        <v>339</v>
      </c>
      <c r="B93" s="42" t="s">
        <v>338</v>
      </c>
      <c r="C93" s="42" t="s">
        <v>32</v>
      </c>
      <c r="D93" s="45">
        <v>480000</v>
      </c>
      <c r="E93" s="43">
        <v>503.46480000000003</v>
      </c>
      <c r="F93" s="44">
        <v>0.207331572725522</v>
      </c>
      <c r="G93" s="46"/>
      <c r="H93" s="46"/>
      <c r="I93" s="46">
        <v>6.7939164166124897</v>
      </c>
    </row>
    <row r="94" spans="1:9" x14ac:dyDescent="0.2">
      <c r="A94" s="41" t="s">
        <v>28</v>
      </c>
      <c r="B94" s="41"/>
      <c r="C94" s="41"/>
      <c r="D94" s="41"/>
      <c r="E94" s="47">
        <f>SUM(E90:E93)</f>
        <v>6617.9588463999999</v>
      </c>
      <c r="F94" s="48">
        <f>SUM(F90:F93)</f>
        <v>2.7253381286177123</v>
      </c>
      <c r="G94" s="47"/>
      <c r="H94" s="41"/>
      <c r="I94" s="41"/>
    </row>
    <row r="95" spans="1:9" x14ac:dyDescent="0.2">
      <c r="A95" s="42"/>
      <c r="B95" s="42"/>
      <c r="C95" s="42"/>
      <c r="D95" s="42"/>
      <c r="E95" s="43"/>
      <c r="F95" s="44"/>
      <c r="G95" s="43"/>
      <c r="H95" s="42"/>
      <c r="I95" s="42"/>
    </row>
    <row r="96" spans="1:9" x14ac:dyDescent="0.2">
      <c r="A96" s="41" t="s">
        <v>33</v>
      </c>
      <c r="B96" s="41"/>
      <c r="C96" s="41"/>
      <c r="D96" s="41"/>
      <c r="E96" s="47">
        <f>E56+E60+E82+E87+E94</f>
        <v>223836.92985529997</v>
      </c>
      <c r="F96" s="48">
        <f>F56+F60+F82+F87+F94</f>
        <v>92.178167571897077</v>
      </c>
      <c r="G96" s="47"/>
      <c r="H96" s="41"/>
      <c r="I96" s="41"/>
    </row>
    <row r="97" spans="1:9" x14ac:dyDescent="0.2">
      <c r="A97" s="41"/>
      <c r="B97" s="41"/>
      <c r="C97" s="41"/>
      <c r="D97" s="41"/>
      <c r="E97" s="47"/>
      <c r="F97" s="48"/>
      <c r="G97" s="47"/>
      <c r="H97" s="41"/>
      <c r="I97" s="41"/>
    </row>
    <row r="98" spans="1:9" x14ac:dyDescent="0.2">
      <c r="A98" s="41" t="s">
        <v>316</v>
      </c>
      <c r="B98" s="41"/>
      <c r="C98" s="41"/>
      <c r="D98" s="41"/>
      <c r="E98" s="56">
        <v>5329.1549644999996</v>
      </c>
      <c r="F98" s="56">
        <f>E98/E102*100</f>
        <v>2.1945964843774717</v>
      </c>
      <c r="G98" s="47"/>
      <c r="H98" s="41"/>
      <c r="I98" s="41"/>
    </row>
    <row r="99" spans="1:9" x14ac:dyDescent="0.2">
      <c r="A99" s="41"/>
      <c r="B99" s="41"/>
      <c r="C99" s="41"/>
      <c r="D99" s="41"/>
      <c r="E99" s="47"/>
      <c r="F99" s="48"/>
      <c r="G99" s="47"/>
      <c r="H99" s="41"/>
      <c r="I99" s="41"/>
    </row>
    <row r="100" spans="1:9" x14ac:dyDescent="0.2">
      <c r="A100" s="41" t="s">
        <v>35</v>
      </c>
      <c r="B100" s="41"/>
      <c r="C100" s="41"/>
      <c r="D100" s="41"/>
      <c r="E100" s="47">
        <f>E102-(E56+E60+E82+E87+E94+E98)</f>
        <v>13664.65889260004</v>
      </c>
      <c r="F100" s="48">
        <f>F102-(F56+F60+F82+F87+F94+F98)</f>
        <v>5.6272359437254522</v>
      </c>
      <c r="G100" s="47"/>
      <c r="H100" s="41"/>
      <c r="I100" s="41"/>
    </row>
    <row r="101" spans="1:9" x14ac:dyDescent="0.2">
      <c r="A101" s="42"/>
      <c r="B101" s="42"/>
      <c r="C101" s="42"/>
      <c r="D101" s="42"/>
      <c r="E101" s="43"/>
      <c r="F101" s="44"/>
      <c r="G101" s="43"/>
      <c r="H101" s="42"/>
      <c r="I101" s="42"/>
    </row>
    <row r="102" spans="1:9" x14ac:dyDescent="0.2">
      <c r="A102" s="49" t="s">
        <v>34</v>
      </c>
      <c r="B102" s="49"/>
      <c r="C102" s="49"/>
      <c r="D102" s="49"/>
      <c r="E102" s="50">
        <v>242830.7437124</v>
      </c>
      <c r="F102" s="51">
        <v>100</v>
      </c>
      <c r="G102" s="50"/>
      <c r="H102" s="49"/>
      <c r="I102" s="49"/>
    </row>
    <row r="104" spans="1:9" x14ac:dyDescent="0.2">
      <c r="A104" s="14" t="s">
        <v>36</v>
      </c>
    </row>
    <row r="106" spans="1:9" x14ac:dyDescent="0.2">
      <c r="A106" s="14" t="s">
        <v>37</v>
      </c>
    </row>
    <row r="107" spans="1:9" x14ac:dyDescent="0.2">
      <c r="A107" s="14" t="s">
        <v>38</v>
      </c>
    </row>
    <row r="108" spans="1:9" x14ac:dyDescent="0.2">
      <c r="A108" s="14" t="s">
        <v>39</v>
      </c>
      <c r="B108" s="14"/>
      <c r="C108" s="30" t="s">
        <v>41</v>
      </c>
      <c r="D108" s="14" t="s">
        <v>40</v>
      </c>
    </row>
    <row r="109" spans="1:9" x14ac:dyDescent="0.2">
      <c r="A109" s="7" t="s">
        <v>42</v>
      </c>
      <c r="C109" s="31">
        <v>13.080299999999999</v>
      </c>
      <c r="D109" s="31">
        <v>13.9215</v>
      </c>
    </row>
    <row r="110" spans="1:9" x14ac:dyDescent="0.2">
      <c r="A110" s="7" t="s">
        <v>43</v>
      </c>
      <c r="C110" s="31">
        <v>13.080299999999999</v>
      </c>
      <c r="D110" s="31">
        <v>13.4772</v>
      </c>
    </row>
    <row r="111" spans="1:9" x14ac:dyDescent="0.2">
      <c r="A111" s="7" t="s">
        <v>44</v>
      </c>
      <c r="C111" s="31">
        <v>13.488200000000001</v>
      </c>
      <c r="D111" s="31">
        <v>14.4673</v>
      </c>
    </row>
    <row r="112" spans="1:9" x14ac:dyDescent="0.2">
      <c r="A112" s="7" t="s">
        <v>45</v>
      </c>
      <c r="C112" s="31">
        <v>13.488200000000001</v>
      </c>
      <c r="D112" s="31">
        <v>13.7247</v>
      </c>
    </row>
    <row r="114" spans="1:5" x14ac:dyDescent="0.2">
      <c r="A114" s="14" t="s">
        <v>47</v>
      </c>
    </row>
    <row r="115" spans="1:5" x14ac:dyDescent="0.2">
      <c r="A115" s="82" t="s">
        <v>52</v>
      </c>
      <c r="B115" s="83"/>
      <c r="C115" s="33" t="s">
        <v>53</v>
      </c>
    </row>
    <row r="116" spans="1:5" x14ac:dyDescent="0.2">
      <c r="A116" s="77" t="s">
        <v>43</v>
      </c>
      <c r="B116" s="78"/>
      <c r="C116" s="34">
        <v>0.45</v>
      </c>
    </row>
    <row r="117" spans="1:5" x14ac:dyDescent="0.2">
      <c r="A117" s="77" t="s">
        <v>45</v>
      </c>
      <c r="B117" s="78"/>
      <c r="C117" s="34">
        <v>0.75</v>
      </c>
    </row>
    <row r="118" spans="1:5" x14ac:dyDescent="0.2">
      <c r="A118" s="7" t="s">
        <v>54</v>
      </c>
    </row>
    <row r="119" spans="1:5" x14ac:dyDescent="0.2">
      <c r="A119" s="7" t="s">
        <v>46</v>
      </c>
    </row>
    <row r="121" spans="1:5" x14ac:dyDescent="0.2">
      <c r="A121" s="14" t="s">
        <v>317</v>
      </c>
      <c r="D121" s="32" t="s">
        <v>347</v>
      </c>
    </row>
    <row r="123" spans="1:5" x14ac:dyDescent="0.2">
      <c r="A123" s="14" t="s">
        <v>319</v>
      </c>
      <c r="D123" s="32">
        <f>ABS(+H56+H60)</f>
        <v>19.202063271372726</v>
      </c>
    </row>
    <row r="125" spans="1:5" x14ac:dyDescent="0.2">
      <c r="A125" s="14" t="s">
        <v>320</v>
      </c>
      <c r="D125" s="52">
        <v>1.5645</v>
      </c>
    </row>
    <row r="127" spans="1:5" x14ac:dyDescent="0.2">
      <c r="A127" s="14" t="s">
        <v>321</v>
      </c>
      <c r="D127" s="32">
        <v>2.8761733416231401</v>
      </c>
      <c r="E127" s="10" t="s">
        <v>49</v>
      </c>
    </row>
    <row r="129" spans="1:9" x14ac:dyDescent="0.2">
      <c r="A129" s="14" t="s">
        <v>322</v>
      </c>
      <c r="D129" s="30" t="s">
        <v>48</v>
      </c>
    </row>
    <row r="131" spans="1:9" x14ac:dyDescent="0.2">
      <c r="A131" s="14" t="s">
        <v>882</v>
      </c>
      <c r="G131" s="11"/>
      <c r="H131" s="11"/>
      <c r="I131" s="11"/>
    </row>
    <row r="132" spans="1:9" x14ac:dyDescent="0.2">
      <c r="G132" s="11"/>
      <c r="H132" s="11"/>
      <c r="I132" s="11"/>
    </row>
    <row r="133" spans="1:9" x14ac:dyDescent="0.2">
      <c r="A133" s="62" t="s">
        <v>885</v>
      </c>
      <c r="G133" s="11"/>
      <c r="H133" s="11"/>
      <c r="I133" s="11"/>
    </row>
    <row r="134" spans="1:9" x14ac:dyDescent="0.2">
      <c r="G134" s="11"/>
      <c r="H134" s="11"/>
      <c r="I134" s="11"/>
    </row>
    <row r="135" spans="1:9" x14ac:dyDescent="0.2">
      <c r="G135" s="11"/>
      <c r="H135" s="11"/>
      <c r="I135" s="11"/>
    </row>
    <row r="136" spans="1:9" x14ac:dyDescent="0.2">
      <c r="G136" s="11"/>
      <c r="H136" s="11"/>
      <c r="I136" s="11"/>
    </row>
    <row r="137" spans="1:9" x14ac:dyDescent="0.2">
      <c r="G137" s="11"/>
      <c r="H137" s="11"/>
      <c r="I137" s="11"/>
    </row>
    <row r="138" spans="1:9" x14ac:dyDescent="0.2">
      <c r="G138" s="11"/>
      <c r="H138" s="11"/>
      <c r="I138" s="11"/>
    </row>
    <row r="139" spans="1:9" x14ac:dyDescent="0.2">
      <c r="G139" s="11"/>
      <c r="H139" s="11"/>
      <c r="I139" s="11"/>
    </row>
    <row r="140" spans="1:9" x14ac:dyDescent="0.2">
      <c r="G140" s="11"/>
      <c r="H140" s="11"/>
      <c r="I140" s="11"/>
    </row>
    <row r="141" spans="1:9" x14ac:dyDescent="0.2">
      <c r="G141" s="11"/>
      <c r="H141" s="11"/>
      <c r="I141" s="11"/>
    </row>
    <row r="142" spans="1:9" x14ac:dyDescent="0.2">
      <c r="G142" s="11"/>
      <c r="H142" s="11"/>
      <c r="I142" s="11"/>
    </row>
    <row r="143" spans="1:9" x14ac:dyDescent="0.2">
      <c r="G143" s="11"/>
      <c r="H143" s="11"/>
      <c r="I143" s="11"/>
    </row>
    <row r="144" spans="1:9" x14ac:dyDescent="0.2">
      <c r="G144" s="11"/>
      <c r="H144" s="11"/>
      <c r="I144" s="11"/>
    </row>
    <row r="145" spans="1:9" x14ac:dyDescent="0.2">
      <c r="G145" s="11"/>
      <c r="H145" s="11"/>
      <c r="I145" s="11"/>
    </row>
    <row r="146" spans="1:9" x14ac:dyDescent="0.2">
      <c r="G146" s="11"/>
      <c r="H146" s="11"/>
      <c r="I146" s="11"/>
    </row>
    <row r="147" spans="1:9" x14ac:dyDescent="0.2">
      <c r="G147" s="11"/>
      <c r="H147" s="11"/>
      <c r="I147" s="11"/>
    </row>
    <row r="148" spans="1:9" x14ac:dyDescent="0.2">
      <c r="G148" s="11"/>
      <c r="H148" s="11"/>
      <c r="I148" s="11"/>
    </row>
    <row r="149" spans="1:9" x14ac:dyDescent="0.2">
      <c r="G149" s="11"/>
      <c r="H149" s="11"/>
      <c r="I149" s="11"/>
    </row>
    <row r="150" spans="1:9" x14ac:dyDescent="0.2">
      <c r="G150" s="11"/>
      <c r="H150" s="11"/>
      <c r="I150" s="11"/>
    </row>
    <row r="151" spans="1:9" x14ac:dyDescent="0.2">
      <c r="A151" s="62" t="s">
        <v>889</v>
      </c>
      <c r="G151" s="11"/>
      <c r="H151" s="11"/>
      <c r="I151" s="11"/>
    </row>
    <row r="152" spans="1:9" x14ac:dyDescent="0.2">
      <c r="G152" s="11"/>
      <c r="H152" s="11"/>
      <c r="I152" s="11"/>
    </row>
    <row r="153" spans="1:9" x14ac:dyDescent="0.2">
      <c r="A153" s="62" t="s">
        <v>886</v>
      </c>
      <c r="G153" s="11"/>
      <c r="H153" s="11"/>
      <c r="I153" s="11"/>
    </row>
    <row r="154" spans="1:9" x14ac:dyDescent="0.2">
      <c r="G154" s="11"/>
      <c r="H154" s="11"/>
      <c r="I154" s="11"/>
    </row>
    <row r="155" spans="1:9" x14ac:dyDescent="0.2">
      <c r="G155" s="11"/>
      <c r="H155" s="11"/>
      <c r="I155" s="11"/>
    </row>
    <row r="156" spans="1:9" x14ac:dyDescent="0.2">
      <c r="G156" s="11"/>
      <c r="H156" s="11"/>
      <c r="I156" s="11"/>
    </row>
    <row r="157" spans="1:9" x14ac:dyDescent="0.2">
      <c r="G157" s="11"/>
      <c r="H157" s="11"/>
      <c r="I157" s="11"/>
    </row>
    <row r="158" spans="1:9" x14ac:dyDescent="0.2">
      <c r="G158" s="11"/>
      <c r="H158" s="11"/>
      <c r="I158" s="11"/>
    </row>
    <row r="159" spans="1:9" x14ac:dyDescent="0.2">
      <c r="G159" s="11"/>
      <c r="H159" s="11"/>
      <c r="I159" s="11"/>
    </row>
    <row r="160" spans="1:9" x14ac:dyDescent="0.2">
      <c r="G160" s="11"/>
      <c r="H160" s="11"/>
      <c r="I160" s="11"/>
    </row>
    <row r="161" spans="1:9" x14ac:dyDescent="0.2">
      <c r="G161" s="11"/>
      <c r="H161" s="11"/>
      <c r="I161" s="11"/>
    </row>
    <row r="162" spans="1:9" x14ac:dyDescent="0.2">
      <c r="G162" s="11"/>
      <c r="H162" s="11"/>
      <c r="I162" s="11"/>
    </row>
    <row r="163" spans="1:9" x14ac:dyDescent="0.2">
      <c r="G163" s="11"/>
      <c r="H163" s="11"/>
      <c r="I163" s="11"/>
    </row>
    <row r="164" spans="1:9" x14ac:dyDescent="0.2">
      <c r="G164" s="11"/>
      <c r="H164" s="11"/>
      <c r="I164" s="11"/>
    </row>
    <row r="165" spans="1:9" x14ac:dyDescent="0.2">
      <c r="G165" s="11"/>
      <c r="H165" s="11"/>
      <c r="I165" s="11"/>
    </row>
    <row r="166" spans="1:9" x14ac:dyDescent="0.2">
      <c r="G166" s="11"/>
      <c r="H166" s="11"/>
      <c r="I166" s="11"/>
    </row>
    <row r="169" spans="1:9" x14ac:dyDescent="0.2">
      <c r="A169" s="7" t="s">
        <v>884</v>
      </c>
    </row>
  </sheetData>
  <mergeCells count="4">
    <mergeCell ref="A1:G1"/>
    <mergeCell ref="A115:B115"/>
    <mergeCell ref="A116:B116"/>
    <mergeCell ref="A117:B117"/>
  </mergeCells>
  <conditionalFormatting sqref="F2:F3 F5:F130 F269:F65538">
    <cfRule type="cellIs" dxfId="71" priority="2" stopIfTrue="1" operator="between">
      <formula>0.009</formula>
      <formula>-0.009</formula>
    </cfRule>
  </conditionalFormatting>
  <conditionalFormatting sqref="F131:I166">
    <cfRule type="cellIs" dxfId="70"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50"/>
  <sheetViews>
    <sheetView workbookViewId="0">
      <selection sqref="A1:G1"/>
    </sheetView>
  </sheetViews>
  <sheetFormatPr defaultColWidth="9.140625" defaultRowHeight="11.25" x14ac:dyDescent="0.2"/>
  <cols>
    <col min="1" max="1" width="38.7109375" style="7" bestFit="1" customWidth="1"/>
    <col min="2" max="2" width="29" style="7" bestFit="1" customWidth="1"/>
    <col min="3" max="3" width="25.5703125" style="7" bestFit="1" customWidth="1"/>
    <col min="4" max="4" width="15.28515625" style="7" bestFit="1" customWidth="1"/>
    <col min="5" max="5" width="31.42578125" style="10" customWidth="1"/>
    <col min="6" max="6" width="31.28515625" style="11" bestFit="1" customWidth="1"/>
    <col min="7" max="7" width="34" style="10" customWidth="1"/>
    <col min="8" max="8" width="28.140625" style="7" customWidth="1"/>
    <col min="9" max="16384" width="9.140625" style="7"/>
  </cols>
  <sheetData>
    <row r="1" spans="1:11" s="1" customFormat="1" ht="15" x14ac:dyDescent="0.2">
      <c r="A1" s="79" t="s">
        <v>1267</v>
      </c>
      <c r="B1" s="80"/>
      <c r="C1" s="80"/>
      <c r="D1" s="80"/>
      <c r="E1" s="80"/>
      <c r="F1" s="80"/>
      <c r="G1" s="80"/>
    </row>
    <row r="2" spans="1:11" s="1" customFormat="1" ht="12" x14ac:dyDescent="0.2">
      <c r="E2" s="5"/>
      <c r="F2" s="9"/>
      <c r="G2" s="10"/>
    </row>
    <row r="3" spans="1:11" s="1" customFormat="1" ht="12" x14ac:dyDescent="0.2">
      <c r="A3" s="8" t="s">
        <v>7</v>
      </c>
      <c r="B3" s="2"/>
      <c r="C3" s="3"/>
      <c r="D3" s="3"/>
      <c r="E3" s="4"/>
      <c r="F3" s="9"/>
      <c r="G3" s="10"/>
    </row>
    <row r="4" spans="1:11" s="1" customFormat="1" ht="24" x14ac:dyDescent="0.2">
      <c r="A4" s="37" t="s">
        <v>2</v>
      </c>
      <c r="B4" s="37" t="s">
        <v>0</v>
      </c>
      <c r="C4" s="38" t="s">
        <v>4</v>
      </c>
      <c r="D4" s="38" t="s">
        <v>1</v>
      </c>
      <c r="E4" s="54" t="s">
        <v>6</v>
      </c>
      <c r="F4" s="39" t="s">
        <v>242</v>
      </c>
      <c r="G4" s="54" t="s">
        <v>243</v>
      </c>
      <c r="H4" s="55" t="s">
        <v>244</v>
      </c>
      <c r="I4" s="40" t="s">
        <v>5</v>
      </c>
      <c r="J4" s="36"/>
      <c r="K4" s="36"/>
    </row>
    <row r="5" spans="1:11" x14ac:dyDescent="0.2">
      <c r="A5" s="41" t="s">
        <v>103</v>
      </c>
      <c r="B5" s="42"/>
      <c r="C5" s="42"/>
      <c r="D5" s="42"/>
      <c r="E5" s="43"/>
      <c r="F5" s="44"/>
      <c r="G5" s="43"/>
      <c r="H5" s="42"/>
      <c r="I5" s="42"/>
    </row>
    <row r="6" spans="1:11" x14ac:dyDescent="0.2">
      <c r="A6" s="41" t="s">
        <v>25</v>
      </c>
      <c r="B6" s="42"/>
      <c r="C6" s="42"/>
      <c r="D6" s="42"/>
      <c r="E6" s="43"/>
      <c r="F6" s="44"/>
      <c r="G6" s="43"/>
      <c r="H6" s="42"/>
      <c r="I6" s="42"/>
    </row>
    <row r="7" spans="1:11" x14ac:dyDescent="0.2">
      <c r="A7" s="42" t="s">
        <v>199</v>
      </c>
      <c r="B7" s="42" t="s">
        <v>198</v>
      </c>
      <c r="C7" s="42" t="s">
        <v>200</v>
      </c>
      <c r="D7" s="45">
        <v>80400</v>
      </c>
      <c r="E7" s="43">
        <v>518.53980000000001</v>
      </c>
      <c r="F7" s="44">
        <v>3.6684820170041199</v>
      </c>
      <c r="G7" s="43">
        <v>-521.91660000000002</v>
      </c>
      <c r="H7" s="43">
        <v>-3.6923716587925099</v>
      </c>
      <c r="I7" s="46"/>
    </row>
    <row r="8" spans="1:11" x14ac:dyDescent="0.2">
      <c r="A8" s="42" t="s">
        <v>116</v>
      </c>
      <c r="B8" s="42" t="s">
        <v>115</v>
      </c>
      <c r="C8" s="42" t="s">
        <v>117</v>
      </c>
      <c r="D8" s="45">
        <v>26125</v>
      </c>
      <c r="E8" s="43">
        <v>425.09293750000001</v>
      </c>
      <c r="F8" s="44">
        <v>3.0073791766306202</v>
      </c>
      <c r="G8" s="43">
        <v>-427.9405625</v>
      </c>
      <c r="H8" s="43">
        <v>-3.0275250961987501</v>
      </c>
      <c r="I8" s="46"/>
    </row>
    <row r="9" spans="1:11" x14ac:dyDescent="0.2">
      <c r="A9" s="42" t="s">
        <v>113</v>
      </c>
      <c r="B9" s="42" t="s">
        <v>112</v>
      </c>
      <c r="C9" s="42" t="s">
        <v>114</v>
      </c>
      <c r="D9" s="45">
        <v>11400</v>
      </c>
      <c r="E9" s="43">
        <v>424.62720000000002</v>
      </c>
      <c r="F9" s="44">
        <v>3.0040842518372002</v>
      </c>
      <c r="G9" s="43">
        <v>-426.75900000000001</v>
      </c>
      <c r="H9" s="43">
        <v>-3.0191659677707698</v>
      </c>
      <c r="I9" s="46"/>
    </row>
    <row r="10" spans="1:11" x14ac:dyDescent="0.2">
      <c r="A10" s="42" t="s">
        <v>121</v>
      </c>
      <c r="B10" s="42" t="s">
        <v>120</v>
      </c>
      <c r="C10" s="42" t="s">
        <v>122</v>
      </c>
      <c r="D10" s="45">
        <v>32500</v>
      </c>
      <c r="E10" s="43">
        <v>419.96499999999997</v>
      </c>
      <c r="F10" s="44">
        <v>2.97110086876868</v>
      </c>
      <c r="G10" s="43">
        <v>-422.72750000000002</v>
      </c>
      <c r="H10" s="43">
        <v>-2.9906445596714302</v>
      </c>
      <c r="I10" s="46"/>
    </row>
    <row r="11" spans="1:11" x14ac:dyDescent="0.2">
      <c r="A11" s="42" t="s">
        <v>349</v>
      </c>
      <c r="B11" s="42" t="s">
        <v>348</v>
      </c>
      <c r="C11" s="42" t="s">
        <v>350</v>
      </c>
      <c r="D11" s="45">
        <v>8300</v>
      </c>
      <c r="E11" s="43">
        <v>410.11545000000001</v>
      </c>
      <c r="F11" s="44">
        <v>2.9014188558343101</v>
      </c>
      <c r="G11" s="43">
        <v>-412.87520000000001</v>
      </c>
      <c r="H11" s="43">
        <v>-2.9209430914791499</v>
      </c>
      <c r="I11" s="46"/>
    </row>
    <row r="12" spans="1:11" x14ac:dyDescent="0.2">
      <c r="A12" s="42" t="s">
        <v>108</v>
      </c>
      <c r="B12" s="42" t="s">
        <v>107</v>
      </c>
      <c r="C12" s="42" t="s">
        <v>106</v>
      </c>
      <c r="D12" s="45">
        <v>31500</v>
      </c>
      <c r="E12" s="43">
        <v>409.53149999999999</v>
      </c>
      <c r="F12" s="44">
        <v>2.89728762024964</v>
      </c>
      <c r="G12" s="43">
        <v>-411.84674999999999</v>
      </c>
      <c r="H12" s="43">
        <v>-2.9136671787519401</v>
      </c>
      <c r="I12" s="46"/>
    </row>
    <row r="13" spans="1:11" x14ac:dyDescent="0.2">
      <c r="A13" s="42" t="s">
        <v>178</v>
      </c>
      <c r="B13" s="42" t="s">
        <v>177</v>
      </c>
      <c r="C13" s="42" t="s">
        <v>106</v>
      </c>
      <c r="D13" s="45">
        <v>40500</v>
      </c>
      <c r="E13" s="43">
        <v>403.31925000000001</v>
      </c>
      <c r="F13" s="44">
        <v>2.8533381926258898</v>
      </c>
      <c r="G13" s="43">
        <v>-405.62774999999999</v>
      </c>
      <c r="H13" s="43">
        <v>-2.8696699973133102</v>
      </c>
      <c r="I13" s="46"/>
    </row>
    <row r="14" spans="1:11" x14ac:dyDescent="0.2">
      <c r="A14" s="42" t="s">
        <v>253</v>
      </c>
      <c r="B14" s="42" t="s">
        <v>252</v>
      </c>
      <c r="C14" s="42" t="s">
        <v>225</v>
      </c>
      <c r="D14" s="45">
        <v>6125</v>
      </c>
      <c r="E14" s="43">
        <v>402.77387499999998</v>
      </c>
      <c r="F14" s="44">
        <v>2.8494798612499301</v>
      </c>
      <c r="G14" s="43">
        <v>-405.12587500000001</v>
      </c>
      <c r="H14" s="43">
        <v>-2.8661194127443301</v>
      </c>
      <c r="I14" s="46"/>
    </row>
    <row r="15" spans="1:11" x14ac:dyDescent="0.2">
      <c r="A15" s="42" t="s">
        <v>166</v>
      </c>
      <c r="B15" s="42" t="s">
        <v>165</v>
      </c>
      <c r="C15" s="42" t="s">
        <v>153</v>
      </c>
      <c r="D15" s="45">
        <v>3600</v>
      </c>
      <c r="E15" s="43">
        <v>398.6712</v>
      </c>
      <c r="F15" s="44">
        <v>2.8204549157026202</v>
      </c>
      <c r="G15" s="43">
        <v>-401.28480000000002</v>
      </c>
      <c r="H15" s="43">
        <v>-2.8389451928224201</v>
      </c>
      <c r="I15" s="46"/>
    </row>
    <row r="16" spans="1:11" x14ac:dyDescent="0.2">
      <c r="A16" s="42" t="s">
        <v>149</v>
      </c>
      <c r="B16" s="42" t="s">
        <v>148</v>
      </c>
      <c r="C16" s="42" t="s">
        <v>150</v>
      </c>
      <c r="D16" s="45">
        <v>18550</v>
      </c>
      <c r="E16" s="43">
        <v>330.35694999999998</v>
      </c>
      <c r="F16" s="44">
        <v>2.3371562419458098</v>
      </c>
      <c r="G16" s="43">
        <v>-332.57367499999998</v>
      </c>
      <c r="H16" s="43">
        <v>-2.3528387716168999</v>
      </c>
      <c r="I16" s="46"/>
    </row>
    <row r="17" spans="1:9" x14ac:dyDescent="0.2">
      <c r="A17" s="42" t="s">
        <v>1268</v>
      </c>
      <c r="B17" s="42" t="s">
        <v>1269</v>
      </c>
      <c r="C17" s="42" t="s">
        <v>106</v>
      </c>
      <c r="D17" s="45">
        <v>288000</v>
      </c>
      <c r="E17" s="43">
        <v>302.11200000000002</v>
      </c>
      <c r="F17" s="44">
        <v>2.1373334103209598</v>
      </c>
      <c r="G17" s="43">
        <v>-304.30079999999998</v>
      </c>
      <c r="H17" s="43">
        <v>-2.1528183806912602</v>
      </c>
      <c r="I17" s="46"/>
    </row>
    <row r="18" spans="1:9" x14ac:dyDescent="0.2">
      <c r="A18" s="42" t="s">
        <v>352</v>
      </c>
      <c r="B18" s="42" t="s">
        <v>351</v>
      </c>
      <c r="C18" s="42" t="s">
        <v>184</v>
      </c>
      <c r="D18" s="45">
        <v>8550</v>
      </c>
      <c r="E18" s="43">
        <v>297.85635000000002</v>
      </c>
      <c r="F18" s="44">
        <v>2.10722622183579</v>
      </c>
      <c r="G18" s="43">
        <v>-299.8143</v>
      </c>
      <c r="H18" s="43">
        <v>-2.1210780117373398</v>
      </c>
      <c r="I18" s="46"/>
    </row>
    <row r="19" spans="1:9" x14ac:dyDescent="0.2">
      <c r="A19" s="42" t="s">
        <v>168</v>
      </c>
      <c r="B19" s="42" t="s">
        <v>167</v>
      </c>
      <c r="C19" s="42" t="s">
        <v>111</v>
      </c>
      <c r="D19" s="45">
        <v>15000</v>
      </c>
      <c r="E19" s="43">
        <v>256.84500000000003</v>
      </c>
      <c r="F19" s="44">
        <v>1.8170857158070099</v>
      </c>
      <c r="G19" s="43">
        <v>-258.08249999999998</v>
      </c>
      <c r="H19" s="43">
        <v>-1.8258405818675201</v>
      </c>
      <c r="I19" s="46"/>
    </row>
    <row r="20" spans="1:9" x14ac:dyDescent="0.2">
      <c r="A20" s="42" t="s">
        <v>229</v>
      </c>
      <c r="B20" s="42" t="s">
        <v>228</v>
      </c>
      <c r="C20" s="42" t="s">
        <v>220</v>
      </c>
      <c r="D20" s="45">
        <v>11250</v>
      </c>
      <c r="E20" s="43">
        <v>254.8125</v>
      </c>
      <c r="F20" s="44">
        <v>1.80270651155006</v>
      </c>
      <c r="G20" s="43">
        <v>-256.47187500000001</v>
      </c>
      <c r="H20" s="43">
        <v>-1.8144459910402799</v>
      </c>
      <c r="I20" s="46"/>
    </row>
    <row r="21" spans="1:9" x14ac:dyDescent="0.2">
      <c r="A21" s="42" t="s">
        <v>275</v>
      </c>
      <c r="B21" s="42" t="s">
        <v>274</v>
      </c>
      <c r="C21" s="42" t="s">
        <v>147</v>
      </c>
      <c r="D21" s="45">
        <v>14500</v>
      </c>
      <c r="E21" s="43">
        <v>249.11</v>
      </c>
      <c r="F21" s="44">
        <v>1.76236338127931</v>
      </c>
      <c r="G21" s="43">
        <v>-250.68324999999999</v>
      </c>
      <c r="H21" s="43">
        <v>-1.77349355746492</v>
      </c>
      <c r="I21" s="46"/>
    </row>
    <row r="22" spans="1:9" x14ac:dyDescent="0.2">
      <c r="A22" s="42" t="s">
        <v>188</v>
      </c>
      <c r="B22" s="42" t="s">
        <v>187</v>
      </c>
      <c r="C22" s="42" t="s">
        <v>189</v>
      </c>
      <c r="D22" s="45">
        <v>79800</v>
      </c>
      <c r="E22" s="43">
        <v>245.78399999999999</v>
      </c>
      <c r="F22" s="44">
        <v>1.7388331311643599</v>
      </c>
      <c r="G22" s="43">
        <v>-247.4598</v>
      </c>
      <c r="H22" s="43">
        <v>-1.7506888116041199</v>
      </c>
      <c r="I22" s="46"/>
    </row>
    <row r="23" spans="1:9" x14ac:dyDescent="0.2">
      <c r="A23" s="42" t="s">
        <v>287</v>
      </c>
      <c r="B23" s="42" t="s">
        <v>286</v>
      </c>
      <c r="C23" s="42" t="s">
        <v>122</v>
      </c>
      <c r="D23" s="45">
        <v>156000</v>
      </c>
      <c r="E23" s="43">
        <v>216.2628</v>
      </c>
      <c r="F23" s="44">
        <v>1.5299812912084301</v>
      </c>
      <c r="G23" s="43">
        <v>-217.69800000000001</v>
      </c>
      <c r="H23" s="43">
        <v>-1.54013481344684</v>
      </c>
      <c r="I23" s="46"/>
    </row>
    <row r="24" spans="1:9" x14ac:dyDescent="0.2">
      <c r="A24" s="42" t="s">
        <v>300</v>
      </c>
      <c r="B24" s="42" t="s">
        <v>299</v>
      </c>
      <c r="C24" s="42" t="s">
        <v>111</v>
      </c>
      <c r="D24" s="45">
        <v>34500</v>
      </c>
      <c r="E24" s="43">
        <v>199.35825</v>
      </c>
      <c r="F24" s="44">
        <v>1.41038769843012</v>
      </c>
      <c r="G24" s="43">
        <v>-200.721</v>
      </c>
      <c r="H24" s="43">
        <v>-1.4200286630555401</v>
      </c>
      <c r="I24" s="46"/>
    </row>
    <row r="25" spans="1:9" x14ac:dyDescent="0.2">
      <c r="A25" s="42" t="s">
        <v>1270</v>
      </c>
      <c r="B25" s="42" t="s">
        <v>1271</v>
      </c>
      <c r="C25" s="42" t="s">
        <v>225</v>
      </c>
      <c r="D25" s="45">
        <v>31000</v>
      </c>
      <c r="E25" s="43">
        <v>198.02799999999999</v>
      </c>
      <c r="F25" s="44">
        <v>1.4009766595800199</v>
      </c>
      <c r="G25" s="43">
        <v>-198.8185</v>
      </c>
      <c r="H25" s="43">
        <v>-1.4065691618998899</v>
      </c>
      <c r="I25" s="46"/>
    </row>
    <row r="26" spans="1:9" x14ac:dyDescent="0.2">
      <c r="A26" s="42" t="s">
        <v>135</v>
      </c>
      <c r="B26" s="42" t="s">
        <v>134</v>
      </c>
      <c r="C26" s="42" t="s">
        <v>106</v>
      </c>
      <c r="D26" s="45">
        <v>23250</v>
      </c>
      <c r="E26" s="43">
        <v>195.05587499999999</v>
      </c>
      <c r="F26" s="44">
        <v>1.3799499474264201</v>
      </c>
      <c r="G26" s="43">
        <v>-196.102125</v>
      </c>
      <c r="H26" s="43">
        <v>-1.3873517887321201</v>
      </c>
      <c r="I26" s="46"/>
    </row>
    <row r="27" spans="1:9" x14ac:dyDescent="0.2">
      <c r="A27" s="42" t="s">
        <v>354</v>
      </c>
      <c r="B27" s="42" t="s">
        <v>353</v>
      </c>
      <c r="C27" s="42" t="s">
        <v>225</v>
      </c>
      <c r="D27" s="45">
        <v>12000</v>
      </c>
      <c r="E27" s="43">
        <v>189.59399999999999</v>
      </c>
      <c r="F27" s="44">
        <v>1.3413091522229901</v>
      </c>
      <c r="G27" s="43">
        <v>-190.89</v>
      </c>
      <c r="H27" s="43">
        <v>-1.3504778846790899</v>
      </c>
      <c r="I27" s="46"/>
    </row>
    <row r="28" spans="1:9" x14ac:dyDescent="0.2">
      <c r="A28" s="42" t="s">
        <v>261</v>
      </c>
      <c r="B28" s="42" t="s">
        <v>260</v>
      </c>
      <c r="C28" s="42" t="s">
        <v>189</v>
      </c>
      <c r="D28" s="45">
        <v>4050</v>
      </c>
      <c r="E28" s="43">
        <v>181.31242499999999</v>
      </c>
      <c r="F28" s="44">
        <v>1.28271999675224</v>
      </c>
      <c r="G28" s="43">
        <v>-182.25607500000001</v>
      </c>
      <c r="H28" s="43">
        <v>-1.28939598007184</v>
      </c>
      <c r="I28" s="46"/>
    </row>
    <row r="29" spans="1:9" x14ac:dyDescent="0.2">
      <c r="A29" s="42" t="s">
        <v>255</v>
      </c>
      <c r="B29" s="42" t="s">
        <v>254</v>
      </c>
      <c r="C29" s="42" t="s">
        <v>153</v>
      </c>
      <c r="D29" s="45">
        <v>5775</v>
      </c>
      <c r="E29" s="43">
        <v>171.29227499999999</v>
      </c>
      <c r="F29" s="44">
        <v>1.2118310503634</v>
      </c>
      <c r="G29" s="43">
        <v>-172.50502499999999</v>
      </c>
      <c r="H29" s="43">
        <v>-1.2204108191026899</v>
      </c>
      <c r="I29" s="46"/>
    </row>
    <row r="30" spans="1:9" x14ac:dyDescent="0.2">
      <c r="A30" s="42" t="s">
        <v>1272</v>
      </c>
      <c r="B30" s="42" t="s">
        <v>1273</v>
      </c>
      <c r="C30" s="42" t="s">
        <v>217</v>
      </c>
      <c r="D30" s="45">
        <v>4050</v>
      </c>
      <c r="E30" s="43">
        <v>170.27212499999999</v>
      </c>
      <c r="F30" s="44">
        <v>1.2046138571418801</v>
      </c>
      <c r="G30" s="43">
        <v>-171.474975</v>
      </c>
      <c r="H30" s="43">
        <v>-1.21312358695269</v>
      </c>
      <c r="I30" s="46"/>
    </row>
    <row r="31" spans="1:9" x14ac:dyDescent="0.2">
      <c r="A31" s="42" t="s">
        <v>1274</v>
      </c>
      <c r="B31" s="42" t="s">
        <v>1275</v>
      </c>
      <c r="C31" s="42" t="s">
        <v>127</v>
      </c>
      <c r="D31" s="45">
        <v>46800</v>
      </c>
      <c r="E31" s="43">
        <v>146.83500000000001</v>
      </c>
      <c r="F31" s="44">
        <v>1.0388046529249999</v>
      </c>
      <c r="G31" s="43">
        <v>-147.3732</v>
      </c>
      <c r="H31" s="43">
        <v>-1.04261222376441</v>
      </c>
      <c r="I31" s="46"/>
    </row>
    <row r="32" spans="1:9" x14ac:dyDescent="0.2">
      <c r="A32" s="42" t="s">
        <v>1276</v>
      </c>
      <c r="B32" s="42" t="s">
        <v>1277</v>
      </c>
      <c r="C32" s="42" t="s">
        <v>117</v>
      </c>
      <c r="D32" s="45">
        <v>8250</v>
      </c>
      <c r="E32" s="43">
        <v>144.79575</v>
      </c>
      <c r="F32" s="44">
        <v>1.02437769485317</v>
      </c>
      <c r="G32" s="43">
        <v>-145.50524999999999</v>
      </c>
      <c r="H32" s="43">
        <v>-1.0293971513945299</v>
      </c>
      <c r="I32" s="46"/>
    </row>
    <row r="33" spans="1:9" x14ac:dyDescent="0.2">
      <c r="A33" s="42" t="s">
        <v>356</v>
      </c>
      <c r="B33" s="42" t="s">
        <v>355</v>
      </c>
      <c r="C33" s="42" t="s">
        <v>350</v>
      </c>
      <c r="D33" s="45">
        <v>6400</v>
      </c>
      <c r="E33" s="43">
        <v>143.01759999999999</v>
      </c>
      <c r="F33" s="44">
        <v>1.0117979250871201</v>
      </c>
      <c r="G33" s="43">
        <v>-143.94880000000001</v>
      </c>
      <c r="H33" s="43">
        <v>-1.01838582914816</v>
      </c>
      <c r="I33" s="46"/>
    </row>
    <row r="34" spans="1:9" x14ac:dyDescent="0.2">
      <c r="A34" s="42" t="s">
        <v>155</v>
      </c>
      <c r="B34" s="42" t="s">
        <v>154</v>
      </c>
      <c r="C34" s="42" t="s">
        <v>156</v>
      </c>
      <c r="D34" s="45">
        <v>1250</v>
      </c>
      <c r="E34" s="43">
        <v>140.02687499999999</v>
      </c>
      <c r="F34" s="44">
        <v>0.99063962464363298</v>
      </c>
      <c r="G34" s="43">
        <v>-140.583125</v>
      </c>
      <c r="H34" s="43">
        <v>-0.99457489272133603</v>
      </c>
      <c r="I34" s="46"/>
    </row>
    <row r="35" spans="1:9" x14ac:dyDescent="0.2">
      <c r="A35" s="42" t="s">
        <v>110</v>
      </c>
      <c r="B35" s="42" t="s">
        <v>109</v>
      </c>
      <c r="C35" s="42" t="s">
        <v>111</v>
      </c>
      <c r="D35" s="45">
        <v>7200</v>
      </c>
      <c r="E35" s="43">
        <v>133.76519999999999</v>
      </c>
      <c r="F35" s="44">
        <v>0.94634053297540499</v>
      </c>
      <c r="G35" s="43">
        <v>-134.63640000000001</v>
      </c>
      <c r="H35" s="43">
        <v>-0.95250395868200299</v>
      </c>
      <c r="I35" s="46"/>
    </row>
    <row r="36" spans="1:9" x14ac:dyDescent="0.2">
      <c r="A36" s="42" t="s">
        <v>257</v>
      </c>
      <c r="B36" s="42" t="s">
        <v>256</v>
      </c>
      <c r="C36" s="42" t="s">
        <v>174</v>
      </c>
      <c r="D36" s="45">
        <v>27200</v>
      </c>
      <c r="E36" s="43">
        <v>129.67599999999999</v>
      </c>
      <c r="F36" s="44">
        <v>0.91741091819186704</v>
      </c>
      <c r="G36" s="43">
        <v>-130.56</v>
      </c>
      <c r="H36" s="43">
        <v>-0.92366489928074702</v>
      </c>
      <c r="I36" s="46"/>
    </row>
    <row r="37" spans="1:9" x14ac:dyDescent="0.2">
      <c r="A37" s="42" t="s">
        <v>119</v>
      </c>
      <c r="B37" s="42" t="s">
        <v>118</v>
      </c>
      <c r="C37" s="42" t="s">
        <v>106</v>
      </c>
      <c r="D37" s="45">
        <v>11250</v>
      </c>
      <c r="E37" s="43">
        <v>127.83374999999999</v>
      </c>
      <c r="F37" s="44">
        <v>0.90437766405047604</v>
      </c>
      <c r="G37" s="43">
        <v>-128.66624999999999</v>
      </c>
      <c r="H37" s="43">
        <v>-0.91026730121845401</v>
      </c>
      <c r="I37" s="46"/>
    </row>
    <row r="38" spans="1:9" x14ac:dyDescent="0.2">
      <c r="A38" s="42" t="s">
        <v>161</v>
      </c>
      <c r="B38" s="42" t="s">
        <v>160</v>
      </c>
      <c r="C38" s="42" t="s">
        <v>162</v>
      </c>
      <c r="D38" s="45">
        <v>64050</v>
      </c>
      <c r="E38" s="43">
        <v>127.75413</v>
      </c>
      <c r="F38" s="44">
        <v>0.90381438127412195</v>
      </c>
      <c r="G38" s="43">
        <v>-128.759715</v>
      </c>
      <c r="H38" s="43">
        <v>-0.91092853237509697</v>
      </c>
      <c r="I38" s="46"/>
    </row>
    <row r="39" spans="1:9" x14ac:dyDescent="0.2">
      <c r="A39" s="42" t="s">
        <v>248</v>
      </c>
      <c r="B39" s="42" t="s">
        <v>247</v>
      </c>
      <c r="C39" s="42" t="s">
        <v>106</v>
      </c>
      <c r="D39" s="45">
        <v>7200</v>
      </c>
      <c r="E39" s="43">
        <v>127.098</v>
      </c>
      <c r="F39" s="44">
        <v>0.89917249822904699</v>
      </c>
      <c r="G39" s="43">
        <v>-127.7784</v>
      </c>
      <c r="H39" s="43">
        <v>-0.90398608276849701</v>
      </c>
      <c r="I39" s="46"/>
    </row>
    <row r="40" spans="1:9" x14ac:dyDescent="0.2">
      <c r="A40" s="42" t="s">
        <v>105</v>
      </c>
      <c r="B40" s="42" t="s">
        <v>104</v>
      </c>
      <c r="C40" s="42" t="s">
        <v>106</v>
      </c>
      <c r="D40" s="45">
        <v>5500</v>
      </c>
      <c r="E40" s="43">
        <v>98.782749999999993</v>
      </c>
      <c r="F40" s="44">
        <v>0.69885231946557302</v>
      </c>
      <c r="G40" s="43">
        <v>-99.225499999999997</v>
      </c>
      <c r="H40" s="43">
        <v>-0.70198461598944295</v>
      </c>
      <c r="I40" s="46"/>
    </row>
    <row r="41" spans="1:9" x14ac:dyDescent="0.2">
      <c r="A41" s="42" t="s">
        <v>1278</v>
      </c>
      <c r="B41" s="42" t="s">
        <v>1279</v>
      </c>
      <c r="C41" s="42" t="s">
        <v>184</v>
      </c>
      <c r="D41" s="45">
        <v>1250</v>
      </c>
      <c r="E41" s="43">
        <v>91.223749999999995</v>
      </c>
      <c r="F41" s="44">
        <v>0.64537512144425602</v>
      </c>
      <c r="G41" s="43">
        <v>-91.856875000000002</v>
      </c>
      <c r="H41" s="43">
        <v>-0.64985425241359596</v>
      </c>
      <c r="I41" s="46"/>
    </row>
    <row r="42" spans="1:9" x14ac:dyDescent="0.2">
      <c r="A42" s="42" t="s">
        <v>132</v>
      </c>
      <c r="B42" s="42" t="s">
        <v>131</v>
      </c>
      <c r="C42" s="42" t="s">
        <v>133</v>
      </c>
      <c r="D42" s="45">
        <v>24000</v>
      </c>
      <c r="E42" s="43">
        <v>87.275999999999996</v>
      </c>
      <c r="F42" s="44">
        <v>0.61744621438132996</v>
      </c>
      <c r="G42" s="43">
        <v>-87.744</v>
      </c>
      <c r="H42" s="43">
        <v>-0.62075714554603101</v>
      </c>
      <c r="I42" s="46"/>
    </row>
    <row r="43" spans="1:9" x14ac:dyDescent="0.2">
      <c r="A43" s="42" t="s">
        <v>358</v>
      </c>
      <c r="B43" s="42" t="s">
        <v>357</v>
      </c>
      <c r="C43" s="42" t="s">
        <v>162</v>
      </c>
      <c r="D43" s="45">
        <v>24750</v>
      </c>
      <c r="E43" s="43">
        <v>80.944874999999996</v>
      </c>
      <c r="F43" s="44">
        <v>0.57265578901782799</v>
      </c>
      <c r="G43" s="43">
        <v>-81.551249999999996</v>
      </c>
      <c r="H43" s="43">
        <v>-0.57694567338747704</v>
      </c>
      <c r="I43" s="46"/>
    </row>
    <row r="44" spans="1:9" x14ac:dyDescent="0.2">
      <c r="A44" s="42" t="s">
        <v>360</v>
      </c>
      <c r="B44" s="42" t="s">
        <v>359</v>
      </c>
      <c r="C44" s="42" t="s">
        <v>153</v>
      </c>
      <c r="D44" s="45">
        <v>825</v>
      </c>
      <c r="E44" s="43">
        <v>74.527612500000004</v>
      </c>
      <c r="F44" s="44">
        <v>0.52725597191672002</v>
      </c>
      <c r="G44" s="43">
        <v>-75.030037500000006</v>
      </c>
      <c r="H44" s="43">
        <v>-0.53081044753728701</v>
      </c>
      <c r="I44" s="46"/>
    </row>
    <row r="45" spans="1:9" x14ac:dyDescent="0.2">
      <c r="A45" s="42" t="s">
        <v>362</v>
      </c>
      <c r="B45" s="42" t="s">
        <v>361</v>
      </c>
      <c r="C45" s="42" t="s">
        <v>156</v>
      </c>
      <c r="D45" s="45">
        <v>2750</v>
      </c>
      <c r="E45" s="43">
        <v>71.671875</v>
      </c>
      <c r="F45" s="44">
        <v>0.50705265933775501</v>
      </c>
      <c r="G45" s="43">
        <v>-72.161375000000007</v>
      </c>
      <c r="H45" s="43">
        <v>-0.51051569524613305</v>
      </c>
      <c r="I45" s="46"/>
    </row>
    <row r="46" spans="1:9" x14ac:dyDescent="0.2">
      <c r="A46" s="42" t="s">
        <v>173</v>
      </c>
      <c r="B46" s="42" t="s">
        <v>172</v>
      </c>
      <c r="C46" s="42" t="s">
        <v>174</v>
      </c>
      <c r="D46" s="45">
        <v>2700</v>
      </c>
      <c r="E46" s="43">
        <v>67.396050000000002</v>
      </c>
      <c r="F46" s="44">
        <v>0.47680274000589901</v>
      </c>
      <c r="G46" s="43">
        <v>-67.667400000000001</v>
      </c>
      <c r="H46" s="43">
        <v>-0.47872244336389402</v>
      </c>
      <c r="I46" s="46"/>
    </row>
    <row r="47" spans="1:9" x14ac:dyDescent="0.2">
      <c r="A47" s="42" t="s">
        <v>267</v>
      </c>
      <c r="B47" s="42" t="s">
        <v>266</v>
      </c>
      <c r="C47" s="42" t="s">
        <v>106</v>
      </c>
      <c r="D47" s="45">
        <v>26325</v>
      </c>
      <c r="E47" s="43">
        <v>64.864800000000002</v>
      </c>
      <c r="F47" s="44">
        <v>0.45889505942758702</v>
      </c>
      <c r="G47" s="43">
        <v>-65.299162499999994</v>
      </c>
      <c r="H47" s="43">
        <v>-0.46196801741482502</v>
      </c>
      <c r="I47" s="46"/>
    </row>
    <row r="48" spans="1:9" x14ac:dyDescent="0.2">
      <c r="A48" s="42" t="s">
        <v>1280</v>
      </c>
      <c r="B48" s="42" t="s">
        <v>1281</v>
      </c>
      <c r="C48" s="42" t="s">
        <v>162</v>
      </c>
      <c r="D48" s="45">
        <v>5200</v>
      </c>
      <c r="E48" s="43">
        <v>61.970999999999997</v>
      </c>
      <c r="F48" s="44">
        <v>0.43842246839251803</v>
      </c>
      <c r="G48" s="43">
        <v>-62.454599999999999</v>
      </c>
      <c r="H48" s="43">
        <v>-0.44184376392937602</v>
      </c>
      <c r="I48" s="46"/>
    </row>
    <row r="49" spans="1:9" x14ac:dyDescent="0.2">
      <c r="A49" s="42" t="s">
        <v>1282</v>
      </c>
      <c r="B49" s="42" t="s">
        <v>1283</v>
      </c>
      <c r="C49" s="42" t="s">
        <v>181</v>
      </c>
      <c r="D49" s="45">
        <v>4000</v>
      </c>
      <c r="E49" s="43">
        <v>53.29</v>
      </c>
      <c r="F49" s="44">
        <v>0.37700752514300701</v>
      </c>
      <c r="G49" s="43">
        <v>-53.595999999999997</v>
      </c>
      <c r="H49" s="43">
        <v>-0.37917236475069599</v>
      </c>
      <c r="I49" s="46"/>
    </row>
    <row r="50" spans="1:9" x14ac:dyDescent="0.2">
      <c r="A50" s="42" t="s">
        <v>364</v>
      </c>
      <c r="B50" s="42" t="s">
        <v>363</v>
      </c>
      <c r="C50" s="42" t="s">
        <v>150</v>
      </c>
      <c r="D50" s="45">
        <v>4375</v>
      </c>
      <c r="E50" s="43">
        <v>52.600625000000001</v>
      </c>
      <c r="F50" s="44">
        <v>0.37213044571637</v>
      </c>
      <c r="G50" s="43">
        <v>-52.959375000000001</v>
      </c>
      <c r="H50" s="43">
        <v>-0.37466847254401298</v>
      </c>
      <c r="I50" s="46"/>
    </row>
    <row r="51" spans="1:9" x14ac:dyDescent="0.2">
      <c r="A51" s="42" t="s">
        <v>302</v>
      </c>
      <c r="B51" s="42" t="s">
        <v>301</v>
      </c>
      <c r="C51" s="42" t="s">
        <v>303</v>
      </c>
      <c r="D51" s="45">
        <v>7000</v>
      </c>
      <c r="E51" s="43">
        <v>45.933999999999997</v>
      </c>
      <c r="F51" s="44">
        <v>0.32496647888757502</v>
      </c>
      <c r="G51" s="43">
        <v>-46.1755</v>
      </c>
      <c r="H51" s="43">
        <v>-0.32667500426423202</v>
      </c>
      <c r="I51" s="46"/>
    </row>
    <row r="52" spans="1:9" x14ac:dyDescent="0.2">
      <c r="A52" s="42" t="s">
        <v>1284</v>
      </c>
      <c r="B52" s="42" t="s">
        <v>1285</v>
      </c>
      <c r="C52" s="42" t="s">
        <v>365</v>
      </c>
      <c r="D52" s="45">
        <v>2849</v>
      </c>
      <c r="E52" s="43">
        <v>43.8760245</v>
      </c>
      <c r="F52" s="44">
        <v>0.31040704465864</v>
      </c>
      <c r="G52" s="43">
        <v>-44.1865655</v>
      </c>
      <c r="H52" s="43">
        <v>-0.31260401020312201</v>
      </c>
      <c r="I52" s="46"/>
    </row>
    <row r="53" spans="1:9" x14ac:dyDescent="0.2">
      <c r="A53" s="42" t="s">
        <v>367</v>
      </c>
      <c r="B53" s="42" t="s">
        <v>366</v>
      </c>
      <c r="C53" s="42" t="s">
        <v>200</v>
      </c>
      <c r="D53" s="45">
        <v>4560</v>
      </c>
      <c r="E53" s="43">
        <v>43.714440000000003</v>
      </c>
      <c r="F53" s="44">
        <v>0.30926389261423298</v>
      </c>
      <c r="G53" s="43">
        <v>-43.90596</v>
      </c>
      <c r="H53" s="43">
        <v>-0.310618827521634</v>
      </c>
      <c r="I53" s="46"/>
    </row>
    <row r="54" spans="1:9" x14ac:dyDescent="0.2">
      <c r="A54" s="42" t="s">
        <v>246</v>
      </c>
      <c r="B54" s="42" t="s">
        <v>245</v>
      </c>
      <c r="C54" s="42" t="s">
        <v>133</v>
      </c>
      <c r="D54" s="45">
        <v>9450</v>
      </c>
      <c r="E54" s="43">
        <v>39.137174999999999</v>
      </c>
      <c r="F54" s="44">
        <v>0.27688139402962603</v>
      </c>
      <c r="G54" s="43">
        <v>-39.39705</v>
      </c>
      <c r="H54" s="43">
        <v>-0.27871991590233303</v>
      </c>
      <c r="I54" s="46"/>
    </row>
    <row r="55" spans="1:9" x14ac:dyDescent="0.2">
      <c r="A55" s="42" t="s">
        <v>143</v>
      </c>
      <c r="B55" s="42" t="s">
        <v>142</v>
      </c>
      <c r="C55" s="42" t="s">
        <v>144</v>
      </c>
      <c r="D55" s="45">
        <v>500</v>
      </c>
      <c r="E55" s="43">
        <v>34.144500000000001</v>
      </c>
      <c r="F55" s="44">
        <v>0.241560019557992</v>
      </c>
      <c r="G55" s="43">
        <v>-34.378999999999998</v>
      </c>
      <c r="H55" s="43">
        <v>-0.24321902245996299</v>
      </c>
      <c r="I55" s="46"/>
    </row>
    <row r="56" spans="1:9" x14ac:dyDescent="0.2">
      <c r="A56" s="42" t="s">
        <v>369</v>
      </c>
      <c r="B56" s="42" t="s">
        <v>368</v>
      </c>
      <c r="C56" s="42" t="s">
        <v>370</v>
      </c>
      <c r="D56" s="45">
        <v>6250</v>
      </c>
      <c r="E56" s="43">
        <v>32.946874999999999</v>
      </c>
      <c r="F56" s="44">
        <v>0.23308725473721201</v>
      </c>
      <c r="G56" s="43">
        <v>-33.068750000000001</v>
      </c>
      <c r="H56" s="43">
        <v>-0.233949476394686</v>
      </c>
      <c r="I56" s="46"/>
    </row>
    <row r="57" spans="1:9" x14ac:dyDescent="0.2">
      <c r="A57" s="42" t="s">
        <v>211</v>
      </c>
      <c r="B57" s="42" t="s">
        <v>210</v>
      </c>
      <c r="C57" s="42" t="s">
        <v>212</v>
      </c>
      <c r="D57" s="45">
        <v>22000</v>
      </c>
      <c r="E57" s="43">
        <v>31.7988</v>
      </c>
      <c r="F57" s="44">
        <v>0.22496503829081299</v>
      </c>
      <c r="G57" s="43">
        <v>-32.0122</v>
      </c>
      <c r="H57" s="43">
        <v>-0.22647476630480301</v>
      </c>
      <c r="I57" s="46"/>
    </row>
    <row r="58" spans="1:9" x14ac:dyDescent="0.2">
      <c r="A58" s="42" t="s">
        <v>1286</v>
      </c>
      <c r="B58" s="42" t="s">
        <v>1287</v>
      </c>
      <c r="C58" s="42" t="s">
        <v>1288</v>
      </c>
      <c r="D58" s="45">
        <v>5750</v>
      </c>
      <c r="E58" s="43">
        <v>26.076250000000002</v>
      </c>
      <c r="F58" s="44">
        <v>0.18448006150328999</v>
      </c>
      <c r="G58" s="43">
        <v>-26.228625000000001</v>
      </c>
      <c r="H58" s="43">
        <v>-0.18555805965760899</v>
      </c>
      <c r="I58" s="46"/>
    </row>
    <row r="59" spans="1:9" x14ac:dyDescent="0.2">
      <c r="A59" s="42" t="s">
        <v>281</v>
      </c>
      <c r="B59" s="42" t="s">
        <v>280</v>
      </c>
      <c r="C59" s="42" t="s">
        <v>147</v>
      </c>
      <c r="D59" s="45">
        <v>700</v>
      </c>
      <c r="E59" s="43">
        <v>22.742999999999999</v>
      </c>
      <c r="F59" s="44">
        <v>0.16089852025384499</v>
      </c>
      <c r="G59" s="43">
        <v>-22.8781</v>
      </c>
      <c r="H59" s="43">
        <v>-0.161854304015279</v>
      </c>
      <c r="I59" s="46"/>
    </row>
    <row r="60" spans="1:9" x14ac:dyDescent="0.2">
      <c r="A60" s="42" t="s">
        <v>152</v>
      </c>
      <c r="B60" s="42" t="s">
        <v>151</v>
      </c>
      <c r="C60" s="42" t="s">
        <v>153</v>
      </c>
      <c r="D60" s="45">
        <v>2200</v>
      </c>
      <c r="E60" s="43">
        <v>17.3019</v>
      </c>
      <c r="F60" s="44">
        <v>0.122404700680649</v>
      </c>
      <c r="G60" s="43">
        <v>-17.429500000000001</v>
      </c>
      <c r="H60" s="43">
        <v>-0.123307424647777</v>
      </c>
      <c r="I60" s="46"/>
    </row>
    <row r="61" spans="1:9" x14ac:dyDescent="0.2">
      <c r="A61" s="42" t="s">
        <v>1289</v>
      </c>
      <c r="B61" s="42" t="s">
        <v>1290</v>
      </c>
      <c r="C61" s="42" t="s">
        <v>212</v>
      </c>
      <c r="D61" s="45">
        <v>1875</v>
      </c>
      <c r="E61" s="43">
        <v>16.9959375</v>
      </c>
      <c r="F61" s="44">
        <v>0.120240126371931</v>
      </c>
      <c r="G61" s="43">
        <v>-17.07375</v>
      </c>
      <c r="H61" s="43">
        <v>-0.120790621737857</v>
      </c>
      <c r="I61" s="46"/>
    </row>
    <row r="62" spans="1:9" x14ac:dyDescent="0.2">
      <c r="A62" s="42" t="s">
        <v>372</v>
      </c>
      <c r="B62" s="42" t="s">
        <v>371</v>
      </c>
      <c r="C62" s="42" t="s">
        <v>159</v>
      </c>
      <c r="D62" s="45">
        <v>2000</v>
      </c>
      <c r="E62" s="43">
        <v>15.867000000000001</v>
      </c>
      <c r="F62" s="44">
        <v>0.11225330083400401</v>
      </c>
      <c r="G62" s="43">
        <v>-15.968</v>
      </c>
      <c r="H62" s="43">
        <v>-0.11296783939732701</v>
      </c>
      <c r="I62" s="46"/>
    </row>
    <row r="63" spans="1:9" x14ac:dyDescent="0.2">
      <c r="A63" s="42" t="s">
        <v>259</v>
      </c>
      <c r="B63" s="42" t="s">
        <v>258</v>
      </c>
      <c r="C63" s="42" t="s">
        <v>111</v>
      </c>
      <c r="D63" s="45">
        <v>350</v>
      </c>
      <c r="E63" s="43">
        <v>14.947975</v>
      </c>
      <c r="F63" s="44">
        <v>0.10575153050571499</v>
      </c>
      <c r="G63" s="43">
        <v>-15.009575</v>
      </c>
      <c r="H63" s="43">
        <v>-0.106187328282949</v>
      </c>
      <c r="I63" s="46"/>
    </row>
    <row r="64" spans="1:9" x14ac:dyDescent="0.2">
      <c r="A64" s="42" t="s">
        <v>374</v>
      </c>
      <c r="B64" s="42" t="s">
        <v>373</v>
      </c>
      <c r="C64" s="42" t="s">
        <v>375</v>
      </c>
      <c r="D64" s="45">
        <v>2100</v>
      </c>
      <c r="E64" s="43">
        <v>8.7444000000000006</v>
      </c>
      <c r="F64" s="44">
        <v>6.1863475377378699E-2</v>
      </c>
      <c r="G64" s="43">
        <v>-8.7811500000000002</v>
      </c>
      <c r="H64" s="43">
        <v>-6.2123468369478602E-2</v>
      </c>
      <c r="I64" s="46"/>
    </row>
    <row r="65" spans="1:9" x14ac:dyDescent="0.2">
      <c r="A65" s="42" t="s">
        <v>377</v>
      </c>
      <c r="B65" s="42" t="s">
        <v>376</v>
      </c>
      <c r="C65" s="42" t="s">
        <v>127</v>
      </c>
      <c r="D65" s="45">
        <v>100</v>
      </c>
      <c r="E65" s="43">
        <v>6.7953999999999999</v>
      </c>
      <c r="F65" s="44">
        <v>4.8075003497031102E-2</v>
      </c>
      <c r="G65" s="43">
        <v>-6.8413000000000004</v>
      </c>
      <c r="H65" s="43">
        <v>-4.8399729438184498E-2</v>
      </c>
      <c r="I65" s="46"/>
    </row>
    <row r="66" spans="1:9" x14ac:dyDescent="0.2">
      <c r="A66" s="42" t="s">
        <v>1291</v>
      </c>
      <c r="B66" s="42" t="s">
        <v>1292</v>
      </c>
      <c r="C66" s="42" t="s">
        <v>209</v>
      </c>
      <c r="D66" s="45">
        <v>825</v>
      </c>
      <c r="E66" s="43">
        <v>6.7893375000000002</v>
      </c>
      <c r="F66" s="44">
        <v>4.8032113496633701E-2</v>
      </c>
      <c r="G66" s="43">
        <v>-6.8186249999999999</v>
      </c>
      <c r="H66" s="43">
        <v>-4.8239311993399099E-2</v>
      </c>
      <c r="I66" s="46"/>
    </row>
    <row r="67" spans="1:9" x14ac:dyDescent="0.2">
      <c r="A67" s="41" t="s">
        <v>28</v>
      </c>
      <c r="B67" s="41"/>
      <c r="C67" s="41"/>
      <c r="D67" s="41"/>
      <c r="E67" s="47">
        <f>SUM(E7:E66)</f>
        <v>9703.8534194999975</v>
      </c>
      <c r="F67" s="48">
        <f>SUM(F7:F66)</f>
        <v>68.651262188707094</v>
      </c>
      <c r="G67" s="47">
        <f>SUM(G7:G66)</f>
        <v>-9763.4663030000029</v>
      </c>
      <c r="H67" s="47">
        <f>SUM(H7:H66)</f>
        <v>-69.073001833574253</v>
      </c>
      <c r="I67" s="41"/>
    </row>
    <row r="68" spans="1:9" x14ac:dyDescent="0.2">
      <c r="A68" s="42"/>
      <c r="B68" s="42"/>
      <c r="C68" s="42"/>
      <c r="D68" s="42"/>
      <c r="E68" s="43"/>
      <c r="F68" s="44"/>
      <c r="G68" s="43"/>
      <c r="H68" s="42"/>
      <c r="I68" s="42"/>
    </row>
    <row r="69" spans="1:9" x14ac:dyDescent="0.2">
      <c r="A69" s="41" t="s">
        <v>29</v>
      </c>
      <c r="B69" s="42"/>
      <c r="C69" s="42"/>
      <c r="D69" s="42"/>
      <c r="E69" s="43"/>
      <c r="F69" s="44"/>
      <c r="G69" s="43"/>
      <c r="H69" s="42"/>
      <c r="I69" s="42"/>
    </row>
    <row r="70" spans="1:9" x14ac:dyDescent="0.2">
      <c r="A70" s="41" t="s">
        <v>949</v>
      </c>
      <c r="B70" s="42"/>
      <c r="C70" s="42"/>
      <c r="D70" s="42"/>
      <c r="E70" s="43"/>
      <c r="F70" s="44"/>
      <c r="G70" s="43"/>
      <c r="H70" s="42"/>
      <c r="I70" s="42"/>
    </row>
    <row r="71" spans="1:9" x14ac:dyDescent="0.2">
      <c r="A71" s="42" t="s">
        <v>973</v>
      </c>
      <c r="B71" s="42" t="s">
        <v>974</v>
      </c>
      <c r="C71" s="42" t="s">
        <v>962</v>
      </c>
      <c r="D71" s="45">
        <v>200</v>
      </c>
      <c r="E71" s="43">
        <v>999.39599999999996</v>
      </c>
      <c r="F71" s="44">
        <v>7.0703661587130897</v>
      </c>
      <c r="G71" s="46"/>
      <c r="H71" s="46"/>
      <c r="I71" s="46">
        <v>7.3592000000000004</v>
      </c>
    </row>
    <row r="72" spans="1:9" x14ac:dyDescent="0.2">
      <c r="A72" s="41" t="s">
        <v>28</v>
      </c>
      <c r="B72" s="41"/>
      <c r="C72" s="41"/>
      <c r="D72" s="41"/>
      <c r="E72" s="47">
        <f>SUM(E70:E71)</f>
        <v>999.39599999999996</v>
      </c>
      <c r="F72" s="48">
        <f>SUM(F70:F71)</f>
        <v>7.0703661587130897</v>
      </c>
      <c r="G72" s="47"/>
      <c r="H72" s="41"/>
      <c r="I72" s="41"/>
    </row>
    <row r="73" spans="1:9" x14ac:dyDescent="0.2">
      <c r="A73" s="42"/>
      <c r="B73" s="42"/>
      <c r="C73" s="42"/>
      <c r="D73" s="42"/>
      <c r="E73" s="43"/>
      <c r="F73" s="44"/>
      <c r="G73" s="43"/>
      <c r="H73" s="42"/>
      <c r="I73" s="42"/>
    </row>
    <row r="74" spans="1:9" x14ac:dyDescent="0.2">
      <c r="A74" s="41" t="s">
        <v>30</v>
      </c>
      <c r="B74" s="42"/>
      <c r="C74" s="42"/>
      <c r="D74" s="42"/>
      <c r="E74" s="43"/>
      <c r="F74" s="44"/>
      <c r="G74" s="43"/>
      <c r="H74" s="42"/>
      <c r="I74" s="42"/>
    </row>
    <row r="75" spans="1:9" x14ac:dyDescent="0.2">
      <c r="A75" s="42" t="s">
        <v>983</v>
      </c>
      <c r="B75" s="42" t="s">
        <v>984</v>
      </c>
      <c r="C75" s="42" t="s">
        <v>1293</v>
      </c>
      <c r="D75" s="45">
        <v>1000000</v>
      </c>
      <c r="E75" s="43">
        <v>991.57</v>
      </c>
      <c r="F75" s="44">
        <v>7.0150000320144796</v>
      </c>
      <c r="G75" s="46"/>
      <c r="H75" s="46"/>
      <c r="I75" s="46">
        <v>6.4652000000000003</v>
      </c>
    </row>
    <row r="76" spans="1:9" x14ac:dyDescent="0.2">
      <c r="A76" s="42" t="s">
        <v>1217</v>
      </c>
      <c r="B76" s="42" t="s">
        <v>1218</v>
      </c>
      <c r="C76" s="42" t="s">
        <v>1293</v>
      </c>
      <c r="D76" s="45">
        <v>1000000</v>
      </c>
      <c r="E76" s="43">
        <v>985.72199999999998</v>
      </c>
      <c r="F76" s="44">
        <v>6.9736275417341904</v>
      </c>
      <c r="G76" s="46"/>
      <c r="H76" s="46"/>
      <c r="I76" s="46">
        <v>6.4474999999999998</v>
      </c>
    </row>
    <row r="77" spans="1:9" x14ac:dyDescent="0.2">
      <c r="A77" s="42" t="s">
        <v>1294</v>
      </c>
      <c r="B77" s="42" t="s">
        <v>1295</v>
      </c>
      <c r="C77" s="42" t="s">
        <v>1293</v>
      </c>
      <c r="D77" s="45">
        <v>500000</v>
      </c>
      <c r="E77" s="43">
        <v>492.25799999999998</v>
      </c>
      <c r="F77" s="44">
        <v>3.48254776340488</v>
      </c>
      <c r="G77" s="46"/>
      <c r="H77" s="46"/>
      <c r="I77" s="46">
        <v>6.4500999999999999</v>
      </c>
    </row>
    <row r="78" spans="1:9" x14ac:dyDescent="0.2">
      <c r="A78" s="41" t="s">
        <v>28</v>
      </c>
      <c r="B78" s="41"/>
      <c r="C78" s="41"/>
      <c r="D78" s="41"/>
      <c r="E78" s="47">
        <f>SUM(E74:E77)</f>
        <v>2469.5499999999997</v>
      </c>
      <c r="F78" s="48">
        <f>SUM(F74:F77)</f>
        <v>17.47117533715355</v>
      </c>
      <c r="G78" s="47"/>
      <c r="H78" s="41"/>
      <c r="I78" s="41"/>
    </row>
    <row r="79" spans="1:9" x14ac:dyDescent="0.2">
      <c r="A79" s="42"/>
      <c r="B79" s="42"/>
      <c r="C79" s="42"/>
      <c r="D79" s="42"/>
      <c r="E79" s="43"/>
      <c r="F79" s="44"/>
      <c r="G79" s="43"/>
      <c r="H79" s="42"/>
      <c r="I79" s="42"/>
    </row>
    <row r="80" spans="1:9" x14ac:dyDescent="0.2">
      <c r="A80" s="41" t="s">
        <v>33</v>
      </c>
      <c r="B80" s="41"/>
      <c r="C80" s="41"/>
      <c r="D80" s="41"/>
      <c r="E80" s="47">
        <f>E67+E72+E78</f>
        <v>13172.799419499997</v>
      </c>
      <c r="F80" s="48">
        <f>F67+F72+F78</f>
        <v>93.192803684573732</v>
      </c>
      <c r="G80" s="47"/>
      <c r="H80" s="41"/>
      <c r="I80" s="41"/>
    </row>
    <row r="81" spans="1:9" x14ac:dyDescent="0.2">
      <c r="A81" s="41"/>
      <c r="B81" s="41"/>
      <c r="C81" s="41"/>
      <c r="D81" s="41"/>
      <c r="E81" s="47"/>
      <c r="F81" s="48"/>
      <c r="G81" s="47"/>
      <c r="H81" s="41"/>
      <c r="I81" s="41"/>
    </row>
    <row r="82" spans="1:9" x14ac:dyDescent="0.2">
      <c r="A82" s="41" t="s">
        <v>316</v>
      </c>
      <c r="B82" s="41"/>
      <c r="C82" s="41"/>
      <c r="D82" s="41"/>
      <c r="E82" s="56">
        <v>77.208348900000004</v>
      </c>
      <c r="F82" s="56">
        <f>E82/E86*100</f>
        <v>0.54622121484644037</v>
      </c>
      <c r="G82" s="47"/>
      <c r="H82" s="41"/>
      <c r="I82" s="41"/>
    </row>
    <row r="83" spans="1:9" x14ac:dyDescent="0.2">
      <c r="A83" s="41"/>
      <c r="B83" s="41"/>
      <c r="C83" s="41"/>
      <c r="D83" s="41"/>
      <c r="E83" s="47"/>
      <c r="F83" s="48"/>
      <c r="G83" s="47"/>
      <c r="H83" s="41"/>
      <c r="I83" s="41"/>
    </row>
    <row r="84" spans="1:9" x14ac:dyDescent="0.2">
      <c r="A84" s="41" t="s">
        <v>35</v>
      </c>
      <c r="B84" s="41"/>
      <c r="C84" s="41"/>
      <c r="D84" s="41"/>
      <c r="E84" s="47">
        <f>E86-(E67+E72+E78+E82)</f>
        <v>884.98860330000207</v>
      </c>
      <c r="F84" s="48">
        <f>F86-(F67+F72+F78+F82)</f>
        <v>6.2609751005798273</v>
      </c>
      <c r="G84" s="47"/>
      <c r="H84" s="41"/>
      <c r="I84" s="41"/>
    </row>
    <row r="85" spans="1:9" x14ac:dyDescent="0.2">
      <c r="A85" s="42"/>
      <c r="B85" s="42"/>
      <c r="C85" s="42"/>
      <c r="D85" s="42"/>
      <c r="E85" s="43"/>
      <c r="F85" s="44"/>
      <c r="G85" s="43"/>
      <c r="H85" s="42"/>
      <c r="I85" s="42"/>
    </row>
    <row r="86" spans="1:9" x14ac:dyDescent="0.2">
      <c r="A86" s="49" t="s">
        <v>34</v>
      </c>
      <c r="B86" s="49"/>
      <c r="C86" s="49"/>
      <c r="D86" s="49"/>
      <c r="E86" s="50">
        <v>14134.996371699999</v>
      </c>
      <c r="F86" s="51">
        <v>100</v>
      </c>
      <c r="G86" s="50"/>
      <c r="H86" s="49"/>
      <c r="I86" s="49"/>
    </row>
    <row r="88" spans="1:9" x14ac:dyDescent="0.2">
      <c r="A88" s="14" t="s">
        <v>993</v>
      </c>
    </row>
    <row r="89" spans="1:9" x14ac:dyDescent="0.2">
      <c r="A89" s="14" t="s">
        <v>36</v>
      </c>
    </row>
    <row r="91" spans="1:9" x14ac:dyDescent="0.2">
      <c r="A91" s="14" t="s">
        <v>37</v>
      </c>
    </row>
    <row r="92" spans="1:9" x14ac:dyDescent="0.2">
      <c r="A92" s="14" t="s">
        <v>38</v>
      </c>
    </row>
    <row r="93" spans="1:9" x14ac:dyDescent="0.2">
      <c r="A93" s="14" t="s">
        <v>39</v>
      </c>
      <c r="B93" s="14"/>
      <c r="C93" s="30" t="s">
        <v>869</v>
      </c>
      <c r="D93" s="14" t="s">
        <v>40</v>
      </c>
    </row>
    <row r="94" spans="1:9" x14ac:dyDescent="0.2">
      <c r="A94" s="7" t="s">
        <v>42</v>
      </c>
      <c r="C94" s="59" t="s">
        <v>867</v>
      </c>
      <c r="D94" s="31">
        <v>10.006500000000001</v>
      </c>
    </row>
    <row r="95" spans="1:9" x14ac:dyDescent="0.2">
      <c r="A95" s="7" t="s">
        <v>43</v>
      </c>
      <c r="C95" s="59" t="s">
        <v>867</v>
      </c>
      <c r="D95" s="31">
        <v>10.006500000000001</v>
      </c>
    </row>
    <row r="96" spans="1:9" x14ac:dyDescent="0.2">
      <c r="A96" s="7" t="s">
        <v>44</v>
      </c>
      <c r="C96" s="59" t="s">
        <v>867</v>
      </c>
      <c r="D96" s="31">
        <v>10.0085</v>
      </c>
    </row>
    <row r="97" spans="1:11" x14ac:dyDescent="0.2">
      <c r="A97" s="7" t="s">
        <v>45</v>
      </c>
      <c r="C97" s="59" t="s">
        <v>867</v>
      </c>
      <c r="D97" s="31">
        <v>10.0085</v>
      </c>
    </row>
    <row r="99" spans="1:11" x14ac:dyDescent="0.2">
      <c r="A99" s="7" t="s">
        <v>1296</v>
      </c>
    </row>
    <row r="100" spans="1:11" s="11" customFormat="1" x14ac:dyDescent="0.2">
      <c r="A100" s="7" t="s">
        <v>46</v>
      </c>
      <c r="B100" s="7"/>
      <c r="C100" s="7"/>
      <c r="D100" s="7"/>
      <c r="E100" s="10"/>
      <c r="G100" s="10"/>
      <c r="H100" s="7"/>
      <c r="I100" s="7"/>
      <c r="J100" s="7"/>
      <c r="K100" s="7"/>
    </row>
    <row r="102" spans="1:11" s="11" customFormat="1" x14ac:dyDescent="0.2">
      <c r="A102" s="14" t="s">
        <v>47</v>
      </c>
      <c r="B102" s="7"/>
      <c r="C102" s="7"/>
      <c r="D102" s="30" t="s">
        <v>48</v>
      </c>
      <c r="E102" s="10"/>
      <c r="G102" s="10"/>
      <c r="H102" s="7"/>
      <c r="I102" s="7"/>
      <c r="J102" s="7"/>
      <c r="K102" s="7"/>
    </row>
    <row r="104" spans="1:11" s="11" customFormat="1" x14ac:dyDescent="0.2">
      <c r="A104" s="14" t="s">
        <v>317</v>
      </c>
      <c r="B104" s="7"/>
      <c r="C104" s="7"/>
      <c r="D104" s="32" t="s">
        <v>1297</v>
      </c>
      <c r="E104" s="10"/>
      <c r="G104" s="10"/>
      <c r="H104" s="7"/>
      <c r="I104" s="7"/>
      <c r="J104" s="7"/>
      <c r="K104" s="7"/>
    </row>
    <row r="106" spans="1:11" s="11" customFormat="1" x14ac:dyDescent="0.2">
      <c r="A106" s="14" t="s">
        <v>319</v>
      </c>
      <c r="B106" s="7"/>
      <c r="C106" s="7"/>
      <c r="D106" s="32">
        <f>ABS(+H67)</f>
        <v>69.073001833574253</v>
      </c>
      <c r="E106" s="10"/>
      <c r="G106" s="10"/>
      <c r="H106" s="7"/>
      <c r="I106" s="7"/>
      <c r="J106" s="7"/>
      <c r="K106" s="7"/>
    </row>
    <row r="108" spans="1:11" s="11" customFormat="1" x14ac:dyDescent="0.2">
      <c r="A108" s="14" t="s">
        <v>320</v>
      </c>
      <c r="B108" s="7"/>
      <c r="C108" s="7"/>
      <c r="D108" s="52">
        <v>0.73550000000000004</v>
      </c>
      <c r="E108" s="10"/>
      <c r="G108" s="10"/>
      <c r="H108" s="7"/>
      <c r="I108" s="7"/>
      <c r="J108" s="7"/>
      <c r="K108" s="7"/>
    </row>
    <row r="110" spans="1:11" s="11" customFormat="1" x14ac:dyDescent="0.2">
      <c r="A110" s="14" t="s">
        <v>321</v>
      </c>
      <c r="B110" s="7"/>
      <c r="C110" s="7"/>
      <c r="D110" s="32">
        <v>9.4690052996239199E-2</v>
      </c>
      <c r="E110" s="10" t="s">
        <v>49</v>
      </c>
      <c r="G110" s="10"/>
      <c r="H110" s="7"/>
      <c r="I110" s="7"/>
      <c r="J110" s="7"/>
      <c r="K110" s="7"/>
    </row>
    <row r="112" spans="1:11" s="11" customFormat="1" x14ac:dyDescent="0.2">
      <c r="A112" s="14" t="s">
        <v>322</v>
      </c>
      <c r="B112" s="7"/>
      <c r="C112" s="7"/>
      <c r="D112" s="30" t="s">
        <v>48</v>
      </c>
      <c r="E112" s="10"/>
      <c r="G112" s="10"/>
      <c r="H112" s="7"/>
      <c r="I112" s="7"/>
      <c r="J112" s="7"/>
      <c r="K112" s="7"/>
    </row>
    <row r="114" spans="1:1" x14ac:dyDescent="0.2">
      <c r="A114" s="14" t="s">
        <v>882</v>
      </c>
    </row>
    <row r="116" spans="1:1" x14ac:dyDescent="0.2">
      <c r="A116" s="62" t="s">
        <v>885</v>
      </c>
    </row>
    <row r="117" spans="1:1" x14ac:dyDescent="0.2">
      <c r="A117" s="63"/>
    </row>
    <row r="118" spans="1:1" x14ac:dyDescent="0.2">
      <c r="A118" s="64"/>
    </row>
    <row r="119" spans="1:1" x14ac:dyDescent="0.2">
      <c r="A119" s="64"/>
    </row>
    <row r="120" spans="1:1" x14ac:dyDescent="0.2">
      <c r="A120" s="64"/>
    </row>
    <row r="121" spans="1:1" x14ac:dyDescent="0.2">
      <c r="A121" s="64"/>
    </row>
    <row r="122" spans="1:1" x14ac:dyDescent="0.2">
      <c r="A122" s="64"/>
    </row>
    <row r="123" spans="1:1" x14ac:dyDescent="0.2">
      <c r="A123" s="64"/>
    </row>
    <row r="124" spans="1:1" x14ac:dyDescent="0.2">
      <c r="A124" s="64"/>
    </row>
    <row r="125" spans="1:1" x14ac:dyDescent="0.2">
      <c r="A125" s="64"/>
    </row>
    <row r="126" spans="1:1" x14ac:dyDescent="0.2">
      <c r="A126" s="64"/>
    </row>
    <row r="127" spans="1:1" x14ac:dyDescent="0.2">
      <c r="A127" s="64"/>
    </row>
    <row r="128" spans="1:1" x14ac:dyDescent="0.2">
      <c r="A128" s="64"/>
    </row>
    <row r="129" spans="1:1" x14ac:dyDescent="0.2">
      <c r="A129" s="64"/>
    </row>
    <row r="130" spans="1:1" x14ac:dyDescent="0.2">
      <c r="A130" s="64"/>
    </row>
    <row r="131" spans="1:1" x14ac:dyDescent="0.2">
      <c r="A131" s="64"/>
    </row>
    <row r="132" spans="1:1" x14ac:dyDescent="0.2">
      <c r="A132" s="64"/>
    </row>
    <row r="133" spans="1:1" x14ac:dyDescent="0.2">
      <c r="A133" s="64"/>
    </row>
    <row r="134" spans="1:1" x14ac:dyDescent="0.2">
      <c r="A134" s="62" t="s">
        <v>1301</v>
      </c>
    </row>
    <row r="135" spans="1:1" x14ac:dyDescent="0.2">
      <c r="A135" s="64"/>
    </row>
    <row r="136" spans="1:1" x14ac:dyDescent="0.2">
      <c r="A136" s="62" t="s">
        <v>886</v>
      </c>
    </row>
    <row r="137" spans="1:1" x14ac:dyDescent="0.2">
      <c r="A137" s="64"/>
    </row>
    <row r="138" spans="1:1" x14ac:dyDescent="0.2">
      <c r="A138" s="64"/>
    </row>
    <row r="139" spans="1:1" x14ac:dyDescent="0.2">
      <c r="A139" s="64"/>
    </row>
    <row r="140" spans="1:1" x14ac:dyDescent="0.2">
      <c r="A140" s="64"/>
    </row>
    <row r="141" spans="1:1" x14ac:dyDescent="0.2">
      <c r="A141" s="64"/>
    </row>
    <row r="142" spans="1:1" x14ac:dyDescent="0.2">
      <c r="A142" s="64"/>
    </row>
    <row r="143" spans="1:1" x14ac:dyDescent="0.2">
      <c r="A143" s="64"/>
    </row>
    <row r="144" spans="1:1" x14ac:dyDescent="0.2">
      <c r="A144" s="64"/>
    </row>
    <row r="145" spans="1:1" x14ac:dyDescent="0.2">
      <c r="A145" s="64"/>
    </row>
    <row r="146" spans="1:1" x14ac:dyDescent="0.2">
      <c r="A146" s="64"/>
    </row>
    <row r="147" spans="1:1" x14ac:dyDescent="0.2">
      <c r="A147" s="64"/>
    </row>
    <row r="148" spans="1:1" x14ac:dyDescent="0.2">
      <c r="A148" s="64"/>
    </row>
    <row r="149" spans="1:1" x14ac:dyDescent="0.2">
      <c r="A149" s="64"/>
    </row>
    <row r="150" spans="1:1" x14ac:dyDescent="0.2">
      <c r="A150" s="7" t="s">
        <v>884</v>
      </c>
    </row>
  </sheetData>
  <mergeCells count="1">
    <mergeCell ref="A1:G1"/>
  </mergeCells>
  <conditionalFormatting sqref="F2:F3 F5:F65540">
    <cfRule type="cellIs" dxfId="69"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44"/>
  <sheetViews>
    <sheetView workbookViewId="0">
      <selection sqref="A1:F1"/>
    </sheetView>
  </sheetViews>
  <sheetFormatPr defaultColWidth="9.140625" defaultRowHeight="11.25" x14ac:dyDescent="0.2"/>
  <cols>
    <col min="1" max="1" width="40.5703125" style="7" bestFit="1" customWidth="1"/>
    <col min="2" max="2" width="32.140625" style="7" bestFit="1" customWidth="1"/>
    <col min="3" max="3" width="24.28515625" style="7" bestFit="1" customWidth="1"/>
    <col min="4" max="4" width="15.28515625" style="7" bestFit="1" customWidth="1"/>
    <col min="5" max="5" width="31.28515625" style="10" customWidth="1"/>
    <col min="6" max="6" width="13.5703125" style="11" bestFit="1" customWidth="1"/>
    <col min="7" max="16384" width="9.140625" style="7"/>
  </cols>
  <sheetData>
    <row r="1" spans="1:6" s="1" customFormat="1" ht="15" x14ac:dyDescent="0.2">
      <c r="A1" s="79" t="s">
        <v>11</v>
      </c>
      <c r="B1" s="80"/>
      <c r="C1" s="80"/>
      <c r="D1" s="80"/>
      <c r="E1" s="80"/>
      <c r="F1" s="80"/>
    </row>
    <row r="2" spans="1:6" s="1" customFormat="1" ht="12" x14ac:dyDescent="0.2">
      <c r="E2" s="5"/>
      <c r="F2" s="9"/>
    </row>
    <row r="3" spans="1:6" s="1" customFormat="1" ht="12" x14ac:dyDescent="0.2">
      <c r="A3" s="8" t="s">
        <v>7</v>
      </c>
      <c r="B3" s="2"/>
      <c r="C3" s="3"/>
      <c r="D3" s="3"/>
      <c r="E3" s="4"/>
      <c r="F3" s="9"/>
    </row>
    <row r="4" spans="1:6" s="1" customFormat="1" ht="28.5" customHeight="1" x14ac:dyDescent="0.2">
      <c r="A4" s="6" t="s">
        <v>2</v>
      </c>
      <c r="B4" s="6" t="s">
        <v>0</v>
      </c>
      <c r="C4" s="13" t="s">
        <v>415</v>
      </c>
      <c r="D4" s="13" t="s">
        <v>1</v>
      </c>
      <c r="E4" s="53" t="s">
        <v>6</v>
      </c>
      <c r="F4" s="12" t="s">
        <v>3</v>
      </c>
    </row>
    <row r="5" spans="1:6" x14ac:dyDescent="0.2">
      <c r="A5" s="16" t="s">
        <v>103</v>
      </c>
      <c r="B5" s="17"/>
      <c r="C5" s="17"/>
      <c r="D5" s="17"/>
      <c r="E5" s="18"/>
      <c r="F5" s="19"/>
    </row>
    <row r="6" spans="1:6" x14ac:dyDescent="0.2">
      <c r="A6" s="20" t="s">
        <v>25</v>
      </c>
      <c r="B6" s="21"/>
      <c r="C6" s="21"/>
      <c r="D6" s="21"/>
      <c r="E6" s="22"/>
      <c r="F6" s="23"/>
    </row>
    <row r="7" spans="1:6" x14ac:dyDescent="0.2">
      <c r="A7" s="21" t="s">
        <v>105</v>
      </c>
      <c r="B7" s="21" t="s">
        <v>104</v>
      </c>
      <c r="C7" s="21" t="s">
        <v>106</v>
      </c>
      <c r="D7" s="24">
        <v>950000</v>
      </c>
      <c r="E7" s="22">
        <v>17062.474999999999</v>
      </c>
      <c r="F7" s="23">
        <v>7.7582374046551603</v>
      </c>
    </row>
    <row r="8" spans="1:6" x14ac:dyDescent="0.2">
      <c r="A8" s="21" t="s">
        <v>119</v>
      </c>
      <c r="B8" s="21" t="s">
        <v>118</v>
      </c>
      <c r="C8" s="21" t="s">
        <v>106</v>
      </c>
      <c r="D8" s="24">
        <v>1050000</v>
      </c>
      <c r="E8" s="22">
        <v>11931.15</v>
      </c>
      <c r="F8" s="23">
        <v>5.4250449721128602</v>
      </c>
    </row>
    <row r="9" spans="1:6" x14ac:dyDescent="0.2">
      <c r="A9" s="21" t="s">
        <v>108</v>
      </c>
      <c r="B9" s="21" t="s">
        <v>107</v>
      </c>
      <c r="C9" s="21" t="s">
        <v>106</v>
      </c>
      <c r="D9" s="24">
        <v>800000</v>
      </c>
      <c r="E9" s="22">
        <v>10400.799999999999</v>
      </c>
      <c r="F9" s="23">
        <v>4.7292011034939199</v>
      </c>
    </row>
    <row r="10" spans="1:6" x14ac:dyDescent="0.2">
      <c r="A10" s="21" t="s">
        <v>121</v>
      </c>
      <c r="B10" s="21" t="s">
        <v>120</v>
      </c>
      <c r="C10" s="21" t="s">
        <v>122</v>
      </c>
      <c r="D10" s="24">
        <v>800000</v>
      </c>
      <c r="E10" s="22">
        <v>10337.6</v>
      </c>
      <c r="F10" s="23">
        <v>4.7004643226942902</v>
      </c>
    </row>
    <row r="11" spans="1:6" x14ac:dyDescent="0.2">
      <c r="A11" s="21" t="s">
        <v>271</v>
      </c>
      <c r="B11" s="21" t="s">
        <v>270</v>
      </c>
      <c r="C11" s="21" t="s">
        <v>150</v>
      </c>
      <c r="D11" s="24">
        <v>500000</v>
      </c>
      <c r="E11" s="22">
        <v>7669.5</v>
      </c>
      <c r="F11" s="23">
        <v>3.4872901952971498</v>
      </c>
    </row>
    <row r="12" spans="1:6" x14ac:dyDescent="0.2">
      <c r="A12" s="21" t="s">
        <v>257</v>
      </c>
      <c r="B12" s="21" t="s">
        <v>256</v>
      </c>
      <c r="C12" s="21" t="s">
        <v>174</v>
      </c>
      <c r="D12" s="24">
        <v>1600000</v>
      </c>
      <c r="E12" s="22">
        <v>7628</v>
      </c>
      <c r="F12" s="23">
        <v>3.46842031549992</v>
      </c>
    </row>
    <row r="13" spans="1:6" x14ac:dyDescent="0.2">
      <c r="A13" s="21" t="s">
        <v>124</v>
      </c>
      <c r="B13" s="21" t="s">
        <v>123</v>
      </c>
      <c r="C13" s="21" t="s">
        <v>111</v>
      </c>
      <c r="D13" s="24">
        <v>375000</v>
      </c>
      <c r="E13" s="22">
        <v>6930.1875</v>
      </c>
      <c r="F13" s="23">
        <v>3.1511278336685402</v>
      </c>
    </row>
    <row r="14" spans="1:6" x14ac:dyDescent="0.2">
      <c r="A14" s="21" t="s">
        <v>135</v>
      </c>
      <c r="B14" s="21" t="s">
        <v>134</v>
      </c>
      <c r="C14" s="21" t="s">
        <v>106</v>
      </c>
      <c r="D14" s="24">
        <v>725000</v>
      </c>
      <c r="E14" s="22">
        <v>6082.3874999999998</v>
      </c>
      <c r="F14" s="23">
        <v>2.7656366507266399</v>
      </c>
    </row>
    <row r="15" spans="1:6" x14ac:dyDescent="0.2">
      <c r="A15" s="21" t="s">
        <v>379</v>
      </c>
      <c r="B15" s="21" t="s">
        <v>378</v>
      </c>
      <c r="C15" s="21" t="s">
        <v>171</v>
      </c>
      <c r="D15" s="24">
        <v>850000</v>
      </c>
      <c r="E15" s="22">
        <v>5947.0249999999996</v>
      </c>
      <c r="F15" s="23">
        <v>2.7040878771350201</v>
      </c>
    </row>
    <row r="16" spans="1:6" x14ac:dyDescent="0.2">
      <c r="A16" s="21" t="s">
        <v>110</v>
      </c>
      <c r="B16" s="21" t="s">
        <v>109</v>
      </c>
      <c r="C16" s="21" t="s">
        <v>111</v>
      </c>
      <c r="D16" s="24">
        <v>300000</v>
      </c>
      <c r="E16" s="22">
        <v>5573.55</v>
      </c>
      <c r="F16" s="23">
        <v>2.5342703263574502</v>
      </c>
    </row>
    <row r="17" spans="1:6" x14ac:dyDescent="0.2">
      <c r="A17" s="21" t="s">
        <v>166</v>
      </c>
      <c r="B17" s="21" t="s">
        <v>165</v>
      </c>
      <c r="C17" s="21" t="s">
        <v>153</v>
      </c>
      <c r="D17" s="24">
        <v>50000</v>
      </c>
      <c r="E17" s="22">
        <v>5537.1</v>
      </c>
      <c r="F17" s="23">
        <v>2.5176966608488001</v>
      </c>
    </row>
    <row r="18" spans="1:6" x14ac:dyDescent="0.2">
      <c r="A18" s="21" t="s">
        <v>248</v>
      </c>
      <c r="B18" s="21" t="s">
        <v>247</v>
      </c>
      <c r="C18" s="21" t="s">
        <v>106</v>
      </c>
      <c r="D18" s="24">
        <v>300000</v>
      </c>
      <c r="E18" s="22">
        <v>5295.75</v>
      </c>
      <c r="F18" s="23">
        <v>2.40795580569071</v>
      </c>
    </row>
    <row r="19" spans="1:6" x14ac:dyDescent="0.2">
      <c r="A19" s="21" t="s">
        <v>196</v>
      </c>
      <c r="B19" s="21" t="s">
        <v>195</v>
      </c>
      <c r="C19" s="21" t="s">
        <v>197</v>
      </c>
      <c r="D19" s="24">
        <v>2000000</v>
      </c>
      <c r="E19" s="22">
        <v>5134</v>
      </c>
      <c r="F19" s="23">
        <v>2.3344087440713999</v>
      </c>
    </row>
    <row r="20" spans="1:6" x14ac:dyDescent="0.2">
      <c r="A20" s="21" t="s">
        <v>362</v>
      </c>
      <c r="B20" s="21" t="s">
        <v>361</v>
      </c>
      <c r="C20" s="21" t="s">
        <v>156</v>
      </c>
      <c r="D20" s="24">
        <v>190000</v>
      </c>
      <c r="E20" s="22">
        <v>4951.875</v>
      </c>
      <c r="F20" s="23">
        <v>2.2515972535154898</v>
      </c>
    </row>
    <row r="21" spans="1:6" x14ac:dyDescent="0.2">
      <c r="A21" s="21" t="s">
        <v>381</v>
      </c>
      <c r="B21" s="21" t="s">
        <v>380</v>
      </c>
      <c r="C21" s="21" t="s">
        <v>106</v>
      </c>
      <c r="D21" s="24">
        <v>2500000</v>
      </c>
      <c r="E21" s="22">
        <v>4488.25</v>
      </c>
      <c r="F21" s="23">
        <v>2.0407888674675601</v>
      </c>
    </row>
    <row r="22" spans="1:6" x14ac:dyDescent="0.2">
      <c r="A22" s="21" t="s">
        <v>178</v>
      </c>
      <c r="B22" s="21" t="s">
        <v>177</v>
      </c>
      <c r="C22" s="21" t="s">
        <v>106</v>
      </c>
      <c r="D22" s="24">
        <v>450000</v>
      </c>
      <c r="E22" s="22">
        <v>4481.3249999999998</v>
      </c>
      <c r="F22" s="23">
        <v>2.0376400983688598</v>
      </c>
    </row>
    <row r="23" spans="1:6" x14ac:dyDescent="0.2">
      <c r="A23" s="21" t="s">
        <v>168</v>
      </c>
      <c r="B23" s="21" t="s">
        <v>167</v>
      </c>
      <c r="C23" s="21" t="s">
        <v>111</v>
      </c>
      <c r="D23" s="24">
        <v>260000</v>
      </c>
      <c r="E23" s="22">
        <v>4451.9799999999996</v>
      </c>
      <c r="F23" s="23">
        <v>2.02429704722068</v>
      </c>
    </row>
    <row r="24" spans="1:6" x14ac:dyDescent="0.2">
      <c r="A24" s="21" t="s">
        <v>383</v>
      </c>
      <c r="B24" s="21" t="s">
        <v>382</v>
      </c>
      <c r="C24" s="21" t="s">
        <v>153</v>
      </c>
      <c r="D24" s="24">
        <v>231371</v>
      </c>
      <c r="E24" s="22">
        <v>4434.3409009999996</v>
      </c>
      <c r="F24" s="23">
        <v>2.01627662124812</v>
      </c>
    </row>
    <row r="25" spans="1:6" x14ac:dyDescent="0.2">
      <c r="A25" s="21" t="s">
        <v>183</v>
      </c>
      <c r="B25" s="21" t="s">
        <v>182</v>
      </c>
      <c r="C25" s="21" t="s">
        <v>184</v>
      </c>
      <c r="D25" s="24">
        <v>389910</v>
      </c>
      <c r="E25" s="22">
        <v>4373.8154249999998</v>
      </c>
      <c r="F25" s="23">
        <v>1.9887559355423401</v>
      </c>
    </row>
    <row r="26" spans="1:6" x14ac:dyDescent="0.2">
      <c r="A26" s="21" t="s">
        <v>176</v>
      </c>
      <c r="B26" s="21" t="s">
        <v>175</v>
      </c>
      <c r="C26" s="21" t="s">
        <v>159</v>
      </c>
      <c r="D26" s="24">
        <v>1250000</v>
      </c>
      <c r="E26" s="22">
        <v>4077.5</v>
      </c>
      <c r="F26" s="23">
        <v>1.85402252706489</v>
      </c>
    </row>
    <row r="27" spans="1:6" x14ac:dyDescent="0.2">
      <c r="A27" s="21" t="s">
        <v>132</v>
      </c>
      <c r="B27" s="21" t="s">
        <v>131</v>
      </c>
      <c r="C27" s="21" t="s">
        <v>133</v>
      </c>
      <c r="D27" s="24">
        <v>1100000</v>
      </c>
      <c r="E27" s="22">
        <v>4000.15</v>
      </c>
      <c r="F27" s="23">
        <v>1.81885179929825</v>
      </c>
    </row>
    <row r="28" spans="1:6" x14ac:dyDescent="0.2">
      <c r="A28" s="21" t="s">
        <v>385</v>
      </c>
      <c r="B28" s="21" t="s">
        <v>384</v>
      </c>
      <c r="C28" s="21" t="s">
        <v>144</v>
      </c>
      <c r="D28" s="24">
        <v>180000</v>
      </c>
      <c r="E28" s="22">
        <v>3854.88</v>
      </c>
      <c r="F28" s="23">
        <v>1.7527981260899801</v>
      </c>
    </row>
    <row r="29" spans="1:6" x14ac:dyDescent="0.2">
      <c r="A29" s="21" t="s">
        <v>387</v>
      </c>
      <c r="B29" s="21" t="s">
        <v>386</v>
      </c>
      <c r="C29" s="21" t="s">
        <v>370</v>
      </c>
      <c r="D29" s="24">
        <v>550000</v>
      </c>
      <c r="E29" s="22">
        <v>3762</v>
      </c>
      <c r="F29" s="23">
        <v>1.7105659710160901</v>
      </c>
    </row>
    <row r="30" spans="1:6" x14ac:dyDescent="0.2">
      <c r="A30" s="21" t="s">
        <v>211</v>
      </c>
      <c r="B30" s="21" t="s">
        <v>210</v>
      </c>
      <c r="C30" s="21" t="s">
        <v>212</v>
      </c>
      <c r="D30" s="24">
        <v>2500000</v>
      </c>
      <c r="E30" s="22">
        <v>3613.5</v>
      </c>
      <c r="F30" s="23">
        <v>1.64304363005493</v>
      </c>
    </row>
    <row r="31" spans="1:6" x14ac:dyDescent="0.2">
      <c r="A31" s="21" t="s">
        <v>364</v>
      </c>
      <c r="B31" s="21" t="s">
        <v>363</v>
      </c>
      <c r="C31" s="21" t="s">
        <v>150</v>
      </c>
      <c r="D31" s="24">
        <v>300000</v>
      </c>
      <c r="E31" s="22">
        <v>3606.9</v>
      </c>
      <c r="F31" s="23">
        <v>1.6400426371233201</v>
      </c>
    </row>
    <row r="32" spans="1:6" x14ac:dyDescent="0.2">
      <c r="A32" s="21" t="s">
        <v>295</v>
      </c>
      <c r="B32" s="21" t="s">
        <v>294</v>
      </c>
      <c r="C32" s="21" t="s">
        <v>156</v>
      </c>
      <c r="D32" s="24">
        <v>160000</v>
      </c>
      <c r="E32" s="22">
        <v>3556.08</v>
      </c>
      <c r="F32" s="23">
        <v>1.61693499154994</v>
      </c>
    </row>
    <row r="33" spans="1:6" x14ac:dyDescent="0.2">
      <c r="A33" s="21" t="s">
        <v>265</v>
      </c>
      <c r="B33" s="21" t="s">
        <v>264</v>
      </c>
      <c r="C33" s="21" t="s">
        <v>122</v>
      </c>
      <c r="D33" s="24">
        <v>1050000</v>
      </c>
      <c r="E33" s="22">
        <v>3067.05</v>
      </c>
      <c r="F33" s="23">
        <v>1.39457505619481</v>
      </c>
    </row>
    <row r="34" spans="1:6" x14ac:dyDescent="0.2">
      <c r="A34" s="21" t="s">
        <v>193</v>
      </c>
      <c r="B34" s="21" t="s">
        <v>192</v>
      </c>
      <c r="C34" s="21" t="s">
        <v>194</v>
      </c>
      <c r="D34" s="24">
        <v>105000</v>
      </c>
      <c r="E34" s="22">
        <v>3043.1624999999999</v>
      </c>
      <c r="F34" s="23">
        <v>1.38371350791394</v>
      </c>
    </row>
    <row r="35" spans="1:6" x14ac:dyDescent="0.2">
      <c r="A35" s="21" t="s">
        <v>161</v>
      </c>
      <c r="B35" s="21" t="s">
        <v>160</v>
      </c>
      <c r="C35" s="21" t="s">
        <v>162</v>
      </c>
      <c r="D35" s="24">
        <v>1500000</v>
      </c>
      <c r="E35" s="22">
        <v>2991.9</v>
      </c>
      <c r="F35" s="23">
        <v>1.36040465940538</v>
      </c>
    </row>
    <row r="36" spans="1:6" x14ac:dyDescent="0.2">
      <c r="A36" s="21" t="s">
        <v>389</v>
      </c>
      <c r="B36" s="21" t="s">
        <v>388</v>
      </c>
      <c r="C36" s="21" t="s">
        <v>156</v>
      </c>
      <c r="D36" s="24">
        <v>830000</v>
      </c>
      <c r="E36" s="22">
        <v>2911.2249999999999</v>
      </c>
      <c r="F36" s="23">
        <v>1.32372206777547</v>
      </c>
    </row>
    <row r="37" spans="1:6" x14ac:dyDescent="0.2">
      <c r="A37" s="21" t="s">
        <v>146</v>
      </c>
      <c r="B37" s="21" t="s">
        <v>145</v>
      </c>
      <c r="C37" s="21" t="s">
        <v>147</v>
      </c>
      <c r="D37" s="24">
        <v>700000</v>
      </c>
      <c r="E37" s="22">
        <v>2867.9</v>
      </c>
      <c r="F37" s="23">
        <v>1.30402236796306</v>
      </c>
    </row>
    <row r="38" spans="1:6" x14ac:dyDescent="0.2">
      <c r="A38" s="21" t="s">
        <v>285</v>
      </c>
      <c r="B38" s="21" t="s">
        <v>284</v>
      </c>
      <c r="C38" s="21" t="s">
        <v>106</v>
      </c>
      <c r="D38" s="24">
        <v>1550000</v>
      </c>
      <c r="E38" s="22">
        <v>2620.7399999999998</v>
      </c>
      <c r="F38" s="23">
        <v>1.1916397296333601</v>
      </c>
    </row>
    <row r="39" spans="1:6" x14ac:dyDescent="0.2">
      <c r="A39" s="21" t="s">
        <v>391</v>
      </c>
      <c r="B39" s="21" t="s">
        <v>390</v>
      </c>
      <c r="C39" s="21" t="s">
        <v>106</v>
      </c>
      <c r="D39" s="24">
        <v>2100000</v>
      </c>
      <c r="E39" s="22">
        <v>2602.3200000000002</v>
      </c>
      <c r="F39" s="23">
        <v>1.18326423117878</v>
      </c>
    </row>
    <row r="40" spans="1:6" x14ac:dyDescent="0.2">
      <c r="A40" s="21" t="s">
        <v>273</v>
      </c>
      <c r="B40" s="21" t="s">
        <v>272</v>
      </c>
      <c r="C40" s="21" t="s">
        <v>133</v>
      </c>
      <c r="D40" s="24">
        <v>775000</v>
      </c>
      <c r="E40" s="22">
        <v>2552.85</v>
      </c>
      <c r="F40" s="23">
        <v>1.1607704250686901</v>
      </c>
    </row>
    <row r="41" spans="1:6" x14ac:dyDescent="0.2">
      <c r="A41" s="21" t="s">
        <v>393</v>
      </c>
      <c r="B41" s="21" t="s">
        <v>392</v>
      </c>
      <c r="C41" s="21" t="s">
        <v>150</v>
      </c>
      <c r="D41" s="24">
        <v>394239</v>
      </c>
      <c r="E41" s="22">
        <v>2385.5401889999998</v>
      </c>
      <c r="F41" s="23">
        <v>1.0846953401899799</v>
      </c>
    </row>
    <row r="42" spans="1:6" x14ac:dyDescent="0.2">
      <c r="A42" s="21" t="s">
        <v>395</v>
      </c>
      <c r="B42" s="21" t="s">
        <v>394</v>
      </c>
      <c r="C42" s="21" t="s">
        <v>147</v>
      </c>
      <c r="D42" s="24">
        <v>60000</v>
      </c>
      <c r="E42" s="22">
        <v>2224.3200000000002</v>
      </c>
      <c r="F42" s="23">
        <v>1.01138918145946</v>
      </c>
    </row>
    <row r="43" spans="1:6" x14ac:dyDescent="0.2">
      <c r="A43" s="21" t="s">
        <v>397</v>
      </c>
      <c r="B43" s="21" t="s">
        <v>396</v>
      </c>
      <c r="C43" s="21" t="s">
        <v>225</v>
      </c>
      <c r="D43" s="24">
        <v>800000</v>
      </c>
      <c r="E43" s="22">
        <v>2187.1999999999998</v>
      </c>
      <c r="F43" s="23">
        <v>0.99451086969866698</v>
      </c>
    </row>
    <row r="44" spans="1:6" x14ac:dyDescent="0.2">
      <c r="A44" s="21" t="s">
        <v>399</v>
      </c>
      <c r="B44" s="21" t="s">
        <v>398</v>
      </c>
      <c r="C44" s="21" t="s">
        <v>400</v>
      </c>
      <c r="D44" s="24">
        <v>400000</v>
      </c>
      <c r="E44" s="22">
        <v>2180</v>
      </c>
      <c r="F44" s="23">
        <v>0.99123705922782301</v>
      </c>
    </row>
    <row r="45" spans="1:6" x14ac:dyDescent="0.2">
      <c r="A45" s="21" t="s">
        <v>152</v>
      </c>
      <c r="B45" s="21" t="s">
        <v>151</v>
      </c>
      <c r="C45" s="21" t="s">
        <v>153</v>
      </c>
      <c r="D45" s="24">
        <v>275000</v>
      </c>
      <c r="E45" s="22">
        <v>2162.7375000000002</v>
      </c>
      <c r="F45" s="23">
        <v>0.98338787127602501</v>
      </c>
    </row>
    <row r="46" spans="1:6" x14ac:dyDescent="0.2">
      <c r="A46" s="21" t="s">
        <v>402</v>
      </c>
      <c r="B46" s="21" t="s">
        <v>401</v>
      </c>
      <c r="C46" s="21" t="s">
        <v>162</v>
      </c>
      <c r="D46" s="24">
        <v>600000</v>
      </c>
      <c r="E46" s="22">
        <v>2124.9</v>
      </c>
      <c r="F46" s="23">
        <v>0.96618331520789102</v>
      </c>
    </row>
    <row r="47" spans="1:6" x14ac:dyDescent="0.2">
      <c r="A47" s="21" t="s">
        <v>404</v>
      </c>
      <c r="B47" s="21" t="s">
        <v>403</v>
      </c>
      <c r="C47" s="21" t="s">
        <v>159</v>
      </c>
      <c r="D47" s="24">
        <v>2350000</v>
      </c>
      <c r="E47" s="22">
        <v>2041.21</v>
      </c>
      <c r="F47" s="23">
        <v>0.92812981544331397</v>
      </c>
    </row>
    <row r="48" spans="1:6" x14ac:dyDescent="0.2">
      <c r="A48" s="21" t="s">
        <v>204</v>
      </c>
      <c r="B48" s="21" t="s">
        <v>203</v>
      </c>
      <c r="C48" s="21" t="s">
        <v>156</v>
      </c>
      <c r="D48" s="24">
        <v>240000</v>
      </c>
      <c r="E48" s="22">
        <v>1871.4</v>
      </c>
      <c r="F48" s="23">
        <v>0.85091790488025199</v>
      </c>
    </row>
    <row r="49" spans="1:9" x14ac:dyDescent="0.2">
      <c r="A49" s="21" t="s">
        <v>406</v>
      </c>
      <c r="B49" s="21" t="s">
        <v>405</v>
      </c>
      <c r="C49" s="21" t="s">
        <v>127</v>
      </c>
      <c r="D49" s="24">
        <v>120000</v>
      </c>
      <c r="E49" s="22">
        <v>1626.72</v>
      </c>
      <c r="F49" s="23">
        <v>0.73966291237939696</v>
      </c>
    </row>
    <row r="50" spans="1:9" x14ac:dyDescent="0.2">
      <c r="A50" s="21" t="s">
        <v>408</v>
      </c>
      <c r="B50" s="21" t="s">
        <v>407</v>
      </c>
      <c r="C50" s="21" t="s">
        <v>251</v>
      </c>
      <c r="D50" s="24">
        <v>1900000</v>
      </c>
      <c r="E50" s="22">
        <v>1569.78</v>
      </c>
      <c r="F50" s="23">
        <v>0.71377252790580403</v>
      </c>
    </row>
    <row r="51" spans="1:9" x14ac:dyDescent="0.2">
      <c r="A51" s="21" t="s">
        <v>410</v>
      </c>
      <c r="B51" s="21" t="s">
        <v>409</v>
      </c>
      <c r="C51" s="21" t="s">
        <v>225</v>
      </c>
      <c r="D51" s="24">
        <v>10000</v>
      </c>
      <c r="E51" s="22">
        <v>1180.95</v>
      </c>
      <c r="F51" s="23">
        <v>0.53697312160325605</v>
      </c>
    </row>
    <row r="52" spans="1:9" x14ac:dyDescent="0.2">
      <c r="A52" s="21" t="s">
        <v>411</v>
      </c>
      <c r="B52" s="21" t="s">
        <v>1302</v>
      </c>
      <c r="C52" s="21" t="s">
        <v>400</v>
      </c>
      <c r="D52" s="24">
        <v>50000</v>
      </c>
      <c r="E52" s="22">
        <v>92.5</v>
      </c>
      <c r="F52" s="23">
        <v>4.2059370632373201E-2</v>
      </c>
    </row>
    <row r="53" spans="1:9" x14ac:dyDescent="0.2">
      <c r="A53" s="20" t="s">
        <v>28</v>
      </c>
      <c r="B53" s="20"/>
      <c r="C53" s="20"/>
      <c r="D53" s="20"/>
      <c r="E53" s="25">
        <f>SUM(E7:E52)</f>
        <v>203486.52651499995</v>
      </c>
      <c r="F53" s="26">
        <f>SUM(F7:F52)</f>
        <v>92.524489052850043</v>
      </c>
      <c r="G53" s="14"/>
      <c r="H53" s="14"/>
      <c r="I53" s="14"/>
    </row>
    <row r="54" spans="1:9" x14ac:dyDescent="0.2">
      <c r="A54" s="21"/>
      <c r="B54" s="21"/>
      <c r="C54" s="21"/>
      <c r="D54" s="21"/>
      <c r="E54" s="22"/>
      <c r="F54" s="23"/>
    </row>
    <row r="55" spans="1:9" x14ac:dyDescent="0.2">
      <c r="A55" s="20" t="s">
        <v>412</v>
      </c>
      <c r="B55" s="21"/>
      <c r="C55" s="21"/>
      <c r="D55" s="21"/>
      <c r="E55" s="22"/>
      <c r="F55" s="23"/>
    </row>
    <row r="56" spans="1:9" x14ac:dyDescent="0.2">
      <c r="A56" s="21" t="s">
        <v>414</v>
      </c>
      <c r="B56" s="21" t="s">
        <v>413</v>
      </c>
      <c r="C56" s="21" t="s">
        <v>209</v>
      </c>
      <c r="D56" s="24">
        <v>1750000</v>
      </c>
      <c r="E56" s="22">
        <v>5058.55</v>
      </c>
      <c r="F56" s="23">
        <v>2.30010193851234</v>
      </c>
    </row>
    <row r="57" spans="1:9" x14ac:dyDescent="0.2">
      <c r="A57" s="20" t="s">
        <v>28</v>
      </c>
      <c r="B57" s="20"/>
      <c r="C57" s="20"/>
      <c r="D57" s="20"/>
      <c r="E57" s="25">
        <f>SUM(E55:E56)</f>
        <v>5058.55</v>
      </c>
      <c r="F57" s="26">
        <f>SUM(F55:F56)</f>
        <v>2.30010193851234</v>
      </c>
      <c r="G57" s="14"/>
      <c r="H57" s="14"/>
      <c r="I57" s="14"/>
    </row>
    <row r="58" spans="1:9" x14ac:dyDescent="0.2">
      <c r="A58" s="21"/>
      <c r="B58" s="21"/>
      <c r="C58" s="21"/>
      <c r="D58" s="21"/>
      <c r="E58" s="22"/>
      <c r="F58" s="23"/>
    </row>
    <row r="59" spans="1:9" x14ac:dyDescent="0.2">
      <c r="A59" s="20" t="s">
        <v>33</v>
      </c>
      <c r="B59" s="20"/>
      <c r="C59" s="20"/>
      <c r="D59" s="20"/>
      <c r="E59" s="25">
        <f>E53+E57</f>
        <v>208545.07651499994</v>
      </c>
      <c r="F59" s="26">
        <f>F53+F57</f>
        <v>94.824590991362385</v>
      </c>
      <c r="G59" s="14"/>
      <c r="H59" s="14"/>
      <c r="I59" s="14"/>
    </row>
    <row r="60" spans="1:9" x14ac:dyDescent="0.2">
      <c r="A60" s="20"/>
      <c r="B60" s="20"/>
      <c r="C60" s="20"/>
      <c r="D60" s="20"/>
      <c r="E60" s="25"/>
      <c r="F60" s="26"/>
      <c r="G60" s="14"/>
      <c r="H60" s="14"/>
      <c r="I60" s="14"/>
    </row>
    <row r="61" spans="1:9" x14ac:dyDescent="0.2">
      <c r="A61" s="20" t="s">
        <v>35</v>
      </c>
      <c r="B61" s="20"/>
      <c r="C61" s="20"/>
      <c r="D61" s="20"/>
      <c r="E61" s="25">
        <f>E63-(E53+E57)</f>
        <v>11382.132592600072</v>
      </c>
      <c r="F61" s="26">
        <f>F63-(F53+F57)</f>
        <v>5.1754090086376152</v>
      </c>
      <c r="G61" s="14"/>
      <c r="H61" s="14"/>
      <c r="I61" s="14"/>
    </row>
    <row r="62" spans="1:9" x14ac:dyDescent="0.2">
      <c r="A62" s="20"/>
      <c r="B62" s="20"/>
      <c r="C62" s="20"/>
      <c r="D62" s="20"/>
      <c r="E62" s="25"/>
      <c r="F62" s="26"/>
      <c r="G62" s="14"/>
      <c r="H62" s="14"/>
      <c r="I62" s="14"/>
    </row>
    <row r="63" spans="1:9" x14ac:dyDescent="0.2">
      <c r="A63" s="27" t="s">
        <v>34</v>
      </c>
      <c r="B63" s="27"/>
      <c r="C63" s="27"/>
      <c r="D63" s="27"/>
      <c r="E63" s="28">
        <v>219927.20910760001</v>
      </c>
      <c r="F63" s="29">
        <v>100</v>
      </c>
      <c r="G63" s="14"/>
      <c r="H63" s="14"/>
      <c r="I63" s="14"/>
    </row>
    <row r="64" spans="1:9" x14ac:dyDescent="0.2">
      <c r="A64" s="14"/>
      <c r="B64" s="14"/>
      <c r="C64" s="14"/>
      <c r="D64" s="14"/>
      <c r="E64" s="71"/>
      <c r="F64" s="15"/>
      <c r="G64" s="14"/>
      <c r="H64" s="14"/>
      <c r="I64" s="14"/>
    </row>
    <row r="65" spans="1:9" x14ac:dyDescent="0.2">
      <c r="A65" s="7" t="s">
        <v>1303</v>
      </c>
      <c r="B65" s="14"/>
      <c r="C65" s="14"/>
      <c r="D65" s="14"/>
      <c r="E65" s="71"/>
      <c r="F65" s="15"/>
      <c r="G65" s="14"/>
      <c r="H65" s="14"/>
      <c r="I65" s="14"/>
    </row>
    <row r="67" spans="1:9" x14ac:dyDescent="0.2">
      <c r="A67" s="14" t="s">
        <v>37</v>
      </c>
    </row>
    <row r="68" spans="1:9" x14ac:dyDescent="0.2">
      <c r="A68" s="14" t="s">
        <v>38</v>
      </c>
    </row>
    <row r="69" spans="1:9" x14ac:dyDescent="0.2">
      <c r="A69" s="14" t="s">
        <v>39</v>
      </c>
      <c r="B69" s="14"/>
      <c r="C69" s="30" t="s">
        <v>41</v>
      </c>
      <c r="D69" s="14" t="s">
        <v>40</v>
      </c>
    </row>
    <row r="70" spans="1:9" x14ac:dyDescent="0.2">
      <c r="A70" s="7" t="s">
        <v>42</v>
      </c>
      <c r="C70" s="31">
        <v>677.27890000000002</v>
      </c>
      <c r="D70" s="31">
        <v>713.20129999999995</v>
      </c>
    </row>
    <row r="71" spans="1:9" x14ac:dyDescent="0.2">
      <c r="A71" s="7" t="s">
        <v>43</v>
      </c>
      <c r="C71" s="31">
        <v>105.715</v>
      </c>
      <c r="D71" s="31">
        <v>111.322</v>
      </c>
    </row>
    <row r="72" spans="1:9" x14ac:dyDescent="0.2">
      <c r="A72" s="7" t="s">
        <v>44</v>
      </c>
      <c r="C72" s="31">
        <v>745.28300000000002</v>
      </c>
      <c r="D72" s="31">
        <v>789.48270000000002</v>
      </c>
    </row>
    <row r="73" spans="1:9" x14ac:dyDescent="0.2">
      <c r="A73" s="7" t="s">
        <v>45</v>
      </c>
      <c r="C73" s="31">
        <v>120.0887</v>
      </c>
      <c r="D73" s="31">
        <v>127.20740000000001</v>
      </c>
    </row>
    <row r="75" spans="1:9" x14ac:dyDescent="0.2">
      <c r="A75" s="7" t="s">
        <v>46</v>
      </c>
    </row>
    <row r="77" spans="1:9" x14ac:dyDescent="0.2">
      <c r="A77" s="14" t="s">
        <v>47</v>
      </c>
      <c r="D77" s="30" t="s">
        <v>48</v>
      </c>
    </row>
    <row r="79" spans="1:9" x14ac:dyDescent="0.2">
      <c r="A79" s="14" t="s">
        <v>341</v>
      </c>
      <c r="D79" s="52">
        <v>0.2155</v>
      </c>
    </row>
    <row r="81" spans="1:4" x14ac:dyDescent="0.2">
      <c r="A81" s="84" t="s">
        <v>50</v>
      </c>
      <c r="B81" s="84"/>
      <c r="C81" s="84"/>
      <c r="D81" s="30" t="s">
        <v>48</v>
      </c>
    </row>
    <row r="83" spans="1:4" x14ac:dyDescent="0.2">
      <c r="A83" s="14" t="s">
        <v>864</v>
      </c>
    </row>
    <row r="84" spans="1:4" x14ac:dyDescent="0.2">
      <c r="A84" s="61"/>
    </row>
    <row r="85" spans="1:4" x14ac:dyDescent="0.2">
      <c r="A85" s="62" t="s">
        <v>885</v>
      </c>
    </row>
    <row r="86" spans="1:4" x14ac:dyDescent="0.2">
      <c r="A86" s="63"/>
    </row>
    <row r="87" spans="1:4" x14ac:dyDescent="0.2">
      <c r="A87" s="64"/>
    </row>
    <row r="88" spans="1:4" x14ac:dyDescent="0.2">
      <c r="A88" s="64"/>
    </row>
    <row r="89" spans="1:4" x14ac:dyDescent="0.2">
      <c r="A89" s="64"/>
    </row>
    <row r="90" spans="1:4" x14ac:dyDescent="0.2">
      <c r="A90" s="64"/>
    </row>
    <row r="91" spans="1:4" x14ac:dyDescent="0.2">
      <c r="A91" s="64"/>
    </row>
    <row r="92" spans="1:4" x14ac:dyDescent="0.2">
      <c r="A92" s="64"/>
    </row>
    <row r="93" spans="1:4" x14ac:dyDescent="0.2">
      <c r="A93" s="64"/>
    </row>
    <row r="94" spans="1:4" x14ac:dyDescent="0.2">
      <c r="A94" s="64"/>
    </row>
    <row r="95" spans="1:4" x14ac:dyDescent="0.2">
      <c r="A95" s="64"/>
    </row>
    <row r="96" spans="1:4" x14ac:dyDescent="0.2">
      <c r="A96" s="64"/>
    </row>
    <row r="97" spans="1:1" x14ac:dyDescent="0.2">
      <c r="A97" s="64"/>
    </row>
    <row r="98" spans="1:1" x14ac:dyDescent="0.2">
      <c r="A98" s="64"/>
    </row>
    <row r="99" spans="1:1" x14ac:dyDescent="0.2">
      <c r="A99" s="64"/>
    </row>
    <row r="100" spans="1:1" x14ac:dyDescent="0.2">
      <c r="A100" s="64"/>
    </row>
    <row r="101" spans="1:1" x14ac:dyDescent="0.2">
      <c r="A101" s="64"/>
    </row>
    <row r="102" spans="1:1" x14ac:dyDescent="0.2">
      <c r="A102" s="64"/>
    </row>
    <row r="103" spans="1:1" x14ac:dyDescent="0.2">
      <c r="A103" s="64"/>
    </row>
    <row r="104" spans="1:1" x14ac:dyDescent="0.2">
      <c r="A104" s="62" t="s">
        <v>890</v>
      </c>
    </row>
    <row r="105" spans="1:1" x14ac:dyDescent="0.2">
      <c r="A105" s="64"/>
    </row>
    <row r="106" spans="1:1" x14ac:dyDescent="0.2">
      <c r="A106" s="62" t="s">
        <v>913</v>
      </c>
    </row>
    <row r="107" spans="1:1" x14ac:dyDescent="0.2">
      <c r="A107" s="64"/>
    </row>
    <row r="108" spans="1:1" x14ac:dyDescent="0.2">
      <c r="A108" s="64"/>
    </row>
    <row r="109" spans="1:1" x14ac:dyDescent="0.2">
      <c r="A109" s="64"/>
    </row>
    <row r="110" spans="1:1" x14ac:dyDescent="0.2">
      <c r="A110" s="64"/>
    </row>
    <row r="111" spans="1:1" x14ac:dyDescent="0.2">
      <c r="A111" s="64"/>
    </row>
    <row r="112" spans="1:1" x14ac:dyDescent="0.2">
      <c r="A112" s="64"/>
    </row>
    <row r="113" spans="1:1" x14ac:dyDescent="0.2">
      <c r="A113" s="64"/>
    </row>
    <row r="114" spans="1:1" x14ac:dyDescent="0.2">
      <c r="A114" s="64"/>
    </row>
    <row r="115" spans="1:1" x14ac:dyDescent="0.2">
      <c r="A115" s="64"/>
    </row>
    <row r="116" spans="1:1" x14ac:dyDescent="0.2">
      <c r="A116" s="64"/>
    </row>
    <row r="117" spans="1:1" x14ac:dyDescent="0.2">
      <c r="A117" s="64"/>
    </row>
    <row r="118" spans="1:1" x14ac:dyDescent="0.2">
      <c r="A118" s="64"/>
    </row>
    <row r="119" spans="1:1" x14ac:dyDescent="0.2">
      <c r="A119" s="64"/>
    </row>
    <row r="120" spans="1:1" x14ac:dyDescent="0.2">
      <c r="A120" s="64"/>
    </row>
    <row r="121" spans="1:1" x14ac:dyDescent="0.2">
      <c r="A121" s="64"/>
    </row>
    <row r="122" spans="1:1" x14ac:dyDescent="0.2">
      <c r="A122" s="64"/>
    </row>
    <row r="125" spans="1:1" x14ac:dyDescent="0.2">
      <c r="A125" s="14" t="s">
        <v>891</v>
      </c>
    </row>
    <row r="127" spans="1:1" x14ac:dyDescent="0.2">
      <c r="A127" s="62" t="s">
        <v>914</v>
      </c>
    </row>
    <row r="144" spans="1:1" x14ac:dyDescent="0.2">
      <c r="A144" s="7" t="s">
        <v>884</v>
      </c>
    </row>
  </sheetData>
  <mergeCells count="2">
    <mergeCell ref="A1:F1"/>
    <mergeCell ref="A81:C81"/>
  </mergeCells>
  <conditionalFormatting sqref="F2:F3">
    <cfRule type="cellIs" dxfId="68" priority="3" stopIfTrue="1" operator="between">
      <formula>0.009</formula>
      <formula>-0.009</formula>
    </cfRule>
  </conditionalFormatting>
  <conditionalFormatting sqref="F5:F143">
    <cfRule type="cellIs" dxfId="67" priority="1" stopIfTrue="1" operator="between">
      <formula>0.009</formula>
      <formula>-0.009</formula>
    </cfRule>
  </conditionalFormatting>
  <conditionalFormatting sqref="F230:F65547">
    <cfRule type="cellIs" dxfId="66" priority="2" stopIfTrue="1" operator="between">
      <formula>0.009</formula>
      <formula>-0.009</formula>
    </cfRule>
  </conditionalFormatting>
  <hyperlinks>
    <hyperlink ref="A84" r:id="rId1" tooltip="https://www.franklintempletonindia.com/downloadsServlet/pdf/product-labels-jg9o5k7l" display="https://www.franklintempletonindia.com/downloadsServlet/pdf/product-labels-jg9o5k7l" xr:uid="{00000000-0004-0000-0F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152"/>
  <sheetViews>
    <sheetView workbookViewId="0">
      <selection sqref="A1:F1"/>
    </sheetView>
  </sheetViews>
  <sheetFormatPr defaultColWidth="9.140625" defaultRowHeight="11.25" x14ac:dyDescent="0.2"/>
  <cols>
    <col min="1" max="1" width="40.5703125" style="7" bestFit="1" customWidth="1"/>
    <col min="2" max="2" width="29.85546875" style="7" bestFit="1" customWidth="1"/>
    <col min="3" max="3" width="24.7109375" style="7" bestFit="1" customWidth="1"/>
    <col min="4" max="4" width="15.28515625" style="7" bestFit="1" customWidth="1"/>
    <col min="5" max="5" width="31.28515625" style="10" customWidth="1"/>
    <col min="6" max="6" width="13.5703125" style="11" bestFit="1" customWidth="1"/>
    <col min="7" max="16384" width="9.140625" style="7"/>
  </cols>
  <sheetData>
    <row r="1" spans="1:6" s="1" customFormat="1" ht="15" x14ac:dyDescent="0.2">
      <c r="A1" s="79" t="s">
        <v>12</v>
      </c>
      <c r="B1" s="80"/>
      <c r="C1" s="80"/>
      <c r="D1" s="80"/>
      <c r="E1" s="80"/>
      <c r="F1" s="80"/>
    </row>
    <row r="2" spans="1:6" s="1" customFormat="1" ht="12" x14ac:dyDescent="0.2">
      <c r="E2" s="5"/>
      <c r="F2" s="9"/>
    </row>
    <row r="3" spans="1:6" s="1" customFormat="1" ht="12" x14ac:dyDescent="0.2">
      <c r="A3" s="8" t="s">
        <v>7</v>
      </c>
      <c r="B3" s="2"/>
      <c r="C3" s="3"/>
      <c r="D3" s="3"/>
      <c r="E3" s="4"/>
      <c r="F3" s="9"/>
    </row>
    <row r="4" spans="1:6" s="1" customFormat="1" ht="28.5" customHeight="1" x14ac:dyDescent="0.2">
      <c r="A4" s="6" t="s">
        <v>2</v>
      </c>
      <c r="B4" s="6" t="s">
        <v>0</v>
      </c>
      <c r="C4" s="13" t="s">
        <v>415</v>
      </c>
      <c r="D4" s="13" t="s">
        <v>1</v>
      </c>
      <c r="E4" s="53" t="s">
        <v>6</v>
      </c>
      <c r="F4" s="12" t="s">
        <v>3</v>
      </c>
    </row>
    <row r="5" spans="1:6" x14ac:dyDescent="0.2">
      <c r="A5" s="16" t="s">
        <v>103</v>
      </c>
      <c r="B5" s="17"/>
      <c r="C5" s="17"/>
      <c r="D5" s="17"/>
      <c r="E5" s="18"/>
      <c r="F5" s="19"/>
    </row>
    <row r="6" spans="1:6" x14ac:dyDescent="0.2">
      <c r="A6" s="20" t="s">
        <v>25</v>
      </c>
      <c r="B6" s="21"/>
      <c r="C6" s="21"/>
      <c r="D6" s="21"/>
      <c r="E6" s="22"/>
      <c r="F6" s="23"/>
    </row>
    <row r="7" spans="1:6" x14ac:dyDescent="0.2">
      <c r="A7" s="21" t="s">
        <v>132</v>
      </c>
      <c r="B7" s="21" t="s">
        <v>131</v>
      </c>
      <c r="C7" s="21" t="s">
        <v>133</v>
      </c>
      <c r="D7" s="24">
        <v>3800000</v>
      </c>
      <c r="E7" s="22">
        <v>13818.7</v>
      </c>
      <c r="F7" s="23">
        <v>5.7609218089132002</v>
      </c>
    </row>
    <row r="8" spans="1:6" x14ac:dyDescent="0.2">
      <c r="A8" s="21" t="s">
        <v>110</v>
      </c>
      <c r="B8" s="21" t="s">
        <v>109</v>
      </c>
      <c r="C8" s="21" t="s">
        <v>111</v>
      </c>
      <c r="D8" s="24">
        <v>686814</v>
      </c>
      <c r="E8" s="22">
        <v>12759.973900000001</v>
      </c>
      <c r="F8" s="23">
        <v>5.3195461166153999</v>
      </c>
    </row>
    <row r="9" spans="1:6" x14ac:dyDescent="0.2">
      <c r="A9" s="21" t="s">
        <v>124</v>
      </c>
      <c r="B9" s="21" t="s">
        <v>123</v>
      </c>
      <c r="C9" s="21" t="s">
        <v>111</v>
      </c>
      <c r="D9" s="24">
        <v>640932</v>
      </c>
      <c r="E9" s="22">
        <v>11844.743829999999</v>
      </c>
      <c r="F9" s="23">
        <v>4.9379929408147696</v>
      </c>
    </row>
    <row r="10" spans="1:6" x14ac:dyDescent="0.2">
      <c r="A10" s="21" t="s">
        <v>417</v>
      </c>
      <c r="B10" s="21" t="s">
        <v>416</v>
      </c>
      <c r="C10" s="21" t="s">
        <v>133</v>
      </c>
      <c r="D10" s="24">
        <v>14000000</v>
      </c>
      <c r="E10" s="22">
        <v>11401.6</v>
      </c>
      <c r="F10" s="23">
        <v>4.7532492996088402</v>
      </c>
    </row>
    <row r="11" spans="1:6" x14ac:dyDescent="0.2">
      <c r="A11" s="21" t="s">
        <v>105</v>
      </c>
      <c r="B11" s="21" t="s">
        <v>104</v>
      </c>
      <c r="C11" s="21" t="s">
        <v>106</v>
      </c>
      <c r="D11" s="24">
        <v>570000</v>
      </c>
      <c r="E11" s="22">
        <v>10237.485000000001</v>
      </c>
      <c r="F11" s="23">
        <v>4.2679376934821498</v>
      </c>
    </row>
    <row r="12" spans="1:6" x14ac:dyDescent="0.2">
      <c r="A12" s="21" t="s">
        <v>257</v>
      </c>
      <c r="B12" s="21" t="s">
        <v>256</v>
      </c>
      <c r="C12" s="21" t="s">
        <v>174</v>
      </c>
      <c r="D12" s="24">
        <v>2050000</v>
      </c>
      <c r="E12" s="22">
        <v>9773.375</v>
      </c>
      <c r="F12" s="23">
        <v>4.0744533989584397</v>
      </c>
    </row>
    <row r="13" spans="1:6" x14ac:dyDescent="0.2">
      <c r="A13" s="21" t="s">
        <v>273</v>
      </c>
      <c r="B13" s="21" t="s">
        <v>272</v>
      </c>
      <c r="C13" s="21" t="s">
        <v>133</v>
      </c>
      <c r="D13" s="24">
        <v>2879000</v>
      </c>
      <c r="E13" s="22">
        <v>9483.4259999999995</v>
      </c>
      <c r="F13" s="23">
        <v>3.9535756378396298</v>
      </c>
    </row>
    <row r="14" spans="1:6" x14ac:dyDescent="0.2">
      <c r="A14" s="21" t="s">
        <v>196</v>
      </c>
      <c r="B14" s="21" t="s">
        <v>195</v>
      </c>
      <c r="C14" s="21" t="s">
        <v>197</v>
      </c>
      <c r="D14" s="24">
        <v>3500000</v>
      </c>
      <c r="E14" s="22">
        <v>8984.5</v>
      </c>
      <c r="F14" s="23">
        <v>3.7455767903044901</v>
      </c>
    </row>
    <row r="15" spans="1:6" x14ac:dyDescent="0.2">
      <c r="A15" s="21" t="s">
        <v>161</v>
      </c>
      <c r="B15" s="21" t="s">
        <v>160</v>
      </c>
      <c r="C15" s="21" t="s">
        <v>162</v>
      </c>
      <c r="D15" s="24">
        <v>4197000</v>
      </c>
      <c r="E15" s="22">
        <v>8371.3361999999997</v>
      </c>
      <c r="F15" s="23">
        <v>3.4899529828655802</v>
      </c>
    </row>
    <row r="16" spans="1:6" x14ac:dyDescent="0.2">
      <c r="A16" s="21" t="s">
        <v>374</v>
      </c>
      <c r="B16" s="21" t="s">
        <v>373</v>
      </c>
      <c r="C16" s="21" t="s">
        <v>375</v>
      </c>
      <c r="D16" s="24">
        <v>1713809</v>
      </c>
      <c r="E16" s="22">
        <v>7136.3006759999998</v>
      </c>
      <c r="F16" s="23">
        <v>2.97507509384605</v>
      </c>
    </row>
    <row r="17" spans="1:6" x14ac:dyDescent="0.2">
      <c r="A17" s="21" t="s">
        <v>168</v>
      </c>
      <c r="B17" s="21" t="s">
        <v>167</v>
      </c>
      <c r="C17" s="21" t="s">
        <v>111</v>
      </c>
      <c r="D17" s="24">
        <v>350000</v>
      </c>
      <c r="E17" s="22">
        <v>5993.05</v>
      </c>
      <c r="F17" s="23">
        <v>2.4984616821341601</v>
      </c>
    </row>
    <row r="18" spans="1:6" x14ac:dyDescent="0.2">
      <c r="A18" s="21" t="s">
        <v>419</v>
      </c>
      <c r="B18" s="21" t="s">
        <v>418</v>
      </c>
      <c r="C18" s="21" t="s">
        <v>133</v>
      </c>
      <c r="D18" s="24">
        <v>3290000</v>
      </c>
      <c r="E18" s="22">
        <v>5723.942</v>
      </c>
      <c r="F18" s="23">
        <v>2.38627239181357</v>
      </c>
    </row>
    <row r="19" spans="1:6" x14ac:dyDescent="0.2">
      <c r="A19" s="21" t="s">
        <v>188</v>
      </c>
      <c r="B19" s="21" t="s">
        <v>187</v>
      </c>
      <c r="C19" s="21" t="s">
        <v>189</v>
      </c>
      <c r="D19" s="24">
        <v>1700000</v>
      </c>
      <c r="E19" s="22">
        <v>5236</v>
      </c>
      <c r="F19" s="23">
        <v>2.1828526989853998</v>
      </c>
    </row>
    <row r="20" spans="1:6" x14ac:dyDescent="0.2">
      <c r="A20" s="21" t="s">
        <v>259</v>
      </c>
      <c r="B20" s="21" t="s">
        <v>258</v>
      </c>
      <c r="C20" s="21" t="s">
        <v>111</v>
      </c>
      <c r="D20" s="24">
        <v>118847</v>
      </c>
      <c r="E20" s="22">
        <v>5075.7771000000002</v>
      </c>
      <c r="F20" s="23">
        <v>2.1160568644353099</v>
      </c>
    </row>
    <row r="21" spans="1:6" x14ac:dyDescent="0.2">
      <c r="A21" s="21" t="s">
        <v>421</v>
      </c>
      <c r="B21" s="21" t="s">
        <v>420</v>
      </c>
      <c r="C21" s="21" t="s">
        <v>162</v>
      </c>
      <c r="D21" s="24">
        <v>1500000</v>
      </c>
      <c r="E21" s="22">
        <v>4996.5</v>
      </c>
      <c r="F21" s="23">
        <v>2.08300678198635</v>
      </c>
    </row>
    <row r="22" spans="1:6" x14ac:dyDescent="0.2">
      <c r="A22" s="21" t="s">
        <v>263</v>
      </c>
      <c r="B22" s="21" t="s">
        <v>262</v>
      </c>
      <c r="C22" s="21" t="s">
        <v>122</v>
      </c>
      <c r="D22" s="24">
        <v>1291500</v>
      </c>
      <c r="E22" s="22">
        <v>4947.7365</v>
      </c>
      <c r="F22" s="23">
        <v>2.0626776113242098</v>
      </c>
    </row>
    <row r="23" spans="1:6" x14ac:dyDescent="0.2">
      <c r="A23" s="21" t="s">
        <v>216</v>
      </c>
      <c r="B23" s="21" t="s">
        <v>215</v>
      </c>
      <c r="C23" s="21" t="s">
        <v>217</v>
      </c>
      <c r="D23" s="24">
        <v>412401</v>
      </c>
      <c r="E23" s="22">
        <v>4598.4773510000005</v>
      </c>
      <c r="F23" s="23">
        <v>1.91707385348617</v>
      </c>
    </row>
    <row r="24" spans="1:6" x14ac:dyDescent="0.2">
      <c r="A24" s="21" t="s">
        <v>395</v>
      </c>
      <c r="B24" s="21" t="s">
        <v>394</v>
      </c>
      <c r="C24" s="21" t="s">
        <v>147</v>
      </c>
      <c r="D24" s="24">
        <v>115000</v>
      </c>
      <c r="E24" s="22">
        <v>4263.28</v>
      </c>
      <c r="F24" s="23">
        <v>1.7773323633557001</v>
      </c>
    </row>
    <row r="25" spans="1:6" x14ac:dyDescent="0.2">
      <c r="A25" s="21" t="s">
        <v>423</v>
      </c>
      <c r="B25" s="21" t="s">
        <v>422</v>
      </c>
      <c r="C25" s="21" t="s">
        <v>122</v>
      </c>
      <c r="D25" s="24">
        <v>2000000</v>
      </c>
      <c r="E25" s="22">
        <v>4014.6</v>
      </c>
      <c r="F25" s="23">
        <v>1.67365936694935</v>
      </c>
    </row>
    <row r="26" spans="1:6" x14ac:dyDescent="0.2">
      <c r="A26" s="21" t="s">
        <v>173</v>
      </c>
      <c r="B26" s="21" t="s">
        <v>172</v>
      </c>
      <c r="C26" s="21" t="s">
        <v>174</v>
      </c>
      <c r="D26" s="24">
        <v>150000</v>
      </c>
      <c r="E26" s="22">
        <v>3744.2249999999999</v>
      </c>
      <c r="F26" s="23">
        <v>1.5609418729676501</v>
      </c>
    </row>
    <row r="27" spans="1:6" x14ac:dyDescent="0.2">
      <c r="A27" s="21" t="s">
        <v>387</v>
      </c>
      <c r="B27" s="21" t="s">
        <v>386</v>
      </c>
      <c r="C27" s="21" t="s">
        <v>370</v>
      </c>
      <c r="D27" s="24">
        <v>478474</v>
      </c>
      <c r="E27" s="22">
        <v>3272.7621600000002</v>
      </c>
      <c r="F27" s="23">
        <v>1.3643922295823701</v>
      </c>
    </row>
    <row r="28" spans="1:6" x14ac:dyDescent="0.2">
      <c r="A28" s="21" t="s">
        <v>166</v>
      </c>
      <c r="B28" s="21" t="s">
        <v>165</v>
      </c>
      <c r="C28" s="21" t="s">
        <v>153</v>
      </c>
      <c r="D28" s="24">
        <v>29000</v>
      </c>
      <c r="E28" s="22">
        <v>3211.518</v>
      </c>
      <c r="F28" s="23">
        <v>1.33885995686405</v>
      </c>
    </row>
    <row r="29" spans="1:6" x14ac:dyDescent="0.2">
      <c r="A29" s="21" t="s">
        <v>425</v>
      </c>
      <c r="B29" s="21" t="s">
        <v>424</v>
      </c>
      <c r="C29" s="21" t="s">
        <v>400</v>
      </c>
      <c r="D29" s="24">
        <v>579157</v>
      </c>
      <c r="E29" s="22">
        <v>2984.396021</v>
      </c>
      <c r="F29" s="23">
        <v>1.24417435242191</v>
      </c>
    </row>
    <row r="30" spans="1:6" x14ac:dyDescent="0.2">
      <c r="A30" s="21" t="s">
        <v>402</v>
      </c>
      <c r="B30" s="21" t="s">
        <v>401</v>
      </c>
      <c r="C30" s="21" t="s">
        <v>162</v>
      </c>
      <c r="D30" s="24">
        <v>840000</v>
      </c>
      <c r="E30" s="22">
        <v>2974.86</v>
      </c>
      <c r="F30" s="23">
        <v>1.2401988502871899</v>
      </c>
    </row>
    <row r="31" spans="1:6" x14ac:dyDescent="0.2">
      <c r="A31" s="21" t="s">
        <v>287</v>
      </c>
      <c r="B31" s="21" t="s">
        <v>286</v>
      </c>
      <c r="C31" s="21" t="s">
        <v>122</v>
      </c>
      <c r="D31" s="24">
        <v>2068000</v>
      </c>
      <c r="E31" s="22">
        <v>2866.8683999999998</v>
      </c>
      <c r="F31" s="23">
        <v>1.1951778885744699</v>
      </c>
    </row>
    <row r="32" spans="1:6" x14ac:dyDescent="0.2">
      <c r="A32" s="21" t="s">
        <v>362</v>
      </c>
      <c r="B32" s="21" t="s">
        <v>361</v>
      </c>
      <c r="C32" s="21" t="s">
        <v>156</v>
      </c>
      <c r="D32" s="24">
        <v>100000</v>
      </c>
      <c r="E32" s="22">
        <v>2606.25</v>
      </c>
      <c r="F32" s="23">
        <v>1.0865278546086099</v>
      </c>
    </row>
    <row r="33" spans="1:9" x14ac:dyDescent="0.2">
      <c r="A33" s="21" t="s">
        <v>227</v>
      </c>
      <c r="B33" s="21" t="s">
        <v>226</v>
      </c>
      <c r="C33" s="21" t="s">
        <v>117</v>
      </c>
      <c r="D33" s="24">
        <v>707810</v>
      </c>
      <c r="E33" s="22">
        <v>2472.7342349999999</v>
      </c>
      <c r="F33" s="23">
        <v>1.0308660425407501</v>
      </c>
    </row>
    <row r="34" spans="1:9" x14ac:dyDescent="0.2">
      <c r="A34" s="21" t="s">
        <v>408</v>
      </c>
      <c r="B34" s="21" t="s">
        <v>407</v>
      </c>
      <c r="C34" s="21" t="s">
        <v>251</v>
      </c>
      <c r="D34" s="24">
        <v>2260000</v>
      </c>
      <c r="E34" s="22">
        <v>1867.212</v>
      </c>
      <c r="F34" s="23">
        <v>0.77842795144727295</v>
      </c>
    </row>
    <row r="35" spans="1:9" x14ac:dyDescent="0.2">
      <c r="A35" s="21" t="s">
        <v>178</v>
      </c>
      <c r="B35" s="21" t="s">
        <v>177</v>
      </c>
      <c r="C35" s="21" t="s">
        <v>106</v>
      </c>
      <c r="D35" s="24">
        <v>185000</v>
      </c>
      <c r="E35" s="22">
        <v>1842.3225</v>
      </c>
      <c r="F35" s="23">
        <v>0.76805168860323203</v>
      </c>
    </row>
    <row r="36" spans="1:9" x14ac:dyDescent="0.2">
      <c r="A36" s="21" t="s">
        <v>427</v>
      </c>
      <c r="B36" s="21" t="s">
        <v>426</v>
      </c>
      <c r="C36" s="21" t="s">
        <v>370</v>
      </c>
      <c r="D36" s="24">
        <v>60000</v>
      </c>
      <c r="E36" s="22">
        <v>1733.85</v>
      </c>
      <c r="F36" s="23">
        <v>0.72283024295947895</v>
      </c>
    </row>
    <row r="37" spans="1:9" x14ac:dyDescent="0.2">
      <c r="A37" s="21" t="s">
        <v>429</v>
      </c>
      <c r="B37" s="21" t="s">
        <v>428</v>
      </c>
      <c r="C37" s="21" t="s">
        <v>184</v>
      </c>
      <c r="D37" s="24">
        <v>500000</v>
      </c>
      <c r="E37" s="22">
        <v>1342.25</v>
      </c>
      <c r="F37" s="23">
        <v>0.55957487303536102</v>
      </c>
    </row>
    <row r="38" spans="1:9" x14ac:dyDescent="0.2">
      <c r="A38" s="21" t="s">
        <v>430</v>
      </c>
      <c r="B38" s="21" t="s">
        <v>880</v>
      </c>
      <c r="C38" s="21" t="s">
        <v>156</v>
      </c>
      <c r="D38" s="24">
        <v>3351</v>
      </c>
      <c r="E38" s="22">
        <v>55.665136500000003</v>
      </c>
      <c r="F38" s="23">
        <v>2.3206415861041899E-2</v>
      </c>
    </row>
    <row r="39" spans="1:9" x14ac:dyDescent="0.2">
      <c r="A39" s="20" t="s">
        <v>28</v>
      </c>
      <c r="B39" s="20"/>
      <c r="C39" s="20"/>
      <c r="D39" s="20"/>
      <c r="E39" s="25">
        <f>SUM(E7:E38)</f>
        <v>179635.71700950008</v>
      </c>
      <c r="F39" s="26">
        <f>SUM(F7:F38)</f>
        <v>74.888905597472146</v>
      </c>
      <c r="G39" s="14"/>
      <c r="H39" s="14"/>
      <c r="I39" s="14"/>
    </row>
    <row r="40" spans="1:9" x14ac:dyDescent="0.2">
      <c r="A40" s="21"/>
      <c r="B40" s="21"/>
      <c r="C40" s="21"/>
      <c r="D40" s="21"/>
      <c r="E40" s="22"/>
      <c r="F40" s="23"/>
    </row>
    <row r="41" spans="1:9" x14ac:dyDescent="0.2">
      <c r="A41" s="20" t="s">
        <v>412</v>
      </c>
      <c r="B41" s="21"/>
      <c r="C41" s="21"/>
      <c r="D41" s="21"/>
      <c r="E41" s="22"/>
      <c r="F41" s="23"/>
    </row>
    <row r="42" spans="1:9" x14ac:dyDescent="0.2">
      <c r="A42" s="21" t="s">
        <v>432</v>
      </c>
      <c r="B42" s="21" t="s">
        <v>431</v>
      </c>
      <c r="C42" s="21" t="s">
        <v>209</v>
      </c>
      <c r="D42" s="24">
        <v>2124224</v>
      </c>
      <c r="E42" s="22">
        <v>7890.0052029999997</v>
      </c>
      <c r="F42" s="23">
        <v>3.2892893721118002</v>
      </c>
    </row>
    <row r="43" spans="1:9" x14ac:dyDescent="0.2">
      <c r="A43" s="21" t="s">
        <v>414</v>
      </c>
      <c r="B43" s="21" t="s">
        <v>413</v>
      </c>
      <c r="C43" s="21" t="s">
        <v>209</v>
      </c>
      <c r="D43" s="24">
        <v>2480000</v>
      </c>
      <c r="E43" s="22">
        <v>7168.6880000000001</v>
      </c>
      <c r="F43" s="23">
        <v>2.9885771483927099</v>
      </c>
    </row>
    <row r="44" spans="1:9" x14ac:dyDescent="0.2">
      <c r="A44" s="21" t="s">
        <v>434</v>
      </c>
      <c r="B44" s="21" t="s">
        <v>433</v>
      </c>
      <c r="C44" s="21" t="s">
        <v>209</v>
      </c>
      <c r="D44" s="24">
        <v>918094</v>
      </c>
      <c r="E44" s="22">
        <v>1323.6161199999999</v>
      </c>
      <c r="F44" s="23">
        <v>0.551806535516154</v>
      </c>
    </row>
    <row r="45" spans="1:9" x14ac:dyDescent="0.2">
      <c r="A45" s="20" t="s">
        <v>28</v>
      </c>
      <c r="B45" s="20"/>
      <c r="C45" s="20"/>
      <c r="D45" s="20"/>
      <c r="E45" s="25">
        <f>SUM(E41:E44)</f>
        <v>16382.309322999999</v>
      </c>
      <c r="F45" s="26">
        <f>SUM(F41:F44)</f>
        <v>6.8296730560206642</v>
      </c>
      <c r="G45" s="14"/>
      <c r="H45" s="14"/>
      <c r="I45" s="14"/>
    </row>
    <row r="46" spans="1:9" x14ac:dyDescent="0.2">
      <c r="A46" s="21"/>
      <c r="B46" s="21"/>
      <c r="C46" s="21"/>
      <c r="D46" s="21"/>
      <c r="E46" s="22"/>
      <c r="F46" s="23"/>
    </row>
    <row r="47" spans="1:9" x14ac:dyDescent="0.2">
      <c r="A47" s="20" t="s">
        <v>435</v>
      </c>
      <c r="B47" s="21"/>
      <c r="C47" s="21"/>
      <c r="D47" s="21"/>
      <c r="E47" s="22"/>
      <c r="F47" s="23"/>
    </row>
    <row r="48" spans="1:9" x14ac:dyDescent="0.2">
      <c r="A48" s="21" t="s">
        <v>437</v>
      </c>
      <c r="B48" s="21" t="s">
        <v>436</v>
      </c>
      <c r="C48" s="21" t="s">
        <v>438</v>
      </c>
      <c r="D48" s="24">
        <v>155000</v>
      </c>
      <c r="E48" s="22">
        <v>5053.4634509999996</v>
      </c>
      <c r="F48" s="23">
        <v>2.1067544563100502</v>
      </c>
    </row>
    <row r="49" spans="1:9" x14ac:dyDescent="0.2">
      <c r="A49" s="21" t="s">
        <v>440</v>
      </c>
      <c r="B49" s="21" t="s">
        <v>439</v>
      </c>
      <c r="C49" s="21" t="s">
        <v>350</v>
      </c>
      <c r="D49" s="24">
        <v>86900</v>
      </c>
      <c r="E49" s="22">
        <v>4393.8211149999997</v>
      </c>
      <c r="F49" s="23">
        <v>1.8317540641208501</v>
      </c>
    </row>
    <row r="50" spans="1:9" x14ac:dyDescent="0.2">
      <c r="A50" s="21" t="s">
        <v>442</v>
      </c>
      <c r="B50" s="21" t="s">
        <v>441</v>
      </c>
      <c r="C50" s="21" t="s">
        <v>443</v>
      </c>
      <c r="D50" s="24">
        <v>500000</v>
      </c>
      <c r="E50" s="22">
        <v>2539.3962339999998</v>
      </c>
      <c r="F50" s="23">
        <v>1.0586569753973001</v>
      </c>
    </row>
    <row r="51" spans="1:9" x14ac:dyDescent="0.2">
      <c r="A51" s="21" t="s">
        <v>445</v>
      </c>
      <c r="B51" s="21" t="s">
        <v>444</v>
      </c>
      <c r="C51" s="21" t="s">
        <v>438</v>
      </c>
      <c r="D51" s="24">
        <v>187038</v>
      </c>
      <c r="E51" s="22">
        <v>2351.7378920000001</v>
      </c>
      <c r="F51" s="23">
        <v>0.98042349214255697</v>
      </c>
    </row>
    <row r="52" spans="1:9" x14ac:dyDescent="0.2">
      <c r="A52" s="21" t="s">
        <v>447</v>
      </c>
      <c r="B52" s="21" t="s">
        <v>446</v>
      </c>
      <c r="C52" s="21" t="s">
        <v>438</v>
      </c>
      <c r="D52" s="24">
        <v>858000</v>
      </c>
      <c r="E52" s="22">
        <v>1758.6442489999999</v>
      </c>
      <c r="F52" s="23">
        <v>0.73316679631107695</v>
      </c>
    </row>
    <row r="53" spans="1:9" x14ac:dyDescent="0.2">
      <c r="A53" s="21" t="s">
        <v>449</v>
      </c>
      <c r="B53" s="21" t="s">
        <v>448</v>
      </c>
      <c r="C53" s="21" t="s">
        <v>327</v>
      </c>
      <c r="D53" s="24">
        <v>25300</v>
      </c>
      <c r="E53" s="22">
        <v>1720.6536450000001</v>
      </c>
      <c r="F53" s="23">
        <v>0.71732877253768401</v>
      </c>
    </row>
    <row r="54" spans="1:9" x14ac:dyDescent="0.2">
      <c r="A54" s="21" t="s">
        <v>451</v>
      </c>
      <c r="B54" s="21" t="s">
        <v>450</v>
      </c>
      <c r="C54" s="21" t="s">
        <v>153</v>
      </c>
      <c r="D54" s="24">
        <v>12220</v>
      </c>
      <c r="E54" s="22">
        <v>1615.885894</v>
      </c>
      <c r="F54" s="23">
        <v>0.67365181149165998</v>
      </c>
    </row>
    <row r="55" spans="1:9" x14ac:dyDescent="0.2">
      <c r="A55" s="21" t="s">
        <v>453</v>
      </c>
      <c r="B55" s="21" t="s">
        <v>452</v>
      </c>
      <c r="C55" s="21" t="s">
        <v>117</v>
      </c>
      <c r="D55" s="24">
        <v>43300</v>
      </c>
      <c r="E55" s="22">
        <v>1608.9565270000001</v>
      </c>
      <c r="F55" s="23">
        <v>0.67076300563638702</v>
      </c>
    </row>
    <row r="56" spans="1:9" x14ac:dyDescent="0.2">
      <c r="A56" s="21" t="s">
        <v>455</v>
      </c>
      <c r="B56" s="21" t="s">
        <v>454</v>
      </c>
      <c r="C56" s="21" t="s">
        <v>147</v>
      </c>
      <c r="D56" s="24">
        <v>65000</v>
      </c>
      <c r="E56" s="22">
        <v>1599.049651</v>
      </c>
      <c r="F56" s="23">
        <v>0.66663289658078795</v>
      </c>
    </row>
    <row r="57" spans="1:9" x14ac:dyDescent="0.2">
      <c r="A57" s="21" t="s">
        <v>457</v>
      </c>
      <c r="B57" s="21" t="s">
        <v>456</v>
      </c>
      <c r="C57" s="21" t="s">
        <v>130</v>
      </c>
      <c r="D57" s="24">
        <v>4177000</v>
      </c>
      <c r="E57" s="22">
        <v>1487.901973</v>
      </c>
      <c r="F57" s="23">
        <v>0.62029618746920301</v>
      </c>
    </row>
    <row r="58" spans="1:9" x14ac:dyDescent="0.2">
      <c r="A58" s="21" t="s">
        <v>459</v>
      </c>
      <c r="B58" s="21" t="s">
        <v>458</v>
      </c>
      <c r="C58" s="21" t="s">
        <v>147</v>
      </c>
      <c r="D58" s="24">
        <v>2297307</v>
      </c>
      <c r="E58" s="22">
        <v>1311.771137</v>
      </c>
      <c r="F58" s="23">
        <v>0.54686844286699698</v>
      </c>
    </row>
    <row r="59" spans="1:9" x14ac:dyDescent="0.2">
      <c r="A59" s="21" t="s">
        <v>461</v>
      </c>
      <c r="B59" s="21" t="s">
        <v>460</v>
      </c>
      <c r="C59" s="21" t="s">
        <v>443</v>
      </c>
      <c r="D59" s="24">
        <v>1575983</v>
      </c>
      <c r="E59" s="22">
        <v>588.52275829999996</v>
      </c>
      <c r="F59" s="23">
        <v>0.245351125166059</v>
      </c>
    </row>
    <row r="60" spans="1:9" x14ac:dyDescent="0.2">
      <c r="A60" s="20" t="s">
        <v>28</v>
      </c>
      <c r="B60" s="20"/>
      <c r="C60" s="20"/>
      <c r="D60" s="20"/>
      <c r="E60" s="25">
        <f>SUM(E47:E59)</f>
        <v>26029.804526299999</v>
      </c>
      <c r="F60" s="26">
        <f>SUM(F47:F59)</f>
        <v>10.85164802603061</v>
      </c>
      <c r="G60" s="14"/>
      <c r="H60" s="14"/>
      <c r="I60" s="14"/>
    </row>
    <row r="61" spans="1:9" x14ac:dyDescent="0.2">
      <c r="A61" s="21"/>
      <c r="B61" s="21"/>
      <c r="C61" s="21"/>
      <c r="D61" s="21"/>
      <c r="E61" s="22"/>
      <c r="F61" s="23"/>
    </row>
    <row r="62" spans="1:9" x14ac:dyDescent="0.2">
      <c r="A62" s="20" t="s">
        <v>863</v>
      </c>
      <c r="B62" s="21"/>
      <c r="C62" s="21"/>
      <c r="D62" s="21"/>
      <c r="E62" s="22"/>
      <c r="F62" s="23"/>
    </row>
    <row r="63" spans="1:9" x14ac:dyDescent="0.2">
      <c r="A63" s="21" t="s">
        <v>463</v>
      </c>
      <c r="B63" s="21" t="s">
        <v>1298</v>
      </c>
      <c r="C63" s="21" t="s">
        <v>863</v>
      </c>
      <c r="D63" s="24">
        <v>3408000</v>
      </c>
      <c r="E63" s="22">
        <v>3240.3683120000001</v>
      </c>
      <c r="F63" s="23">
        <v>1.35088745522459</v>
      </c>
    </row>
    <row r="64" spans="1:9" x14ac:dyDescent="0.2">
      <c r="A64" s="20" t="s">
        <v>28</v>
      </c>
      <c r="B64" s="20"/>
      <c r="C64" s="20"/>
      <c r="D64" s="20"/>
      <c r="E64" s="25">
        <f>SUM(E63:E63)</f>
        <v>3240.3683120000001</v>
      </c>
      <c r="F64" s="26">
        <f>SUM(F63:F63)</f>
        <v>1.35088745522459</v>
      </c>
      <c r="G64" s="14"/>
      <c r="H64" s="14"/>
      <c r="I64" s="14"/>
    </row>
    <row r="65" spans="1:9" x14ac:dyDescent="0.2">
      <c r="A65" s="21"/>
      <c r="B65" s="21"/>
      <c r="C65" s="21"/>
      <c r="D65" s="21"/>
      <c r="E65" s="22"/>
      <c r="F65" s="23"/>
    </row>
    <row r="66" spans="1:9" x14ac:dyDescent="0.2">
      <c r="A66" s="20" t="s">
        <v>33</v>
      </c>
      <c r="B66" s="20"/>
      <c r="C66" s="20"/>
      <c r="D66" s="20"/>
      <c r="E66" s="25">
        <f>E39+E45+E60+E64</f>
        <v>225288.19917080007</v>
      </c>
      <c r="F66" s="26">
        <f>F39+F45+F60+F64</f>
        <v>93.921114134748009</v>
      </c>
      <c r="G66" s="14"/>
      <c r="H66" s="14"/>
      <c r="I66" s="14"/>
    </row>
    <row r="67" spans="1:9" x14ac:dyDescent="0.2">
      <c r="A67" s="20"/>
      <c r="B67" s="20"/>
      <c r="C67" s="20"/>
      <c r="D67" s="20"/>
      <c r="E67" s="25"/>
      <c r="F67" s="26"/>
      <c r="G67" s="14"/>
      <c r="H67" s="14"/>
      <c r="I67" s="14"/>
    </row>
    <row r="68" spans="1:9" x14ac:dyDescent="0.2">
      <c r="A68" s="20" t="s">
        <v>35</v>
      </c>
      <c r="B68" s="20"/>
      <c r="C68" s="20"/>
      <c r="D68" s="20"/>
      <c r="E68" s="25">
        <f>E70-(E39+E45+E60+E64)</f>
        <v>14581.399104599928</v>
      </c>
      <c r="F68" s="26">
        <f>F70-(F39+F45+F60+F64)</f>
        <v>6.0788858652519906</v>
      </c>
      <c r="G68" s="14"/>
      <c r="H68" s="14"/>
      <c r="I68" s="14"/>
    </row>
    <row r="69" spans="1:9" x14ac:dyDescent="0.2">
      <c r="A69" s="20"/>
      <c r="B69" s="20"/>
      <c r="C69" s="20"/>
      <c r="D69" s="20"/>
      <c r="E69" s="25"/>
      <c r="F69" s="26"/>
      <c r="G69" s="14"/>
      <c r="H69" s="14"/>
      <c r="I69" s="14"/>
    </row>
    <row r="70" spans="1:9" x14ac:dyDescent="0.2">
      <c r="A70" s="27" t="s">
        <v>34</v>
      </c>
      <c r="B70" s="27"/>
      <c r="C70" s="27"/>
      <c r="D70" s="27"/>
      <c r="E70" s="28">
        <v>239869.5982754</v>
      </c>
      <c r="F70" s="29">
        <v>100</v>
      </c>
      <c r="G70" s="14"/>
      <c r="H70" s="14"/>
      <c r="I70" s="14"/>
    </row>
    <row r="72" spans="1:9" x14ac:dyDescent="0.2">
      <c r="A72" s="14" t="s">
        <v>37</v>
      </c>
    </row>
    <row r="73" spans="1:9" x14ac:dyDescent="0.2">
      <c r="A73" s="14" t="s">
        <v>38</v>
      </c>
    </row>
    <row r="74" spans="1:9" x14ac:dyDescent="0.2">
      <c r="A74" s="14" t="s">
        <v>39</v>
      </c>
      <c r="B74" s="14"/>
      <c r="C74" s="30" t="s">
        <v>41</v>
      </c>
      <c r="D74" s="14" t="s">
        <v>40</v>
      </c>
    </row>
    <row r="75" spans="1:9" x14ac:dyDescent="0.2">
      <c r="A75" s="7" t="s">
        <v>42</v>
      </c>
      <c r="C75" s="31">
        <v>131.27950000000001</v>
      </c>
      <c r="D75" s="31">
        <v>140.25200000000001</v>
      </c>
    </row>
    <row r="76" spans="1:9" x14ac:dyDescent="0.2">
      <c r="A76" s="7" t="s">
        <v>43</v>
      </c>
      <c r="C76" s="31">
        <v>26.811900000000001</v>
      </c>
      <c r="D76" s="31">
        <v>27.465900000000001</v>
      </c>
    </row>
    <row r="77" spans="1:9" x14ac:dyDescent="0.2">
      <c r="A77" s="7" t="s">
        <v>44</v>
      </c>
      <c r="C77" s="31">
        <v>142.31659999999999</v>
      </c>
      <c r="D77" s="31">
        <v>152.6842</v>
      </c>
    </row>
    <row r="78" spans="1:9" x14ac:dyDescent="0.2">
      <c r="A78" s="7" t="s">
        <v>45</v>
      </c>
      <c r="C78" s="31">
        <v>30.004300000000001</v>
      </c>
      <c r="D78" s="31">
        <v>30.8642</v>
      </c>
    </row>
    <row r="80" spans="1:9" x14ac:dyDescent="0.2">
      <c r="A80" s="14" t="s">
        <v>47</v>
      </c>
    </row>
    <row r="81" spans="1:4" x14ac:dyDescent="0.2">
      <c r="A81" s="82" t="s">
        <v>52</v>
      </c>
      <c r="B81" s="83"/>
      <c r="C81" s="33" t="s">
        <v>53</v>
      </c>
    </row>
    <row r="82" spans="1:4" x14ac:dyDescent="0.2">
      <c r="A82" s="77" t="s">
        <v>43</v>
      </c>
      <c r="B82" s="78"/>
      <c r="C82" s="34">
        <v>1.25</v>
      </c>
    </row>
    <row r="83" spans="1:4" x14ac:dyDescent="0.2">
      <c r="A83" s="77" t="s">
        <v>45</v>
      </c>
      <c r="B83" s="78"/>
      <c r="C83" s="34">
        <v>1.4</v>
      </c>
    </row>
    <row r="84" spans="1:4" x14ac:dyDescent="0.2">
      <c r="A84" s="7" t="s">
        <v>54</v>
      </c>
    </row>
    <row r="85" spans="1:4" x14ac:dyDescent="0.2">
      <c r="A85" s="7" t="s">
        <v>46</v>
      </c>
    </row>
    <row r="87" spans="1:4" x14ac:dyDescent="0.2">
      <c r="A87" s="14" t="s">
        <v>341</v>
      </c>
      <c r="D87" s="52">
        <v>7.1499999999999994E-2</v>
      </c>
    </row>
    <row r="89" spans="1:4" x14ac:dyDescent="0.2">
      <c r="A89" s="84" t="s">
        <v>50</v>
      </c>
      <c r="B89" s="84"/>
      <c r="C89" s="84"/>
      <c r="D89" s="30" t="s">
        <v>48</v>
      </c>
    </row>
    <row r="91" spans="1:4" x14ac:dyDescent="0.2">
      <c r="A91" s="14" t="s">
        <v>864</v>
      </c>
    </row>
    <row r="92" spans="1:4" x14ac:dyDescent="0.2">
      <c r="A92" s="61"/>
    </row>
    <row r="93" spans="1:4" x14ac:dyDescent="0.2">
      <c r="A93" s="62" t="s">
        <v>885</v>
      </c>
    </row>
    <row r="94" spans="1:4" x14ac:dyDescent="0.2">
      <c r="A94" s="63"/>
    </row>
    <row r="95" spans="1:4" x14ac:dyDescent="0.2">
      <c r="A95" s="64"/>
    </row>
    <row r="96" spans="1:4" x14ac:dyDescent="0.2">
      <c r="A96" s="64"/>
    </row>
    <row r="97" spans="1:1" x14ac:dyDescent="0.2">
      <c r="A97" s="64"/>
    </row>
    <row r="98" spans="1:1" x14ac:dyDescent="0.2">
      <c r="A98" s="64"/>
    </row>
    <row r="99" spans="1:1" x14ac:dyDescent="0.2">
      <c r="A99" s="64"/>
    </row>
    <row r="100" spans="1:1" x14ac:dyDescent="0.2">
      <c r="A100" s="64"/>
    </row>
    <row r="101" spans="1:1" x14ac:dyDescent="0.2">
      <c r="A101" s="64"/>
    </row>
    <row r="102" spans="1:1" x14ac:dyDescent="0.2">
      <c r="A102" s="64"/>
    </row>
    <row r="103" spans="1:1" x14ac:dyDescent="0.2">
      <c r="A103" s="64"/>
    </row>
    <row r="104" spans="1:1" x14ac:dyDescent="0.2">
      <c r="A104" s="64"/>
    </row>
    <row r="105" spans="1:1" x14ac:dyDescent="0.2">
      <c r="A105" s="64"/>
    </row>
    <row r="106" spans="1:1" x14ac:dyDescent="0.2">
      <c r="A106" s="64"/>
    </row>
    <row r="107" spans="1:1" x14ac:dyDescent="0.2">
      <c r="A107" s="64"/>
    </row>
    <row r="108" spans="1:1" x14ac:dyDescent="0.2">
      <c r="A108" s="64"/>
    </row>
    <row r="109" spans="1:1" x14ac:dyDescent="0.2">
      <c r="A109" s="64"/>
    </row>
    <row r="110" spans="1:1" x14ac:dyDescent="0.2">
      <c r="A110" s="64"/>
    </row>
    <row r="111" spans="1:1" x14ac:dyDescent="0.2">
      <c r="A111" s="62" t="s">
        <v>892</v>
      </c>
    </row>
    <row r="112" spans="1:1" x14ac:dyDescent="0.2">
      <c r="A112" s="64"/>
    </row>
    <row r="113" spans="1:1" x14ac:dyDescent="0.2">
      <c r="A113" s="62" t="s">
        <v>913</v>
      </c>
    </row>
    <row r="114" spans="1:1" x14ac:dyDescent="0.2">
      <c r="A114" s="64"/>
    </row>
    <row r="115" spans="1:1" x14ac:dyDescent="0.2">
      <c r="A115" s="64"/>
    </row>
    <row r="116" spans="1:1" x14ac:dyDescent="0.2">
      <c r="A116" s="64"/>
    </row>
    <row r="117" spans="1:1" x14ac:dyDescent="0.2">
      <c r="A117" s="64"/>
    </row>
    <row r="118" spans="1:1" x14ac:dyDescent="0.2">
      <c r="A118" s="64"/>
    </row>
    <row r="119" spans="1:1" x14ac:dyDescent="0.2">
      <c r="A119" s="64"/>
    </row>
    <row r="120" spans="1:1" x14ac:dyDescent="0.2">
      <c r="A120" s="64"/>
    </row>
    <row r="121" spans="1:1" x14ac:dyDescent="0.2">
      <c r="A121" s="64"/>
    </row>
    <row r="122" spans="1:1" x14ac:dyDescent="0.2">
      <c r="A122" s="64"/>
    </row>
    <row r="123" spans="1:1" x14ac:dyDescent="0.2">
      <c r="A123" s="64"/>
    </row>
    <row r="124" spans="1:1" x14ac:dyDescent="0.2">
      <c r="A124" s="64"/>
    </row>
    <row r="125" spans="1:1" x14ac:dyDescent="0.2">
      <c r="A125" s="64"/>
    </row>
    <row r="126" spans="1:1" x14ac:dyDescent="0.2">
      <c r="A126" s="64"/>
    </row>
    <row r="127" spans="1:1" x14ac:dyDescent="0.2">
      <c r="A127" s="64"/>
    </row>
    <row r="128" spans="1:1" x14ac:dyDescent="0.2">
      <c r="A128" s="64"/>
    </row>
    <row r="129" spans="1:1" x14ac:dyDescent="0.2">
      <c r="A129" s="64"/>
    </row>
    <row r="130" spans="1:1" x14ac:dyDescent="0.2">
      <c r="A130" s="64"/>
    </row>
    <row r="133" spans="1:1" x14ac:dyDescent="0.2">
      <c r="A133" s="14" t="s">
        <v>893</v>
      </c>
    </row>
    <row r="135" spans="1:1" x14ac:dyDescent="0.2">
      <c r="A135" s="62" t="s">
        <v>914</v>
      </c>
    </row>
    <row r="152" spans="1:1" x14ac:dyDescent="0.2">
      <c r="A152" s="7" t="s">
        <v>884</v>
      </c>
    </row>
  </sheetData>
  <mergeCells count="5">
    <mergeCell ref="A1:F1"/>
    <mergeCell ref="A81:B81"/>
    <mergeCell ref="A82:B82"/>
    <mergeCell ref="A83:B83"/>
    <mergeCell ref="A89:C89"/>
  </mergeCells>
  <conditionalFormatting sqref="F2:F3">
    <cfRule type="cellIs" dxfId="65" priority="3" stopIfTrue="1" operator="between">
      <formula>0.009</formula>
      <formula>-0.009</formula>
    </cfRule>
  </conditionalFormatting>
  <conditionalFormatting sqref="F5:F149">
    <cfRule type="cellIs" dxfId="64" priority="1" stopIfTrue="1" operator="between">
      <formula>0.009</formula>
      <formula>-0.009</formula>
    </cfRule>
  </conditionalFormatting>
  <conditionalFormatting sqref="F238:F65546">
    <cfRule type="cellIs" dxfId="63" priority="2" stopIfTrue="1" operator="between">
      <formula>0.009</formula>
      <formula>-0.009</formula>
    </cfRule>
  </conditionalFormatting>
  <hyperlinks>
    <hyperlink ref="A94" r:id="rId1" tooltip="https://www.franklintempletonindia.com/downloadsServlet/pdf/product-labels-jg9o5k7l" display="https://www.franklintempletonindia.com/downloadsServlet/pdf/product-labels-jg9o5k7l" xr:uid="{00000000-0004-0000-10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112"/>
  <sheetViews>
    <sheetView workbookViewId="0">
      <selection sqref="A1:F1"/>
    </sheetView>
  </sheetViews>
  <sheetFormatPr defaultColWidth="9.140625" defaultRowHeight="11.25" x14ac:dyDescent="0.2"/>
  <cols>
    <col min="1" max="1" width="38.7109375" style="7" bestFit="1" customWidth="1"/>
    <col min="2" max="2" width="29.85546875" style="7" bestFit="1" customWidth="1"/>
    <col min="3" max="3" width="24.7109375" style="7" bestFit="1" customWidth="1"/>
    <col min="4" max="4" width="15.28515625" style="7" bestFit="1" customWidth="1"/>
    <col min="5" max="5" width="31.28515625" style="10" customWidth="1"/>
    <col min="6" max="6" width="13.5703125" style="11" bestFit="1" customWidth="1"/>
    <col min="7" max="16384" width="9.140625" style="7"/>
  </cols>
  <sheetData>
    <row r="1" spans="1:6" s="1" customFormat="1" ht="15" x14ac:dyDescent="0.2">
      <c r="A1" s="79" t="s">
        <v>13</v>
      </c>
      <c r="B1" s="80"/>
      <c r="C1" s="80"/>
      <c r="D1" s="80"/>
      <c r="E1" s="80"/>
      <c r="F1" s="80"/>
    </row>
    <row r="2" spans="1:6" s="1" customFormat="1" ht="12" x14ac:dyDescent="0.2">
      <c r="E2" s="5"/>
      <c r="F2" s="9"/>
    </row>
    <row r="3" spans="1:6" s="1" customFormat="1" ht="12" x14ac:dyDescent="0.2">
      <c r="A3" s="8" t="s">
        <v>7</v>
      </c>
      <c r="B3" s="2"/>
      <c r="C3" s="3"/>
      <c r="D3" s="3"/>
      <c r="E3" s="4"/>
      <c r="F3" s="9"/>
    </row>
    <row r="4" spans="1:6" s="1" customFormat="1" ht="28.5" customHeight="1" x14ac:dyDescent="0.2">
      <c r="A4" s="6" t="s">
        <v>2</v>
      </c>
      <c r="B4" s="6" t="s">
        <v>0</v>
      </c>
      <c r="C4" s="13" t="s">
        <v>415</v>
      </c>
      <c r="D4" s="13" t="s">
        <v>1</v>
      </c>
      <c r="E4" s="53" t="s">
        <v>6</v>
      </c>
      <c r="F4" s="12" t="s">
        <v>3</v>
      </c>
    </row>
    <row r="5" spans="1:6" x14ac:dyDescent="0.2">
      <c r="A5" s="16" t="s">
        <v>103</v>
      </c>
      <c r="B5" s="17"/>
      <c r="C5" s="17"/>
      <c r="D5" s="17"/>
      <c r="E5" s="18"/>
      <c r="F5" s="19"/>
    </row>
    <row r="6" spans="1:6" x14ac:dyDescent="0.2">
      <c r="A6" s="20" t="s">
        <v>25</v>
      </c>
      <c r="B6" s="21"/>
      <c r="C6" s="21"/>
      <c r="D6" s="21"/>
      <c r="E6" s="22"/>
      <c r="F6" s="23"/>
    </row>
    <row r="7" spans="1:6" x14ac:dyDescent="0.2">
      <c r="A7" s="21" t="s">
        <v>110</v>
      </c>
      <c r="B7" s="21" t="s">
        <v>109</v>
      </c>
      <c r="C7" s="21" t="s">
        <v>111</v>
      </c>
      <c r="D7" s="24">
        <v>2242479</v>
      </c>
      <c r="E7" s="22">
        <v>41661.896099999998</v>
      </c>
      <c r="F7" s="23">
        <v>21.363889713396102</v>
      </c>
    </row>
    <row r="8" spans="1:6" x14ac:dyDescent="0.2">
      <c r="A8" s="21" t="s">
        <v>259</v>
      </c>
      <c r="B8" s="21" t="s">
        <v>258</v>
      </c>
      <c r="C8" s="21" t="s">
        <v>111</v>
      </c>
      <c r="D8" s="24">
        <v>764559</v>
      </c>
      <c r="E8" s="22">
        <v>32653.16805</v>
      </c>
      <c r="F8" s="23">
        <v>16.7442854578381</v>
      </c>
    </row>
    <row r="9" spans="1:6" x14ac:dyDescent="0.2">
      <c r="A9" s="21" t="s">
        <v>116</v>
      </c>
      <c r="B9" s="21" t="s">
        <v>115</v>
      </c>
      <c r="C9" s="21" t="s">
        <v>117</v>
      </c>
      <c r="D9" s="24">
        <v>1331730</v>
      </c>
      <c r="E9" s="22">
        <v>21669.244699999999</v>
      </c>
      <c r="F9" s="23">
        <v>11.111816726541001</v>
      </c>
    </row>
    <row r="10" spans="1:6" x14ac:dyDescent="0.2">
      <c r="A10" s="21" t="s">
        <v>126</v>
      </c>
      <c r="B10" s="21" t="s">
        <v>125</v>
      </c>
      <c r="C10" s="21" t="s">
        <v>127</v>
      </c>
      <c r="D10" s="24">
        <v>3723911</v>
      </c>
      <c r="E10" s="22">
        <v>10418.01341</v>
      </c>
      <c r="F10" s="23">
        <v>5.3422746048258203</v>
      </c>
    </row>
    <row r="11" spans="1:6" x14ac:dyDescent="0.2">
      <c r="A11" s="21" t="s">
        <v>137</v>
      </c>
      <c r="B11" s="21" t="s">
        <v>136</v>
      </c>
      <c r="C11" s="21" t="s">
        <v>138</v>
      </c>
      <c r="D11" s="24">
        <v>390695</v>
      </c>
      <c r="E11" s="22">
        <v>7399.3726049999996</v>
      </c>
      <c r="F11" s="23">
        <v>3.7943395543522702</v>
      </c>
    </row>
    <row r="12" spans="1:6" x14ac:dyDescent="0.2">
      <c r="A12" s="21" t="s">
        <v>124</v>
      </c>
      <c r="B12" s="21" t="s">
        <v>123</v>
      </c>
      <c r="C12" s="21" t="s">
        <v>111</v>
      </c>
      <c r="D12" s="24">
        <v>387170</v>
      </c>
      <c r="E12" s="22">
        <v>7155.0951850000001</v>
      </c>
      <c r="F12" s="23">
        <v>3.66907603183216</v>
      </c>
    </row>
    <row r="13" spans="1:6" x14ac:dyDescent="0.2">
      <c r="A13" s="21" t="s">
        <v>168</v>
      </c>
      <c r="B13" s="21" t="s">
        <v>167</v>
      </c>
      <c r="C13" s="21" t="s">
        <v>111</v>
      </c>
      <c r="D13" s="24">
        <v>402443</v>
      </c>
      <c r="E13" s="22">
        <v>6891.031489</v>
      </c>
      <c r="F13" s="23">
        <v>3.5336662639926302</v>
      </c>
    </row>
    <row r="14" spans="1:6" x14ac:dyDescent="0.2">
      <c r="A14" s="21" t="s">
        <v>193</v>
      </c>
      <c r="B14" s="21" t="s">
        <v>192</v>
      </c>
      <c r="C14" s="21" t="s">
        <v>194</v>
      </c>
      <c r="D14" s="24">
        <v>219208</v>
      </c>
      <c r="E14" s="22">
        <v>6353.1958599999998</v>
      </c>
      <c r="F14" s="23">
        <v>3.2578684214193698</v>
      </c>
    </row>
    <row r="15" spans="1:6" x14ac:dyDescent="0.2">
      <c r="A15" s="21" t="s">
        <v>466</v>
      </c>
      <c r="B15" s="21" t="s">
        <v>465</v>
      </c>
      <c r="C15" s="21" t="s">
        <v>111</v>
      </c>
      <c r="D15" s="24">
        <v>592259</v>
      </c>
      <c r="E15" s="22">
        <v>4495.8380690000004</v>
      </c>
      <c r="F15" s="23">
        <v>2.3054300851996898</v>
      </c>
    </row>
    <row r="16" spans="1:6" x14ac:dyDescent="0.2">
      <c r="A16" s="21" t="s">
        <v>468</v>
      </c>
      <c r="B16" s="21" t="s">
        <v>467</v>
      </c>
      <c r="C16" s="21" t="s">
        <v>111</v>
      </c>
      <c r="D16" s="24">
        <v>51512</v>
      </c>
      <c r="E16" s="22">
        <v>4474.2550520000004</v>
      </c>
      <c r="F16" s="23">
        <v>2.2943624853534601</v>
      </c>
    </row>
    <row r="17" spans="1:9" x14ac:dyDescent="0.2">
      <c r="A17" s="21" t="s">
        <v>470</v>
      </c>
      <c r="B17" s="21" t="s">
        <v>469</v>
      </c>
      <c r="C17" s="21" t="s">
        <v>111</v>
      </c>
      <c r="D17" s="24">
        <v>631875</v>
      </c>
      <c r="E17" s="22">
        <v>4435.1306249999998</v>
      </c>
      <c r="F17" s="23">
        <v>2.2742997896585302</v>
      </c>
    </row>
    <row r="18" spans="1:9" x14ac:dyDescent="0.2">
      <c r="A18" s="21" t="s">
        <v>472</v>
      </c>
      <c r="B18" s="21" t="s">
        <v>471</v>
      </c>
      <c r="C18" s="21" t="s">
        <v>111</v>
      </c>
      <c r="D18" s="24">
        <v>641927</v>
      </c>
      <c r="E18" s="22">
        <v>3791.5418260000001</v>
      </c>
      <c r="F18" s="23">
        <v>1.94427256071028</v>
      </c>
    </row>
    <row r="19" spans="1:9" x14ac:dyDescent="0.2">
      <c r="A19" s="21" t="s">
        <v>214</v>
      </c>
      <c r="B19" s="21" t="s">
        <v>213</v>
      </c>
      <c r="C19" s="21" t="s">
        <v>111</v>
      </c>
      <c r="D19" s="24">
        <v>473072</v>
      </c>
      <c r="E19" s="22">
        <v>3391.9262399999998</v>
      </c>
      <c r="F19" s="23">
        <v>1.7393528593465599</v>
      </c>
    </row>
    <row r="20" spans="1:9" x14ac:dyDescent="0.2">
      <c r="A20" s="21" t="s">
        <v>474</v>
      </c>
      <c r="B20" s="21" t="s">
        <v>473</v>
      </c>
      <c r="C20" s="21" t="s">
        <v>127</v>
      </c>
      <c r="D20" s="24">
        <v>37369</v>
      </c>
      <c r="E20" s="22">
        <v>3084.923057</v>
      </c>
      <c r="F20" s="23">
        <v>1.5819240633184</v>
      </c>
    </row>
    <row r="21" spans="1:9" x14ac:dyDescent="0.2">
      <c r="A21" s="21" t="s">
        <v>476</v>
      </c>
      <c r="B21" s="21" t="s">
        <v>475</v>
      </c>
      <c r="C21" s="21" t="s">
        <v>111</v>
      </c>
      <c r="D21" s="24">
        <v>154535</v>
      </c>
      <c r="E21" s="22">
        <v>2708.07134</v>
      </c>
      <c r="F21" s="23">
        <v>1.3886774933359001</v>
      </c>
    </row>
    <row r="22" spans="1:9" x14ac:dyDescent="0.2">
      <c r="A22" s="21" t="s">
        <v>478</v>
      </c>
      <c r="B22" s="21" t="s">
        <v>477</v>
      </c>
      <c r="C22" s="21" t="s">
        <v>327</v>
      </c>
      <c r="D22" s="24">
        <v>117565</v>
      </c>
      <c r="E22" s="22">
        <v>2179.0084929999998</v>
      </c>
      <c r="F22" s="23">
        <v>1.11737826375611</v>
      </c>
    </row>
    <row r="23" spans="1:9" x14ac:dyDescent="0.2">
      <c r="A23" s="21" t="s">
        <v>480</v>
      </c>
      <c r="B23" s="21" t="s">
        <v>479</v>
      </c>
      <c r="C23" s="21" t="s">
        <v>111</v>
      </c>
      <c r="D23" s="24">
        <v>286871</v>
      </c>
      <c r="E23" s="22">
        <v>2012.5435010000001</v>
      </c>
      <c r="F23" s="23">
        <v>1.03201633683629</v>
      </c>
    </row>
    <row r="24" spans="1:9" x14ac:dyDescent="0.2">
      <c r="A24" s="21" t="s">
        <v>482</v>
      </c>
      <c r="B24" s="21" t="s">
        <v>481</v>
      </c>
      <c r="C24" s="21" t="s">
        <v>127</v>
      </c>
      <c r="D24" s="24">
        <v>80000</v>
      </c>
      <c r="E24" s="22">
        <v>1875.92</v>
      </c>
      <c r="F24" s="23">
        <v>0.961956889695044</v>
      </c>
    </row>
    <row r="25" spans="1:9" x14ac:dyDescent="0.2">
      <c r="A25" s="21" t="s">
        <v>484</v>
      </c>
      <c r="B25" s="21" t="s">
        <v>483</v>
      </c>
      <c r="C25" s="21" t="s">
        <v>111</v>
      </c>
      <c r="D25" s="24">
        <v>60767</v>
      </c>
      <c r="E25" s="22">
        <v>1807.544799</v>
      </c>
      <c r="F25" s="23">
        <v>0.92689462921152999</v>
      </c>
    </row>
    <row r="26" spans="1:9" x14ac:dyDescent="0.2">
      <c r="A26" s="21" t="s">
        <v>486</v>
      </c>
      <c r="B26" s="21" t="s">
        <v>485</v>
      </c>
      <c r="C26" s="21" t="s">
        <v>111</v>
      </c>
      <c r="D26" s="24">
        <v>11412</v>
      </c>
      <c r="E26" s="22">
        <v>673.95277799999997</v>
      </c>
      <c r="F26" s="23">
        <v>0.345597636427041</v>
      </c>
    </row>
    <row r="27" spans="1:9" x14ac:dyDescent="0.2">
      <c r="A27" s="21" t="s">
        <v>488</v>
      </c>
      <c r="B27" s="21" t="s">
        <v>487</v>
      </c>
      <c r="C27" s="21" t="s">
        <v>327</v>
      </c>
      <c r="D27" s="24">
        <v>22193</v>
      </c>
      <c r="E27" s="22">
        <v>359.36015250000003</v>
      </c>
      <c r="F27" s="23">
        <v>0.18427703451065999</v>
      </c>
    </row>
    <row r="28" spans="1:9" x14ac:dyDescent="0.2">
      <c r="A28" s="21" t="s">
        <v>490</v>
      </c>
      <c r="B28" s="21" t="s">
        <v>489</v>
      </c>
      <c r="C28" s="21" t="s">
        <v>194</v>
      </c>
      <c r="D28" s="24">
        <v>225366</v>
      </c>
      <c r="E28" s="22">
        <v>182.56899659999999</v>
      </c>
      <c r="F28" s="23">
        <v>9.3619932685872001E-2</v>
      </c>
    </row>
    <row r="29" spans="1:9" x14ac:dyDescent="0.2">
      <c r="A29" s="21" t="s">
        <v>492</v>
      </c>
      <c r="B29" s="21" t="s">
        <v>491</v>
      </c>
      <c r="C29" s="21" t="s">
        <v>111</v>
      </c>
      <c r="D29" s="24">
        <v>63629</v>
      </c>
      <c r="E29" s="22">
        <v>81.871434300000004</v>
      </c>
      <c r="F29" s="23">
        <v>4.1983021820813302E-2</v>
      </c>
    </row>
    <row r="30" spans="1:9" x14ac:dyDescent="0.2">
      <c r="A30" s="20" t="s">
        <v>28</v>
      </c>
      <c r="B30" s="20"/>
      <c r="C30" s="20"/>
      <c r="D30" s="20"/>
      <c r="E30" s="25">
        <f>SUM(E7:E29)</f>
        <v>169755.47376239998</v>
      </c>
      <c r="F30" s="26">
        <f>SUM(F7:F29)</f>
        <v>87.049259856063628</v>
      </c>
      <c r="G30" s="14"/>
      <c r="H30" s="14"/>
      <c r="I30" s="14"/>
    </row>
    <row r="31" spans="1:9" x14ac:dyDescent="0.2">
      <c r="A31" s="21"/>
      <c r="B31" s="21"/>
      <c r="C31" s="21"/>
      <c r="D31" s="21"/>
      <c r="E31" s="22"/>
      <c r="F31" s="23"/>
    </row>
    <row r="32" spans="1:9" x14ac:dyDescent="0.2">
      <c r="A32" s="20" t="s">
        <v>435</v>
      </c>
      <c r="B32" s="21"/>
      <c r="C32" s="21"/>
      <c r="D32" s="21"/>
      <c r="E32" s="22"/>
      <c r="F32" s="23"/>
    </row>
    <row r="33" spans="1:9" x14ac:dyDescent="0.2">
      <c r="A33" s="21" t="s">
        <v>494</v>
      </c>
      <c r="B33" s="21" t="s">
        <v>493</v>
      </c>
      <c r="C33" s="21" t="s">
        <v>111</v>
      </c>
      <c r="D33" s="24">
        <v>2229</v>
      </c>
      <c r="E33" s="22">
        <v>1081.670584</v>
      </c>
      <c r="F33" s="23">
        <v>0.55467209191184197</v>
      </c>
    </row>
    <row r="34" spans="1:9" x14ac:dyDescent="0.2">
      <c r="A34" s="21" t="s">
        <v>496</v>
      </c>
      <c r="B34" s="21" t="s">
        <v>495</v>
      </c>
      <c r="C34" s="21" t="s">
        <v>127</v>
      </c>
      <c r="D34" s="24">
        <v>5661</v>
      </c>
      <c r="E34" s="22">
        <v>994.39232679999998</v>
      </c>
      <c r="F34" s="23">
        <v>0.50991649421358398</v>
      </c>
    </row>
    <row r="35" spans="1:9" x14ac:dyDescent="0.2">
      <c r="A35" s="21" t="s">
        <v>498</v>
      </c>
      <c r="B35" s="21" t="s">
        <v>497</v>
      </c>
      <c r="C35" s="21" t="s">
        <v>438</v>
      </c>
      <c r="D35" s="24">
        <v>4766</v>
      </c>
      <c r="E35" s="22">
        <v>955.73543340000003</v>
      </c>
      <c r="F35" s="23">
        <v>0.49009354603864203</v>
      </c>
    </row>
    <row r="36" spans="1:9" x14ac:dyDescent="0.2">
      <c r="A36" s="21" t="s">
        <v>449</v>
      </c>
      <c r="B36" s="21" t="s">
        <v>448</v>
      </c>
      <c r="C36" s="21" t="s">
        <v>327</v>
      </c>
      <c r="D36" s="24">
        <v>13736</v>
      </c>
      <c r="E36" s="22">
        <v>934.18571029999998</v>
      </c>
      <c r="F36" s="23">
        <v>0.47904301904012098</v>
      </c>
    </row>
    <row r="37" spans="1:9" x14ac:dyDescent="0.2">
      <c r="A37" s="21" t="s">
        <v>500</v>
      </c>
      <c r="B37" s="21" t="s">
        <v>499</v>
      </c>
      <c r="C37" s="21" t="s">
        <v>111</v>
      </c>
      <c r="D37" s="24">
        <v>2530</v>
      </c>
      <c r="E37" s="22">
        <v>905.24039330000005</v>
      </c>
      <c r="F37" s="23">
        <v>0.464200090177186</v>
      </c>
    </row>
    <row r="38" spans="1:9" x14ac:dyDescent="0.2">
      <c r="A38" s="21" t="s">
        <v>502</v>
      </c>
      <c r="B38" s="21" t="s">
        <v>501</v>
      </c>
      <c r="C38" s="21" t="s">
        <v>111</v>
      </c>
      <c r="D38" s="24">
        <v>6171</v>
      </c>
      <c r="E38" s="22">
        <v>880.93680070000005</v>
      </c>
      <c r="F38" s="23">
        <v>0.451737400752311</v>
      </c>
    </row>
    <row r="39" spans="1:9" x14ac:dyDescent="0.2">
      <c r="A39" s="20" t="s">
        <v>28</v>
      </c>
      <c r="B39" s="20"/>
      <c r="C39" s="20"/>
      <c r="D39" s="20"/>
      <c r="E39" s="25">
        <f>SUM(E32:E38)</f>
        <v>5752.1612484999996</v>
      </c>
      <c r="F39" s="26">
        <f>SUM(F32:F38)</f>
        <v>2.9496626421336862</v>
      </c>
      <c r="G39" s="14"/>
      <c r="H39" s="14"/>
      <c r="I39" s="14"/>
    </row>
    <row r="40" spans="1:9" x14ac:dyDescent="0.2">
      <c r="A40" s="21"/>
      <c r="B40" s="21"/>
      <c r="C40" s="21"/>
      <c r="D40" s="21"/>
      <c r="E40" s="22"/>
      <c r="F40" s="23"/>
    </row>
    <row r="41" spans="1:9" x14ac:dyDescent="0.2">
      <c r="A41" s="20" t="s">
        <v>462</v>
      </c>
      <c r="B41" s="21"/>
      <c r="C41" s="21"/>
      <c r="D41" s="21"/>
      <c r="E41" s="22"/>
      <c r="F41" s="23"/>
    </row>
    <row r="42" spans="1:9" x14ac:dyDescent="0.2">
      <c r="A42" s="21" t="s">
        <v>504</v>
      </c>
      <c r="B42" s="21" t="s">
        <v>503</v>
      </c>
      <c r="C42" s="21" t="s">
        <v>464</v>
      </c>
      <c r="D42" s="24">
        <v>215810.12400000001</v>
      </c>
      <c r="E42" s="22">
        <v>13643.33454</v>
      </c>
      <c r="F42" s="23">
        <v>6.9961936858540703</v>
      </c>
    </row>
    <row r="43" spans="1:9" x14ac:dyDescent="0.2">
      <c r="A43" s="20" t="s">
        <v>28</v>
      </c>
      <c r="B43" s="20"/>
      <c r="C43" s="20"/>
      <c r="D43" s="20"/>
      <c r="E43" s="25">
        <f>SUM(E42:E42)</f>
        <v>13643.33454</v>
      </c>
      <c r="F43" s="26">
        <f>SUM(F42:F42)</f>
        <v>6.9961936858540703</v>
      </c>
      <c r="G43" s="14"/>
      <c r="H43" s="14"/>
      <c r="I43" s="14"/>
    </row>
    <row r="44" spans="1:9" x14ac:dyDescent="0.2">
      <c r="A44" s="21"/>
      <c r="B44" s="21"/>
      <c r="C44" s="21"/>
      <c r="D44" s="21"/>
      <c r="E44" s="22"/>
      <c r="F44" s="23"/>
    </row>
    <row r="45" spans="1:9" x14ac:dyDescent="0.2">
      <c r="A45" s="20" t="s">
        <v>33</v>
      </c>
      <c r="B45" s="20"/>
      <c r="C45" s="20"/>
      <c r="D45" s="20"/>
      <c r="E45" s="25">
        <f>E30+E39+E43</f>
        <v>189150.96955089999</v>
      </c>
      <c r="F45" s="26">
        <f>F30+F39+F43</f>
        <v>96.995116184051383</v>
      </c>
      <c r="G45" s="14"/>
      <c r="H45" s="14"/>
      <c r="I45" s="14"/>
    </row>
    <row r="46" spans="1:9" x14ac:dyDescent="0.2">
      <c r="A46" s="20"/>
      <c r="B46" s="20"/>
      <c r="C46" s="20"/>
      <c r="D46" s="20"/>
      <c r="E46" s="25"/>
      <c r="F46" s="26"/>
      <c r="G46" s="14"/>
      <c r="H46" s="14"/>
      <c r="I46" s="14"/>
    </row>
    <row r="47" spans="1:9" x14ac:dyDescent="0.2">
      <c r="A47" s="20" t="s">
        <v>35</v>
      </c>
      <c r="B47" s="20"/>
      <c r="C47" s="20"/>
      <c r="D47" s="20"/>
      <c r="E47" s="25">
        <f>E49-(E30+E39+E43)</f>
        <v>5859.8485113000206</v>
      </c>
      <c r="F47" s="26">
        <f>F49-(F30+F39+F43)</f>
        <v>3.0048838159486166</v>
      </c>
      <c r="G47" s="14"/>
      <c r="H47" s="14"/>
      <c r="I47" s="14"/>
    </row>
    <row r="48" spans="1:9" x14ac:dyDescent="0.2">
      <c r="A48" s="20"/>
      <c r="B48" s="20"/>
      <c r="C48" s="20"/>
      <c r="D48" s="20"/>
      <c r="E48" s="25"/>
      <c r="F48" s="26"/>
      <c r="G48" s="14"/>
      <c r="H48" s="14"/>
      <c r="I48" s="14"/>
    </row>
    <row r="49" spans="1:9" x14ac:dyDescent="0.2">
      <c r="A49" s="27" t="s">
        <v>34</v>
      </c>
      <c r="B49" s="27"/>
      <c r="C49" s="27"/>
      <c r="D49" s="27"/>
      <c r="E49" s="28">
        <v>195010.81806220001</v>
      </c>
      <c r="F49" s="29">
        <v>100</v>
      </c>
      <c r="G49" s="14"/>
      <c r="H49" s="14"/>
      <c r="I49" s="14"/>
    </row>
    <row r="51" spans="1:9" x14ac:dyDescent="0.2">
      <c r="A51" s="14" t="s">
        <v>37</v>
      </c>
    </row>
    <row r="52" spans="1:9" x14ac:dyDescent="0.2">
      <c r="A52" s="14" t="s">
        <v>38</v>
      </c>
    </row>
    <row r="53" spans="1:9" x14ac:dyDescent="0.2">
      <c r="A53" s="14" t="s">
        <v>39</v>
      </c>
      <c r="B53" s="14"/>
      <c r="C53" s="30" t="s">
        <v>41</v>
      </c>
      <c r="D53" s="14" t="s">
        <v>40</v>
      </c>
    </row>
    <row r="54" spans="1:9" x14ac:dyDescent="0.2">
      <c r="A54" s="7" t="s">
        <v>42</v>
      </c>
      <c r="C54" s="31">
        <v>447.68369999999999</v>
      </c>
      <c r="D54" s="31">
        <v>542.32550000000003</v>
      </c>
    </row>
    <row r="55" spans="1:9" x14ac:dyDescent="0.2">
      <c r="A55" s="7" t="s">
        <v>43</v>
      </c>
      <c r="C55" s="31">
        <v>45.889299999999999</v>
      </c>
      <c r="D55" s="31">
        <v>50.723100000000002</v>
      </c>
    </row>
    <row r="56" spans="1:9" x14ac:dyDescent="0.2">
      <c r="A56" s="7" t="s">
        <v>44</v>
      </c>
      <c r="C56" s="31">
        <v>487.14620000000002</v>
      </c>
      <c r="D56" s="31">
        <v>593.14030000000002</v>
      </c>
    </row>
    <row r="57" spans="1:9" x14ac:dyDescent="0.2">
      <c r="A57" s="7" t="s">
        <v>45</v>
      </c>
      <c r="C57" s="31">
        <v>50.731999999999999</v>
      </c>
      <c r="D57" s="31">
        <v>56.267499999999998</v>
      </c>
    </row>
    <row r="59" spans="1:9" x14ac:dyDescent="0.2">
      <c r="A59" s="14" t="s">
        <v>47</v>
      </c>
    </row>
    <row r="60" spans="1:9" x14ac:dyDescent="0.2">
      <c r="A60" s="82" t="s">
        <v>52</v>
      </c>
      <c r="B60" s="83"/>
      <c r="C60" s="33" t="s">
        <v>53</v>
      </c>
    </row>
    <row r="61" spans="1:9" x14ac:dyDescent="0.2">
      <c r="A61" s="77" t="s">
        <v>43</v>
      </c>
      <c r="B61" s="78"/>
      <c r="C61" s="34">
        <v>4.6500000000000004</v>
      </c>
    </row>
    <row r="62" spans="1:9" x14ac:dyDescent="0.2">
      <c r="A62" s="77" t="s">
        <v>45</v>
      </c>
      <c r="B62" s="78"/>
      <c r="C62" s="34">
        <v>5.25</v>
      </c>
    </row>
    <row r="63" spans="1:9" x14ac:dyDescent="0.2">
      <c r="A63" s="7" t="s">
        <v>54</v>
      </c>
    </row>
    <row r="64" spans="1:9" x14ac:dyDescent="0.2">
      <c r="A64" s="7" t="s">
        <v>46</v>
      </c>
    </row>
    <row r="66" spans="1:4" x14ac:dyDescent="0.2">
      <c r="A66" s="14" t="s">
        <v>341</v>
      </c>
      <c r="D66" s="52">
        <v>0.47410000000000002</v>
      </c>
    </row>
    <row r="68" spans="1:4" x14ac:dyDescent="0.2">
      <c r="A68" s="84" t="s">
        <v>50</v>
      </c>
      <c r="B68" s="84"/>
      <c r="C68" s="84"/>
      <c r="D68" s="30" t="s">
        <v>48</v>
      </c>
    </row>
    <row r="70" spans="1:4" x14ac:dyDescent="0.2">
      <c r="A70" s="14" t="s">
        <v>864</v>
      </c>
    </row>
    <row r="71" spans="1:4" x14ac:dyDescent="0.2">
      <c r="A71" s="14"/>
    </row>
    <row r="72" spans="1:4" x14ac:dyDescent="0.2">
      <c r="A72" s="62" t="s">
        <v>885</v>
      </c>
    </row>
    <row r="73" spans="1:4" x14ac:dyDescent="0.2">
      <c r="A73" s="63"/>
    </row>
    <row r="74" spans="1:4" x14ac:dyDescent="0.2">
      <c r="A74" s="64"/>
    </row>
    <row r="75" spans="1:4" x14ac:dyDescent="0.2">
      <c r="A75" s="64"/>
    </row>
    <row r="76" spans="1:4" x14ac:dyDescent="0.2">
      <c r="A76" s="64"/>
    </row>
    <row r="77" spans="1:4" x14ac:dyDescent="0.2">
      <c r="A77" s="64"/>
    </row>
    <row r="78" spans="1:4" x14ac:dyDescent="0.2">
      <c r="A78" s="64"/>
    </row>
    <row r="79" spans="1:4" x14ac:dyDescent="0.2">
      <c r="A79" s="64"/>
    </row>
    <row r="80" spans="1:4" x14ac:dyDescent="0.2">
      <c r="A80" s="64"/>
    </row>
    <row r="81" spans="1:1" x14ac:dyDescent="0.2">
      <c r="A81" s="64"/>
    </row>
    <row r="82" spans="1:1" x14ac:dyDescent="0.2">
      <c r="A82" s="64"/>
    </row>
    <row r="83" spans="1:1" x14ac:dyDescent="0.2">
      <c r="A83" s="64"/>
    </row>
    <row r="84" spans="1:1" x14ac:dyDescent="0.2">
      <c r="A84" s="64"/>
    </row>
    <row r="85" spans="1:1" x14ac:dyDescent="0.2">
      <c r="A85" s="64"/>
    </row>
    <row r="86" spans="1:1" x14ac:dyDescent="0.2">
      <c r="A86" s="64"/>
    </row>
    <row r="87" spans="1:1" x14ac:dyDescent="0.2">
      <c r="A87" s="64"/>
    </row>
    <row r="88" spans="1:1" x14ac:dyDescent="0.2">
      <c r="A88" s="64"/>
    </row>
    <row r="89" spans="1:1" x14ac:dyDescent="0.2">
      <c r="A89" s="64"/>
    </row>
    <row r="90" spans="1:1" x14ac:dyDescent="0.2">
      <c r="A90" s="62" t="s">
        <v>894</v>
      </c>
    </row>
    <row r="91" spans="1:1" x14ac:dyDescent="0.2">
      <c r="A91" s="64"/>
    </row>
    <row r="92" spans="1:1" x14ac:dyDescent="0.2">
      <c r="A92" s="62" t="s">
        <v>886</v>
      </c>
    </row>
    <row r="93" spans="1:1" x14ac:dyDescent="0.2">
      <c r="A93" s="64"/>
    </row>
    <row r="94" spans="1:1" x14ac:dyDescent="0.2">
      <c r="A94" s="64"/>
    </row>
    <row r="95" spans="1:1" x14ac:dyDescent="0.2">
      <c r="A95" s="64"/>
    </row>
    <row r="96" spans="1:1" x14ac:dyDescent="0.2">
      <c r="A96" s="64"/>
    </row>
    <row r="97" spans="1:1" x14ac:dyDescent="0.2">
      <c r="A97" s="64"/>
    </row>
    <row r="98" spans="1:1" x14ac:dyDescent="0.2">
      <c r="A98" s="64"/>
    </row>
    <row r="99" spans="1:1" x14ac:dyDescent="0.2">
      <c r="A99" s="64"/>
    </row>
    <row r="100" spans="1:1" x14ac:dyDescent="0.2">
      <c r="A100" s="64"/>
    </row>
    <row r="101" spans="1:1" x14ac:dyDescent="0.2">
      <c r="A101" s="64"/>
    </row>
    <row r="102" spans="1:1" x14ac:dyDescent="0.2">
      <c r="A102" s="64"/>
    </row>
    <row r="103" spans="1:1" x14ac:dyDescent="0.2">
      <c r="A103" s="64"/>
    </row>
    <row r="104" spans="1:1" x14ac:dyDescent="0.2">
      <c r="A104" s="64"/>
    </row>
    <row r="112" spans="1:1" x14ac:dyDescent="0.2">
      <c r="A112" s="7" t="s">
        <v>884</v>
      </c>
    </row>
  </sheetData>
  <mergeCells count="5">
    <mergeCell ref="A1:F1"/>
    <mergeCell ref="A60:B60"/>
    <mergeCell ref="A61:B61"/>
    <mergeCell ref="A62:B62"/>
    <mergeCell ref="A68:C68"/>
  </mergeCells>
  <conditionalFormatting sqref="F2:F3">
    <cfRule type="cellIs" dxfId="62" priority="3" stopIfTrue="1" operator="between">
      <formula>0.009</formula>
      <formula>-0.009</formula>
    </cfRule>
  </conditionalFormatting>
  <conditionalFormatting sqref="F5:F106">
    <cfRule type="cellIs" dxfId="61" priority="1" stopIfTrue="1" operator="between">
      <formula>0.009</formula>
      <formula>-0.009</formula>
    </cfRule>
  </conditionalFormatting>
  <conditionalFormatting sqref="F207:F65540">
    <cfRule type="cellIs" dxfId="60" priority="2"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66"/>
  <sheetViews>
    <sheetView workbookViewId="0">
      <selection sqref="A1:F1"/>
    </sheetView>
  </sheetViews>
  <sheetFormatPr defaultColWidth="9.140625" defaultRowHeight="11.25" x14ac:dyDescent="0.2"/>
  <cols>
    <col min="1" max="1" width="38.7109375" style="7" bestFit="1" customWidth="1"/>
    <col min="2" max="2" width="42.85546875" style="7" bestFit="1" customWidth="1"/>
    <col min="3" max="3" width="25.5703125" style="7" bestFit="1" customWidth="1"/>
    <col min="4" max="4" width="15.28515625" style="7" bestFit="1" customWidth="1"/>
    <col min="5" max="5" width="31.28515625" style="10" customWidth="1"/>
    <col min="6" max="6" width="13.5703125" style="11" bestFit="1" customWidth="1"/>
    <col min="7" max="16384" width="9.140625" style="7"/>
  </cols>
  <sheetData>
    <row r="1" spans="1:7" s="1" customFormat="1" ht="15" x14ac:dyDescent="0.2">
      <c r="A1" s="79" t="s">
        <v>14</v>
      </c>
      <c r="B1" s="80"/>
      <c r="C1" s="80"/>
      <c r="D1" s="80"/>
      <c r="E1" s="80"/>
      <c r="F1" s="80"/>
    </row>
    <row r="2" spans="1:7" s="1" customFormat="1" ht="12" x14ac:dyDescent="0.2">
      <c r="E2" s="5"/>
      <c r="F2" s="9"/>
    </row>
    <row r="3" spans="1:7" s="1" customFormat="1" ht="12" x14ac:dyDescent="0.2">
      <c r="A3" s="8" t="s">
        <v>7</v>
      </c>
      <c r="B3" s="2"/>
      <c r="C3" s="3"/>
      <c r="D3" s="3"/>
      <c r="E3" s="4"/>
      <c r="F3" s="9"/>
    </row>
    <row r="4" spans="1:7" s="1" customFormat="1" ht="28.5" customHeight="1" x14ac:dyDescent="0.2">
      <c r="A4" s="6" t="s">
        <v>2</v>
      </c>
      <c r="B4" s="6" t="s">
        <v>0</v>
      </c>
      <c r="C4" s="13" t="s">
        <v>4</v>
      </c>
      <c r="D4" s="13" t="s">
        <v>1</v>
      </c>
      <c r="E4" s="53" t="s">
        <v>6</v>
      </c>
      <c r="F4" s="12" t="s">
        <v>3</v>
      </c>
      <c r="G4" s="12" t="s">
        <v>5</v>
      </c>
    </row>
    <row r="5" spans="1:7" x14ac:dyDescent="0.2">
      <c r="A5" s="16" t="s">
        <v>103</v>
      </c>
      <c r="B5" s="17"/>
      <c r="C5" s="17"/>
      <c r="D5" s="17"/>
      <c r="E5" s="18"/>
      <c r="F5" s="19"/>
      <c r="G5" s="18"/>
    </row>
    <row r="6" spans="1:7" x14ac:dyDescent="0.2">
      <c r="A6" s="20" t="s">
        <v>25</v>
      </c>
      <c r="B6" s="21"/>
      <c r="C6" s="21"/>
      <c r="D6" s="21"/>
      <c r="E6" s="22"/>
      <c r="F6" s="23"/>
      <c r="G6" s="22"/>
    </row>
    <row r="7" spans="1:7" x14ac:dyDescent="0.2">
      <c r="A7" s="21" t="s">
        <v>506</v>
      </c>
      <c r="B7" s="21" t="s">
        <v>505</v>
      </c>
      <c r="C7" s="21" t="s">
        <v>209</v>
      </c>
      <c r="D7" s="24">
        <v>3868691</v>
      </c>
      <c r="E7" s="22">
        <v>48006.586620000002</v>
      </c>
      <c r="F7" s="23">
        <v>3.4179782013930899</v>
      </c>
      <c r="G7" s="22"/>
    </row>
    <row r="8" spans="1:7" x14ac:dyDescent="0.2">
      <c r="A8" s="21" t="s">
        <v>508</v>
      </c>
      <c r="B8" s="21" t="s">
        <v>507</v>
      </c>
      <c r="C8" s="21" t="s">
        <v>144</v>
      </c>
      <c r="D8" s="24">
        <v>8473781</v>
      </c>
      <c r="E8" s="22">
        <v>42364.668109999999</v>
      </c>
      <c r="F8" s="23">
        <v>3.01628427064438</v>
      </c>
      <c r="G8" s="22"/>
    </row>
    <row r="9" spans="1:7" x14ac:dyDescent="0.2">
      <c r="A9" s="21" t="s">
        <v>510</v>
      </c>
      <c r="B9" s="21" t="s">
        <v>509</v>
      </c>
      <c r="C9" s="21" t="s">
        <v>220</v>
      </c>
      <c r="D9" s="24">
        <v>1387967</v>
      </c>
      <c r="E9" s="22">
        <v>37853.330009999998</v>
      </c>
      <c r="F9" s="23">
        <v>2.6950855275016998</v>
      </c>
      <c r="G9" s="22"/>
    </row>
    <row r="10" spans="1:7" x14ac:dyDescent="0.2">
      <c r="A10" s="21" t="s">
        <v>512</v>
      </c>
      <c r="B10" s="21" t="s">
        <v>511</v>
      </c>
      <c r="C10" s="21" t="s">
        <v>106</v>
      </c>
      <c r="D10" s="24">
        <v>15398917</v>
      </c>
      <c r="E10" s="22">
        <v>36427.678059999998</v>
      </c>
      <c r="F10" s="23">
        <v>2.5935818041387999</v>
      </c>
      <c r="G10" s="22"/>
    </row>
    <row r="11" spans="1:7" x14ac:dyDescent="0.2">
      <c r="A11" s="21" t="s">
        <v>514</v>
      </c>
      <c r="B11" s="21" t="s">
        <v>513</v>
      </c>
      <c r="C11" s="21" t="s">
        <v>147</v>
      </c>
      <c r="D11" s="24">
        <v>4963469</v>
      </c>
      <c r="E11" s="22">
        <v>35957.851170000002</v>
      </c>
      <c r="F11" s="23">
        <v>2.5601310178715</v>
      </c>
      <c r="G11" s="22"/>
    </row>
    <row r="12" spans="1:7" x14ac:dyDescent="0.2">
      <c r="A12" s="21" t="s">
        <v>516</v>
      </c>
      <c r="B12" s="21" t="s">
        <v>515</v>
      </c>
      <c r="C12" s="21" t="s">
        <v>106</v>
      </c>
      <c r="D12" s="24">
        <v>48064081</v>
      </c>
      <c r="E12" s="22">
        <v>29958.341690000001</v>
      </c>
      <c r="F12" s="23">
        <v>2.1329772861552798</v>
      </c>
      <c r="G12" s="22"/>
    </row>
    <row r="13" spans="1:7" x14ac:dyDescent="0.2">
      <c r="A13" s="21" t="s">
        <v>146</v>
      </c>
      <c r="B13" s="21" t="s">
        <v>145</v>
      </c>
      <c r="C13" s="21" t="s">
        <v>147</v>
      </c>
      <c r="D13" s="24">
        <v>6900000</v>
      </c>
      <c r="E13" s="22">
        <v>28269.3</v>
      </c>
      <c r="F13" s="23">
        <v>2.0127207112947998</v>
      </c>
      <c r="G13" s="22"/>
    </row>
    <row r="14" spans="1:7" x14ac:dyDescent="0.2">
      <c r="A14" s="21" t="s">
        <v>216</v>
      </c>
      <c r="B14" s="21" t="s">
        <v>215</v>
      </c>
      <c r="C14" s="21" t="s">
        <v>217</v>
      </c>
      <c r="D14" s="24">
        <v>2452684</v>
      </c>
      <c r="E14" s="22">
        <v>27348.65294</v>
      </c>
      <c r="F14" s="23">
        <v>1.94717238128823</v>
      </c>
      <c r="G14" s="22"/>
    </row>
    <row r="15" spans="1:7" x14ac:dyDescent="0.2">
      <c r="A15" s="21" t="s">
        <v>164</v>
      </c>
      <c r="B15" s="21" t="s">
        <v>163</v>
      </c>
      <c r="C15" s="21" t="s">
        <v>150</v>
      </c>
      <c r="D15" s="24">
        <v>1866828</v>
      </c>
      <c r="E15" s="22">
        <v>26885.123439999999</v>
      </c>
      <c r="F15" s="23">
        <v>1.91416995728247</v>
      </c>
      <c r="G15" s="22"/>
    </row>
    <row r="16" spans="1:7" x14ac:dyDescent="0.2">
      <c r="A16" s="21" t="s">
        <v>518</v>
      </c>
      <c r="B16" s="21" t="s">
        <v>517</v>
      </c>
      <c r="C16" s="21" t="s">
        <v>150</v>
      </c>
      <c r="D16" s="24">
        <v>1448723</v>
      </c>
      <c r="E16" s="22">
        <v>25139.69022</v>
      </c>
      <c r="F16" s="23">
        <v>1.7898984121053301</v>
      </c>
      <c r="G16" s="22"/>
    </row>
    <row r="17" spans="1:7" x14ac:dyDescent="0.2">
      <c r="A17" s="21" t="s">
        <v>180</v>
      </c>
      <c r="B17" s="21" t="s">
        <v>179</v>
      </c>
      <c r="C17" s="21" t="s">
        <v>181</v>
      </c>
      <c r="D17" s="24">
        <v>1819819</v>
      </c>
      <c r="E17" s="22">
        <v>23306.42193</v>
      </c>
      <c r="F17" s="23">
        <v>1.65937317601378</v>
      </c>
      <c r="G17" s="22"/>
    </row>
    <row r="18" spans="1:7" x14ac:dyDescent="0.2">
      <c r="A18" s="21" t="s">
        <v>108</v>
      </c>
      <c r="B18" s="21" t="s">
        <v>107</v>
      </c>
      <c r="C18" s="21" t="s">
        <v>106</v>
      </c>
      <c r="D18" s="24">
        <v>1759945</v>
      </c>
      <c r="E18" s="22">
        <v>22881.04495</v>
      </c>
      <c r="F18" s="23">
        <v>1.62908713929713</v>
      </c>
      <c r="G18" s="22"/>
    </row>
    <row r="19" spans="1:7" x14ac:dyDescent="0.2">
      <c r="A19" s="21" t="s">
        <v>520</v>
      </c>
      <c r="B19" s="21" t="s">
        <v>519</v>
      </c>
      <c r="C19" s="21" t="s">
        <v>200</v>
      </c>
      <c r="D19" s="24">
        <v>2860279</v>
      </c>
      <c r="E19" s="22">
        <v>22637.67815</v>
      </c>
      <c r="F19" s="23">
        <v>1.61175988327021</v>
      </c>
      <c r="G19" s="22"/>
    </row>
    <row r="20" spans="1:7" x14ac:dyDescent="0.2">
      <c r="A20" s="21" t="s">
        <v>466</v>
      </c>
      <c r="B20" s="21" t="s">
        <v>465</v>
      </c>
      <c r="C20" s="21" t="s">
        <v>111</v>
      </c>
      <c r="D20" s="24">
        <v>2962700</v>
      </c>
      <c r="E20" s="22">
        <v>22489.8557</v>
      </c>
      <c r="F20" s="23">
        <v>1.60123520431781</v>
      </c>
      <c r="G20" s="22"/>
    </row>
    <row r="21" spans="1:7" x14ac:dyDescent="0.2">
      <c r="A21" s="21" t="s">
        <v>219</v>
      </c>
      <c r="B21" s="21" t="s">
        <v>218</v>
      </c>
      <c r="C21" s="21" t="s">
        <v>220</v>
      </c>
      <c r="D21" s="24">
        <v>4214678</v>
      </c>
      <c r="E21" s="22">
        <v>21081.819360000001</v>
      </c>
      <c r="F21" s="23">
        <v>1.50098567908111</v>
      </c>
      <c r="G21" s="22"/>
    </row>
    <row r="22" spans="1:7" x14ac:dyDescent="0.2">
      <c r="A22" s="21" t="s">
        <v>191</v>
      </c>
      <c r="B22" s="21" t="s">
        <v>190</v>
      </c>
      <c r="C22" s="21" t="s">
        <v>159</v>
      </c>
      <c r="D22" s="24">
        <v>15488074</v>
      </c>
      <c r="E22" s="22">
        <v>20225.875840000001</v>
      </c>
      <c r="F22" s="23">
        <v>1.4400441187877</v>
      </c>
      <c r="G22" s="22"/>
    </row>
    <row r="23" spans="1:7" x14ac:dyDescent="0.2">
      <c r="A23" s="21" t="s">
        <v>522</v>
      </c>
      <c r="B23" s="21" t="s">
        <v>521</v>
      </c>
      <c r="C23" s="21" t="s">
        <v>141</v>
      </c>
      <c r="D23" s="24">
        <v>2060963</v>
      </c>
      <c r="E23" s="22">
        <v>20172.705839999999</v>
      </c>
      <c r="F23" s="23">
        <v>1.4362585153161</v>
      </c>
      <c r="G23" s="22"/>
    </row>
    <row r="24" spans="1:7" x14ac:dyDescent="0.2">
      <c r="A24" s="21" t="s">
        <v>524</v>
      </c>
      <c r="B24" s="21" t="s">
        <v>523</v>
      </c>
      <c r="C24" s="21" t="s">
        <v>184</v>
      </c>
      <c r="D24" s="24">
        <v>1362883</v>
      </c>
      <c r="E24" s="22">
        <v>19886.507290000001</v>
      </c>
      <c r="F24" s="23">
        <v>1.41588171967109</v>
      </c>
      <c r="G24" s="22"/>
    </row>
    <row r="25" spans="1:7" x14ac:dyDescent="0.2">
      <c r="A25" s="21" t="s">
        <v>526</v>
      </c>
      <c r="B25" s="21" t="s">
        <v>525</v>
      </c>
      <c r="C25" s="21" t="s">
        <v>209</v>
      </c>
      <c r="D25" s="24">
        <v>1191243</v>
      </c>
      <c r="E25" s="22">
        <v>19882.441289999999</v>
      </c>
      <c r="F25" s="23">
        <v>1.4155922281586699</v>
      </c>
      <c r="G25" s="22"/>
    </row>
    <row r="26" spans="1:7" x14ac:dyDescent="0.2">
      <c r="A26" s="21" t="s">
        <v>387</v>
      </c>
      <c r="B26" s="21" t="s">
        <v>386</v>
      </c>
      <c r="C26" s="21" t="s">
        <v>370</v>
      </c>
      <c r="D26" s="24">
        <v>2750000</v>
      </c>
      <c r="E26" s="22">
        <v>18810</v>
      </c>
      <c r="F26" s="23">
        <v>1.3392364359731299</v>
      </c>
      <c r="G26" s="22"/>
    </row>
    <row r="27" spans="1:7" x14ac:dyDescent="0.2">
      <c r="A27" s="21" t="s">
        <v>105</v>
      </c>
      <c r="B27" s="21" t="s">
        <v>104</v>
      </c>
      <c r="C27" s="21" t="s">
        <v>106</v>
      </c>
      <c r="D27" s="24">
        <v>1036125</v>
      </c>
      <c r="E27" s="22">
        <v>18609.323059999999</v>
      </c>
      <c r="F27" s="23">
        <v>1.3249486172645899</v>
      </c>
      <c r="G27" s="22"/>
    </row>
    <row r="28" spans="1:7" x14ac:dyDescent="0.2">
      <c r="A28" s="21" t="s">
        <v>528</v>
      </c>
      <c r="B28" s="21" t="s">
        <v>527</v>
      </c>
      <c r="C28" s="21" t="s">
        <v>127</v>
      </c>
      <c r="D28" s="24">
        <v>2313395</v>
      </c>
      <c r="E28" s="22">
        <v>18106.94267</v>
      </c>
      <c r="F28" s="23">
        <v>1.28918008334612</v>
      </c>
      <c r="G28" s="22"/>
    </row>
    <row r="29" spans="1:7" x14ac:dyDescent="0.2">
      <c r="A29" s="21" t="s">
        <v>530</v>
      </c>
      <c r="B29" s="21" t="s">
        <v>529</v>
      </c>
      <c r="C29" s="21" t="s">
        <v>147</v>
      </c>
      <c r="D29" s="24">
        <v>969505</v>
      </c>
      <c r="E29" s="22">
        <v>17965.89716</v>
      </c>
      <c r="F29" s="23">
        <v>1.27913790970857</v>
      </c>
      <c r="G29" s="22"/>
    </row>
    <row r="30" spans="1:7" x14ac:dyDescent="0.2">
      <c r="A30" s="21" t="s">
        <v>532</v>
      </c>
      <c r="B30" s="21" t="s">
        <v>531</v>
      </c>
      <c r="C30" s="21" t="s">
        <v>533</v>
      </c>
      <c r="D30" s="24">
        <v>2674074</v>
      </c>
      <c r="E30" s="22">
        <v>17715.740249999999</v>
      </c>
      <c r="F30" s="23">
        <v>1.2613272106877</v>
      </c>
      <c r="G30" s="22"/>
    </row>
    <row r="31" spans="1:7" x14ac:dyDescent="0.2">
      <c r="A31" s="21" t="s">
        <v>535</v>
      </c>
      <c r="B31" s="21" t="s">
        <v>534</v>
      </c>
      <c r="C31" s="21" t="s">
        <v>184</v>
      </c>
      <c r="D31" s="24">
        <v>995749</v>
      </c>
      <c r="E31" s="22">
        <v>17614.301940000001</v>
      </c>
      <c r="F31" s="23">
        <v>1.2541049948048999</v>
      </c>
      <c r="G31" s="22"/>
    </row>
    <row r="32" spans="1:7" x14ac:dyDescent="0.2">
      <c r="A32" s="21" t="s">
        <v>537</v>
      </c>
      <c r="B32" s="21" t="s">
        <v>536</v>
      </c>
      <c r="C32" s="21" t="s">
        <v>443</v>
      </c>
      <c r="D32" s="24">
        <v>3106123</v>
      </c>
      <c r="E32" s="22">
        <v>17585.315360000001</v>
      </c>
      <c r="F32" s="23">
        <v>1.2520412051137599</v>
      </c>
      <c r="G32" s="22"/>
    </row>
    <row r="33" spans="1:7" x14ac:dyDescent="0.2">
      <c r="A33" s="21" t="s">
        <v>539</v>
      </c>
      <c r="B33" s="21" t="s">
        <v>538</v>
      </c>
      <c r="C33" s="21" t="s">
        <v>114</v>
      </c>
      <c r="D33" s="24">
        <v>5297684</v>
      </c>
      <c r="E33" s="22">
        <v>17312.831310000001</v>
      </c>
      <c r="F33" s="23">
        <v>1.23264085593878</v>
      </c>
      <c r="G33" s="22"/>
    </row>
    <row r="34" spans="1:7" x14ac:dyDescent="0.2">
      <c r="A34" s="21" t="s">
        <v>385</v>
      </c>
      <c r="B34" s="21" t="s">
        <v>384</v>
      </c>
      <c r="C34" s="21" t="s">
        <v>144</v>
      </c>
      <c r="D34" s="24">
        <v>790459</v>
      </c>
      <c r="E34" s="22">
        <v>16928.469939999999</v>
      </c>
      <c r="F34" s="23">
        <v>1.2052750531059999</v>
      </c>
      <c r="G34" s="22"/>
    </row>
    <row r="35" spans="1:7" x14ac:dyDescent="0.2">
      <c r="A35" s="21" t="s">
        <v>478</v>
      </c>
      <c r="B35" s="21" t="s">
        <v>477</v>
      </c>
      <c r="C35" s="21" t="s">
        <v>327</v>
      </c>
      <c r="D35" s="24">
        <v>910911</v>
      </c>
      <c r="E35" s="22">
        <v>16883.279930000001</v>
      </c>
      <c r="F35" s="23">
        <v>1.20205760983465</v>
      </c>
      <c r="G35" s="22"/>
    </row>
    <row r="36" spans="1:7" x14ac:dyDescent="0.2">
      <c r="A36" s="21" t="s">
        <v>176</v>
      </c>
      <c r="B36" s="21" t="s">
        <v>175</v>
      </c>
      <c r="C36" s="21" t="s">
        <v>159</v>
      </c>
      <c r="D36" s="24">
        <v>5126290</v>
      </c>
      <c r="E36" s="22">
        <v>16721.957979999999</v>
      </c>
      <c r="F36" s="23">
        <v>1.1905717920057199</v>
      </c>
      <c r="G36" s="22"/>
    </row>
    <row r="37" spans="1:7" x14ac:dyDescent="0.2">
      <c r="A37" s="21" t="s">
        <v>193</v>
      </c>
      <c r="B37" s="21" t="s">
        <v>192</v>
      </c>
      <c r="C37" s="21" t="s">
        <v>194</v>
      </c>
      <c r="D37" s="24">
        <v>553887</v>
      </c>
      <c r="E37" s="22">
        <v>16053.029979999999</v>
      </c>
      <c r="F37" s="23">
        <v>1.14294538314646</v>
      </c>
      <c r="G37" s="22"/>
    </row>
    <row r="38" spans="1:7" x14ac:dyDescent="0.2">
      <c r="A38" s="21" t="s">
        <v>204</v>
      </c>
      <c r="B38" s="21" t="s">
        <v>203</v>
      </c>
      <c r="C38" s="21" t="s">
        <v>156</v>
      </c>
      <c r="D38" s="24">
        <v>2036808</v>
      </c>
      <c r="E38" s="22">
        <v>15882.01038</v>
      </c>
      <c r="F38" s="23">
        <v>1.1307691109728599</v>
      </c>
      <c r="G38" s="22"/>
    </row>
    <row r="39" spans="1:7" x14ac:dyDescent="0.2">
      <c r="A39" s="21" t="s">
        <v>541</v>
      </c>
      <c r="B39" s="21" t="s">
        <v>540</v>
      </c>
      <c r="C39" s="21" t="s">
        <v>225</v>
      </c>
      <c r="D39" s="24">
        <v>952883</v>
      </c>
      <c r="E39" s="22">
        <v>15549.14479</v>
      </c>
      <c r="F39" s="23">
        <v>1.10706971031312</v>
      </c>
      <c r="G39" s="22"/>
    </row>
    <row r="40" spans="1:7" x14ac:dyDescent="0.2">
      <c r="A40" s="21" t="s">
        <v>419</v>
      </c>
      <c r="B40" s="21" t="s">
        <v>418</v>
      </c>
      <c r="C40" s="21" t="s">
        <v>133</v>
      </c>
      <c r="D40" s="24">
        <v>8733144</v>
      </c>
      <c r="E40" s="22">
        <v>15193.923930000001</v>
      </c>
      <c r="F40" s="23">
        <v>1.08177865669644</v>
      </c>
      <c r="G40" s="22"/>
    </row>
    <row r="41" spans="1:7" x14ac:dyDescent="0.2">
      <c r="A41" s="21" t="s">
        <v>391</v>
      </c>
      <c r="B41" s="21" t="s">
        <v>390</v>
      </c>
      <c r="C41" s="21" t="s">
        <v>106</v>
      </c>
      <c r="D41" s="24">
        <v>12199095</v>
      </c>
      <c r="E41" s="22">
        <v>15117.11852</v>
      </c>
      <c r="F41" s="23">
        <v>1.07631025672026</v>
      </c>
      <c r="G41" s="22"/>
    </row>
    <row r="42" spans="1:7" x14ac:dyDescent="0.2">
      <c r="A42" s="21" t="s">
        <v>543</v>
      </c>
      <c r="B42" s="21" t="s">
        <v>542</v>
      </c>
      <c r="C42" s="21" t="s">
        <v>443</v>
      </c>
      <c r="D42" s="24">
        <v>1754373</v>
      </c>
      <c r="E42" s="22">
        <v>14451.64759</v>
      </c>
      <c r="F42" s="23">
        <v>1.0289299847087301</v>
      </c>
      <c r="G42" s="22"/>
    </row>
    <row r="43" spans="1:7" x14ac:dyDescent="0.2">
      <c r="A43" s="21" t="s">
        <v>545</v>
      </c>
      <c r="B43" s="21" t="s">
        <v>544</v>
      </c>
      <c r="C43" s="21" t="s">
        <v>443</v>
      </c>
      <c r="D43" s="24">
        <v>1163808</v>
      </c>
      <c r="E43" s="22">
        <v>14029.70544</v>
      </c>
      <c r="F43" s="23">
        <v>0.99888850139385399</v>
      </c>
      <c r="G43" s="22"/>
    </row>
    <row r="44" spans="1:7" x14ac:dyDescent="0.2">
      <c r="A44" s="21" t="s">
        <v>214</v>
      </c>
      <c r="B44" s="21" t="s">
        <v>213</v>
      </c>
      <c r="C44" s="21" t="s">
        <v>111</v>
      </c>
      <c r="D44" s="24">
        <v>1956444</v>
      </c>
      <c r="E44" s="22">
        <v>14027.70348</v>
      </c>
      <c r="F44" s="23">
        <v>0.99874596562695594</v>
      </c>
      <c r="G44" s="22"/>
    </row>
    <row r="45" spans="1:7" x14ac:dyDescent="0.2">
      <c r="A45" s="21" t="s">
        <v>547</v>
      </c>
      <c r="B45" s="21" t="s">
        <v>546</v>
      </c>
      <c r="C45" s="21" t="s">
        <v>443</v>
      </c>
      <c r="D45" s="24">
        <v>2375380</v>
      </c>
      <c r="E45" s="22">
        <v>13890.03455</v>
      </c>
      <c r="F45" s="23">
        <v>0.98894419810130796</v>
      </c>
      <c r="G45" s="22"/>
    </row>
    <row r="46" spans="1:7" x14ac:dyDescent="0.2">
      <c r="A46" s="21" t="s">
        <v>549</v>
      </c>
      <c r="B46" s="21" t="s">
        <v>548</v>
      </c>
      <c r="C46" s="21" t="s">
        <v>181</v>
      </c>
      <c r="D46" s="24">
        <v>1098411</v>
      </c>
      <c r="E46" s="22">
        <v>13727.39147</v>
      </c>
      <c r="F46" s="23">
        <v>0.97736431831423198</v>
      </c>
      <c r="G46" s="22"/>
    </row>
    <row r="47" spans="1:7" x14ac:dyDescent="0.2">
      <c r="A47" s="21" t="s">
        <v>429</v>
      </c>
      <c r="B47" s="21" t="s">
        <v>428</v>
      </c>
      <c r="C47" s="21" t="s">
        <v>184</v>
      </c>
      <c r="D47" s="24">
        <v>5096450</v>
      </c>
      <c r="E47" s="22">
        <v>13681.420029999999</v>
      </c>
      <c r="F47" s="23">
        <v>0.974091238704336</v>
      </c>
      <c r="G47" s="22"/>
    </row>
    <row r="48" spans="1:7" x14ac:dyDescent="0.2">
      <c r="A48" s="21" t="s">
        <v>183</v>
      </c>
      <c r="B48" s="21" t="s">
        <v>182</v>
      </c>
      <c r="C48" s="21" t="s">
        <v>184</v>
      </c>
      <c r="D48" s="24">
        <v>1208245</v>
      </c>
      <c r="E48" s="22">
        <v>13553.488289999999</v>
      </c>
      <c r="F48" s="23">
        <v>0.96498274069660395</v>
      </c>
      <c r="G48" s="22"/>
    </row>
    <row r="49" spans="1:7" x14ac:dyDescent="0.2">
      <c r="A49" s="21" t="s">
        <v>551</v>
      </c>
      <c r="B49" s="21" t="s">
        <v>550</v>
      </c>
      <c r="C49" s="21" t="s">
        <v>111</v>
      </c>
      <c r="D49" s="24">
        <v>972610</v>
      </c>
      <c r="E49" s="22">
        <v>13313.08568</v>
      </c>
      <c r="F49" s="23">
        <v>0.94786652939330596</v>
      </c>
      <c r="G49" s="22"/>
    </row>
    <row r="50" spans="1:7" x14ac:dyDescent="0.2">
      <c r="A50" s="21" t="s">
        <v>137</v>
      </c>
      <c r="B50" s="21" t="s">
        <v>136</v>
      </c>
      <c r="C50" s="21" t="s">
        <v>138</v>
      </c>
      <c r="D50" s="24">
        <v>700000</v>
      </c>
      <c r="E50" s="22">
        <v>13257.3</v>
      </c>
      <c r="F50" s="23">
        <v>0.94389469445117202</v>
      </c>
      <c r="G50" s="22"/>
    </row>
    <row r="51" spans="1:7" x14ac:dyDescent="0.2">
      <c r="A51" s="21" t="s">
        <v>553</v>
      </c>
      <c r="B51" s="21" t="s">
        <v>552</v>
      </c>
      <c r="C51" s="21" t="s">
        <v>181</v>
      </c>
      <c r="D51" s="24">
        <v>2868888</v>
      </c>
      <c r="E51" s="22">
        <v>12984.587090000001</v>
      </c>
      <c r="F51" s="23">
        <v>0.92447805087688895</v>
      </c>
      <c r="G51" s="22"/>
    </row>
    <row r="52" spans="1:7" x14ac:dyDescent="0.2">
      <c r="A52" s="21" t="s">
        <v>246</v>
      </c>
      <c r="B52" s="21" t="s">
        <v>245</v>
      </c>
      <c r="C52" s="21" t="s">
        <v>133</v>
      </c>
      <c r="D52" s="24">
        <v>3050000</v>
      </c>
      <c r="E52" s="22">
        <v>12631.575000000001</v>
      </c>
      <c r="F52" s="23">
        <v>0.89934425750809399</v>
      </c>
      <c r="G52" s="22"/>
    </row>
    <row r="53" spans="1:7" x14ac:dyDescent="0.2">
      <c r="A53" s="21" t="s">
        <v>555</v>
      </c>
      <c r="B53" s="21" t="s">
        <v>554</v>
      </c>
      <c r="C53" s="21" t="s">
        <v>220</v>
      </c>
      <c r="D53" s="24">
        <v>1600000</v>
      </c>
      <c r="E53" s="22">
        <v>12554.4</v>
      </c>
      <c r="F53" s="23">
        <v>0.89384954342270195</v>
      </c>
      <c r="G53" s="22"/>
    </row>
    <row r="54" spans="1:7" x14ac:dyDescent="0.2">
      <c r="A54" s="21" t="s">
        <v>557</v>
      </c>
      <c r="B54" s="21" t="s">
        <v>556</v>
      </c>
      <c r="C54" s="21" t="s">
        <v>181</v>
      </c>
      <c r="D54" s="24">
        <v>2530642</v>
      </c>
      <c r="E54" s="22">
        <v>12241.980680000001</v>
      </c>
      <c r="F54" s="23">
        <v>0.87160587852924398</v>
      </c>
      <c r="G54" s="22"/>
    </row>
    <row r="55" spans="1:7" x14ac:dyDescent="0.2">
      <c r="A55" s="21" t="s">
        <v>381</v>
      </c>
      <c r="B55" s="21" t="s">
        <v>380</v>
      </c>
      <c r="C55" s="21" t="s">
        <v>106</v>
      </c>
      <c r="D55" s="24">
        <v>6708453</v>
      </c>
      <c r="E55" s="22">
        <v>12043.685670000001</v>
      </c>
      <c r="F55" s="23">
        <v>0.85748764873319605</v>
      </c>
      <c r="G55" s="22"/>
    </row>
    <row r="56" spans="1:7" x14ac:dyDescent="0.2">
      <c r="A56" s="21" t="s">
        <v>559</v>
      </c>
      <c r="B56" s="21" t="s">
        <v>558</v>
      </c>
      <c r="C56" s="21" t="s">
        <v>217</v>
      </c>
      <c r="D56" s="24">
        <v>189140</v>
      </c>
      <c r="E56" s="22">
        <v>11698.97099</v>
      </c>
      <c r="F56" s="23">
        <v>0.83294461526850705</v>
      </c>
      <c r="G56" s="22"/>
    </row>
    <row r="57" spans="1:7" x14ac:dyDescent="0.2">
      <c r="A57" s="21" t="s">
        <v>196</v>
      </c>
      <c r="B57" s="21" t="s">
        <v>195</v>
      </c>
      <c r="C57" s="21" t="s">
        <v>197</v>
      </c>
      <c r="D57" s="24">
        <v>4500000</v>
      </c>
      <c r="E57" s="22">
        <v>11551.5</v>
      </c>
      <c r="F57" s="23">
        <v>0.82244495960359298</v>
      </c>
      <c r="G57" s="22"/>
    </row>
    <row r="58" spans="1:7" x14ac:dyDescent="0.2">
      <c r="A58" s="21" t="s">
        <v>561</v>
      </c>
      <c r="B58" s="21" t="s">
        <v>560</v>
      </c>
      <c r="C58" s="21" t="s">
        <v>184</v>
      </c>
      <c r="D58" s="24">
        <v>993898</v>
      </c>
      <c r="E58" s="22">
        <v>11428.336149999999</v>
      </c>
      <c r="F58" s="23">
        <v>0.81367592634922103</v>
      </c>
      <c r="G58" s="22"/>
    </row>
    <row r="59" spans="1:7" x14ac:dyDescent="0.2">
      <c r="A59" s="21" t="s">
        <v>563</v>
      </c>
      <c r="B59" s="21" t="s">
        <v>562</v>
      </c>
      <c r="C59" s="21" t="s">
        <v>564</v>
      </c>
      <c r="D59" s="24">
        <v>2716504</v>
      </c>
      <c r="E59" s="22">
        <v>11412.033299999999</v>
      </c>
      <c r="F59" s="23">
        <v>0.81251519425298502</v>
      </c>
      <c r="G59" s="22"/>
    </row>
    <row r="60" spans="1:7" x14ac:dyDescent="0.2">
      <c r="A60" s="21" t="s">
        <v>566</v>
      </c>
      <c r="B60" s="21" t="s">
        <v>565</v>
      </c>
      <c r="C60" s="21" t="s">
        <v>114</v>
      </c>
      <c r="D60" s="24">
        <v>1139035</v>
      </c>
      <c r="E60" s="22">
        <v>11404.01842</v>
      </c>
      <c r="F60" s="23">
        <v>0.81194454995070198</v>
      </c>
      <c r="G60" s="22"/>
    </row>
    <row r="61" spans="1:7" x14ac:dyDescent="0.2">
      <c r="A61" s="21" t="s">
        <v>408</v>
      </c>
      <c r="B61" s="21" t="s">
        <v>407</v>
      </c>
      <c r="C61" s="21" t="s">
        <v>251</v>
      </c>
      <c r="D61" s="24">
        <v>13793660</v>
      </c>
      <c r="E61" s="22">
        <v>11396.321889999999</v>
      </c>
      <c r="F61" s="23">
        <v>0.81139657156651401</v>
      </c>
      <c r="G61" s="22"/>
    </row>
    <row r="62" spans="1:7" x14ac:dyDescent="0.2">
      <c r="A62" s="21" t="s">
        <v>568</v>
      </c>
      <c r="B62" s="21" t="s">
        <v>567</v>
      </c>
      <c r="C62" s="21" t="s">
        <v>443</v>
      </c>
      <c r="D62" s="24">
        <v>660776</v>
      </c>
      <c r="E62" s="22">
        <v>11364.356040000001</v>
      </c>
      <c r="F62" s="23">
        <v>0.80912066348427902</v>
      </c>
      <c r="G62" s="22"/>
    </row>
    <row r="63" spans="1:7" x14ac:dyDescent="0.2">
      <c r="A63" s="21" t="s">
        <v>224</v>
      </c>
      <c r="B63" s="21" t="s">
        <v>223</v>
      </c>
      <c r="C63" s="21" t="s">
        <v>225</v>
      </c>
      <c r="D63" s="24">
        <v>1256469</v>
      </c>
      <c r="E63" s="22">
        <v>11203.934069999999</v>
      </c>
      <c r="F63" s="23">
        <v>0.79769892252975505</v>
      </c>
      <c r="G63" s="22"/>
    </row>
    <row r="64" spans="1:7" x14ac:dyDescent="0.2">
      <c r="A64" s="21" t="s">
        <v>206</v>
      </c>
      <c r="B64" s="21" t="s">
        <v>205</v>
      </c>
      <c r="C64" s="21" t="s">
        <v>181</v>
      </c>
      <c r="D64" s="24">
        <v>310000</v>
      </c>
      <c r="E64" s="22">
        <v>11130.705</v>
      </c>
      <c r="F64" s="23">
        <v>0.79248515119980201</v>
      </c>
      <c r="G64" s="22"/>
    </row>
    <row r="65" spans="1:7" x14ac:dyDescent="0.2">
      <c r="A65" s="21" t="s">
        <v>570</v>
      </c>
      <c r="B65" s="21" t="s">
        <v>569</v>
      </c>
      <c r="C65" s="21" t="s">
        <v>571</v>
      </c>
      <c r="D65" s="24">
        <v>90597</v>
      </c>
      <c r="E65" s="22">
        <v>10852.20694</v>
      </c>
      <c r="F65" s="23">
        <v>0.77265661588348999</v>
      </c>
      <c r="G65" s="22"/>
    </row>
    <row r="66" spans="1:7" x14ac:dyDescent="0.2">
      <c r="A66" s="21" t="s">
        <v>573</v>
      </c>
      <c r="B66" s="21" t="s">
        <v>572</v>
      </c>
      <c r="C66" s="21" t="s">
        <v>189</v>
      </c>
      <c r="D66" s="24">
        <v>423732</v>
      </c>
      <c r="E66" s="22">
        <v>10607.706889999999</v>
      </c>
      <c r="F66" s="23">
        <v>0.75524867459921197</v>
      </c>
      <c r="G66" s="22"/>
    </row>
    <row r="67" spans="1:7" x14ac:dyDescent="0.2">
      <c r="A67" s="21" t="s">
        <v>393</v>
      </c>
      <c r="B67" s="21" t="s">
        <v>392</v>
      </c>
      <c r="C67" s="21" t="s">
        <v>150</v>
      </c>
      <c r="D67" s="24">
        <v>1730054</v>
      </c>
      <c r="E67" s="22">
        <v>10468.55675</v>
      </c>
      <c r="F67" s="23">
        <v>0.74534144772208499</v>
      </c>
      <c r="G67" s="22"/>
    </row>
    <row r="68" spans="1:7" x14ac:dyDescent="0.2">
      <c r="A68" s="21" t="s">
        <v>575</v>
      </c>
      <c r="B68" s="21" t="s">
        <v>574</v>
      </c>
      <c r="C68" s="21" t="s">
        <v>184</v>
      </c>
      <c r="D68" s="24">
        <v>2023000</v>
      </c>
      <c r="E68" s="22">
        <v>9994.6314999999995</v>
      </c>
      <c r="F68" s="23">
        <v>0.71159886597154398</v>
      </c>
      <c r="G68" s="22"/>
    </row>
    <row r="69" spans="1:7" x14ac:dyDescent="0.2">
      <c r="A69" s="21" t="s">
        <v>577</v>
      </c>
      <c r="B69" s="21" t="s">
        <v>576</v>
      </c>
      <c r="C69" s="21" t="s">
        <v>220</v>
      </c>
      <c r="D69" s="24">
        <v>135000</v>
      </c>
      <c r="E69" s="22">
        <v>9849.33</v>
      </c>
      <c r="F69" s="23">
        <v>0.70125367389278104</v>
      </c>
      <c r="G69" s="22"/>
    </row>
    <row r="70" spans="1:7" x14ac:dyDescent="0.2">
      <c r="A70" s="21" t="s">
        <v>472</v>
      </c>
      <c r="B70" s="21" t="s">
        <v>471</v>
      </c>
      <c r="C70" s="21" t="s">
        <v>111</v>
      </c>
      <c r="D70" s="24">
        <v>1650000</v>
      </c>
      <c r="E70" s="22">
        <v>9745.7250000000004</v>
      </c>
      <c r="F70" s="23">
        <v>0.69387719377853296</v>
      </c>
      <c r="G70" s="22"/>
    </row>
    <row r="71" spans="1:7" x14ac:dyDescent="0.2">
      <c r="A71" s="21" t="s">
        <v>579</v>
      </c>
      <c r="B71" s="21" t="s">
        <v>578</v>
      </c>
      <c r="C71" s="21" t="s">
        <v>217</v>
      </c>
      <c r="D71" s="24">
        <v>218250</v>
      </c>
      <c r="E71" s="22">
        <v>9070.5791250000002</v>
      </c>
      <c r="F71" s="23">
        <v>0.64580808397539902</v>
      </c>
      <c r="G71" s="22"/>
    </row>
    <row r="72" spans="1:7" x14ac:dyDescent="0.2">
      <c r="A72" s="21" t="s">
        <v>581</v>
      </c>
      <c r="B72" s="21" t="s">
        <v>580</v>
      </c>
      <c r="C72" s="21" t="s">
        <v>127</v>
      </c>
      <c r="D72" s="24">
        <v>225000</v>
      </c>
      <c r="E72" s="22">
        <v>8896.5</v>
      </c>
      <c r="F72" s="23">
        <v>0.63341397940642896</v>
      </c>
      <c r="G72" s="22"/>
    </row>
    <row r="73" spans="1:7" x14ac:dyDescent="0.2">
      <c r="A73" s="21" t="s">
        <v>583</v>
      </c>
      <c r="B73" s="21" t="s">
        <v>582</v>
      </c>
      <c r="C73" s="21" t="s">
        <v>220</v>
      </c>
      <c r="D73" s="24">
        <v>1449472</v>
      </c>
      <c r="E73" s="22">
        <v>8720.0235520000006</v>
      </c>
      <c r="F73" s="23">
        <v>0.62084918997247296</v>
      </c>
      <c r="G73" s="22"/>
    </row>
    <row r="74" spans="1:7" x14ac:dyDescent="0.2">
      <c r="A74" s="21" t="s">
        <v>585</v>
      </c>
      <c r="B74" s="21" t="s">
        <v>584</v>
      </c>
      <c r="C74" s="21" t="s">
        <v>156</v>
      </c>
      <c r="D74" s="24">
        <v>850000</v>
      </c>
      <c r="E74" s="22">
        <v>8625.7999999999993</v>
      </c>
      <c r="F74" s="23">
        <v>0.61414065121834105</v>
      </c>
      <c r="G74" s="22"/>
    </row>
    <row r="75" spans="1:7" x14ac:dyDescent="0.2">
      <c r="A75" s="21" t="s">
        <v>587</v>
      </c>
      <c r="B75" s="21" t="s">
        <v>586</v>
      </c>
      <c r="C75" s="21" t="s">
        <v>217</v>
      </c>
      <c r="D75" s="24">
        <v>293541</v>
      </c>
      <c r="E75" s="22">
        <v>8504.1763109999993</v>
      </c>
      <c r="F75" s="23">
        <v>0.60548127451519096</v>
      </c>
      <c r="G75" s="22"/>
    </row>
    <row r="76" spans="1:7" x14ac:dyDescent="0.2">
      <c r="A76" s="21" t="s">
        <v>589</v>
      </c>
      <c r="B76" s="21" t="s">
        <v>588</v>
      </c>
      <c r="C76" s="21" t="s">
        <v>184</v>
      </c>
      <c r="D76" s="24">
        <v>240000</v>
      </c>
      <c r="E76" s="22">
        <v>8239.2000000000007</v>
      </c>
      <c r="F76" s="23">
        <v>0.586615462162137</v>
      </c>
      <c r="G76" s="22"/>
    </row>
    <row r="77" spans="1:7" x14ac:dyDescent="0.2">
      <c r="A77" s="21" t="s">
        <v>591</v>
      </c>
      <c r="B77" s="21" t="s">
        <v>590</v>
      </c>
      <c r="C77" s="21" t="s">
        <v>184</v>
      </c>
      <c r="D77" s="24">
        <v>361035</v>
      </c>
      <c r="E77" s="22">
        <v>8231.2369650000001</v>
      </c>
      <c r="F77" s="23">
        <v>0.58604850912582995</v>
      </c>
      <c r="G77" s="22"/>
    </row>
    <row r="78" spans="1:7" x14ac:dyDescent="0.2">
      <c r="A78" s="21" t="s">
        <v>593</v>
      </c>
      <c r="B78" s="21" t="s">
        <v>592</v>
      </c>
      <c r="C78" s="21" t="s">
        <v>194</v>
      </c>
      <c r="D78" s="24">
        <v>741934</v>
      </c>
      <c r="E78" s="22">
        <v>7835.9359409999997</v>
      </c>
      <c r="F78" s="23">
        <v>0.55790382361183299</v>
      </c>
      <c r="G78" s="22"/>
    </row>
    <row r="79" spans="1:7" x14ac:dyDescent="0.2">
      <c r="A79" s="21" t="s">
        <v>595</v>
      </c>
      <c r="B79" s="21" t="s">
        <v>594</v>
      </c>
      <c r="C79" s="21" t="s">
        <v>127</v>
      </c>
      <c r="D79" s="24">
        <v>1071467</v>
      </c>
      <c r="E79" s="22">
        <v>7161.6854279999998</v>
      </c>
      <c r="F79" s="23">
        <v>0.50989846189023902</v>
      </c>
      <c r="G79" s="22"/>
    </row>
    <row r="80" spans="1:7" x14ac:dyDescent="0.2">
      <c r="A80" s="21" t="s">
        <v>402</v>
      </c>
      <c r="B80" s="21" t="s">
        <v>401</v>
      </c>
      <c r="C80" s="21" t="s">
        <v>162</v>
      </c>
      <c r="D80" s="24">
        <v>2000000</v>
      </c>
      <c r="E80" s="22">
        <v>7083</v>
      </c>
      <c r="F80" s="23">
        <v>0.50429620818701004</v>
      </c>
      <c r="G80" s="22"/>
    </row>
    <row r="81" spans="1:7" x14ac:dyDescent="0.2">
      <c r="A81" s="21" t="s">
        <v>597</v>
      </c>
      <c r="B81" s="21" t="s">
        <v>596</v>
      </c>
      <c r="C81" s="21" t="s">
        <v>106</v>
      </c>
      <c r="D81" s="24">
        <v>3303964</v>
      </c>
      <c r="E81" s="22">
        <v>7004.4036800000003</v>
      </c>
      <c r="F81" s="23">
        <v>0.49870029880490502</v>
      </c>
      <c r="G81" s="22"/>
    </row>
    <row r="82" spans="1:7" x14ac:dyDescent="0.2">
      <c r="A82" s="21" t="s">
        <v>599</v>
      </c>
      <c r="B82" s="21" t="s">
        <v>598</v>
      </c>
      <c r="C82" s="21" t="s">
        <v>147</v>
      </c>
      <c r="D82" s="24">
        <v>804108</v>
      </c>
      <c r="E82" s="22">
        <v>6789.887952</v>
      </c>
      <c r="F82" s="23">
        <v>0.48342718455573402</v>
      </c>
      <c r="G82" s="22"/>
    </row>
    <row r="83" spans="1:7" x14ac:dyDescent="0.2">
      <c r="A83" s="21" t="s">
        <v>601</v>
      </c>
      <c r="B83" s="21" t="s">
        <v>600</v>
      </c>
      <c r="C83" s="21" t="s">
        <v>225</v>
      </c>
      <c r="D83" s="24">
        <v>7734362</v>
      </c>
      <c r="E83" s="22">
        <v>6722.7074499999999</v>
      </c>
      <c r="F83" s="23">
        <v>0.47864405983136599</v>
      </c>
      <c r="G83" s="22"/>
    </row>
    <row r="84" spans="1:7" x14ac:dyDescent="0.2">
      <c r="A84" s="21" t="s">
        <v>603</v>
      </c>
      <c r="B84" s="21" t="s">
        <v>602</v>
      </c>
      <c r="C84" s="21" t="s">
        <v>114</v>
      </c>
      <c r="D84" s="24">
        <v>445174</v>
      </c>
      <c r="E84" s="22">
        <v>6561.419586</v>
      </c>
      <c r="F84" s="23">
        <v>0.46716066886118601</v>
      </c>
      <c r="G84" s="22"/>
    </row>
    <row r="85" spans="1:7" x14ac:dyDescent="0.2">
      <c r="A85" s="21" t="s">
        <v>605</v>
      </c>
      <c r="B85" s="21" t="s">
        <v>604</v>
      </c>
      <c r="C85" s="21" t="s">
        <v>225</v>
      </c>
      <c r="D85" s="24">
        <v>950000</v>
      </c>
      <c r="E85" s="22">
        <v>6087.6</v>
      </c>
      <c r="F85" s="23">
        <v>0.43342561018766701</v>
      </c>
      <c r="G85" s="22"/>
    </row>
    <row r="86" spans="1:7" x14ac:dyDescent="0.2">
      <c r="A86" s="21" t="s">
        <v>607</v>
      </c>
      <c r="B86" s="21" t="s">
        <v>606</v>
      </c>
      <c r="C86" s="21" t="s">
        <v>181</v>
      </c>
      <c r="D86" s="24">
        <v>300000</v>
      </c>
      <c r="E86" s="22">
        <v>6076.65</v>
      </c>
      <c r="F86" s="23">
        <v>0.43264599089080802</v>
      </c>
      <c r="G86" s="22"/>
    </row>
    <row r="87" spans="1:7" x14ac:dyDescent="0.2">
      <c r="A87" s="21" t="s">
        <v>609</v>
      </c>
      <c r="B87" s="21" t="s">
        <v>608</v>
      </c>
      <c r="C87" s="21" t="s">
        <v>184</v>
      </c>
      <c r="D87" s="24">
        <v>1031193</v>
      </c>
      <c r="E87" s="22">
        <v>5707.137659</v>
      </c>
      <c r="F87" s="23">
        <v>0.406337410847803</v>
      </c>
      <c r="G87" s="22"/>
    </row>
    <row r="88" spans="1:7" x14ac:dyDescent="0.2">
      <c r="A88" s="21" t="s">
        <v>611</v>
      </c>
      <c r="B88" s="21" t="s">
        <v>610</v>
      </c>
      <c r="C88" s="21" t="s">
        <v>147</v>
      </c>
      <c r="D88" s="24">
        <v>1292189</v>
      </c>
      <c r="E88" s="22">
        <v>5599.7010319999999</v>
      </c>
      <c r="F88" s="23">
        <v>0.398688126135605</v>
      </c>
      <c r="G88" s="22"/>
    </row>
    <row r="89" spans="1:7" x14ac:dyDescent="0.2">
      <c r="A89" s="21" t="s">
        <v>613</v>
      </c>
      <c r="B89" s="21" t="s">
        <v>612</v>
      </c>
      <c r="C89" s="21" t="s">
        <v>189</v>
      </c>
      <c r="D89" s="24">
        <v>313239</v>
      </c>
      <c r="E89" s="22">
        <v>5599.6169840000002</v>
      </c>
      <c r="F89" s="23">
        <v>0.39868214207691399</v>
      </c>
      <c r="G89" s="22"/>
    </row>
    <row r="90" spans="1:7" x14ac:dyDescent="0.2">
      <c r="A90" s="21" t="s">
        <v>615</v>
      </c>
      <c r="B90" s="21" t="s">
        <v>614</v>
      </c>
      <c r="C90" s="21" t="s">
        <v>141</v>
      </c>
      <c r="D90" s="24">
        <v>612600</v>
      </c>
      <c r="E90" s="22">
        <v>5442.951</v>
      </c>
      <c r="F90" s="23">
        <v>0.38752782022415599</v>
      </c>
      <c r="G90" s="22"/>
    </row>
    <row r="91" spans="1:7" x14ac:dyDescent="0.2">
      <c r="A91" s="21" t="s">
        <v>617</v>
      </c>
      <c r="B91" s="21" t="s">
        <v>616</v>
      </c>
      <c r="C91" s="21" t="s">
        <v>220</v>
      </c>
      <c r="D91" s="24">
        <v>1159420</v>
      </c>
      <c r="E91" s="22">
        <v>4624.9263799999999</v>
      </c>
      <c r="F91" s="23">
        <v>0.32928601391756002</v>
      </c>
      <c r="G91" s="22"/>
    </row>
    <row r="92" spans="1:7" x14ac:dyDescent="0.2">
      <c r="A92" s="21" t="s">
        <v>619</v>
      </c>
      <c r="B92" s="21" t="s">
        <v>618</v>
      </c>
      <c r="C92" s="21" t="s">
        <v>150</v>
      </c>
      <c r="D92" s="24">
        <v>1362700</v>
      </c>
      <c r="E92" s="22">
        <v>4425.3682500000004</v>
      </c>
      <c r="F92" s="23">
        <v>0.31507785236569003</v>
      </c>
      <c r="G92" s="22"/>
    </row>
    <row r="93" spans="1:7" x14ac:dyDescent="0.2">
      <c r="A93" s="21" t="s">
        <v>621</v>
      </c>
      <c r="B93" s="21" t="s">
        <v>620</v>
      </c>
      <c r="C93" s="21" t="s">
        <v>159</v>
      </c>
      <c r="D93" s="24">
        <v>2500000</v>
      </c>
      <c r="E93" s="22">
        <v>4130.75</v>
      </c>
      <c r="F93" s="23">
        <v>0.29410158999978703</v>
      </c>
      <c r="G93" s="22"/>
    </row>
    <row r="94" spans="1:7" x14ac:dyDescent="0.2">
      <c r="A94" s="21" t="s">
        <v>623</v>
      </c>
      <c r="B94" s="21" t="s">
        <v>622</v>
      </c>
      <c r="C94" s="21" t="s">
        <v>443</v>
      </c>
      <c r="D94" s="24">
        <v>237135</v>
      </c>
      <c r="E94" s="22">
        <v>3453.9898429999998</v>
      </c>
      <c r="F94" s="23">
        <v>0.245917546370372</v>
      </c>
      <c r="G94" s="22"/>
    </row>
    <row r="95" spans="1:7" x14ac:dyDescent="0.2">
      <c r="A95" s="21" t="s">
        <v>625</v>
      </c>
      <c r="B95" s="21" t="s">
        <v>624</v>
      </c>
      <c r="C95" s="21" t="s">
        <v>365</v>
      </c>
      <c r="D95" s="24">
        <v>1126624</v>
      </c>
      <c r="E95" s="22">
        <v>2279.4983390000002</v>
      </c>
      <c r="F95" s="23">
        <v>0.16229597189415301</v>
      </c>
      <c r="G95" s="22"/>
    </row>
    <row r="96" spans="1:7" x14ac:dyDescent="0.2">
      <c r="A96" s="21" t="s">
        <v>627</v>
      </c>
      <c r="B96" s="21" t="s">
        <v>626</v>
      </c>
      <c r="C96" s="21" t="s">
        <v>365</v>
      </c>
      <c r="D96" s="24">
        <v>1892146</v>
      </c>
      <c r="E96" s="22">
        <v>2008.5129790000001</v>
      </c>
      <c r="F96" s="23">
        <v>0.14300232661359499</v>
      </c>
      <c r="G96" s="22"/>
    </row>
    <row r="97" spans="1:9" x14ac:dyDescent="0.2">
      <c r="A97" s="21" t="s">
        <v>490</v>
      </c>
      <c r="B97" s="21" t="s">
        <v>489</v>
      </c>
      <c r="C97" s="21" t="s">
        <v>194</v>
      </c>
      <c r="D97" s="24">
        <v>2000000</v>
      </c>
      <c r="E97" s="22">
        <v>1620.2</v>
      </c>
      <c r="F97" s="23">
        <v>0.11535517669131599</v>
      </c>
      <c r="G97" s="22"/>
    </row>
    <row r="98" spans="1:9" x14ac:dyDescent="0.2">
      <c r="A98" s="21" t="s">
        <v>629</v>
      </c>
      <c r="B98" s="21" t="s">
        <v>628</v>
      </c>
      <c r="C98" s="21" t="s">
        <v>147</v>
      </c>
      <c r="D98" s="24">
        <v>518764</v>
      </c>
      <c r="E98" s="22">
        <v>1477.4398719999999</v>
      </c>
      <c r="F98" s="23">
        <v>0.105190925493986</v>
      </c>
      <c r="G98" s="22"/>
    </row>
    <row r="99" spans="1:9" x14ac:dyDescent="0.2">
      <c r="A99" s="21" t="s">
        <v>630</v>
      </c>
      <c r="B99" s="21" t="s">
        <v>881</v>
      </c>
      <c r="C99" s="21" t="s">
        <v>209</v>
      </c>
      <c r="D99" s="24">
        <v>164839</v>
      </c>
      <c r="E99" s="22">
        <v>1203.077442</v>
      </c>
      <c r="F99" s="23">
        <v>8.5656839214446903E-2</v>
      </c>
      <c r="G99" s="22"/>
    </row>
    <row r="100" spans="1:9" x14ac:dyDescent="0.2">
      <c r="A100" s="21" t="s">
        <v>632</v>
      </c>
      <c r="B100" s="21" t="s">
        <v>631</v>
      </c>
      <c r="C100" s="21" t="s">
        <v>350</v>
      </c>
      <c r="D100" s="24">
        <v>22550</v>
      </c>
      <c r="E100" s="22">
        <v>409.12464999999997</v>
      </c>
      <c r="F100" s="23">
        <v>2.9128901548896999E-2</v>
      </c>
      <c r="G100" s="22"/>
    </row>
    <row r="101" spans="1:9" x14ac:dyDescent="0.2">
      <c r="A101" s="20" t="s">
        <v>28</v>
      </c>
      <c r="B101" s="20"/>
      <c r="C101" s="20"/>
      <c r="D101" s="20"/>
      <c r="E101" s="25">
        <f>SUM(E7:E100)</f>
        <v>1322914.2981399999</v>
      </c>
      <c r="F101" s="26">
        <f>SUM(F7:F100)</f>
        <v>94.188996796326677</v>
      </c>
      <c r="G101" s="22"/>
      <c r="H101" s="14"/>
      <c r="I101" s="14"/>
    </row>
    <row r="102" spans="1:9" x14ac:dyDescent="0.2">
      <c r="A102" s="21"/>
      <c r="B102" s="21"/>
      <c r="C102" s="21"/>
      <c r="D102" s="21"/>
      <c r="E102" s="22"/>
      <c r="F102" s="23"/>
      <c r="G102" s="22"/>
    </row>
    <row r="103" spans="1:9" x14ac:dyDescent="0.2">
      <c r="A103" s="20" t="s">
        <v>29</v>
      </c>
      <c r="B103" s="21"/>
      <c r="C103" s="21"/>
      <c r="D103" s="21"/>
      <c r="E103" s="22"/>
      <c r="F103" s="23"/>
      <c r="G103" s="22"/>
    </row>
    <row r="104" spans="1:9" x14ac:dyDescent="0.2">
      <c r="A104" s="20" t="s">
        <v>30</v>
      </c>
      <c r="B104" s="21"/>
      <c r="C104" s="21"/>
      <c r="D104" s="21"/>
      <c r="E104" s="22"/>
      <c r="F104" s="23"/>
      <c r="G104" s="22"/>
    </row>
    <row r="105" spans="1:9" x14ac:dyDescent="0.2">
      <c r="A105" s="21" t="s">
        <v>634</v>
      </c>
      <c r="B105" s="21" t="s">
        <v>633</v>
      </c>
      <c r="C105" s="21" t="s">
        <v>32</v>
      </c>
      <c r="D105" s="24">
        <v>2500000</v>
      </c>
      <c r="E105" s="22">
        <v>2473.2775000000001</v>
      </c>
      <c r="F105" s="23">
        <v>0.17609268177950699</v>
      </c>
      <c r="G105" s="22">
        <v>6.4649999999999999</v>
      </c>
    </row>
    <row r="106" spans="1:9" x14ac:dyDescent="0.2">
      <c r="A106" s="20" t="s">
        <v>28</v>
      </c>
      <c r="B106" s="20"/>
      <c r="C106" s="20"/>
      <c r="D106" s="20"/>
      <c r="E106" s="25">
        <f>SUM(E104:E105)</f>
        <v>2473.2775000000001</v>
      </c>
      <c r="F106" s="26">
        <f>SUM(F104:F105)</f>
        <v>0.17609268177950699</v>
      </c>
      <c r="G106" s="22"/>
      <c r="H106" s="14"/>
      <c r="I106" s="14"/>
    </row>
    <row r="107" spans="1:9" x14ac:dyDescent="0.2">
      <c r="A107" s="21"/>
      <c r="B107" s="21"/>
      <c r="C107" s="21"/>
      <c r="D107" s="21"/>
      <c r="E107" s="22"/>
      <c r="F107" s="23"/>
      <c r="G107" s="22"/>
    </row>
    <row r="108" spans="1:9" x14ac:dyDescent="0.2">
      <c r="A108" s="20" t="s">
        <v>33</v>
      </c>
      <c r="B108" s="20"/>
      <c r="C108" s="20"/>
      <c r="D108" s="20"/>
      <c r="E108" s="25">
        <f>E101+E106</f>
        <v>1325387.5756399999</v>
      </c>
      <c r="F108" s="26">
        <f>F101+F106</f>
        <v>94.365089478106185</v>
      </c>
      <c r="G108" s="22"/>
      <c r="H108" s="14"/>
      <c r="I108" s="14"/>
    </row>
    <row r="109" spans="1:9" x14ac:dyDescent="0.2">
      <c r="A109" s="20"/>
      <c r="B109" s="20"/>
      <c r="C109" s="20"/>
      <c r="D109" s="20"/>
      <c r="E109" s="25"/>
      <c r="F109" s="26"/>
      <c r="G109" s="22"/>
      <c r="H109" s="14"/>
      <c r="I109" s="14"/>
    </row>
    <row r="110" spans="1:9" x14ac:dyDescent="0.2">
      <c r="A110" s="20" t="s">
        <v>35</v>
      </c>
      <c r="B110" s="20"/>
      <c r="C110" s="20"/>
      <c r="D110" s="20"/>
      <c r="E110" s="25">
        <f>E112-(E101+E106)</f>
        <v>79144.103363499977</v>
      </c>
      <c r="F110" s="26">
        <f>F112-(F101+F106)</f>
        <v>5.6349105218938149</v>
      </c>
      <c r="G110" s="22"/>
      <c r="H110" s="14"/>
      <c r="I110" s="14"/>
    </row>
    <row r="111" spans="1:9" x14ac:dyDescent="0.2">
      <c r="A111" s="20"/>
      <c r="B111" s="20"/>
      <c r="C111" s="20"/>
      <c r="D111" s="20"/>
      <c r="E111" s="25"/>
      <c r="F111" s="26"/>
      <c r="G111" s="22"/>
      <c r="H111" s="14"/>
      <c r="I111" s="14"/>
    </row>
    <row r="112" spans="1:9" x14ac:dyDescent="0.2">
      <c r="A112" s="27" t="s">
        <v>34</v>
      </c>
      <c r="B112" s="27"/>
      <c r="C112" s="27"/>
      <c r="D112" s="27"/>
      <c r="E112" s="28">
        <v>1404531.6790034999</v>
      </c>
      <c r="F112" s="29">
        <v>100</v>
      </c>
      <c r="G112" s="57"/>
      <c r="H112" s="14"/>
      <c r="I112" s="14"/>
    </row>
    <row r="114" spans="1:4" x14ac:dyDescent="0.2">
      <c r="A114" s="14" t="s">
        <v>37</v>
      </c>
    </row>
    <row r="115" spans="1:4" x14ac:dyDescent="0.2">
      <c r="A115" s="14" t="s">
        <v>38</v>
      </c>
    </row>
    <row r="116" spans="1:4" x14ac:dyDescent="0.2">
      <c r="A116" s="14" t="s">
        <v>39</v>
      </c>
      <c r="B116" s="14"/>
      <c r="C116" s="30" t="s">
        <v>41</v>
      </c>
      <c r="D116" s="14" t="s">
        <v>40</v>
      </c>
    </row>
    <row r="117" spans="1:4" x14ac:dyDescent="0.2">
      <c r="A117" s="7" t="s">
        <v>42</v>
      </c>
      <c r="C117" s="31">
        <v>164.16499999999999</v>
      </c>
      <c r="D117" s="31">
        <v>179.84690000000001</v>
      </c>
    </row>
    <row r="118" spans="1:4" x14ac:dyDescent="0.2">
      <c r="A118" s="7" t="s">
        <v>43</v>
      </c>
      <c r="C118" s="31">
        <v>50.548299999999998</v>
      </c>
      <c r="D118" s="31">
        <v>55.376899999999999</v>
      </c>
    </row>
    <row r="119" spans="1:4" x14ac:dyDescent="0.2">
      <c r="A119" s="7" t="s">
        <v>44</v>
      </c>
      <c r="C119" s="31">
        <v>184.07849999999999</v>
      </c>
      <c r="D119" s="31">
        <v>202.49780000000001</v>
      </c>
    </row>
    <row r="120" spans="1:4" x14ac:dyDescent="0.2">
      <c r="A120" s="7" t="s">
        <v>45</v>
      </c>
      <c r="C120" s="31">
        <v>59.355699999999999</v>
      </c>
      <c r="D120" s="31">
        <v>65.293300000000002</v>
      </c>
    </row>
    <row r="122" spans="1:4" x14ac:dyDescent="0.2">
      <c r="A122" s="7" t="s">
        <v>46</v>
      </c>
    </row>
    <row r="124" spans="1:4" x14ac:dyDescent="0.2">
      <c r="A124" s="14" t="s">
        <v>47</v>
      </c>
      <c r="D124" s="30" t="s">
        <v>48</v>
      </c>
    </row>
    <row r="126" spans="1:4" x14ac:dyDescent="0.2">
      <c r="A126" s="14" t="s">
        <v>341</v>
      </c>
      <c r="D126" s="52">
        <v>0.12</v>
      </c>
    </row>
    <row r="128" spans="1:4" x14ac:dyDescent="0.2">
      <c r="A128" s="84" t="s">
        <v>50</v>
      </c>
      <c r="B128" s="84"/>
      <c r="C128" s="84"/>
      <c r="D128" s="30" t="s">
        <v>48</v>
      </c>
    </row>
    <row r="130" spans="1:9" x14ac:dyDescent="0.2">
      <c r="A130" s="14" t="s">
        <v>864</v>
      </c>
      <c r="B130" s="62"/>
      <c r="C130" s="62"/>
      <c r="D130" s="14"/>
      <c r="E130" s="14"/>
      <c r="F130" s="14"/>
      <c r="H130" s="14"/>
      <c r="I130" s="14"/>
    </row>
    <row r="131" spans="1:9" x14ac:dyDescent="0.2">
      <c r="A131" s="61"/>
      <c r="G131" s="11"/>
    </row>
    <row r="132" spans="1:9" x14ac:dyDescent="0.2">
      <c r="A132" s="62" t="s">
        <v>885</v>
      </c>
      <c r="G132" s="11"/>
    </row>
    <row r="133" spans="1:9" x14ac:dyDescent="0.2">
      <c r="A133" s="63"/>
      <c r="G133" s="11"/>
    </row>
    <row r="134" spans="1:9" x14ac:dyDescent="0.2">
      <c r="A134" s="64"/>
      <c r="G134" s="11"/>
    </row>
    <row r="135" spans="1:9" x14ac:dyDescent="0.2">
      <c r="A135" s="64"/>
      <c r="G135" s="11"/>
    </row>
    <row r="136" spans="1:9" x14ac:dyDescent="0.2">
      <c r="A136" s="64"/>
      <c r="G136" s="11"/>
    </row>
    <row r="137" spans="1:9" x14ac:dyDescent="0.2">
      <c r="A137" s="64"/>
      <c r="G137" s="11"/>
    </row>
    <row r="138" spans="1:9" x14ac:dyDescent="0.2">
      <c r="A138" s="64"/>
      <c r="G138" s="11"/>
    </row>
    <row r="139" spans="1:9" x14ac:dyDescent="0.2">
      <c r="A139" s="64"/>
      <c r="G139" s="11"/>
    </row>
    <row r="140" spans="1:9" x14ac:dyDescent="0.2">
      <c r="A140" s="64"/>
      <c r="G140" s="11"/>
    </row>
    <row r="141" spans="1:9" x14ac:dyDescent="0.2">
      <c r="A141" s="64"/>
      <c r="G141" s="11"/>
    </row>
    <row r="142" spans="1:9" x14ac:dyDescent="0.2">
      <c r="A142" s="64"/>
      <c r="G142" s="11"/>
    </row>
    <row r="143" spans="1:9" x14ac:dyDescent="0.2">
      <c r="A143" s="64"/>
      <c r="G143" s="11"/>
    </row>
    <row r="144" spans="1:9" x14ac:dyDescent="0.2">
      <c r="A144" s="64"/>
      <c r="G144" s="11"/>
    </row>
    <row r="145" spans="1:7" x14ac:dyDescent="0.2">
      <c r="A145" s="64"/>
      <c r="G145" s="11"/>
    </row>
    <row r="146" spans="1:7" x14ac:dyDescent="0.2">
      <c r="A146" s="64"/>
      <c r="G146" s="11"/>
    </row>
    <row r="147" spans="1:7" x14ac:dyDescent="0.2">
      <c r="A147" s="64"/>
      <c r="G147" s="11"/>
    </row>
    <row r="148" spans="1:7" x14ac:dyDescent="0.2">
      <c r="A148" s="64"/>
      <c r="G148" s="11"/>
    </row>
    <row r="149" spans="1:7" x14ac:dyDescent="0.2">
      <c r="A149" s="64"/>
      <c r="G149" s="11"/>
    </row>
    <row r="150" spans="1:7" x14ac:dyDescent="0.2">
      <c r="A150" s="62" t="s">
        <v>895</v>
      </c>
      <c r="G150" s="11"/>
    </row>
    <row r="151" spans="1:7" x14ac:dyDescent="0.2">
      <c r="A151" s="64"/>
      <c r="G151" s="11"/>
    </row>
    <row r="152" spans="1:7" x14ac:dyDescent="0.2">
      <c r="A152" s="62" t="s">
        <v>886</v>
      </c>
      <c r="G152" s="11"/>
    </row>
    <row r="153" spans="1:7" x14ac:dyDescent="0.2">
      <c r="A153" s="64"/>
      <c r="G153" s="11"/>
    </row>
    <row r="154" spans="1:7" x14ac:dyDescent="0.2">
      <c r="A154" s="64"/>
      <c r="G154" s="11"/>
    </row>
    <row r="155" spans="1:7" x14ac:dyDescent="0.2">
      <c r="A155" s="64"/>
      <c r="G155" s="11"/>
    </row>
    <row r="156" spans="1:7" x14ac:dyDescent="0.2">
      <c r="A156" s="64"/>
      <c r="G156" s="11"/>
    </row>
    <row r="157" spans="1:7" x14ac:dyDescent="0.2">
      <c r="A157" s="64"/>
      <c r="G157" s="11"/>
    </row>
    <row r="158" spans="1:7" x14ac:dyDescent="0.2">
      <c r="A158" s="64"/>
      <c r="G158" s="11"/>
    </row>
    <row r="159" spans="1:7" x14ac:dyDescent="0.2">
      <c r="A159" s="64"/>
      <c r="G159" s="11"/>
    </row>
    <row r="160" spans="1:7" x14ac:dyDescent="0.2">
      <c r="A160" s="64"/>
      <c r="G160" s="11"/>
    </row>
    <row r="161" spans="1:7" x14ac:dyDescent="0.2">
      <c r="A161" s="64"/>
      <c r="G161" s="11"/>
    </row>
    <row r="162" spans="1:7" x14ac:dyDescent="0.2">
      <c r="A162" s="64"/>
      <c r="G162" s="11"/>
    </row>
    <row r="163" spans="1:7" x14ac:dyDescent="0.2">
      <c r="A163" s="64"/>
      <c r="G163" s="11"/>
    </row>
    <row r="164" spans="1:7" x14ac:dyDescent="0.2">
      <c r="A164" s="64"/>
      <c r="G164" s="11"/>
    </row>
    <row r="165" spans="1:7" x14ac:dyDescent="0.2">
      <c r="G165" s="11"/>
    </row>
    <row r="166" spans="1:7" x14ac:dyDescent="0.2">
      <c r="G166" s="11"/>
    </row>
    <row r="167" spans="1:7" x14ac:dyDescent="0.2">
      <c r="G167" s="11"/>
    </row>
    <row r="168" spans="1:7" x14ac:dyDescent="0.2">
      <c r="G168" s="11"/>
    </row>
    <row r="169" spans="1:7" x14ac:dyDescent="0.2">
      <c r="G169" s="11"/>
    </row>
    <row r="170" spans="1:7" x14ac:dyDescent="0.2">
      <c r="A170" s="7" t="s">
        <v>884</v>
      </c>
      <c r="G170" s="11"/>
    </row>
    <row r="171" spans="1:7" x14ac:dyDescent="0.2">
      <c r="G171" s="11"/>
    </row>
    <row r="172" spans="1:7" x14ac:dyDescent="0.2">
      <c r="G172" s="11"/>
    </row>
    <row r="173" spans="1:7" x14ac:dyDescent="0.2">
      <c r="G173" s="11"/>
    </row>
    <row r="174" spans="1:7" x14ac:dyDescent="0.2">
      <c r="G174" s="11"/>
    </row>
    <row r="175" spans="1:7" x14ac:dyDescent="0.2">
      <c r="G175" s="11"/>
    </row>
    <row r="176" spans="1:7" x14ac:dyDescent="0.2">
      <c r="G176" s="11"/>
    </row>
    <row r="177" spans="7:7" x14ac:dyDescent="0.2">
      <c r="G177" s="11"/>
    </row>
    <row r="178" spans="7:7" x14ac:dyDescent="0.2">
      <c r="G178" s="11"/>
    </row>
    <row r="179" spans="7:7" x14ac:dyDescent="0.2">
      <c r="G179" s="11"/>
    </row>
    <row r="180" spans="7:7" x14ac:dyDescent="0.2">
      <c r="G180" s="11"/>
    </row>
    <row r="181" spans="7:7" x14ac:dyDescent="0.2">
      <c r="G181" s="11"/>
    </row>
    <row r="182" spans="7:7" x14ac:dyDescent="0.2">
      <c r="G182" s="11"/>
    </row>
    <row r="183" spans="7:7" x14ac:dyDescent="0.2">
      <c r="G183" s="11"/>
    </row>
    <row r="184" spans="7:7" x14ac:dyDescent="0.2">
      <c r="G184" s="11"/>
    </row>
    <row r="185" spans="7:7" x14ac:dyDescent="0.2">
      <c r="G185" s="11"/>
    </row>
    <row r="186" spans="7:7" x14ac:dyDescent="0.2">
      <c r="G186" s="11"/>
    </row>
    <row r="187" spans="7:7" x14ac:dyDescent="0.2">
      <c r="G187" s="11"/>
    </row>
    <row r="188" spans="7:7" x14ac:dyDescent="0.2">
      <c r="G188" s="11"/>
    </row>
    <row r="189" spans="7:7" x14ac:dyDescent="0.2">
      <c r="G189" s="11"/>
    </row>
    <row r="190" spans="7:7" x14ac:dyDescent="0.2">
      <c r="G190" s="11"/>
    </row>
    <row r="191" spans="7:7" x14ac:dyDescent="0.2">
      <c r="G191" s="11"/>
    </row>
    <row r="192" spans="7:7" x14ac:dyDescent="0.2">
      <c r="G192" s="11"/>
    </row>
    <row r="193" spans="7:7" x14ac:dyDescent="0.2">
      <c r="G193" s="11"/>
    </row>
    <row r="194" spans="7:7" x14ac:dyDescent="0.2">
      <c r="G194" s="11"/>
    </row>
    <row r="195" spans="7:7" x14ac:dyDescent="0.2">
      <c r="G195" s="11"/>
    </row>
    <row r="196" spans="7:7" x14ac:dyDescent="0.2">
      <c r="G196" s="11"/>
    </row>
    <row r="197" spans="7:7" x14ac:dyDescent="0.2">
      <c r="G197" s="11"/>
    </row>
    <row r="198" spans="7:7" x14ac:dyDescent="0.2">
      <c r="G198" s="11"/>
    </row>
    <row r="199" spans="7:7" x14ac:dyDescent="0.2">
      <c r="G199" s="11"/>
    </row>
    <row r="200" spans="7:7" x14ac:dyDescent="0.2">
      <c r="G200" s="11"/>
    </row>
    <row r="201" spans="7:7" x14ac:dyDescent="0.2">
      <c r="G201" s="11"/>
    </row>
    <row r="202" spans="7:7" x14ac:dyDescent="0.2">
      <c r="G202" s="11"/>
    </row>
    <row r="203" spans="7:7" x14ac:dyDescent="0.2">
      <c r="G203" s="11"/>
    </row>
    <row r="204" spans="7:7" x14ac:dyDescent="0.2">
      <c r="G204" s="11"/>
    </row>
    <row r="205" spans="7:7" x14ac:dyDescent="0.2">
      <c r="G205" s="11"/>
    </row>
    <row r="206" spans="7:7" x14ac:dyDescent="0.2">
      <c r="G206" s="11"/>
    </row>
    <row r="207" spans="7:7" x14ac:dyDescent="0.2">
      <c r="G207" s="11"/>
    </row>
    <row r="208" spans="7:7" x14ac:dyDescent="0.2">
      <c r="G208" s="11"/>
    </row>
    <row r="209" spans="7:7" x14ac:dyDescent="0.2">
      <c r="G209" s="11"/>
    </row>
    <row r="210" spans="7:7" x14ac:dyDescent="0.2">
      <c r="G210" s="11"/>
    </row>
    <row r="211" spans="7:7" x14ac:dyDescent="0.2">
      <c r="G211" s="11"/>
    </row>
    <row r="212" spans="7:7" x14ac:dyDescent="0.2">
      <c r="G212" s="11"/>
    </row>
    <row r="213" spans="7:7" x14ac:dyDescent="0.2">
      <c r="G213" s="11"/>
    </row>
    <row r="214" spans="7:7" x14ac:dyDescent="0.2">
      <c r="G214" s="11"/>
    </row>
    <row r="215" spans="7:7" x14ac:dyDescent="0.2">
      <c r="G215" s="11"/>
    </row>
    <row r="216" spans="7:7" x14ac:dyDescent="0.2">
      <c r="G216" s="11"/>
    </row>
    <row r="217" spans="7:7" x14ac:dyDescent="0.2">
      <c r="G217" s="11"/>
    </row>
    <row r="218" spans="7:7" x14ac:dyDescent="0.2">
      <c r="G218" s="11"/>
    </row>
    <row r="219" spans="7:7" x14ac:dyDescent="0.2">
      <c r="G219" s="11"/>
    </row>
    <row r="220" spans="7:7" x14ac:dyDescent="0.2">
      <c r="G220" s="11"/>
    </row>
    <row r="221" spans="7:7" x14ac:dyDescent="0.2">
      <c r="G221" s="11"/>
    </row>
    <row r="222" spans="7:7" x14ac:dyDescent="0.2">
      <c r="G222" s="11"/>
    </row>
    <row r="223" spans="7:7" x14ac:dyDescent="0.2">
      <c r="G223" s="11"/>
    </row>
    <row r="224" spans="7:7" x14ac:dyDescent="0.2">
      <c r="G224" s="11"/>
    </row>
    <row r="225" spans="7:7" x14ac:dyDescent="0.2">
      <c r="G225" s="11"/>
    </row>
    <row r="226" spans="7:7" x14ac:dyDescent="0.2">
      <c r="G226" s="11"/>
    </row>
    <row r="227" spans="7:7" x14ac:dyDescent="0.2">
      <c r="G227" s="11"/>
    </row>
    <row r="228" spans="7:7" x14ac:dyDescent="0.2">
      <c r="G228" s="11"/>
    </row>
    <row r="229" spans="7:7" x14ac:dyDescent="0.2">
      <c r="G229" s="11"/>
    </row>
    <row r="230" spans="7:7" x14ac:dyDescent="0.2">
      <c r="G230" s="11"/>
    </row>
    <row r="231" spans="7:7" x14ac:dyDescent="0.2">
      <c r="G231" s="11"/>
    </row>
    <row r="232" spans="7:7" x14ac:dyDescent="0.2">
      <c r="G232" s="11"/>
    </row>
    <row r="233" spans="7:7" x14ac:dyDescent="0.2">
      <c r="G233" s="11"/>
    </row>
    <row r="234" spans="7:7" x14ac:dyDescent="0.2">
      <c r="G234" s="11"/>
    </row>
    <row r="235" spans="7:7" x14ac:dyDescent="0.2">
      <c r="G235" s="11"/>
    </row>
    <row r="236" spans="7:7" x14ac:dyDescent="0.2">
      <c r="G236" s="11"/>
    </row>
    <row r="237" spans="7:7" x14ac:dyDescent="0.2">
      <c r="G237" s="11"/>
    </row>
    <row r="238" spans="7:7" x14ac:dyDescent="0.2">
      <c r="G238" s="11"/>
    </row>
    <row r="239" spans="7:7" x14ac:dyDescent="0.2">
      <c r="G239" s="11"/>
    </row>
    <row r="240" spans="7:7" x14ac:dyDescent="0.2">
      <c r="G240" s="11"/>
    </row>
    <row r="241" spans="7:7" x14ac:dyDescent="0.2">
      <c r="G241" s="11"/>
    </row>
    <row r="242" spans="7:7" x14ac:dyDescent="0.2">
      <c r="G242" s="11"/>
    </row>
    <row r="243" spans="7:7" x14ac:dyDescent="0.2">
      <c r="G243" s="11"/>
    </row>
    <row r="244" spans="7:7" x14ac:dyDescent="0.2">
      <c r="G244" s="11"/>
    </row>
    <row r="245" spans="7:7" x14ac:dyDescent="0.2">
      <c r="G245" s="11"/>
    </row>
    <row r="246" spans="7:7" x14ac:dyDescent="0.2">
      <c r="G246" s="11"/>
    </row>
    <row r="247" spans="7:7" x14ac:dyDescent="0.2">
      <c r="G247" s="11"/>
    </row>
    <row r="248" spans="7:7" x14ac:dyDescent="0.2">
      <c r="G248" s="11"/>
    </row>
    <row r="249" spans="7:7" x14ac:dyDescent="0.2">
      <c r="G249" s="11"/>
    </row>
    <row r="250" spans="7:7" x14ac:dyDescent="0.2">
      <c r="G250" s="11"/>
    </row>
    <row r="251" spans="7:7" x14ac:dyDescent="0.2">
      <c r="G251" s="11"/>
    </row>
    <row r="252" spans="7:7" x14ac:dyDescent="0.2">
      <c r="G252" s="11"/>
    </row>
    <row r="253" spans="7:7" x14ac:dyDescent="0.2">
      <c r="G253" s="11"/>
    </row>
    <row r="254" spans="7:7" x14ac:dyDescent="0.2">
      <c r="G254" s="11"/>
    </row>
    <row r="255" spans="7:7" x14ac:dyDescent="0.2">
      <c r="G255" s="11"/>
    </row>
    <row r="256" spans="7:7" x14ac:dyDescent="0.2">
      <c r="G256" s="11"/>
    </row>
    <row r="257" spans="7:7" x14ac:dyDescent="0.2">
      <c r="G257" s="11"/>
    </row>
    <row r="258" spans="7:7" x14ac:dyDescent="0.2">
      <c r="G258" s="11"/>
    </row>
    <row r="259" spans="7:7" x14ac:dyDescent="0.2">
      <c r="G259" s="11"/>
    </row>
    <row r="260" spans="7:7" x14ac:dyDescent="0.2">
      <c r="G260" s="11"/>
    </row>
    <row r="261" spans="7:7" x14ac:dyDescent="0.2">
      <c r="G261" s="11"/>
    </row>
    <row r="262" spans="7:7" x14ac:dyDescent="0.2">
      <c r="G262" s="11"/>
    </row>
    <row r="263" spans="7:7" x14ac:dyDescent="0.2">
      <c r="G263" s="11"/>
    </row>
    <row r="264" spans="7:7" x14ac:dyDescent="0.2">
      <c r="G264" s="11"/>
    </row>
    <row r="265" spans="7:7" x14ac:dyDescent="0.2">
      <c r="G265" s="11"/>
    </row>
    <row r="266" spans="7:7" x14ac:dyDescent="0.2">
      <c r="G266" s="11"/>
    </row>
  </sheetData>
  <mergeCells count="2">
    <mergeCell ref="A1:F1"/>
    <mergeCell ref="A128:C128"/>
  </mergeCells>
  <conditionalFormatting sqref="F2:F3 F5:F129">
    <cfRule type="cellIs" dxfId="59" priority="3" stopIfTrue="1" operator="between">
      <formula>0.009</formula>
      <formula>-0.009</formula>
    </cfRule>
  </conditionalFormatting>
  <conditionalFormatting sqref="F267:F65540">
    <cfRule type="cellIs" dxfId="58" priority="1" stopIfTrue="1" operator="between">
      <formula>0.009</formula>
      <formula>-0.009</formula>
    </cfRule>
  </conditionalFormatting>
  <conditionalFormatting sqref="F131:G166">
    <cfRule type="cellIs" dxfId="57" priority="2" stopIfTrue="1" operator="between">
      <formula>0.009</formula>
      <formula>-0.009</formula>
    </cfRule>
  </conditionalFormatting>
  <hyperlinks>
    <hyperlink ref="A131" r:id="rId1" tooltip="https://www.franklintempletonindia.com/downloadsServlet/pdf/product-labels-jg9o5k7l" display="https://www.franklintempletonindia.com/downloadsServlet/pdf/product-labels-jg9o5k7l" xr:uid="{00000000-0004-0000-12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4"/>
  <sheetViews>
    <sheetView workbookViewId="0">
      <selection sqref="A1:G1"/>
    </sheetView>
  </sheetViews>
  <sheetFormatPr defaultColWidth="9.140625" defaultRowHeight="11.25" x14ac:dyDescent="0.2"/>
  <cols>
    <col min="1" max="1" width="36.85546875" style="7" bestFit="1" customWidth="1"/>
    <col min="2" max="2" width="20" style="7" bestFit="1" customWidth="1"/>
    <col min="3" max="3" width="24.7109375" style="7" bestFit="1" customWidth="1"/>
    <col min="4" max="4" width="15.28515625" style="7" bestFit="1" customWidth="1"/>
    <col min="5" max="5" width="30.85546875" style="10" customWidth="1"/>
    <col min="6" max="6" width="13.5703125" style="11" bestFit="1" customWidth="1"/>
    <col min="7" max="7" width="4.5703125" style="10" bestFit="1" customWidth="1"/>
    <col min="8" max="16384" width="9.140625" style="7"/>
  </cols>
  <sheetData>
    <row r="1" spans="1:9" s="1" customFormat="1" ht="15" x14ac:dyDescent="0.2">
      <c r="A1" s="79" t="s">
        <v>1016</v>
      </c>
      <c r="B1" s="80"/>
      <c r="C1" s="80"/>
      <c r="D1" s="80"/>
      <c r="E1" s="80"/>
      <c r="F1" s="80"/>
      <c r="G1" s="80"/>
    </row>
    <row r="2" spans="1:9" s="1" customFormat="1" ht="12" x14ac:dyDescent="0.2">
      <c r="E2" s="5"/>
      <c r="F2" s="9"/>
      <c r="G2" s="10"/>
    </row>
    <row r="3" spans="1:9" s="1" customFormat="1" ht="12" x14ac:dyDescent="0.2">
      <c r="A3" s="8" t="s">
        <v>7</v>
      </c>
      <c r="B3" s="2"/>
      <c r="C3" s="3"/>
      <c r="D3" s="3"/>
      <c r="E3" s="4"/>
      <c r="F3" s="9"/>
      <c r="G3" s="10"/>
    </row>
    <row r="4" spans="1:9" s="1" customFormat="1" ht="24.75" customHeight="1" x14ac:dyDescent="0.2">
      <c r="A4" s="6" t="s">
        <v>2</v>
      </c>
      <c r="B4" s="6" t="s">
        <v>0</v>
      </c>
      <c r="C4" s="13" t="s">
        <v>917</v>
      </c>
      <c r="D4" s="13" t="s">
        <v>1</v>
      </c>
      <c r="E4" s="53" t="s">
        <v>6</v>
      </c>
      <c r="F4" s="12" t="s">
        <v>3</v>
      </c>
      <c r="G4" s="12" t="s">
        <v>5</v>
      </c>
    </row>
    <row r="5" spans="1:9" x14ac:dyDescent="0.2">
      <c r="A5" s="16" t="s">
        <v>29</v>
      </c>
      <c r="B5" s="17"/>
      <c r="C5" s="17"/>
      <c r="D5" s="17"/>
      <c r="E5" s="18"/>
      <c r="F5" s="19"/>
      <c r="G5" s="18"/>
    </row>
    <row r="6" spans="1:9" x14ac:dyDescent="0.2">
      <c r="A6" s="20" t="s">
        <v>30</v>
      </c>
      <c r="B6" s="21"/>
      <c r="C6" s="21"/>
      <c r="D6" s="21"/>
      <c r="E6" s="22"/>
      <c r="F6" s="23"/>
      <c r="G6" s="22"/>
    </row>
    <row r="7" spans="1:9" x14ac:dyDescent="0.2">
      <c r="A7" s="21" t="s">
        <v>1017</v>
      </c>
      <c r="B7" s="21" t="s">
        <v>1018</v>
      </c>
      <c r="C7" s="21" t="s">
        <v>32</v>
      </c>
      <c r="D7" s="24">
        <v>500000</v>
      </c>
      <c r="E7" s="22">
        <v>499.5505</v>
      </c>
      <c r="F7" s="23">
        <v>1.6216079423438401</v>
      </c>
      <c r="G7" s="22">
        <v>6.5686</v>
      </c>
    </row>
    <row r="8" spans="1:9" x14ac:dyDescent="0.2">
      <c r="A8" s="21" t="s">
        <v>1019</v>
      </c>
      <c r="B8" s="21" t="s">
        <v>1020</v>
      </c>
      <c r="C8" s="21" t="s">
        <v>32</v>
      </c>
      <c r="D8" s="24">
        <v>500000</v>
      </c>
      <c r="E8" s="22">
        <v>498.92</v>
      </c>
      <c r="F8" s="23">
        <v>1.61956125475641</v>
      </c>
      <c r="G8" s="22">
        <v>6.5857000000000001</v>
      </c>
    </row>
    <row r="9" spans="1:9" x14ac:dyDescent="0.2">
      <c r="A9" s="21" t="s">
        <v>1021</v>
      </c>
      <c r="B9" s="21" t="s">
        <v>1022</v>
      </c>
      <c r="C9" s="21" t="s">
        <v>32</v>
      </c>
      <c r="D9" s="24">
        <v>500000</v>
      </c>
      <c r="E9" s="22">
        <v>498.32400000000001</v>
      </c>
      <c r="F9" s="23">
        <v>1.6176265587974601</v>
      </c>
      <c r="G9" s="22">
        <v>6.4619999999999997</v>
      </c>
    </row>
    <row r="10" spans="1:9" x14ac:dyDescent="0.2">
      <c r="A10" s="20" t="s">
        <v>28</v>
      </c>
      <c r="B10" s="20"/>
      <c r="C10" s="20"/>
      <c r="D10" s="20"/>
      <c r="E10" s="25">
        <f>SUM(E6:E9)</f>
        <v>1496.7945</v>
      </c>
      <c r="F10" s="26">
        <f>SUM(F6:F9)</f>
        <v>4.8587957558977104</v>
      </c>
      <c r="G10" s="25"/>
      <c r="H10" s="14"/>
      <c r="I10" s="14"/>
    </row>
    <row r="11" spans="1:9" x14ac:dyDescent="0.2">
      <c r="A11" s="21"/>
      <c r="B11" s="21"/>
      <c r="C11" s="21"/>
      <c r="D11" s="21"/>
      <c r="E11" s="22"/>
      <c r="F11" s="23"/>
      <c r="G11" s="22"/>
    </row>
    <row r="12" spans="1:9" x14ac:dyDescent="0.2">
      <c r="A12" s="20" t="s">
        <v>33</v>
      </c>
      <c r="B12" s="20"/>
      <c r="C12" s="20"/>
      <c r="D12" s="20"/>
      <c r="E12" s="25">
        <f>E10</f>
        <v>1496.7945</v>
      </c>
      <c r="F12" s="26">
        <f>F10</f>
        <v>4.8587957558977104</v>
      </c>
      <c r="G12" s="25"/>
      <c r="H12" s="14"/>
      <c r="I12" s="14"/>
    </row>
    <row r="13" spans="1:9" x14ac:dyDescent="0.2">
      <c r="A13" s="20"/>
      <c r="B13" s="20"/>
      <c r="C13" s="20"/>
      <c r="D13" s="20"/>
      <c r="E13" s="25"/>
      <c r="F13" s="26"/>
      <c r="G13" s="25"/>
      <c r="H13" s="14"/>
      <c r="I13" s="14"/>
    </row>
    <row r="14" spans="1:9" x14ac:dyDescent="0.2">
      <c r="A14" s="20" t="s">
        <v>35</v>
      </c>
      <c r="B14" s="20"/>
      <c r="C14" s="20"/>
      <c r="D14" s="20"/>
      <c r="E14" s="25">
        <f>E16-(E10)</f>
        <v>29309.079531300002</v>
      </c>
      <c r="F14" s="26">
        <f>F16-(F10)</f>
        <v>95.141204244102283</v>
      </c>
      <c r="G14" s="25"/>
      <c r="H14" s="14"/>
      <c r="I14" s="14"/>
    </row>
    <row r="15" spans="1:9" x14ac:dyDescent="0.2">
      <c r="A15" s="20"/>
      <c r="B15" s="20"/>
      <c r="C15" s="20"/>
      <c r="D15" s="20"/>
      <c r="E15" s="25"/>
      <c r="F15" s="26"/>
      <c r="G15" s="25"/>
      <c r="H15" s="14"/>
      <c r="I15" s="14"/>
    </row>
    <row r="16" spans="1:9" x14ac:dyDescent="0.2">
      <c r="A16" s="27" t="s">
        <v>34</v>
      </c>
      <c r="B16" s="27"/>
      <c r="C16" s="27"/>
      <c r="D16" s="27"/>
      <c r="E16" s="28">
        <v>30805.874031300002</v>
      </c>
      <c r="F16" s="29">
        <v>100</v>
      </c>
      <c r="G16" s="28"/>
      <c r="H16" s="14"/>
      <c r="I16" s="14"/>
    </row>
    <row r="18" spans="1:4" x14ac:dyDescent="0.2">
      <c r="A18" s="14" t="s">
        <v>37</v>
      </c>
    </row>
    <row r="19" spans="1:4" x14ac:dyDescent="0.2">
      <c r="A19" s="14" t="s">
        <v>38</v>
      </c>
    </row>
    <row r="20" spans="1:4" x14ac:dyDescent="0.2">
      <c r="A20" s="14" t="s">
        <v>39</v>
      </c>
      <c r="B20" s="14"/>
      <c r="C20" s="30" t="s">
        <v>41</v>
      </c>
      <c r="D20" s="14" t="s">
        <v>40</v>
      </c>
    </row>
    <row r="21" spans="1:4" x14ac:dyDescent="0.2">
      <c r="A21" s="7" t="s">
        <v>42</v>
      </c>
      <c r="C21" s="31">
        <v>1259.3077000000001</v>
      </c>
      <c r="D21" s="31">
        <v>1299.4654</v>
      </c>
    </row>
    <row r="22" spans="1:4" x14ac:dyDescent="0.2">
      <c r="A22" s="7" t="s">
        <v>1023</v>
      </c>
      <c r="C22" s="31">
        <v>1000</v>
      </c>
      <c r="D22" s="31">
        <v>1000</v>
      </c>
    </row>
    <row r="23" spans="1:4" x14ac:dyDescent="0.2">
      <c r="A23" s="7" t="s">
        <v>1024</v>
      </c>
      <c r="C23" s="31">
        <v>1000.879</v>
      </c>
      <c r="D23" s="31">
        <v>1000.9028</v>
      </c>
    </row>
    <row r="24" spans="1:4" x14ac:dyDescent="0.2">
      <c r="A24" s="7" t="s">
        <v>44</v>
      </c>
      <c r="C24" s="31">
        <v>1262.6351999999999</v>
      </c>
      <c r="D24" s="31">
        <v>1303.1964</v>
      </c>
    </row>
    <row r="25" spans="1:4" x14ac:dyDescent="0.2">
      <c r="A25" s="7" t="s">
        <v>1025</v>
      </c>
      <c r="C25" s="31">
        <v>1000.0008</v>
      </c>
      <c r="D25" s="31">
        <v>1000.0008</v>
      </c>
    </row>
    <row r="26" spans="1:4" x14ac:dyDescent="0.2">
      <c r="A26" s="7" t="s">
        <v>1026</v>
      </c>
      <c r="C26" s="31">
        <v>1000.8759</v>
      </c>
      <c r="D26" s="31">
        <v>1000.9011</v>
      </c>
    </row>
    <row r="27" spans="1:4" x14ac:dyDescent="0.2">
      <c r="A27" s="7" t="s">
        <v>1027</v>
      </c>
      <c r="C27" s="31">
        <v>11.459899999999999</v>
      </c>
      <c r="D27" s="31">
        <v>11.827999999999999</v>
      </c>
    </row>
    <row r="28" spans="1:4" x14ac:dyDescent="0.2">
      <c r="A28" s="7" t="s">
        <v>1028</v>
      </c>
      <c r="C28" s="31">
        <v>11.459899999999999</v>
      </c>
      <c r="D28" s="31">
        <v>11.827999999999999</v>
      </c>
    </row>
    <row r="29" spans="1:4" x14ac:dyDescent="0.2">
      <c r="A29" s="7" t="s">
        <v>1029</v>
      </c>
      <c r="C29" s="31">
        <v>10</v>
      </c>
      <c r="D29" s="31">
        <v>10</v>
      </c>
    </row>
    <row r="30" spans="1:4" x14ac:dyDescent="0.2">
      <c r="A30" s="7" t="s">
        <v>1030</v>
      </c>
      <c r="C30" s="31">
        <v>10</v>
      </c>
      <c r="D30" s="31">
        <v>10</v>
      </c>
    </row>
    <row r="32" spans="1:4" x14ac:dyDescent="0.2">
      <c r="A32" s="14" t="s">
        <v>47</v>
      </c>
    </row>
    <row r="33" spans="1:5" x14ac:dyDescent="0.2">
      <c r="A33" s="82" t="s">
        <v>52</v>
      </c>
      <c r="B33" s="83"/>
      <c r="C33" s="33" t="s">
        <v>53</v>
      </c>
    </row>
    <row r="34" spans="1:5" x14ac:dyDescent="0.2">
      <c r="A34" s="77" t="s">
        <v>1023</v>
      </c>
      <c r="B34" s="78"/>
      <c r="C34" s="34">
        <v>31.38505898</v>
      </c>
    </row>
    <row r="35" spans="1:5" x14ac:dyDescent="0.2">
      <c r="A35" s="77" t="s">
        <v>1024</v>
      </c>
      <c r="B35" s="78"/>
      <c r="C35" s="34">
        <v>31.49823211</v>
      </c>
    </row>
    <row r="36" spans="1:5" x14ac:dyDescent="0.2">
      <c r="A36" s="77" t="s">
        <v>1025</v>
      </c>
      <c r="B36" s="78"/>
      <c r="C36" s="34">
        <v>31.723359609999999</v>
      </c>
    </row>
    <row r="37" spans="1:5" x14ac:dyDescent="0.2">
      <c r="A37" s="77" t="s">
        <v>1026</v>
      </c>
      <c r="B37" s="78"/>
      <c r="C37" s="34">
        <v>31.637530269999999</v>
      </c>
    </row>
    <row r="38" spans="1:5" x14ac:dyDescent="0.2">
      <c r="A38" s="7" t="s">
        <v>54</v>
      </c>
    </row>
    <row r="39" spans="1:5" x14ac:dyDescent="0.2">
      <c r="A39" s="7" t="s">
        <v>46</v>
      </c>
    </row>
    <row r="41" spans="1:5" x14ac:dyDescent="0.2">
      <c r="A41" s="14" t="s">
        <v>1012</v>
      </c>
      <c r="D41" s="69">
        <v>1.7297664422423499E-3</v>
      </c>
      <c r="E41" s="10" t="s">
        <v>49</v>
      </c>
    </row>
    <row r="43" spans="1:5" x14ac:dyDescent="0.2">
      <c r="A43" s="14" t="s">
        <v>1266</v>
      </c>
      <c r="D43" s="30" t="s">
        <v>48</v>
      </c>
    </row>
    <row r="45" spans="1:5" x14ac:dyDescent="0.2">
      <c r="A45" s="14" t="s">
        <v>1013</v>
      </c>
    </row>
    <row r="47" spans="1:5" x14ac:dyDescent="0.2">
      <c r="A47" s="62" t="s">
        <v>885</v>
      </c>
    </row>
    <row r="48" spans="1:5" x14ac:dyDescent="0.2">
      <c r="A48" s="63"/>
    </row>
    <row r="49" spans="1:1" x14ac:dyDescent="0.2">
      <c r="A49" s="64"/>
    </row>
    <row r="50" spans="1:1" x14ac:dyDescent="0.2">
      <c r="A50" s="64"/>
    </row>
    <row r="51" spans="1:1" x14ac:dyDescent="0.2">
      <c r="A51" s="64"/>
    </row>
    <row r="52" spans="1:1" x14ac:dyDescent="0.2">
      <c r="A52" s="64"/>
    </row>
    <row r="53" spans="1:1" x14ac:dyDescent="0.2">
      <c r="A53" s="64"/>
    </row>
    <row r="54" spans="1:1" x14ac:dyDescent="0.2">
      <c r="A54" s="64"/>
    </row>
    <row r="55" spans="1:1" x14ac:dyDescent="0.2">
      <c r="A55" s="64"/>
    </row>
    <row r="56" spans="1:1" x14ac:dyDescent="0.2">
      <c r="A56" s="64"/>
    </row>
    <row r="57" spans="1:1" x14ac:dyDescent="0.2">
      <c r="A57" s="64"/>
    </row>
    <row r="58" spans="1:1" x14ac:dyDescent="0.2">
      <c r="A58" s="64"/>
    </row>
    <row r="59" spans="1:1" x14ac:dyDescent="0.2">
      <c r="A59" s="64"/>
    </row>
    <row r="60" spans="1:1" x14ac:dyDescent="0.2">
      <c r="A60" s="64"/>
    </row>
    <row r="61" spans="1:1" x14ac:dyDescent="0.2">
      <c r="A61" s="64"/>
    </row>
    <row r="62" spans="1:1" x14ac:dyDescent="0.2">
      <c r="A62" s="64"/>
    </row>
    <row r="63" spans="1:1" x14ac:dyDescent="0.2">
      <c r="A63" s="64"/>
    </row>
    <row r="64" spans="1:1" x14ac:dyDescent="0.2">
      <c r="A64" s="64"/>
    </row>
    <row r="65" spans="1:1" x14ac:dyDescent="0.2">
      <c r="A65" s="62" t="s">
        <v>1031</v>
      </c>
    </row>
    <row r="66" spans="1:1" x14ac:dyDescent="0.2">
      <c r="A66" s="64"/>
    </row>
    <row r="67" spans="1:1" x14ac:dyDescent="0.2">
      <c r="A67" s="62" t="s">
        <v>886</v>
      </c>
    </row>
    <row r="68" spans="1:1" x14ac:dyDescent="0.2">
      <c r="A68" s="64"/>
    </row>
    <row r="69" spans="1:1" x14ac:dyDescent="0.2">
      <c r="A69" s="64"/>
    </row>
    <row r="70" spans="1:1" x14ac:dyDescent="0.2">
      <c r="A70" s="64"/>
    </row>
    <row r="71" spans="1:1" x14ac:dyDescent="0.2">
      <c r="A71" s="64"/>
    </row>
    <row r="72" spans="1:1" x14ac:dyDescent="0.2">
      <c r="A72" s="64"/>
    </row>
    <row r="73" spans="1:1" x14ac:dyDescent="0.2">
      <c r="A73" s="64"/>
    </row>
    <row r="74" spans="1:1" x14ac:dyDescent="0.2">
      <c r="A74" s="64"/>
    </row>
    <row r="75" spans="1:1" x14ac:dyDescent="0.2">
      <c r="A75" s="64"/>
    </row>
    <row r="76" spans="1:1" x14ac:dyDescent="0.2">
      <c r="A76" s="64"/>
    </row>
    <row r="77" spans="1:1" x14ac:dyDescent="0.2">
      <c r="A77" s="64"/>
    </row>
    <row r="78" spans="1:1" x14ac:dyDescent="0.2">
      <c r="A78" s="64"/>
    </row>
    <row r="79" spans="1:1" x14ac:dyDescent="0.2">
      <c r="A79" s="64"/>
    </row>
    <row r="80" spans="1:1" x14ac:dyDescent="0.2">
      <c r="A80" s="64"/>
    </row>
    <row r="81" spans="1:1" x14ac:dyDescent="0.2">
      <c r="A81" s="63"/>
    </row>
    <row r="82" spans="1:1" x14ac:dyDescent="0.2">
      <c r="A82" s="7" t="s">
        <v>884</v>
      </c>
    </row>
    <row r="83" spans="1:1" x14ac:dyDescent="0.2">
      <c r="A83" s="64"/>
    </row>
    <row r="84" spans="1:1" x14ac:dyDescent="0.2">
      <c r="A84" s="63"/>
    </row>
  </sheetData>
  <mergeCells count="6">
    <mergeCell ref="A37:B37"/>
    <mergeCell ref="A1:G1"/>
    <mergeCell ref="A33:B33"/>
    <mergeCell ref="A34:B34"/>
    <mergeCell ref="A35:B35"/>
    <mergeCell ref="A36:B36"/>
  </mergeCells>
  <conditionalFormatting sqref="F2:F3 F5:F65540">
    <cfRule type="cellIs" dxfId="89" priority="2"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61"/>
  <sheetViews>
    <sheetView workbookViewId="0">
      <selection sqref="A1:F1"/>
    </sheetView>
  </sheetViews>
  <sheetFormatPr defaultColWidth="9.140625" defaultRowHeight="11.25" x14ac:dyDescent="0.2"/>
  <cols>
    <col min="1" max="1" width="38.7109375" style="7" bestFit="1" customWidth="1"/>
    <col min="2" max="2" width="32.140625" style="7" bestFit="1" customWidth="1"/>
    <col min="3" max="3" width="35.42578125" style="7" bestFit="1" customWidth="1"/>
    <col min="4" max="4" width="15.28515625" style="7" bestFit="1" customWidth="1"/>
    <col min="5" max="5" width="31.28515625" style="10" customWidth="1"/>
    <col min="6" max="6" width="14.7109375" style="11" bestFit="1" customWidth="1"/>
    <col min="7" max="16384" width="9.140625" style="7"/>
  </cols>
  <sheetData>
    <row r="1" spans="1:6" s="1" customFormat="1" ht="15" x14ac:dyDescent="0.2">
      <c r="A1" s="79" t="s">
        <v>15</v>
      </c>
      <c r="B1" s="80"/>
      <c r="C1" s="80"/>
      <c r="D1" s="80"/>
      <c r="E1" s="80"/>
      <c r="F1" s="80"/>
    </row>
    <row r="2" spans="1:6" s="1" customFormat="1" ht="12" x14ac:dyDescent="0.2">
      <c r="E2" s="5"/>
      <c r="F2" s="9"/>
    </row>
    <row r="3" spans="1:6" s="1" customFormat="1" ht="12" x14ac:dyDescent="0.2">
      <c r="A3" s="8" t="s">
        <v>7</v>
      </c>
      <c r="B3" s="2"/>
      <c r="C3" s="3"/>
      <c r="D3" s="3"/>
      <c r="E3" s="4"/>
      <c r="F3" s="9"/>
    </row>
    <row r="4" spans="1:6" s="1" customFormat="1" ht="28.5" customHeight="1" x14ac:dyDescent="0.2">
      <c r="A4" s="6" t="s">
        <v>2</v>
      </c>
      <c r="B4" s="6" t="s">
        <v>0</v>
      </c>
      <c r="C4" s="13" t="s">
        <v>415</v>
      </c>
      <c r="D4" s="13" t="s">
        <v>1</v>
      </c>
      <c r="E4" s="53" t="s">
        <v>6</v>
      </c>
      <c r="F4" s="12" t="s">
        <v>3</v>
      </c>
    </row>
    <row r="5" spans="1:6" x14ac:dyDescent="0.2">
      <c r="A5" s="16" t="s">
        <v>103</v>
      </c>
      <c r="B5" s="17"/>
      <c r="C5" s="17"/>
      <c r="D5" s="17"/>
      <c r="E5" s="18"/>
      <c r="F5" s="19"/>
    </row>
    <row r="6" spans="1:6" x14ac:dyDescent="0.2">
      <c r="A6" s="20" t="s">
        <v>25</v>
      </c>
      <c r="B6" s="21"/>
      <c r="C6" s="21"/>
      <c r="D6" s="21"/>
      <c r="E6" s="22"/>
      <c r="F6" s="23"/>
    </row>
    <row r="7" spans="1:6" x14ac:dyDescent="0.2">
      <c r="A7" s="21" t="s">
        <v>636</v>
      </c>
      <c r="B7" s="21" t="s">
        <v>635</v>
      </c>
      <c r="C7" s="21" t="s">
        <v>106</v>
      </c>
      <c r="D7" s="24">
        <v>23439752</v>
      </c>
      <c r="E7" s="22">
        <v>49406.309269999998</v>
      </c>
      <c r="F7" s="23">
        <v>3.9710936779053001</v>
      </c>
    </row>
    <row r="8" spans="1:6" x14ac:dyDescent="0.2">
      <c r="A8" s="21" t="s">
        <v>510</v>
      </c>
      <c r="B8" s="21" t="s">
        <v>509</v>
      </c>
      <c r="C8" s="21" t="s">
        <v>220</v>
      </c>
      <c r="D8" s="24">
        <v>1100123</v>
      </c>
      <c r="E8" s="22">
        <v>30003.104520000001</v>
      </c>
      <c r="F8" s="23">
        <v>2.4115369157770701</v>
      </c>
    </row>
    <row r="9" spans="1:6" x14ac:dyDescent="0.2">
      <c r="A9" s="21" t="s">
        <v>484</v>
      </c>
      <c r="B9" s="21" t="s">
        <v>483</v>
      </c>
      <c r="C9" s="21" t="s">
        <v>111</v>
      </c>
      <c r="D9" s="24">
        <v>976105</v>
      </c>
      <c r="E9" s="22">
        <v>29034.73128</v>
      </c>
      <c r="F9" s="23">
        <v>2.3337027098216798</v>
      </c>
    </row>
    <row r="10" spans="1:6" x14ac:dyDescent="0.2">
      <c r="A10" s="21" t="s">
        <v>638</v>
      </c>
      <c r="B10" s="21" t="s">
        <v>637</v>
      </c>
      <c r="C10" s="21" t="s">
        <v>400</v>
      </c>
      <c r="D10" s="24">
        <v>1561228</v>
      </c>
      <c r="E10" s="22">
        <v>27930.368920000001</v>
      </c>
      <c r="F10" s="23">
        <v>2.2449382088761398</v>
      </c>
    </row>
    <row r="11" spans="1:6" x14ac:dyDescent="0.2">
      <c r="A11" s="21" t="s">
        <v>486</v>
      </c>
      <c r="B11" s="21" t="s">
        <v>485</v>
      </c>
      <c r="C11" s="21" t="s">
        <v>111</v>
      </c>
      <c r="D11" s="24">
        <v>464990</v>
      </c>
      <c r="E11" s="22">
        <v>27460.681939999999</v>
      </c>
      <c r="F11" s="23">
        <v>2.20718653253296</v>
      </c>
    </row>
    <row r="12" spans="1:6" x14ac:dyDescent="0.2">
      <c r="A12" s="21" t="s">
        <v>208</v>
      </c>
      <c r="B12" s="21" t="s">
        <v>207</v>
      </c>
      <c r="C12" s="21" t="s">
        <v>209</v>
      </c>
      <c r="D12" s="24">
        <v>1631918</v>
      </c>
      <c r="E12" s="22">
        <v>26935.62255</v>
      </c>
      <c r="F12" s="23">
        <v>2.16498422973071</v>
      </c>
    </row>
    <row r="13" spans="1:6" x14ac:dyDescent="0.2">
      <c r="A13" s="21" t="s">
        <v>137</v>
      </c>
      <c r="B13" s="21" t="s">
        <v>136</v>
      </c>
      <c r="C13" s="21" t="s">
        <v>138</v>
      </c>
      <c r="D13" s="24">
        <v>1400578</v>
      </c>
      <c r="E13" s="22">
        <v>26525.546740000002</v>
      </c>
      <c r="F13" s="23">
        <v>2.1320238754639398</v>
      </c>
    </row>
    <row r="14" spans="1:6" x14ac:dyDescent="0.2">
      <c r="A14" s="21" t="s">
        <v>146</v>
      </c>
      <c r="B14" s="21" t="s">
        <v>145</v>
      </c>
      <c r="C14" s="21" t="s">
        <v>147</v>
      </c>
      <c r="D14" s="24">
        <v>6391052</v>
      </c>
      <c r="E14" s="22">
        <v>26184.140039999998</v>
      </c>
      <c r="F14" s="23">
        <v>2.1045828864891201</v>
      </c>
    </row>
    <row r="15" spans="1:6" x14ac:dyDescent="0.2">
      <c r="A15" s="21" t="s">
        <v>640</v>
      </c>
      <c r="B15" s="21" t="s">
        <v>639</v>
      </c>
      <c r="C15" s="21" t="s">
        <v>147</v>
      </c>
      <c r="D15" s="24">
        <v>164000</v>
      </c>
      <c r="E15" s="22">
        <v>25924.135999999999</v>
      </c>
      <c r="F15" s="23">
        <v>2.0836847377561099</v>
      </c>
    </row>
    <row r="16" spans="1:6" x14ac:dyDescent="0.2">
      <c r="A16" s="21" t="s">
        <v>642</v>
      </c>
      <c r="B16" s="21" t="s">
        <v>641</v>
      </c>
      <c r="C16" s="21" t="s">
        <v>150</v>
      </c>
      <c r="D16" s="24">
        <v>1641580</v>
      </c>
      <c r="E16" s="22">
        <v>25322.192289999999</v>
      </c>
      <c r="F16" s="23">
        <v>2.0353027619203399</v>
      </c>
    </row>
    <row r="17" spans="1:6" x14ac:dyDescent="0.2">
      <c r="A17" s="21" t="s">
        <v>387</v>
      </c>
      <c r="B17" s="21" t="s">
        <v>386</v>
      </c>
      <c r="C17" s="21" t="s">
        <v>370</v>
      </c>
      <c r="D17" s="24">
        <v>3526225</v>
      </c>
      <c r="E17" s="22">
        <v>24119.379000000001</v>
      </c>
      <c r="F17" s="23">
        <v>1.93862514478613</v>
      </c>
    </row>
    <row r="18" spans="1:6" x14ac:dyDescent="0.2">
      <c r="A18" s="21" t="s">
        <v>377</v>
      </c>
      <c r="B18" s="21" t="s">
        <v>376</v>
      </c>
      <c r="C18" s="21" t="s">
        <v>127</v>
      </c>
      <c r="D18" s="24">
        <v>353937</v>
      </c>
      <c r="E18" s="22">
        <v>24051.4349</v>
      </c>
      <c r="F18" s="23">
        <v>1.93316405307643</v>
      </c>
    </row>
    <row r="19" spans="1:6" x14ac:dyDescent="0.2">
      <c r="A19" s="21" t="s">
        <v>644</v>
      </c>
      <c r="B19" s="21" t="s">
        <v>643</v>
      </c>
      <c r="C19" s="21" t="s">
        <v>147</v>
      </c>
      <c r="D19" s="24">
        <v>1444026</v>
      </c>
      <c r="E19" s="22">
        <v>23945.561150000001</v>
      </c>
      <c r="F19" s="23">
        <v>1.9246543184799101</v>
      </c>
    </row>
    <row r="20" spans="1:6" x14ac:dyDescent="0.2">
      <c r="A20" s="21" t="s">
        <v>646</v>
      </c>
      <c r="B20" s="21" t="s">
        <v>645</v>
      </c>
      <c r="C20" s="21" t="s">
        <v>171</v>
      </c>
      <c r="D20" s="24">
        <v>2092030</v>
      </c>
      <c r="E20" s="22">
        <v>23722.574189999999</v>
      </c>
      <c r="F20" s="23">
        <v>1.90673146368272</v>
      </c>
    </row>
    <row r="21" spans="1:6" x14ac:dyDescent="0.2">
      <c r="A21" s="21" t="s">
        <v>468</v>
      </c>
      <c r="B21" s="21" t="s">
        <v>467</v>
      </c>
      <c r="C21" s="21" t="s">
        <v>111</v>
      </c>
      <c r="D21" s="24">
        <v>262965</v>
      </c>
      <c r="E21" s="22">
        <v>22840.745449999999</v>
      </c>
      <c r="F21" s="23">
        <v>1.8358533797669201</v>
      </c>
    </row>
    <row r="22" spans="1:6" x14ac:dyDescent="0.2">
      <c r="A22" s="21" t="s">
        <v>514</v>
      </c>
      <c r="B22" s="21" t="s">
        <v>513</v>
      </c>
      <c r="C22" s="21" t="s">
        <v>147</v>
      </c>
      <c r="D22" s="24">
        <v>3063102</v>
      </c>
      <c r="E22" s="22">
        <v>22190.64244</v>
      </c>
      <c r="F22" s="23">
        <v>1.78360054017735</v>
      </c>
    </row>
    <row r="23" spans="1:6" x14ac:dyDescent="0.2">
      <c r="A23" s="21" t="s">
        <v>648</v>
      </c>
      <c r="B23" s="21" t="s">
        <v>647</v>
      </c>
      <c r="C23" s="21" t="s">
        <v>209</v>
      </c>
      <c r="D23" s="24">
        <v>1098135</v>
      </c>
      <c r="E23" s="22">
        <v>22043.412919999999</v>
      </c>
      <c r="F23" s="23">
        <v>1.7717667840293601</v>
      </c>
    </row>
    <row r="24" spans="1:6" x14ac:dyDescent="0.2">
      <c r="A24" s="21" t="s">
        <v>105</v>
      </c>
      <c r="B24" s="21" t="s">
        <v>104</v>
      </c>
      <c r="C24" s="21" t="s">
        <v>106</v>
      </c>
      <c r="D24" s="24">
        <v>1223175</v>
      </c>
      <c r="E24" s="22">
        <v>21968.834589999999</v>
      </c>
      <c r="F24" s="23">
        <v>1.76577245781582</v>
      </c>
    </row>
    <row r="25" spans="1:6" x14ac:dyDescent="0.2">
      <c r="A25" s="21" t="s">
        <v>352</v>
      </c>
      <c r="B25" s="21" t="s">
        <v>351</v>
      </c>
      <c r="C25" s="21" t="s">
        <v>184</v>
      </c>
      <c r="D25" s="24">
        <v>617366</v>
      </c>
      <c r="E25" s="22">
        <v>21507.179339999999</v>
      </c>
      <c r="F25" s="23">
        <v>1.7286663417805499</v>
      </c>
    </row>
    <row r="26" spans="1:6" x14ac:dyDescent="0.2">
      <c r="A26" s="21" t="s">
        <v>650</v>
      </c>
      <c r="B26" s="21" t="s">
        <v>649</v>
      </c>
      <c r="C26" s="21" t="s">
        <v>144</v>
      </c>
      <c r="D26" s="24">
        <v>2153205</v>
      </c>
      <c r="E26" s="22">
        <v>21096.025989999998</v>
      </c>
      <c r="F26" s="23">
        <v>1.6956193788934499</v>
      </c>
    </row>
    <row r="27" spans="1:6" x14ac:dyDescent="0.2">
      <c r="A27" s="21" t="s">
        <v>283</v>
      </c>
      <c r="B27" s="21" t="s">
        <v>282</v>
      </c>
      <c r="C27" s="21" t="s">
        <v>225</v>
      </c>
      <c r="D27" s="24">
        <v>3950000</v>
      </c>
      <c r="E27" s="22">
        <v>21037.7</v>
      </c>
      <c r="F27" s="23">
        <v>1.69093135476113</v>
      </c>
    </row>
    <row r="28" spans="1:6" x14ac:dyDescent="0.2">
      <c r="A28" s="21" t="s">
        <v>186</v>
      </c>
      <c r="B28" s="21" t="s">
        <v>185</v>
      </c>
      <c r="C28" s="21" t="s">
        <v>117</v>
      </c>
      <c r="D28" s="24">
        <v>1444590</v>
      </c>
      <c r="E28" s="22">
        <v>19880.44758</v>
      </c>
      <c r="F28" s="23">
        <v>1.5979157493312901</v>
      </c>
    </row>
    <row r="29" spans="1:6" x14ac:dyDescent="0.2">
      <c r="A29" s="21" t="s">
        <v>652</v>
      </c>
      <c r="B29" s="21" t="s">
        <v>651</v>
      </c>
      <c r="C29" s="21" t="s">
        <v>571</v>
      </c>
      <c r="D29" s="24">
        <v>2695695</v>
      </c>
      <c r="E29" s="22">
        <v>19739.226640000001</v>
      </c>
      <c r="F29" s="23">
        <v>1.5865649402887301</v>
      </c>
    </row>
    <row r="30" spans="1:6" x14ac:dyDescent="0.2">
      <c r="A30" s="21" t="s">
        <v>108</v>
      </c>
      <c r="B30" s="21" t="s">
        <v>107</v>
      </c>
      <c r="C30" s="21" t="s">
        <v>106</v>
      </c>
      <c r="D30" s="24">
        <v>1510566</v>
      </c>
      <c r="E30" s="22">
        <v>19638.868569999999</v>
      </c>
      <c r="F30" s="23">
        <v>1.57849853534587</v>
      </c>
    </row>
    <row r="31" spans="1:6" x14ac:dyDescent="0.2">
      <c r="A31" s="21" t="s">
        <v>372</v>
      </c>
      <c r="B31" s="21" t="s">
        <v>371</v>
      </c>
      <c r="C31" s="21" t="s">
        <v>159</v>
      </c>
      <c r="D31" s="24">
        <v>2452118</v>
      </c>
      <c r="E31" s="22">
        <v>19453.87815</v>
      </c>
      <c r="F31" s="23">
        <v>1.56362969980261</v>
      </c>
    </row>
    <row r="32" spans="1:6" x14ac:dyDescent="0.2">
      <c r="A32" s="21" t="s">
        <v>206</v>
      </c>
      <c r="B32" s="21" t="s">
        <v>205</v>
      </c>
      <c r="C32" s="21" t="s">
        <v>181</v>
      </c>
      <c r="D32" s="24">
        <v>541027</v>
      </c>
      <c r="E32" s="22">
        <v>19425.844949999999</v>
      </c>
      <c r="F32" s="23">
        <v>1.5613764964175301</v>
      </c>
    </row>
    <row r="33" spans="1:6" x14ac:dyDescent="0.2">
      <c r="A33" s="21" t="s">
        <v>654</v>
      </c>
      <c r="B33" s="21" t="s">
        <v>653</v>
      </c>
      <c r="C33" s="21" t="s">
        <v>156</v>
      </c>
      <c r="D33" s="24">
        <v>442739</v>
      </c>
      <c r="E33" s="22">
        <v>18941.48127</v>
      </c>
      <c r="F33" s="23">
        <v>1.5224451620216899</v>
      </c>
    </row>
    <row r="34" spans="1:6" x14ac:dyDescent="0.2">
      <c r="A34" s="21" t="s">
        <v>656</v>
      </c>
      <c r="B34" s="21" t="s">
        <v>655</v>
      </c>
      <c r="C34" s="21" t="s">
        <v>184</v>
      </c>
      <c r="D34" s="24">
        <v>1240000</v>
      </c>
      <c r="E34" s="22">
        <v>18803.36</v>
      </c>
      <c r="F34" s="23">
        <v>1.5113434928181899</v>
      </c>
    </row>
    <row r="35" spans="1:6" x14ac:dyDescent="0.2">
      <c r="A35" s="21" t="s">
        <v>658</v>
      </c>
      <c r="B35" s="21" t="s">
        <v>657</v>
      </c>
      <c r="C35" s="21" t="s">
        <v>209</v>
      </c>
      <c r="D35" s="24">
        <v>1132124</v>
      </c>
      <c r="E35" s="22">
        <v>18750.803749999999</v>
      </c>
      <c r="F35" s="23">
        <v>1.50711921872864</v>
      </c>
    </row>
    <row r="36" spans="1:6" x14ac:dyDescent="0.2">
      <c r="A36" s="21" t="s">
        <v>660</v>
      </c>
      <c r="B36" s="21" t="s">
        <v>659</v>
      </c>
      <c r="C36" s="21" t="s">
        <v>141</v>
      </c>
      <c r="D36" s="24">
        <v>38500</v>
      </c>
      <c r="E36" s="22">
        <v>17188.286499999998</v>
      </c>
      <c r="F36" s="23">
        <v>1.381529947545</v>
      </c>
    </row>
    <row r="37" spans="1:6" x14ac:dyDescent="0.2">
      <c r="A37" s="21" t="s">
        <v>211</v>
      </c>
      <c r="B37" s="21" t="s">
        <v>210</v>
      </c>
      <c r="C37" s="21" t="s">
        <v>212</v>
      </c>
      <c r="D37" s="24">
        <v>11850000</v>
      </c>
      <c r="E37" s="22">
        <v>17127.990000000002</v>
      </c>
      <c r="F37" s="23">
        <v>1.3766835412157701</v>
      </c>
    </row>
    <row r="38" spans="1:6" x14ac:dyDescent="0.2">
      <c r="A38" s="21" t="s">
        <v>662</v>
      </c>
      <c r="B38" s="21" t="s">
        <v>661</v>
      </c>
      <c r="C38" s="21" t="s">
        <v>150</v>
      </c>
      <c r="D38" s="24">
        <v>300000</v>
      </c>
      <c r="E38" s="22">
        <v>16927.349999999999</v>
      </c>
      <c r="F38" s="23">
        <v>1.36055685117745</v>
      </c>
    </row>
    <row r="39" spans="1:6" x14ac:dyDescent="0.2">
      <c r="A39" s="21" t="s">
        <v>664</v>
      </c>
      <c r="B39" s="21" t="s">
        <v>663</v>
      </c>
      <c r="C39" s="21" t="s">
        <v>181</v>
      </c>
      <c r="D39" s="24">
        <v>700000</v>
      </c>
      <c r="E39" s="22">
        <v>16436.7</v>
      </c>
      <c r="F39" s="23">
        <v>1.3211202459775599</v>
      </c>
    </row>
    <row r="40" spans="1:6" x14ac:dyDescent="0.2">
      <c r="A40" s="21" t="s">
        <v>397</v>
      </c>
      <c r="B40" s="21" t="s">
        <v>396</v>
      </c>
      <c r="C40" s="21" t="s">
        <v>225</v>
      </c>
      <c r="D40" s="24">
        <v>5981508</v>
      </c>
      <c r="E40" s="22">
        <v>16353.442870000001</v>
      </c>
      <c r="F40" s="23">
        <v>1.31442835039846</v>
      </c>
    </row>
    <row r="41" spans="1:6" x14ac:dyDescent="0.2">
      <c r="A41" s="21" t="s">
        <v>585</v>
      </c>
      <c r="B41" s="21" t="s">
        <v>584</v>
      </c>
      <c r="C41" s="21" t="s">
        <v>156</v>
      </c>
      <c r="D41" s="24">
        <v>1602334</v>
      </c>
      <c r="E41" s="22">
        <v>16260.485430000001</v>
      </c>
      <c r="F41" s="23">
        <v>1.3069567803145501</v>
      </c>
    </row>
    <row r="42" spans="1:6" x14ac:dyDescent="0.2">
      <c r="A42" s="21" t="s">
        <v>666</v>
      </c>
      <c r="B42" s="21" t="s">
        <v>665</v>
      </c>
      <c r="C42" s="21" t="s">
        <v>130</v>
      </c>
      <c r="D42" s="24">
        <v>828517</v>
      </c>
      <c r="E42" s="22">
        <v>16160.22409</v>
      </c>
      <c r="F42" s="23">
        <v>1.29889815016599</v>
      </c>
    </row>
    <row r="43" spans="1:6" x14ac:dyDescent="0.2">
      <c r="A43" s="21" t="s">
        <v>381</v>
      </c>
      <c r="B43" s="21" t="s">
        <v>380</v>
      </c>
      <c r="C43" s="21" t="s">
        <v>106</v>
      </c>
      <c r="D43" s="24">
        <v>8960416</v>
      </c>
      <c r="E43" s="22">
        <v>16086.634840000001</v>
      </c>
      <c r="F43" s="23">
        <v>1.29298332249004</v>
      </c>
    </row>
    <row r="44" spans="1:6" x14ac:dyDescent="0.2">
      <c r="A44" s="21" t="s">
        <v>668</v>
      </c>
      <c r="B44" s="21" t="s">
        <v>667</v>
      </c>
      <c r="C44" s="21" t="s">
        <v>150</v>
      </c>
      <c r="D44" s="24">
        <v>522877</v>
      </c>
      <c r="E44" s="22">
        <v>15804.21876</v>
      </c>
      <c r="F44" s="23">
        <v>1.2702837781120599</v>
      </c>
    </row>
    <row r="45" spans="1:6" x14ac:dyDescent="0.2">
      <c r="A45" s="21" t="s">
        <v>508</v>
      </c>
      <c r="B45" s="21" t="s">
        <v>507</v>
      </c>
      <c r="C45" s="21" t="s">
        <v>144</v>
      </c>
      <c r="D45" s="24">
        <v>3157002</v>
      </c>
      <c r="E45" s="22">
        <v>15783.431500000001</v>
      </c>
      <c r="F45" s="23">
        <v>1.2686129761843901</v>
      </c>
    </row>
    <row r="46" spans="1:6" x14ac:dyDescent="0.2">
      <c r="A46" s="21" t="s">
        <v>670</v>
      </c>
      <c r="B46" s="21" t="s">
        <v>669</v>
      </c>
      <c r="C46" s="21" t="s">
        <v>400</v>
      </c>
      <c r="D46" s="24">
        <v>374936</v>
      </c>
      <c r="E46" s="22">
        <v>15243.023080000001</v>
      </c>
      <c r="F46" s="23">
        <v>1.2251769759678801</v>
      </c>
    </row>
    <row r="47" spans="1:6" x14ac:dyDescent="0.2">
      <c r="A47" s="21" t="s">
        <v>516</v>
      </c>
      <c r="B47" s="21" t="s">
        <v>515</v>
      </c>
      <c r="C47" s="21" t="s">
        <v>106</v>
      </c>
      <c r="D47" s="24">
        <v>23580355</v>
      </c>
      <c r="E47" s="22">
        <v>14697.635270000001</v>
      </c>
      <c r="F47" s="23">
        <v>1.18134075107479</v>
      </c>
    </row>
    <row r="48" spans="1:6" x14ac:dyDescent="0.2">
      <c r="A48" s="21" t="s">
        <v>672</v>
      </c>
      <c r="B48" s="21" t="s">
        <v>671</v>
      </c>
      <c r="C48" s="21" t="s">
        <v>150</v>
      </c>
      <c r="D48" s="24">
        <v>52304</v>
      </c>
      <c r="E48" s="22">
        <v>14500.44714</v>
      </c>
      <c r="F48" s="23">
        <v>1.16549150938944</v>
      </c>
    </row>
    <row r="49" spans="1:6" x14ac:dyDescent="0.2">
      <c r="A49" s="21" t="s">
        <v>674</v>
      </c>
      <c r="B49" s="21" t="s">
        <v>673</v>
      </c>
      <c r="C49" s="21" t="s">
        <v>675</v>
      </c>
      <c r="D49" s="24">
        <v>400909</v>
      </c>
      <c r="E49" s="22">
        <v>14247.90495</v>
      </c>
      <c r="F49" s="23">
        <v>1.14519311614916</v>
      </c>
    </row>
    <row r="50" spans="1:6" x14ac:dyDescent="0.2">
      <c r="A50" s="21" t="s">
        <v>677</v>
      </c>
      <c r="B50" s="21" t="s">
        <v>676</v>
      </c>
      <c r="C50" s="21" t="s">
        <v>150</v>
      </c>
      <c r="D50" s="24">
        <v>2422358</v>
      </c>
      <c r="E50" s="22">
        <v>13738.403399999999</v>
      </c>
      <c r="F50" s="23">
        <v>1.10424129412516</v>
      </c>
    </row>
    <row r="51" spans="1:6" x14ac:dyDescent="0.2">
      <c r="A51" s="21" t="s">
        <v>512</v>
      </c>
      <c r="B51" s="21" t="s">
        <v>511</v>
      </c>
      <c r="C51" s="21" t="s">
        <v>106</v>
      </c>
      <c r="D51" s="24">
        <v>5630441</v>
      </c>
      <c r="E51" s="22">
        <v>13319.371230000001</v>
      </c>
      <c r="F51" s="23">
        <v>1.0705610612619401</v>
      </c>
    </row>
    <row r="52" spans="1:6" x14ac:dyDescent="0.2">
      <c r="A52" s="21" t="s">
        <v>222</v>
      </c>
      <c r="B52" s="21" t="s">
        <v>221</v>
      </c>
      <c r="C52" s="21" t="s">
        <v>184</v>
      </c>
      <c r="D52" s="24">
        <v>260552</v>
      </c>
      <c r="E52" s="22">
        <v>13044.01478</v>
      </c>
      <c r="F52" s="23">
        <v>1.0484289434429399</v>
      </c>
    </row>
    <row r="53" spans="1:6" x14ac:dyDescent="0.2">
      <c r="A53" s="21" t="s">
        <v>295</v>
      </c>
      <c r="B53" s="21" t="s">
        <v>294</v>
      </c>
      <c r="C53" s="21" t="s">
        <v>156</v>
      </c>
      <c r="D53" s="24">
        <v>571157</v>
      </c>
      <c r="E53" s="22">
        <v>12694.249900000001</v>
      </c>
      <c r="F53" s="23">
        <v>1.02031615533463</v>
      </c>
    </row>
    <row r="54" spans="1:6" x14ac:dyDescent="0.2">
      <c r="A54" s="21" t="s">
        <v>158</v>
      </c>
      <c r="B54" s="21" t="s">
        <v>157</v>
      </c>
      <c r="C54" s="21" t="s">
        <v>159</v>
      </c>
      <c r="D54" s="24">
        <v>1837180</v>
      </c>
      <c r="E54" s="22">
        <v>11841.54369</v>
      </c>
      <c r="F54" s="23">
        <v>0.95177883106018102</v>
      </c>
    </row>
    <row r="55" spans="1:6" x14ac:dyDescent="0.2">
      <c r="A55" s="21" t="s">
        <v>522</v>
      </c>
      <c r="B55" s="21" t="s">
        <v>521</v>
      </c>
      <c r="C55" s="21" t="s">
        <v>141</v>
      </c>
      <c r="D55" s="24">
        <v>1200000</v>
      </c>
      <c r="E55" s="22">
        <v>11745.6</v>
      </c>
      <c r="F55" s="23">
        <v>0.94406723741104204</v>
      </c>
    </row>
    <row r="56" spans="1:6" x14ac:dyDescent="0.2">
      <c r="A56" s="21" t="s">
        <v>679</v>
      </c>
      <c r="B56" s="21" t="s">
        <v>678</v>
      </c>
      <c r="C56" s="21" t="s">
        <v>171</v>
      </c>
      <c r="D56" s="24">
        <v>625000</v>
      </c>
      <c r="E56" s="22">
        <v>11636.5625</v>
      </c>
      <c r="F56" s="23">
        <v>0.935303212465598</v>
      </c>
    </row>
    <row r="57" spans="1:6" x14ac:dyDescent="0.2">
      <c r="A57" s="21" t="s">
        <v>199</v>
      </c>
      <c r="B57" s="21" t="s">
        <v>198</v>
      </c>
      <c r="C57" s="21" t="s">
        <v>200</v>
      </c>
      <c r="D57" s="24">
        <v>1800000</v>
      </c>
      <c r="E57" s="22">
        <v>11609.1</v>
      </c>
      <c r="F57" s="23">
        <v>0.93309587980422704</v>
      </c>
    </row>
    <row r="58" spans="1:6" x14ac:dyDescent="0.2">
      <c r="A58" s="21" t="s">
        <v>227</v>
      </c>
      <c r="B58" s="21" t="s">
        <v>226</v>
      </c>
      <c r="C58" s="21" t="s">
        <v>117</v>
      </c>
      <c r="D58" s="24">
        <v>3265577</v>
      </c>
      <c r="E58" s="22">
        <v>11408.293250000001</v>
      </c>
      <c r="F58" s="23">
        <v>0.91695578702684799</v>
      </c>
    </row>
    <row r="59" spans="1:6" x14ac:dyDescent="0.2">
      <c r="A59" s="21" t="s">
        <v>681</v>
      </c>
      <c r="B59" s="21" t="s">
        <v>680</v>
      </c>
      <c r="C59" s="21" t="s">
        <v>181</v>
      </c>
      <c r="D59" s="24">
        <v>17469870</v>
      </c>
      <c r="E59" s="22">
        <v>11178.969810000001</v>
      </c>
      <c r="F59" s="23">
        <v>0.89852362975311195</v>
      </c>
    </row>
    <row r="60" spans="1:6" x14ac:dyDescent="0.2">
      <c r="A60" s="21" t="s">
        <v>683</v>
      </c>
      <c r="B60" s="21" t="s">
        <v>682</v>
      </c>
      <c r="C60" s="21" t="s">
        <v>181</v>
      </c>
      <c r="D60" s="24">
        <v>943493</v>
      </c>
      <c r="E60" s="22">
        <v>10870.454599999999</v>
      </c>
      <c r="F60" s="23">
        <v>0.87372633527654298</v>
      </c>
    </row>
    <row r="61" spans="1:6" x14ac:dyDescent="0.2">
      <c r="A61" s="21" t="s">
        <v>685</v>
      </c>
      <c r="B61" s="21" t="s">
        <v>684</v>
      </c>
      <c r="C61" s="21" t="s">
        <v>147</v>
      </c>
      <c r="D61" s="24">
        <v>895000</v>
      </c>
      <c r="E61" s="22">
        <v>10801.754999999999</v>
      </c>
      <c r="F61" s="23">
        <v>0.86820451931284204</v>
      </c>
    </row>
    <row r="62" spans="1:6" x14ac:dyDescent="0.2">
      <c r="A62" s="21" t="s">
        <v>188</v>
      </c>
      <c r="B62" s="21" t="s">
        <v>187</v>
      </c>
      <c r="C62" s="21" t="s">
        <v>189</v>
      </c>
      <c r="D62" s="24">
        <v>3367750</v>
      </c>
      <c r="E62" s="22">
        <v>10372.67</v>
      </c>
      <c r="F62" s="23">
        <v>0.83371627771049595</v>
      </c>
    </row>
    <row r="63" spans="1:6" x14ac:dyDescent="0.2">
      <c r="A63" s="21" t="s">
        <v>224</v>
      </c>
      <c r="B63" s="21" t="s">
        <v>223</v>
      </c>
      <c r="C63" s="21" t="s">
        <v>225</v>
      </c>
      <c r="D63" s="24">
        <v>1150000</v>
      </c>
      <c r="E63" s="22">
        <v>10254.549999999999</v>
      </c>
      <c r="F63" s="23">
        <v>0.82422223550890605</v>
      </c>
    </row>
    <row r="64" spans="1:6" x14ac:dyDescent="0.2">
      <c r="A64" s="21" t="s">
        <v>687</v>
      </c>
      <c r="B64" s="21" t="s">
        <v>686</v>
      </c>
      <c r="C64" s="21" t="s">
        <v>181</v>
      </c>
      <c r="D64" s="24">
        <v>350000</v>
      </c>
      <c r="E64" s="22">
        <v>9730.5249999999996</v>
      </c>
      <c r="F64" s="23">
        <v>0.78210307309197302</v>
      </c>
    </row>
    <row r="65" spans="1:6" x14ac:dyDescent="0.2">
      <c r="A65" s="21" t="s">
        <v>261</v>
      </c>
      <c r="B65" s="21" t="s">
        <v>260</v>
      </c>
      <c r="C65" s="21" t="s">
        <v>189</v>
      </c>
      <c r="D65" s="24">
        <v>206300</v>
      </c>
      <c r="E65" s="22">
        <v>9235.7415500000006</v>
      </c>
      <c r="F65" s="23">
        <v>0.74233423669722098</v>
      </c>
    </row>
    <row r="66" spans="1:6" x14ac:dyDescent="0.2">
      <c r="A66" s="21" t="s">
        <v>246</v>
      </c>
      <c r="B66" s="21" t="s">
        <v>245</v>
      </c>
      <c r="C66" s="21" t="s">
        <v>133</v>
      </c>
      <c r="D66" s="24">
        <v>2200000</v>
      </c>
      <c r="E66" s="22">
        <v>9111.2999999999993</v>
      </c>
      <c r="F66" s="23">
        <v>0.73233209203644201</v>
      </c>
    </row>
    <row r="67" spans="1:6" x14ac:dyDescent="0.2">
      <c r="A67" s="21" t="s">
        <v>621</v>
      </c>
      <c r="B67" s="21" t="s">
        <v>620</v>
      </c>
      <c r="C67" s="21" t="s">
        <v>159</v>
      </c>
      <c r="D67" s="24">
        <v>5217419</v>
      </c>
      <c r="E67" s="22">
        <v>8620.7414140000001</v>
      </c>
      <c r="F67" s="23">
        <v>0.69290283435073097</v>
      </c>
    </row>
    <row r="68" spans="1:6" x14ac:dyDescent="0.2">
      <c r="A68" s="21" t="s">
        <v>263</v>
      </c>
      <c r="B68" s="21" t="s">
        <v>262</v>
      </c>
      <c r="C68" s="21" t="s">
        <v>122</v>
      </c>
      <c r="D68" s="24">
        <v>2249775</v>
      </c>
      <c r="E68" s="22">
        <v>8618.8880250000002</v>
      </c>
      <c r="F68" s="23">
        <v>0.69275386590015497</v>
      </c>
    </row>
    <row r="69" spans="1:6" x14ac:dyDescent="0.2">
      <c r="A69" s="21" t="s">
        <v>689</v>
      </c>
      <c r="B69" s="21" t="s">
        <v>688</v>
      </c>
      <c r="C69" s="21" t="s">
        <v>184</v>
      </c>
      <c r="D69" s="24">
        <v>250000</v>
      </c>
      <c r="E69" s="22">
        <v>8446</v>
      </c>
      <c r="F69" s="23">
        <v>0.67885777543707104</v>
      </c>
    </row>
    <row r="70" spans="1:6" x14ac:dyDescent="0.2">
      <c r="A70" s="21" t="s">
        <v>691</v>
      </c>
      <c r="B70" s="21" t="s">
        <v>690</v>
      </c>
      <c r="C70" s="21" t="s">
        <v>181</v>
      </c>
      <c r="D70" s="24">
        <v>745117</v>
      </c>
      <c r="E70" s="22">
        <v>7833.0424629999998</v>
      </c>
      <c r="F70" s="23">
        <v>0.62959054953070104</v>
      </c>
    </row>
    <row r="71" spans="1:6" x14ac:dyDescent="0.2">
      <c r="A71" s="21" t="s">
        <v>229</v>
      </c>
      <c r="B71" s="21" t="s">
        <v>228</v>
      </c>
      <c r="C71" s="21" t="s">
        <v>220</v>
      </c>
      <c r="D71" s="24">
        <v>330000</v>
      </c>
      <c r="E71" s="22">
        <v>7474.5</v>
      </c>
      <c r="F71" s="23">
        <v>0.600772252250105</v>
      </c>
    </row>
    <row r="72" spans="1:6" x14ac:dyDescent="0.2">
      <c r="A72" s="21" t="s">
        <v>178</v>
      </c>
      <c r="B72" s="21" t="s">
        <v>177</v>
      </c>
      <c r="C72" s="21" t="s">
        <v>106</v>
      </c>
      <c r="D72" s="24">
        <v>730366</v>
      </c>
      <c r="E72" s="22">
        <v>7273.349811</v>
      </c>
      <c r="F72" s="23">
        <v>0.58460455513510601</v>
      </c>
    </row>
    <row r="73" spans="1:6" x14ac:dyDescent="0.2">
      <c r="A73" s="21" t="s">
        <v>553</v>
      </c>
      <c r="B73" s="21" t="s">
        <v>552</v>
      </c>
      <c r="C73" s="21" t="s">
        <v>181</v>
      </c>
      <c r="D73" s="24">
        <v>1496474</v>
      </c>
      <c r="E73" s="22">
        <v>6773.0413239999998</v>
      </c>
      <c r="F73" s="23">
        <v>0.544391637006156</v>
      </c>
    </row>
    <row r="74" spans="1:6" x14ac:dyDescent="0.2">
      <c r="A74" s="21" t="s">
        <v>402</v>
      </c>
      <c r="B74" s="21" t="s">
        <v>401</v>
      </c>
      <c r="C74" s="21" t="s">
        <v>162</v>
      </c>
      <c r="D74" s="24">
        <v>1825151</v>
      </c>
      <c r="E74" s="22">
        <v>6463.7722670000003</v>
      </c>
      <c r="F74" s="23">
        <v>0.51953375113751499</v>
      </c>
    </row>
    <row r="75" spans="1:6" x14ac:dyDescent="0.2">
      <c r="A75" s="21" t="s">
        <v>543</v>
      </c>
      <c r="B75" s="21" t="s">
        <v>542</v>
      </c>
      <c r="C75" s="21" t="s">
        <v>443</v>
      </c>
      <c r="D75" s="24">
        <v>750000</v>
      </c>
      <c r="E75" s="22">
        <v>6178.125</v>
      </c>
      <c r="F75" s="23">
        <v>0.496574496077688</v>
      </c>
    </row>
    <row r="76" spans="1:6" x14ac:dyDescent="0.2">
      <c r="A76" s="21" t="s">
        <v>693</v>
      </c>
      <c r="B76" s="21" t="s">
        <v>692</v>
      </c>
      <c r="C76" s="21" t="s">
        <v>150</v>
      </c>
      <c r="D76" s="24">
        <v>300000</v>
      </c>
      <c r="E76" s="22">
        <v>6152.25</v>
      </c>
      <c r="F76" s="23">
        <v>0.49449476070716603</v>
      </c>
    </row>
    <row r="77" spans="1:6" x14ac:dyDescent="0.2">
      <c r="A77" s="21" t="s">
        <v>695</v>
      </c>
      <c r="B77" s="21" t="s">
        <v>694</v>
      </c>
      <c r="C77" s="21" t="s">
        <v>147</v>
      </c>
      <c r="D77" s="24">
        <v>319825</v>
      </c>
      <c r="E77" s="22">
        <v>5913.5642500000004</v>
      </c>
      <c r="F77" s="23">
        <v>0.47531009609983299</v>
      </c>
    </row>
    <row r="78" spans="1:6" x14ac:dyDescent="0.2">
      <c r="A78" s="21" t="s">
        <v>587</v>
      </c>
      <c r="B78" s="21" t="s">
        <v>586</v>
      </c>
      <c r="C78" s="21" t="s">
        <v>217</v>
      </c>
      <c r="D78" s="24">
        <v>200000</v>
      </c>
      <c r="E78" s="22">
        <v>5794.2</v>
      </c>
      <c r="F78" s="23">
        <v>0.46571604575390502</v>
      </c>
    </row>
    <row r="79" spans="1:6" x14ac:dyDescent="0.2">
      <c r="A79" s="21" t="s">
        <v>399</v>
      </c>
      <c r="B79" s="21" t="s">
        <v>398</v>
      </c>
      <c r="C79" s="21" t="s">
        <v>400</v>
      </c>
      <c r="D79" s="24">
        <v>1000000</v>
      </c>
      <c r="E79" s="22">
        <v>5450</v>
      </c>
      <c r="F79" s="23">
        <v>0.43805054181056602</v>
      </c>
    </row>
    <row r="80" spans="1:6" x14ac:dyDescent="0.2">
      <c r="A80" s="21" t="s">
        <v>697</v>
      </c>
      <c r="B80" s="21" t="s">
        <v>696</v>
      </c>
      <c r="C80" s="21" t="s">
        <v>251</v>
      </c>
      <c r="D80" s="24">
        <v>609700</v>
      </c>
      <c r="E80" s="22">
        <v>5050.4499500000002</v>
      </c>
      <c r="F80" s="23">
        <v>0.40593620862103602</v>
      </c>
    </row>
    <row r="81" spans="1:9" x14ac:dyDescent="0.2">
      <c r="A81" s="21" t="s">
        <v>358</v>
      </c>
      <c r="B81" s="21" t="s">
        <v>357</v>
      </c>
      <c r="C81" s="21" t="s">
        <v>162</v>
      </c>
      <c r="D81" s="24">
        <v>1318364</v>
      </c>
      <c r="E81" s="22">
        <v>4311.7094619999998</v>
      </c>
      <c r="F81" s="23">
        <v>0.34655902127685201</v>
      </c>
    </row>
    <row r="82" spans="1:9" x14ac:dyDescent="0.2">
      <c r="A82" s="21" t="s">
        <v>699</v>
      </c>
      <c r="B82" s="21" t="s">
        <v>698</v>
      </c>
      <c r="C82" s="21" t="s">
        <v>571</v>
      </c>
      <c r="D82" s="24">
        <v>124844</v>
      </c>
      <c r="E82" s="22">
        <v>3330.5258100000001</v>
      </c>
      <c r="F82" s="23">
        <v>0.26769516249258202</v>
      </c>
    </row>
    <row r="83" spans="1:9" x14ac:dyDescent="0.2">
      <c r="A83" s="21" t="s">
        <v>411</v>
      </c>
      <c r="B83" s="21" t="s">
        <v>1302</v>
      </c>
      <c r="C83" s="21" t="s">
        <v>400</v>
      </c>
      <c r="D83" s="24">
        <v>125000</v>
      </c>
      <c r="E83" s="22">
        <v>231.25</v>
      </c>
      <c r="F83" s="23">
        <v>1.8587006934622601E-2</v>
      </c>
    </row>
    <row r="84" spans="1:9" x14ac:dyDescent="0.2">
      <c r="A84" s="20" t="s">
        <v>28</v>
      </c>
      <c r="B84" s="20"/>
      <c r="C84" s="20"/>
      <c r="D84" s="20"/>
      <c r="E84" s="25">
        <f>SUM(E7:E83)</f>
        <v>1217210.5233459997</v>
      </c>
      <c r="F84" s="26">
        <f>SUM(F7:F83)</f>
        <v>97.834812706282165</v>
      </c>
      <c r="G84" s="14"/>
      <c r="H84" s="14"/>
      <c r="I84" s="14"/>
    </row>
    <row r="85" spans="1:9" x14ac:dyDescent="0.2">
      <c r="A85" s="21"/>
      <c r="B85" s="21"/>
      <c r="C85" s="21"/>
      <c r="D85" s="21"/>
      <c r="E85" s="22"/>
      <c r="F85" s="23"/>
    </row>
    <row r="86" spans="1:9" x14ac:dyDescent="0.2">
      <c r="A86" s="20" t="s">
        <v>323</v>
      </c>
      <c r="B86" s="21"/>
      <c r="C86" s="21"/>
      <c r="D86" s="21"/>
      <c r="E86" s="22"/>
      <c r="F86" s="23"/>
    </row>
    <row r="87" spans="1:9" x14ac:dyDescent="0.2">
      <c r="A87" s="21"/>
      <c r="B87" s="21" t="s">
        <v>324</v>
      </c>
      <c r="C87" s="21" t="s">
        <v>225</v>
      </c>
      <c r="D87" s="24">
        <v>8100</v>
      </c>
      <c r="E87" s="22">
        <v>8.0999999999999996E-4</v>
      </c>
      <c r="F87" s="23">
        <v>6.5104759425056603E-8</v>
      </c>
    </row>
    <row r="88" spans="1:9" x14ac:dyDescent="0.2">
      <c r="A88" s="20" t="s">
        <v>28</v>
      </c>
      <c r="B88" s="20"/>
      <c r="C88" s="20"/>
      <c r="D88" s="20"/>
      <c r="E88" s="25">
        <f>SUM(E86:E87)</f>
        <v>8.0999999999999996E-4</v>
      </c>
      <c r="F88" s="26">
        <f>SUM(F86:F87)</f>
        <v>6.5104759425056603E-8</v>
      </c>
      <c r="G88" s="14"/>
      <c r="H88" s="14"/>
      <c r="I88" s="14"/>
    </row>
    <row r="89" spans="1:9" x14ac:dyDescent="0.2">
      <c r="A89" s="21"/>
      <c r="B89" s="21"/>
      <c r="C89" s="21"/>
      <c r="D89" s="21"/>
      <c r="E89" s="22"/>
      <c r="F89" s="23"/>
    </row>
    <row r="90" spans="1:9" x14ac:dyDescent="0.2">
      <c r="A90" s="20" t="s">
        <v>33</v>
      </c>
      <c r="B90" s="20"/>
      <c r="C90" s="20"/>
      <c r="D90" s="20"/>
      <c r="E90" s="25">
        <f>E84+E88</f>
        <v>1217210.5241559998</v>
      </c>
      <c r="F90" s="26">
        <f>F84+F88</f>
        <v>97.834812771386922</v>
      </c>
      <c r="G90" s="14"/>
      <c r="H90" s="14"/>
      <c r="I90" s="14"/>
    </row>
    <row r="91" spans="1:9" x14ac:dyDescent="0.2">
      <c r="A91" s="20"/>
      <c r="B91" s="20"/>
      <c r="C91" s="20"/>
      <c r="D91" s="20"/>
      <c r="E91" s="25"/>
      <c r="F91" s="26"/>
      <c r="G91" s="14"/>
      <c r="H91" s="14"/>
      <c r="I91" s="14"/>
    </row>
    <row r="92" spans="1:9" x14ac:dyDescent="0.2">
      <c r="A92" s="20" t="s">
        <v>35</v>
      </c>
      <c r="B92" s="20"/>
      <c r="C92" s="20"/>
      <c r="D92" s="20"/>
      <c r="E92" s="25">
        <f>E94-(E84+E88)</f>
        <v>26938.148157900199</v>
      </c>
      <c r="F92" s="26">
        <f>F94-(F84+F88)</f>
        <v>2.1651872286130782</v>
      </c>
      <c r="G92" s="14"/>
      <c r="H92" s="14"/>
      <c r="I92" s="14"/>
    </row>
    <row r="93" spans="1:9" x14ac:dyDescent="0.2">
      <c r="A93" s="20"/>
      <c r="B93" s="20"/>
      <c r="C93" s="20"/>
      <c r="D93" s="20"/>
      <c r="E93" s="25"/>
      <c r="F93" s="26"/>
      <c r="G93" s="14"/>
      <c r="H93" s="14"/>
      <c r="I93" s="14"/>
    </row>
    <row r="94" spans="1:9" x14ac:dyDescent="0.2">
      <c r="A94" s="27" t="s">
        <v>34</v>
      </c>
      <c r="B94" s="27"/>
      <c r="C94" s="27"/>
      <c r="D94" s="27"/>
      <c r="E94" s="28">
        <v>1244148.6723139</v>
      </c>
      <c r="F94" s="29">
        <v>100</v>
      </c>
      <c r="G94" s="14"/>
      <c r="H94" s="14"/>
      <c r="I94" s="14"/>
    </row>
    <row r="95" spans="1:9" x14ac:dyDescent="0.2">
      <c r="A95" s="14"/>
      <c r="B95" s="14"/>
      <c r="C95" s="14"/>
      <c r="D95" s="14"/>
      <c r="E95" s="71"/>
      <c r="F95" s="15"/>
      <c r="G95" s="14"/>
      <c r="H95" s="14"/>
      <c r="I95" s="14"/>
    </row>
    <row r="96" spans="1:9" x14ac:dyDescent="0.2">
      <c r="A96" s="14" t="s">
        <v>1303</v>
      </c>
      <c r="F96" s="15" t="s">
        <v>700</v>
      </c>
    </row>
    <row r="97" spans="1:4" x14ac:dyDescent="0.2">
      <c r="A97" s="14" t="s">
        <v>36</v>
      </c>
    </row>
    <row r="98" spans="1:4" x14ac:dyDescent="0.2">
      <c r="A98" s="14" t="s">
        <v>340</v>
      </c>
    </row>
    <row r="100" spans="1:4" x14ac:dyDescent="0.2">
      <c r="A100" s="14" t="s">
        <v>37</v>
      </c>
    </row>
    <row r="101" spans="1:4" x14ac:dyDescent="0.2">
      <c r="A101" s="14" t="s">
        <v>38</v>
      </c>
    </row>
    <row r="102" spans="1:4" x14ac:dyDescent="0.2">
      <c r="A102" s="14" t="s">
        <v>39</v>
      </c>
      <c r="B102" s="14"/>
      <c r="C102" s="30" t="s">
        <v>41</v>
      </c>
      <c r="D102" s="14" t="s">
        <v>40</v>
      </c>
    </row>
    <row r="103" spans="1:4" x14ac:dyDescent="0.2">
      <c r="A103" s="7" t="s">
        <v>42</v>
      </c>
      <c r="C103" s="31">
        <v>2371.9712</v>
      </c>
      <c r="D103" s="31">
        <v>2734.3906000000002</v>
      </c>
    </row>
    <row r="104" spans="1:4" x14ac:dyDescent="0.2">
      <c r="A104" s="7" t="s">
        <v>43</v>
      </c>
      <c r="C104" s="31">
        <v>94.957300000000004</v>
      </c>
      <c r="D104" s="31">
        <v>101.0902</v>
      </c>
    </row>
    <row r="105" spans="1:4" x14ac:dyDescent="0.2">
      <c r="A105" s="7" t="s">
        <v>44</v>
      </c>
      <c r="C105" s="31">
        <v>2642.5349999999999</v>
      </c>
      <c r="D105" s="31">
        <v>3058.5333000000001</v>
      </c>
    </row>
    <row r="106" spans="1:4" x14ac:dyDescent="0.2">
      <c r="A106" s="7" t="s">
        <v>45</v>
      </c>
      <c r="C106" s="31">
        <v>112.9735</v>
      </c>
      <c r="D106" s="31">
        <v>120.7731</v>
      </c>
    </row>
    <row r="108" spans="1:4" x14ac:dyDescent="0.2">
      <c r="A108" s="14" t="s">
        <v>47</v>
      </c>
    </row>
    <row r="109" spans="1:4" x14ac:dyDescent="0.2">
      <c r="A109" s="82" t="s">
        <v>52</v>
      </c>
      <c r="B109" s="83"/>
      <c r="C109" s="33" t="s">
        <v>53</v>
      </c>
    </row>
    <row r="110" spans="1:4" x14ac:dyDescent="0.2">
      <c r="A110" s="77" t="s">
        <v>43</v>
      </c>
      <c r="B110" s="78"/>
      <c r="C110" s="34">
        <v>8</v>
      </c>
    </row>
    <row r="111" spans="1:4" x14ac:dyDescent="0.2">
      <c r="A111" s="77" t="s">
        <v>45</v>
      </c>
      <c r="B111" s="78"/>
      <c r="C111" s="34">
        <v>9.5</v>
      </c>
    </row>
    <row r="112" spans="1:4" x14ac:dyDescent="0.2">
      <c r="A112" s="7" t="s">
        <v>54</v>
      </c>
    </row>
    <row r="113" spans="1:4" x14ac:dyDescent="0.2">
      <c r="A113" s="7" t="s">
        <v>46</v>
      </c>
    </row>
    <row r="115" spans="1:4" x14ac:dyDescent="0.2">
      <c r="A115" s="14" t="s">
        <v>341</v>
      </c>
      <c r="D115" s="52">
        <v>0.1157</v>
      </c>
    </row>
    <row r="117" spans="1:4" x14ac:dyDescent="0.2">
      <c r="A117" s="84" t="s">
        <v>50</v>
      </c>
      <c r="B117" s="84"/>
      <c r="C117" s="84"/>
      <c r="D117" s="30" t="s">
        <v>48</v>
      </c>
    </row>
    <row r="118" spans="1:4" x14ac:dyDescent="0.2">
      <c r="A118" s="58" t="s">
        <v>865</v>
      </c>
    </row>
    <row r="119" spans="1:4" ht="15" x14ac:dyDescent="0.25">
      <c r="A119" s="35" t="s">
        <v>866</v>
      </c>
    </row>
    <row r="121" spans="1:4" x14ac:dyDescent="0.2">
      <c r="A121" s="14" t="s">
        <v>864</v>
      </c>
    </row>
    <row r="122" spans="1:4" x14ac:dyDescent="0.2">
      <c r="A122" s="14"/>
    </row>
    <row r="123" spans="1:4" x14ac:dyDescent="0.2">
      <c r="A123" s="62" t="s">
        <v>885</v>
      </c>
    </row>
    <row r="124" spans="1:4" x14ac:dyDescent="0.2">
      <c r="A124" s="63"/>
    </row>
    <row r="125" spans="1:4" x14ac:dyDescent="0.2">
      <c r="A125" s="64"/>
    </row>
    <row r="126" spans="1:4" x14ac:dyDescent="0.2">
      <c r="A126" s="64"/>
    </row>
    <row r="127" spans="1:4" x14ac:dyDescent="0.2">
      <c r="A127" s="64"/>
    </row>
    <row r="128" spans="1:4" x14ac:dyDescent="0.2">
      <c r="A128" s="64"/>
    </row>
    <row r="129" spans="1:1" x14ac:dyDescent="0.2">
      <c r="A129" s="64"/>
    </row>
    <row r="130" spans="1:1" x14ac:dyDescent="0.2">
      <c r="A130" s="64"/>
    </row>
    <row r="131" spans="1:1" x14ac:dyDescent="0.2">
      <c r="A131" s="64"/>
    </row>
    <row r="132" spans="1:1" x14ac:dyDescent="0.2">
      <c r="A132" s="64"/>
    </row>
    <row r="133" spans="1:1" x14ac:dyDescent="0.2">
      <c r="A133" s="64"/>
    </row>
    <row r="134" spans="1:1" x14ac:dyDescent="0.2">
      <c r="A134" s="64"/>
    </row>
    <row r="135" spans="1:1" x14ac:dyDescent="0.2">
      <c r="A135" s="64"/>
    </row>
    <row r="136" spans="1:1" x14ac:dyDescent="0.2">
      <c r="A136" s="64"/>
    </row>
    <row r="137" spans="1:1" x14ac:dyDescent="0.2">
      <c r="A137" s="64"/>
    </row>
    <row r="138" spans="1:1" x14ac:dyDescent="0.2">
      <c r="A138" s="64"/>
    </row>
    <row r="139" spans="1:1" x14ac:dyDescent="0.2">
      <c r="A139" s="64"/>
    </row>
    <row r="140" spans="1:1" x14ac:dyDescent="0.2">
      <c r="A140" s="64"/>
    </row>
    <row r="141" spans="1:1" x14ac:dyDescent="0.2">
      <c r="A141" s="62" t="s">
        <v>896</v>
      </c>
    </row>
    <row r="142" spans="1:1" x14ac:dyDescent="0.2">
      <c r="A142" s="64"/>
    </row>
    <row r="143" spans="1:1" x14ac:dyDescent="0.2">
      <c r="A143" s="62" t="s">
        <v>886</v>
      </c>
    </row>
    <row r="144" spans="1:1" x14ac:dyDescent="0.2">
      <c r="A144" s="64"/>
    </row>
    <row r="145" spans="1:1" x14ac:dyDescent="0.2">
      <c r="A145" s="64"/>
    </row>
    <row r="146" spans="1:1" x14ac:dyDescent="0.2">
      <c r="A146" s="64"/>
    </row>
    <row r="147" spans="1:1" x14ac:dyDescent="0.2">
      <c r="A147" s="64"/>
    </row>
    <row r="148" spans="1:1" x14ac:dyDescent="0.2">
      <c r="A148" s="64"/>
    </row>
    <row r="149" spans="1:1" x14ac:dyDescent="0.2">
      <c r="A149" s="64"/>
    </row>
    <row r="150" spans="1:1" x14ac:dyDescent="0.2">
      <c r="A150" s="64"/>
    </row>
    <row r="151" spans="1:1" x14ac:dyDescent="0.2">
      <c r="A151" s="64"/>
    </row>
    <row r="152" spans="1:1" x14ac:dyDescent="0.2">
      <c r="A152" s="64"/>
    </row>
    <row r="153" spans="1:1" x14ac:dyDescent="0.2">
      <c r="A153" s="64"/>
    </row>
    <row r="154" spans="1:1" x14ac:dyDescent="0.2">
      <c r="A154" s="64"/>
    </row>
    <row r="155" spans="1:1" x14ac:dyDescent="0.2">
      <c r="A155" s="64"/>
    </row>
    <row r="161" spans="1:1" x14ac:dyDescent="0.2">
      <c r="A161" s="7" t="s">
        <v>884</v>
      </c>
    </row>
  </sheetData>
  <mergeCells count="5">
    <mergeCell ref="A1:F1"/>
    <mergeCell ref="A109:B109"/>
    <mergeCell ref="A110:B110"/>
    <mergeCell ref="A111:B111"/>
    <mergeCell ref="A117:C117"/>
  </mergeCells>
  <conditionalFormatting sqref="F2:F3 F260:F65541">
    <cfRule type="cellIs" dxfId="56" priority="3" stopIfTrue="1" operator="between">
      <formula>0.009</formula>
      <formula>-0.009</formula>
    </cfRule>
  </conditionalFormatting>
  <conditionalFormatting sqref="F5:F154">
    <cfRule type="cellIs" dxfId="55" priority="1" stopIfTrue="1" operator="between">
      <formula>0.009</formula>
      <formula>-0.009</formula>
    </cfRule>
  </conditionalFormatting>
  <conditionalFormatting sqref="F256:F257">
    <cfRule type="cellIs" dxfId="54" priority="2" stopIfTrue="1" operator="between">
      <formula>0.009</formula>
      <formula>-0.009</formula>
    </cfRule>
  </conditionalFormatting>
  <hyperlinks>
    <hyperlink ref="A119" r:id="rId1" xr:uid="{00000000-0004-0000-13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52"/>
  <sheetViews>
    <sheetView workbookViewId="0">
      <selection sqref="A1:F1"/>
    </sheetView>
  </sheetViews>
  <sheetFormatPr defaultColWidth="9.140625" defaultRowHeight="11.25" x14ac:dyDescent="0.2"/>
  <cols>
    <col min="1" max="1" width="38.7109375" style="7" bestFit="1" customWidth="1"/>
    <col min="2" max="2" width="37" style="7" bestFit="1" customWidth="1"/>
    <col min="3" max="3" width="25.140625" style="7" bestFit="1" customWidth="1"/>
    <col min="4" max="4" width="15.28515625" style="7" bestFit="1" customWidth="1"/>
    <col min="5" max="5" width="31.28515625" style="10" customWidth="1"/>
    <col min="6" max="6" width="13.5703125" style="11" bestFit="1" customWidth="1"/>
    <col min="7" max="16384" width="9.140625" style="7"/>
  </cols>
  <sheetData>
    <row r="1" spans="1:7" s="1" customFormat="1" ht="15" x14ac:dyDescent="0.2">
      <c r="A1" s="79" t="s">
        <v>16</v>
      </c>
      <c r="B1" s="80"/>
      <c r="C1" s="80"/>
      <c r="D1" s="80"/>
      <c r="E1" s="80"/>
      <c r="F1" s="80"/>
    </row>
    <row r="2" spans="1:7" s="1" customFormat="1" ht="12" x14ac:dyDescent="0.2">
      <c r="E2" s="5"/>
      <c r="F2" s="9"/>
    </row>
    <row r="3" spans="1:7" s="1" customFormat="1" ht="12" x14ac:dyDescent="0.2">
      <c r="A3" s="8" t="s">
        <v>7</v>
      </c>
      <c r="B3" s="2"/>
      <c r="C3" s="3"/>
      <c r="D3" s="3"/>
      <c r="E3" s="4"/>
      <c r="F3" s="9"/>
    </row>
    <row r="4" spans="1:7" s="1" customFormat="1" ht="28.5" customHeight="1" x14ac:dyDescent="0.2">
      <c r="A4" s="6" t="s">
        <v>2</v>
      </c>
      <c r="B4" s="6" t="s">
        <v>0</v>
      </c>
      <c r="C4" s="13" t="s">
        <v>4</v>
      </c>
      <c r="D4" s="13" t="s">
        <v>1</v>
      </c>
      <c r="E4" s="53" t="s">
        <v>6</v>
      </c>
      <c r="F4" s="12" t="s">
        <v>3</v>
      </c>
      <c r="G4" s="12" t="s">
        <v>5</v>
      </c>
    </row>
    <row r="5" spans="1:7" x14ac:dyDescent="0.2">
      <c r="A5" s="16" t="s">
        <v>103</v>
      </c>
      <c r="B5" s="17"/>
      <c r="C5" s="17"/>
      <c r="D5" s="17"/>
      <c r="E5" s="18"/>
      <c r="F5" s="19"/>
      <c r="G5" s="18"/>
    </row>
    <row r="6" spans="1:7" x14ac:dyDescent="0.2">
      <c r="A6" s="20" t="s">
        <v>25</v>
      </c>
      <c r="B6" s="21"/>
      <c r="C6" s="21"/>
      <c r="D6" s="21"/>
      <c r="E6" s="22"/>
      <c r="F6" s="23"/>
      <c r="G6" s="22"/>
    </row>
    <row r="7" spans="1:7" x14ac:dyDescent="0.2">
      <c r="A7" s="21" t="s">
        <v>105</v>
      </c>
      <c r="B7" s="21" t="s">
        <v>104</v>
      </c>
      <c r="C7" s="21" t="s">
        <v>106</v>
      </c>
      <c r="D7" s="24">
        <v>1559094</v>
      </c>
      <c r="E7" s="22">
        <v>28002.107789999998</v>
      </c>
      <c r="F7" s="23">
        <v>4.7422178600015696</v>
      </c>
      <c r="G7" s="22"/>
    </row>
    <row r="8" spans="1:7" x14ac:dyDescent="0.2">
      <c r="A8" s="21" t="s">
        <v>108</v>
      </c>
      <c r="B8" s="21" t="s">
        <v>107</v>
      </c>
      <c r="C8" s="21" t="s">
        <v>106</v>
      </c>
      <c r="D8" s="24">
        <v>1694988</v>
      </c>
      <c r="E8" s="22">
        <v>22036.538990000001</v>
      </c>
      <c r="F8" s="23">
        <v>3.7319358083579099</v>
      </c>
      <c r="G8" s="22"/>
    </row>
    <row r="9" spans="1:7" x14ac:dyDescent="0.2">
      <c r="A9" s="21" t="s">
        <v>116</v>
      </c>
      <c r="B9" s="21" t="s">
        <v>115</v>
      </c>
      <c r="C9" s="21" t="s">
        <v>117</v>
      </c>
      <c r="D9" s="24">
        <v>1342233</v>
      </c>
      <c r="E9" s="22">
        <v>21840.144260000001</v>
      </c>
      <c r="F9" s="23">
        <v>3.6986759336655899</v>
      </c>
      <c r="G9" s="22"/>
    </row>
    <row r="10" spans="1:7" x14ac:dyDescent="0.2">
      <c r="A10" s="21" t="s">
        <v>126</v>
      </c>
      <c r="B10" s="21" t="s">
        <v>125</v>
      </c>
      <c r="C10" s="21" t="s">
        <v>127</v>
      </c>
      <c r="D10" s="24">
        <v>7590491</v>
      </c>
      <c r="E10" s="22">
        <v>21235.157620000002</v>
      </c>
      <c r="F10" s="23">
        <v>3.5962201303101402</v>
      </c>
      <c r="G10" s="22"/>
    </row>
    <row r="11" spans="1:7" x14ac:dyDescent="0.2">
      <c r="A11" s="21" t="s">
        <v>255</v>
      </c>
      <c r="B11" s="21" t="s">
        <v>254</v>
      </c>
      <c r="C11" s="21" t="s">
        <v>153</v>
      </c>
      <c r="D11" s="24">
        <v>637966</v>
      </c>
      <c r="E11" s="22">
        <v>18922.70953</v>
      </c>
      <c r="F11" s="23">
        <v>3.2046020165965499</v>
      </c>
      <c r="G11" s="22"/>
    </row>
    <row r="12" spans="1:7" x14ac:dyDescent="0.2">
      <c r="A12" s="21" t="s">
        <v>474</v>
      </c>
      <c r="B12" s="21" t="s">
        <v>473</v>
      </c>
      <c r="C12" s="21" t="s">
        <v>127</v>
      </c>
      <c r="D12" s="24">
        <v>216138</v>
      </c>
      <c r="E12" s="22">
        <v>17842.84031</v>
      </c>
      <c r="F12" s="23">
        <v>3.0217238154284698</v>
      </c>
      <c r="G12" s="22"/>
    </row>
    <row r="13" spans="1:7" x14ac:dyDescent="0.2">
      <c r="A13" s="21" t="s">
        <v>137</v>
      </c>
      <c r="B13" s="21" t="s">
        <v>136</v>
      </c>
      <c r="C13" s="21" t="s">
        <v>138</v>
      </c>
      <c r="D13" s="24">
        <v>833638</v>
      </c>
      <c r="E13" s="22">
        <v>15788.27008</v>
      </c>
      <c r="F13" s="23">
        <v>2.6737778782010899</v>
      </c>
      <c r="G13" s="22"/>
    </row>
    <row r="14" spans="1:7" x14ac:dyDescent="0.2">
      <c r="A14" s="21" t="s">
        <v>508</v>
      </c>
      <c r="B14" s="21" t="s">
        <v>507</v>
      </c>
      <c r="C14" s="21" t="s">
        <v>144</v>
      </c>
      <c r="D14" s="24">
        <v>3049105</v>
      </c>
      <c r="E14" s="22">
        <v>15244.00045</v>
      </c>
      <c r="F14" s="23">
        <v>2.5816046325511999</v>
      </c>
      <c r="G14" s="22"/>
    </row>
    <row r="15" spans="1:7" x14ac:dyDescent="0.2">
      <c r="A15" s="21" t="s">
        <v>484</v>
      </c>
      <c r="B15" s="21" t="s">
        <v>483</v>
      </c>
      <c r="C15" s="21" t="s">
        <v>111</v>
      </c>
      <c r="D15" s="24">
        <v>489482</v>
      </c>
      <c r="E15" s="22">
        <v>14559.886829999999</v>
      </c>
      <c r="F15" s="23">
        <v>2.4657485030282298</v>
      </c>
      <c r="G15" s="22"/>
    </row>
    <row r="16" spans="1:7" x14ac:dyDescent="0.2">
      <c r="A16" s="21" t="s">
        <v>121</v>
      </c>
      <c r="B16" s="21" t="s">
        <v>120</v>
      </c>
      <c r="C16" s="21" t="s">
        <v>122</v>
      </c>
      <c r="D16" s="24">
        <v>1117952</v>
      </c>
      <c r="E16" s="22">
        <v>14446.175740000001</v>
      </c>
      <c r="F16" s="23">
        <v>2.44649128261032</v>
      </c>
      <c r="G16" s="22"/>
    </row>
    <row r="17" spans="1:7" x14ac:dyDescent="0.2">
      <c r="A17" s="21" t="s">
        <v>191</v>
      </c>
      <c r="B17" s="21" t="s">
        <v>190</v>
      </c>
      <c r="C17" s="21" t="s">
        <v>159</v>
      </c>
      <c r="D17" s="24">
        <v>10951216</v>
      </c>
      <c r="E17" s="22">
        <v>14301.19297</v>
      </c>
      <c r="F17" s="23">
        <v>2.42193813516718</v>
      </c>
      <c r="G17" s="22"/>
    </row>
    <row r="18" spans="1:7" x14ac:dyDescent="0.2">
      <c r="A18" s="21" t="s">
        <v>173</v>
      </c>
      <c r="B18" s="21" t="s">
        <v>172</v>
      </c>
      <c r="C18" s="21" t="s">
        <v>174</v>
      </c>
      <c r="D18" s="24">
        <v>561754</v>
      </c>
      <c r="E18" s="22">
        <v>14022.222470000001</v>
      </c>
      <c r="F18" s="23">
        <v>2.37469387421958</v>
      </c>
      <c r="G18" s="22"/>
    </row>
    <row r="19" spans="1:7" x14ac:dyDescent="0.2">
      <c r="A19" s="21" t="s">
        <v>702</v>
      </c>
      <c r="B19" s="21" t="s">
        <v>701</v>
      </c>
      <c r="C19" s="21" t="s">
        <v>220</v>
      </c>
      <c r="D19" s="24">
        <v>1303298</v>
      </c>
      <c r="E19" s="22">
        <v>13892.50503</v>
      </c>
      <c r="F19" s="23">
        <v>2.3527259436146801</v>
      </c>
      <c r="G19" s="22"/>
    </row>
    <row r="20" spans="1:7" x14ac:dyDescent="0.2">
      <c r="A20" s="21" t="s">
        <v>231</v>
      </c>
      <c r="B20" s="21" t="s">
        <v>230</v>
      </c>
      <c r="C20" s="21" t="s">
        <v>150</v>
      </c>
      <c r="D20" s="24">
        <v>5078262</v>
      </c>
      <c r="E20" s="22">
        <v>13647.82913</v>
      </c>
      <c r="F20" s="23">
        <v>2.3112895477692801</v>
      </c>
      <c r="G20" s="22"/>
    </row>
    <row r="21" spans="1:7" x14ac:dyDescent="0.2">
      <c r="A21" s="21" t="s">
        <v>466</v>
      </c>
      <c r="B21" s="21" t="s">
        <v>465</v>
      </c>
      <c r="C21" s="21" t="s">
        <v>111</v>
      </c>
      <c r="D21" s="24">
        <v>1680520</v>
      </c>
      <c r="E21" s="22">
        <v>12756.82732</v>
      </c>
      <c r="F21" s="23">
        <v>2.1603964532792799</v>
      </c>
      <c r="G21" s="22"/>
    </row>
    <row r="22" spans="1:7" x14ac:dyDescent="0.2">
      <c r="A22" s="21" t="s">
        <v>271</v>
      </c>
      <c r="B22" s="21" t="s">
        <v>270</v>
      </c>
      <c r="C22" s="21" t="s">
        <v>150</v>
      </c>
      <c r="D22" s="24">
        <v>823394</v>
      </c>
      <c r="E22" s="22">
        <v>12630.040569999999</v>
      </c>
      <c r="F22" s="23">
        <v>2.1389248414002502</v>
      </c>
      <c r="G22" s="22"/>
    </row>
    <row r="23" spans="1:7" x14ac:dyDescent="0.2">
      <c r="A23" s="21" t="s">
        <v>704</v>
      </c>
      <c r="B23" s="21" t="s">
        <v>703</v>
      </c>
      <c r="C23" s="21" t="s">
        <v>181</v>
      </c>
      <c r="D23" s="24">
        <v>6184812</v>
      </c>
      <c r="E23" s="22">
        <v>10047.845579999999</v>
      </c>
      <c r="F23" s="23">
        <v>1.70162450346078</v>
      </c>
      <c r="G23" s="22"/>
    </row>
    <row r="24" spans="1:7" x14ac:dyDescent="0.2">
      <c r="A24" s="21" t="s">
        <v>385</v>
      </c>
      <c r="B24" s="21" t="s">
        <v>384</v>
      </c>
      <c r="C24" s="21" t="s">
        <v>144</v>
      </c>
      <c r="D24" s="24">
        <v>465126</v>
      </c>
      <c r="E24" s="22">
        <v>9961.1384159999998</v>
      </c>
      <c r="F24" s="23">
        <v>1.6869404566456401</v>
      </c>
      <c r="G24" s="22"/>
    </row>
    <row r="25" spans="1:7" x14ac:dyDescent="0.2">
      <c r="A25" s="21" t="s">
        <v>535</v>
      </c>
      <c r="B25" s="21" t="s">
        <v>534</v>
      </c>
      <c r="C25" s="21" t="s">
        <v>184</v>
      </c>
      <c r="D25" s="24">
        <v>557662</v>
      </c>
      <c r="E25" s="22">
        <v>9864.7619489999997</v>
      </c>
      <c r="F25" s="23">
        <v>1.6706188923363099</v>
      </c>
      <c r="G25" s="22"/>
    </row>
    <row r="26" spans="1:7" x14ac:dyDescent="0.2">
      <c r="A26" s="21" t="s">
        <v>227</v>
      </c>
      <c r="B26" s="21" t="s">
        <v>226</v>
      </c>
      <c r="C26" s="21" t="s">
        <v>117</v>
      </c>
      <c r="D26" s="24">
        <v>2808852</v>
      </c>
      <c r="E26" s="22">
        <v>9812.7244620000001</v>
      </c>
      <c r="F26" s="23">
        <v>1.6618062307291299</v>
      </c>
      <c r="G26" s="22"/>
    </row>
    <row r="27" spans="1:7" x14ac:dyDescent="0.2">
      <c r="A27" s="21" t="s">
        <v>537</v>
      </c>
      <c r="B27" s="21" t="s">
        <v>536</v>
      </c>
      <c r="C27" s="21" t="s">
        <v>443</v>
      </c>
      <c r="D27" s="24">
        <v>1731097</v>
      </c>
      <c r="E27" s="22">
        <v>9800.6056659999995</v>
      </c>
      <c r="F27" s="23">
        <v>1.65975388626764</v>
      </c>
      <c r="G27" s="22"/>
    </row>
    <row r="28" spans="1:7" x14ac:dyDescent="0.2">
      <c r="A28" s="21" t="s">
        <v>706</v>
      </c>
      <c r="B28" s="21" t="s">
        <v>705</v>
      </c>
      <c r="C28" s="21" t="s">
        <v>114</v>
      </c>
      <c r="D28" s="24">
        <v>680439</v>
      </c>
      <c r="E28" s="22">
        <v>9763.2789919999996</v>
      </c>
      <c r="F28" s="23">
        <v>1.6534325328386501</v>
      </c>
      <c r="G28" s="22"/>
    </row>
    <row r="29" spans="1:7" x14ac:dyDescent="0.2">
      <c r="A29" s="21" t="s">
        <v>164</v>
      </c>
      <c r="B29" s="21" t="s">
        <v>163</v>
      </c>
      <c r="C29" s="21" t="s">
        <v>150</v>
      </c>
      <c r="D29" s="24">
        <v>665911</v>
      </c>
      <c r="E29" s="22">
        <v>9590.1172669999996</v>
      </c>
      <c r="F29" s="23">
        <v>1.62410721807585</v>
      </c>
      <c r="G29" s="22"/>
    </row>
    <row r="30" spans="1:7" x14ac:dyDescent="0.2">
      <c r="A30" s="21" t="s">
        <v>146</v>
      </c>
      <c r="B30" s="21" t="s">
        <v>145</v>
      </c>
      <c r="C30" s="21" t="s">
        <v>147</v>
      </c>
      <c r="D30" s="24">
        <v>2277182</v>
      </c>
      <c r="E30" s="22">
        <v>9329.6146540000009</v>
      </c>
      <c r="F30" s="23">
        <v>1.5799905339601299</v>
      </c>
      <c r="G30" s="22"/>
    </row>
    <row r="31" spans="1:7" x14ac:dyDescent="0.2">
      <c r="A31" s="21" t="s">
        <v>476</v>
      </c>
      <c r="B31" s="21" t="s">
        <v>475</v>
      </c>
      <c r="C31" s="21" t="s">
        <v>111</v>
      </c>
      <c r="D31" s="24">
        <v>530794</v>
      </c>
      <c r="E31" s="22">
        <v>9301.6340560000008</v>
      </c>
      <c r="F31" s="23">
        <v>1.5752519588298499</v>
      </c>
      <c r="G31" s="22"/>
    </row>
    <row r="32" spans="1:7" x14ac:dyDescent="0.2">
      <c r="A32" s="21" t="s">
        <v>708</v>
      </c>
      <c r="B32" s="21" t="s">
        <v>707</v>
      </c>
      <c r="C32" s="21" t="s">
        <v>144</v>
      </c>
      <c r="D32" s="24">
        <v>941015</v>
      </c>
      <c r="E32" s="22">
        <v>8853.0691200000001</v>
      </c>
      <c r="F32" s="23">
        <v>1.4992865112706</v>
      </c>
      <c r="G32" s="22"/>
    </row>
    <row r="33" spans="1:7" x14ac:dyDescent="0.2">
      <c r="A33" s="21" t="s">
        <v>132</v>
      </c>
      <c r="B33" s="21" t="s">
        <v>131</v>
      </c>
      <c r="C33" s="21" t="s">
        <v>133</v>
      </c>
      <c r="D33" s="24">
        <v>2432445</v>
      </c>
      <c r="E33" s="22">
        <v>8845.5862429999997</v>
      </c>
      <c r="F33" s="23">
        <v>1.49801926977508</v>
      </c>
      <c r="G33" s="22"/>
    </row>
    <row r="34" spans="1:7" x14ac:dyDescent="0.2">
      <c r="A34" s="21" t="s">
        <v>557</v>
      </c>
      <c r="B34" s="21" t="s">
        <v>556</v>
      </c>
      <c r="C34" s="21" t="s">
        <v>181</v>
      </c>
      <c r="D34" s="24">
        <v>1790559</v>
      </c>
      <c r="E34" s="22">
        <v>8661.8291630000003</v>
      </c>
      <c r="F34" s="23">
        <v>1.46689960859768</v>
      </c>
      <c r="G34" s="22"/>
    </row>
    <row r="35" spans="1:7" x14ac:dyDescent="0.2">
      <c r="A35" s="21" t="s">
        <v>183</v>
      </c>
      <c r="B35" s="21" t="s">
        <v>182</v>
      </c>
      <c r="C35" s="21" t="s">
        <v>184</v>
      </c>
      <c r="D35" s="24">
        <v>746044</v>
      </c>
      <c r="E35" s="22">
        <v>8368.7485699999997</v>
      </c>
      <c r="F35" s="23">
        <v>1.41726577271048</v>
      </c>
      <c r="G35" s="22"/>
    </row>
    <row r="36" spans="1:7" x14ac:dyDescent="0.2">
      <c r="A36" s="21" t="s">
        <v>710</v>
      </c>
      <c r="B36" s="21" t="s">
        <v>709</v>
      </c>
      <c r="C36" s="21" t="s">
        <v>370</v>
      </c>
      <c r="D36" s="24">
        <v>664062</v>
      </c>
      <c r="E36" s="22">
        <v>8265.2476829999996</v>
      </c>
      <c r="F36" s="23">
        <v>1.39973767237824</v>
      </c>
      <c r="G36" s="22"/>
    </row>
    <row r="37" spans="1:7" x14ac:dyDescent="0.2">
      <c r="A37" s="21" t="s">
        <v>656</v>
      </c>
      <c r="B37" s="21" t="s">
        <v>655</v>
      </c>
      <c r="C37" s="21" t="s">
        <v>184</v>
      </c>
      <c r="D37" s="24">
        <v>533351</v>
      </c>
      <c r="E37" s="22">
        <v>8087.7345640000003</v>
      </c>
      <c r="F37" s="23">
        <v>1.3696754395770701</v>
      </c>
      <c r="G37" s="22"/>
    </row>
    <row r="38" spans="1:7" x14ac:dyDescent="0.2">
      <c r="A38" s="21" t="s">
        <v>143</v>
      </c>
      <c r="B38" s="21" t="s">
        <v>142</v>
      </c>
      <c r="C38" s="21" t="s">
        <v>144</v>
      </c>
      <c r="D38" s="24">
        <v>117160</v>
      </c>
      <c r="E38" s="22">
        <v>8000.7392399999999</v>
      </c>
      <c r="F38" s="23">
        <v>1.35494259223918</v>
      </c>
      <c r="G38" s="22"/>
    </row>
    <row r="39" spans="1:7" x14ac:dyDescent="0.2">
      <c r="A39" s="21" t="s">
        <v>621</v>
      </c>
      <c r="B39" s="21" t="s">
        <v>620</v>
      </c>
      <c r="C39" s="21" t="s">
        <v>159</v>
      </c>
      <c r="D39" s="24">
        <v>4558919</v>
      </c>
      <c r="E39" s="22">
        <v>7532.7018639999997</v>
      </c>
      <c r="F39" s="23">
        <v>1.2756794446125499</v>
      </c>
      <c r="G39" s="22"/>
    </row>
    <row r="40" spans="1:7" x14ac:dyDescent="0.2">
      <c r="A40" s="21" t="s">
        <v>644</v>
      </c>
      <c r="B40" s="21" t="s">
        <v>643</v>
      </c>
      <c r="C40" s="21" t="s">
        <v>147</v>
      </c>
      <c r="D40" s="24">
        <v>454196</v>
      </c>
      <c r="E40" s="22">
        <v>7531.7051700000002</v>
      </c>
      <c r="F40" s="23">
        <v>1.2755106523158</v>
      </c>
      <c r="G40" s="22"/>
    </row>
    <row r="41" spans="1:7" x14ac:dyDescent="0.2">
      <c r="A41" s="21" t="s">
        <v>170</v>
      </c>
      <c r="B41" s="21" t="s">
        <v>169</v>
      </c>
      <c r="C41" s="21" t="s">
        <v>171</v>
      </c>
      <c r="D41" s="24">
        <v>1143404</v>
      </c>
      <c r="E41" s="22">
        <v>7520.73981</v>
      </c>
      <c r="F41" s="23">
        <v>1.27365364474968</v>
      </c>
      <c r="G41" s="22"/>
    </row>
    <row r="42" spans="1:7" x14ac:dyDescent="0.2">
      <c r="A42" s="21" t="s">
        <v>712</v>
      </c>
      <c r="B42" s="21" t="s">
        <v>711</v>
      </c>
      <c r="C42" s="21" t="s">
        <v>159</v>
      </c>
      <c r="D42" s="24">
        <v>430261</v>
      </c>
      <c r="E42" s="22">
        <v>6826.5210260000003</v>
      </c>
      <c r="F42" s="23">
        <v>1.1560861837241501</v>
      </c>
      <c r="G42" s="22"/>
    </row>
    <row r="43" spans="1:7" x14ac:dyDescent="0.2">
      <c r="A43" s="21" t="s">
        <v>591</v>
      </c>
      <c r="B43" s="21" t="s">
        <v>590</v>
      </c>
      <c r="C43" s="21" t="s">
        <v>184</v>
      </c>
      <c r="D43" s="24">
        <v>284222</v>
      </c>
      <c r="E43" s="22">
        <v>6479.9773779999996</v>
      </c>
      <c r="F43" s="23">
        <v>1.0973982631883099</v>
      </c>
      <c r="G43" s="22"/>
    </row>
    <row r="44" spans="1:7" x14ac:dyDescent="0.2">
      <c r="A44" s="21" t="s">
        <v>214</v>
      </c>
      <c r="B44" s="21" t="s">
        <v>213</v>
      </c>
      <c r="C44" s="21" t="s">
        <v>111</v>
      </c>
      <c r="D44" s="24">
        <v>892930</v>
      </c>
      <c r="E44" s="22">
        <v>6402.3081000000002</v>
      </c>
      <c r="F44" s="23">
        <v>1.0842448020250499</v>
      </c>
      <c r="G44" s="22"/>
    </row>
    <row r="45" spans="1:7" x14ac:dyDescent="0.2">
      <c r="A45" s="21" t="s">
        <v>393</v>
      </c>
      <c r="B45" s="21" t="s">
        <v>392</v>
      </c>
      <c r="C45" s="21" t="s">
        <v>150</v>
      </c>
      <c r="D45" s="24">
        <v>1039330</v>
      </c>
      <c r="E45" s="22">
        <v>6288.9858299999996</v>
      </c>
      <c r="F45" s="23">
        <v>1.0650534291198399</v>
      </c>
      <c r="G45" s="22"/>
    </row>
    <row r="46" spans="1:7" x14ac:dyDescent="0.2">
      <c r="A46" s="21" t="s">
        <v>113</v>
      </c>
      <c r="B46" s="21" t="s">
        <v>112</v>
      </c>
      <c r="C46" s="21" t="s">
        <v>114</v>
      </c>
      <c r="D46" s="24">
        <v>166745</v>
      </c>
      <c r="E46" s="22">
        <v>6210.9177600000003</v>
      </c>
      <c r="F46" s="23">
        <v>1.05183243166399</v>
      </c>
      <c r="G46" s="22"/>
    </row>
    <row r="47" spans="1:7" x14ac:dyDescent="0.2">
      <c r="A47" s="21" t="s">
        <v>714</v>
      </c>
      <c r="B47" s="21" t="s">
        <v>713</v>
      </c>
      <c r="C47" s="21" t="s">
        <v>147</v>
      </c>
      <c r="D47" s="24">
        <v>510855</v>
      </c>
      <c r="E47" s="22">
        <v>5881.7290430000003</v>
      </c>
      <c r="F47" s="23">
        <v>0.99608360644070504</v>
      </c>
      <c r="G47" s="22"/>
    </row>
    <row r="48" spans="1:7" x14ac:dyDescent="0.2">
      <c r="A48" s="21" t="s">
        <v>488</v>
      </c>
      <c r="B48" s="21" t="s">
        <v>487</v>
      </c>
      <c r="C48" s="21" t="s">
        <v>327</v>
      </c>
      <c r="D48" s="24">
        <v>347809</v>
      </c>
      <c r="E48" s="22">
        <v>5631.8972329999997</v>
      </c>
      <c r="F48" s="23">
        <v>0.95377404602248494</v>
      </c>
      <c r="G48" s="22"/>
    </row>
    <row r="49" spans="1:7" x14ac:dyDescent="0.2">
      <c r="A49" s="21" t="s">
        <v>186</v>
      </c>
      <c r="B49" s="21" t="s">
        <v>185</v>
      </c>
      <c r="C49" s="21" t="s">
        <v>117</v>
      </c>
      <c r="D49" s="24">
        <v>392045</v>
      </c>
      <c r="E49" s="22">
        <v>5395.3232900000003</v>
      </c>
      <c r="F49" s="23">
        <v>0.91370973421713397</v>
      </c>
      <c r="G49" s="22"/>
    </row>
    <row r="50" spans="1:7" x14ac:dyDescent="0.2">
      <c r="A50" s="21" t="s">
        <v>506</v>
      </c>
      <c r="B50" s="21" t="s">
        <v>505</v>
      </c>
      <c r="C50" s="21" t="s">
        <v>209</v>
      </c>
      <c r="D50" s="24">
        <v>434087</v>
      </c>
      <c r="E50" s="22">
        <v>5386.585583</v>
      </c>
      <c r="F50" s="23">
        <v>0.91222998453180304</v>
      </c>
      <c r="G50" s="22"/>
    </row>
    <row r="51" spans="1:7" x14ac:dyDescent="0.2">
      <c r="A51" s="21" t="s">
        <v>559</v>
      </c>
      <c r="B51" s="21" t="s">
        <v>558</v>
      </c>
      <c r="C51" s="21" t="s">
        <v>217</v>
      </c>
      <c r="D51" s="24">
        <v>85426</v>
      </c>
      <c r="E51" s="22">
        <v>5283.8970909999998</v>
      </c>
      <c r="F51" s="23">
        <v>0.89483946505980405</v>
      </c>
      <c r="G51" s="22"/>
    </row>
    <row r="52" spans="1:7" x14ac:dyDescent="0.2">
      <c r="A52" s="21" t="s">
        <v>152</v>
      </c>
      <c r="B52" s="21" t="s">
        <v>151</v>
      </c>
      <c r="C52" s="21" t="s">
        <v>153</v>
      </c>
      <c r="D52" s="24">
        <v>660862</v>
      </c>
      <c r="E52" s="22">
        <v>5197.3491990000002</v>
      </c>
      <c r="F52" s="23">
        <v>0.88018239130428999</v>
      </c>
      <c r="G52" s="22"/>
    </row>
    <row r="53" spans="1:7" x14ac:dyDescent="0.2">
      <c r="A53" s="21" t="s">
        <v>716</v>
      </c>
      <c r="B53" s="21" t="s">
        <v>715</v>
      </c>
      <c r="C53" s="21" t="s">
        <v>153</v>
      </c>
      <c r="D53" s="24">
        <v>209860</v>
      </c>
      <c r="E53" s="22">
        <v>5108.9367700000003</v>
      </c>
      <c r="F53" s="23">
        <v>0.86520955415237899</v>
      </c>
      <c r="G53" s="22"/>
    </row>
    <row r="54" spans="1:7" x14ac:dyDescent="0.2">
      <c r="A54" s="21" t="s">
        <v>250</v>
      </c>
      <c r="B54" s="21" t="s">
        <v>249</v>
      </c>
      <c r="C54" s="21" t="s">
        <v>251</v>
      </c>
      <c r="D54" s="24">
        <v>113096</v>
      </c>
      <c r="E54" s="22">
        <v>4952.3607439999996</v>
      </c>
      <c r="F54" s="23">
        <v>0.83869306358982099</v>
      </c>
      <c r="G54" s="22"/>
    </row>
    <row r="55" spans="1:7" x14ac:dyDescent="0.2">
      <c r="A55" s="21" t="s">
        <v>718</v>
      </c>
      <c r="B55" s="21" t="s">
        <v>717</v>
      </c>
      <c r="C55" s="21" t="s">
        <v>150</v>
      </c>
      <c r="D55" s="24">
        <v>545527</v>
      </c>
      <c r="E55" s="22">
        <v>4582.1540370000002</v>
      </c>
      <c r="F55" s="23">
        <v>0.77599775254417402</v>
      </c>
      <c r="G55" s="22"/>
    </row>
    <row r="56" spans="1:7" x14ac:dyDescent="0.2">
      <c r="A56" s="21" t="s">
        <v>279</v>
      </c>
      <c r="B56" s="21" t="s">
        <v>278</v>
      </c>
      <c r="C56" s="21" t="s">
        <v>225</v>
      </c>
      <c r="D56" s="24">
        <v>362566</v>
      </c>
      <c r="E56" s="22">
        <v>4473.8831570000002</v>
      </c>
      <c r="F56" s="23">
        <v>0.75766184352244503</v>
      </c>
      <c r="G56" s="22"/>
    </row>
    <row r="57" spans="1:7" x14ac:dyDescent="0.2">
      <c r="A57" s="21" t="s">
        <v>188</v>
      </c>
      <c r="B57" s="21" t="s">
        <v>187</v>
      </c>
      <c r="C57" s="21" t="s">
        <v>189</v>
      </c>
      <c r="D57" s="24">
        <v>1233348</v>
      </c>
      <c r="E57" s="22">
        <v>3798.7118399999999</v>
      </c>
      <c r="F57" s="23">
        <v>0.64332011246241405</v>
      </c>
      <c r="G57" s="22"/>
    </row>
    <row r="58" spans="1:7" x14ac:dyDescent="0.2">
      <c r="A58" s="21" t="s">
        <v>419</v>
      </c>
      <c r="B58" s="21" t="s">
        <v>418</v>
      </c>
      <c r="C58" s="21" t="s">
        <v>133</v>
      </c>
      <c r="D58" s="24">
        <v>2074032</v>
      </c>
      <c r="E58" s="22">
        <v>3608.4008739999999</v>
      </c>
      <c r="F58" s="23">
        <v>0.61109053643593902</v>
      </c>
      <c r="G58" s="22"/>
    </row>
    <row r="59" spans="1:7" x14ac:dyDescent="0.2">
      <c r="A59" s="21" t="s">
        <v>524</v>
      </c>
      <c r="B59" s="21" t="s">
        <v>523</v>
      </c>
      <c r="C59" s="21" t="s">
        <v>184</v>
      </c>
      <c r="D59" s="24">
        <v>242187</v>
      </c>
      <c r="E59" s="22">
        <v>3533.871611</v>
      </c>
      <c r="F59" s="23">
        <v>0.5984688436426</v>
      </c>
      <c r="G59" s="22"/>
    </row>
    <row r="60" spans="1:7" x14ac:dyDescent="0.2">
      <c r="A60" s="21" t="s">
        <v>720</v>
      </c>
      <c r="B60" s="21" t="s">
        <v>719</v>
      </c>
      <c r="C60" s="21" t="s">
        <v>147</v>
      </c>
      <c r="D60" s="24">
        <v>468805</v>
      </c>
      <c r="E60" s="22">
        <v>3261.2419829999999</v>
      </c>
      <c r="F60" s="23">
        <v>0.55229842315986399</v>
      </c>
      <c r="G60" s="22"/>
    </row>
    <row r="61" spans="1:7" x14ac:dyDescent="0.2">
      <c r="A61" s="21" t="s">
        <v>722</v>
      </c>
      <c r="B61" s="21" t="s">
        <v>721</v>
      </c>
      <c r="C61" s="21" t="s">
        <v>150</v>
      </c>
      <c r="D61" s="24">
        <v>237540</v>
      </c>
      <c r="E61" s="22">
        <v>3242.4209999999998</v>
      </c>
      <c r="F61" s="23">
        <v>0.54911104875238304</v>
      </c>
      <c r="G61" s="22"/>
    </row>
    <row r="62" spans="1:7" x14ac:dyDescent="0.2">
      <c r="A62" s="21" t="s">
        <v>408</v>
      </c>
      <c r="B62" s="21" t="s">
        <v>407</v>
      </c>
      <c r="C62" s="21" t="s">
        <v>251</v>
      </c>
      <c r="D62" s="24">
        <v>3720002</v>
      </c>
      <c r="E62" s="22">
        <v>3073.4656519999999</v>
      </c>
      <c r="F62" s="23">
        <v>0.52049809308357697</v>
      </c>
      <c r="G62" s="22"/>
    </row>
    <row r="63" spans="1:7" x14ac:dyDescent="0.2">
      <c r="A63" s="21" t="s">
        <v>193</v>
      </c>
      <c r="B63" s="21" t="s">
        <v>192</v>
      </c>
      <c r="C63" s="21" t="s">
        <v>194</v>
      </c>
      <c r="D63" s="24">
        <v>93935</v>
      </c>
      <c r="E63" s="22">
        <v>2722.4711379999999</v>
      </c>
      <c r="F63" s="23">
        <v>0.46105640870981102</v>
      </c>
      <c r="G63" s="22"/>
    </row>
    <row r="64" spans="1:7" x14ac:dyDescent="0.2">
      <c r="A64" s="21" t="s">
        <v>611</v>
      </c>
      <c r="B64" s="21" t="s">
        <v>610</v>
      </c>
      <c r="C64" s="21" t="s">
        <v>147</v>
      </c>
      <c r="D64" s="24">
        <v>562449</v>
      </c>
      <c r="E64" s="22">
        <v>2437.372742</v>
      </c>
      <c r="F64" s="23">
        <v>0.41277437524617899</v>
      </c>
      <c r="G64" s="22"/>
    </row>
    <row r="65" spans="1:9" x14ac:dyDescent="0.2">
      <c r="A65" s="21" t="s">
        <v>699</v>
      </c>
      <c r="B65" s="21" t="s">
        <v>698</v>
      </c>
      <c r="C65" s="21" t="s">
        <v>571</v>
      </c>
      <c r="D65" s="24">
        <v>60005</v>
      </c>
      <c r="E65" s="22">
        <v>1600.7833880000001</v>
      </c>
      <c r="F65" s="23">
        <v>0.27109614852916097</v>
      </c>
      <c r="G65" s="22"/>
    </row>
    <row r="66" spans="1:9" x14ac:dyDescent="0.2">
      <c r="A66" s="21" t="s">
        <v>689</v>
      </c>
      <c r="B66" s="21" t="s">
        <v>688</v>
      </c>
      <c r="C66" s="21" t="s">
        <v>184</v>
      </c>
      <c r="D66" s="24">
        <v>35806</v>
      </c>
      <c r="E66" s="22">
        <v>1209.6699040000001</v>
      </c>
      <c r="F66" s="23">
        <v>0.20486022932544401</v>
      </c>
      <c r="G66" s="22"/>
    </row>
    <row r="67" spans="1:9" x14ac:dyDescent="0.2">
      <c r="A67" s="21" t="s">
        <v>724</v>
      </c>
      <c r="B67" s="21" t="s">
        <v>723</v>
      </c>
      <c r="C67" s="21" t="s">
        <v>725</v>
      </c>
      <c r="D67" s="24">
        <v>255654</v>
      </c>
      <c r="E67" s="22">
        <v>904.248198</v>
      </c>
      <c r="F67" s="23">
        <v>0.153136399109256</v>
      </c>
      <c r="G67" s="22"/>
    </row>
    <row r="68" spans="1:9" x14ac:dyDescent="0.2">
      <c r="A68" s="20" t="s">
        <v>28</v>
      </c>
      <c r="B68" s="20"/>
      <c r="C68" s="20"/>
      <c r="D68" s="20"/>
      <c r="E68" s="25">
        <f>SUM(E7:E67)</f>
        <v>553803.75612999999</v>
      </c>
      <c r="F68" s="26">
        <f>SUM(F7:F67)</f>
        <v>93.787870647134682</v>
      </c>
      <c r="G68" s="22"/>
      <c r="H68" s="14"/>
      <c r="I68" s="14"/>
    </row>
    <row r="69" spans="1:9" x14ac:dyDescent="0.2">
      <c r="A69" s="21"/>
      <c r="B69" s="21"/>
      <c r="C69" s="21"/>
      <c r="D69" s="21"/>
      <c r="E69" s="22"/>
      <c r="F69" s="23"/>
      <c r="G69" s="22"/>
    </row>
    <row r="70" spans="1:9" x14ac:dyDescent="0.2">
      <c r="A70" s="20" t="s">
        <v>323</v>
      </c>
      <c r="B70" s="21"/>
      <c r="C70" s="21"/>
      <c r="D70" s="21"/>
      <c r="E70" s="22"/>
      <c r="F70" s="23"/>
      <c r="G70" s="22"/>
    </row>
    <row r="71" spans="1:9" x14ac:dyDescent="0.2">
      <c r="A71" s="21"/>
      <c r="B71" s="21" t="s">
        <v>324</v>
      </c>
      <c r="C71" s="21" t="s">
        <v>225</v>
      </c>
      <c r="D71" s="24">
        <v>98000</v>
      </c>
      <c r="E71" s="22">
        <v>9.7999999999999997E-3</v>
      </c>
      <c r="F71" s="23">
        <v>1.6596513154131899E-6</v>
      </c>
      <c r="G71" s="22"/>
    </row>
    <row r="72" spans="1:9" x14ac:dyDescent="0.2">
      <c r="A72" s="21"/>
      <c r="B72" s="21" t="s">
        <v>726</v>
      </c>
      <c r="C72" s="21" t="s">
        <v>327</v>
      </c>
      <c r="D72" s="24">
        <v>23815</v>
      </c>
      <c r="E72" s="22">
        <v>2.3814999999999999E-3</v>
      </c>
      <c r="F72" s="23">
        <v>4.0331220486290902E-7</v>
      </c>
      <c r="G72" s="22"/>
    </row>
    <row r="73" spans="1:9" x14ac:dyDescent="0.2">
      <c r="A73" s="20" t="s">
        <v>28</v>
      </c>
      <c r="B73" s="20"/>
      <c r="C73" s="20"/>
      <c r="D73" s="20"/>
      <c r="E73" s="25">
        <f>SUM(E70:E72)</f>
        <v>1.21815E-2</v>
      </c>
      <c r="F73" s="26">
        <f>SUM(F70:F72)</f>
        <v>2.0629635202760991E-6</v>
      </c>
      <c r="G73" s="22"/>
      <c r="H73" s="14"/>
      <c r="I73" s="14"/>
    </row>
    <row r="74" spans="1:9" x14ac:dyDescent="0.2">
      <c r="A74" s="21"/>
      <c r="B74" s="21"/>
      <c r="C74" s="21"/>
      <c r="D74" s="21"/>
      <c r="E74" s="22"/>
      <c r="F74" s="23"/>
      <c r="G74" s="22"/>
    </row>
    <row r="75" spans="1:9" x14ac:dyDescent="0.2">
      <c r="A75" s="20" t="s">
        <v>29</v>
      </c>
      <c r="B75" s="21"/>
      <c r="C75" s="21"/>
      <c r="D75" s="21"/>
      <c r="E75" s="22"/>
      <c r="F75" s="23"/>
      <c r="G75" s="22"/>
    </row>
    <row r="76" spans="1:9" x14ac:dyDescent="0.2">
      <c r="A76" s="20" t="s">
        <v>30</v>
      </c>
      <c r="B76" s="21"/>
      <c r="C76" s="21"/>
      <c r="D76" s="21"/>
      <c r="E76" s="22"/>
      <c r="F76" s="23"/>
      <c r="G76" s="22"/>
    </row>
    <row r="77" spans="1:9" x14ac:dyDescent="0.2">
      <c r="A77" s="21" t="s">
        <v>728</v>
      </c>
      <c r="B77" s="21" t="s">
        <v>727</v>
      </c>
      <c r="C77" s="21" t="s">
        <v>32</v>
      </c>
      <c r="D77" s="24">
        <v>2500000</v>
      </c>
      <c r="E77" s="22">
        <v>2461.29</v>
      </c>
      <c r="F77" s="23">
        <v>0.416824814909523</v>
      </c>
      <c r="G77" s="22">
        <v>6.4500999999999999</v>
      </c>
    </row>
    <row r="78" spans="1:9" x14ac:dyDescent="0.2">
      <c r="A78" s="20" t="s">
        <v>28</v>
      </c>
      <c r="B78" s="20"/>
      <c r="C78" s="20"/>
      <c r="D78" s="20"/>
      <c r="E78" s="25">
        <f>SUM(E76:E77)</f>
        <v>2461.29</v>
      </c>
      <c r="F78" s="26">
        <f>SUM(F76:F77)</f>
        <v>0.416824814909523</v>
      </c>
      <c r="G78" s="22"/>
      <c r="H78" s="14"/>
      <c r="I78" s="14"/>
    </row>
    <row r="79" spans="1:9" x14ac:dyDescent="0.2">
      <c r="A79" s="21"/>
      <c r="B79" s="21"/>
      <c r="C79" s="21"/>
      <c r="D79" s="21"/>
      <c r="E79" s="22"/>
      <c r="F79" s="23"/>
      <c r="G79" s="22"/>
    </row>
    <row r="80" spans="1:9" x14ac:dyDescent="0.2">
      <c r="A80" s="20" t="s">
        <v>33</v>
      </c>
      <c r="B80" s="20"/>
      <c r="C80" s="20"/>
      <c r="D80" s="20"/>
      <c r="E80" s="25">
        <f>E68+E73+E78</f>
        <v>556265.0583115</v>
      </c>
      <c r="F80" s="26">
        <f>F68+F73+F78</f>
        <v>94.204697525007717</v>
      </c>
      <c r="G80" s="22"/>
      <c r="H80" s="14"/>
      <c r="I80" s="14"/>
    </row>
    <row r="81" spans="1:9" x14ac:dyDescent="0.2">
      <c r="A81" s="20"/>
      <c r="B81" s="20"/>
      <c r="C81" s="20"/>
      <c r="D81" s="20"/>
      <c r="E81" s="25"/>
      <c r="F81" s="26"/>
      <c r="G81" s="22"/>
      <c r="H81" s="14"/>
      <c r="I81" s="14"/>
    </row>
    <row r="82" spans="1:9" x14ac:dyDescent="0.2">
      <c r="A82" s="20" t="s">
        <v>35</v>
      </c>
      <c r="B82" s="20"/>
      <c r="C82" s="20"/>
      <c r="D82" s="20"/>
      <c r="E82" s="25">
        <f>E84-(E68+E73+E78)</f>
        <v>34220.419510700041</v>
      </c>
      <c r="F82" s="26">
        <f>F84-(F68+F73+F78)</f>
        <v>5.7953024749922832</v>
      </c>
      <c r="G82" s="22"/>
      <c r="H82" s="14"/>
      <c r="I82" s="14"/>
    </row>
    <row r="83" spans="1:9" x14ac:dyDescent="0.2">
      <c r="A83" s="20"/>
      <c r="B83" s="20"/>
      <c r="C83" s="20"/>
      <c r="D83" s="20"/>
      <c r="E83" s="25"/>
      <c r="F83" s="26"/>
      <c r="G83" s="22"/>
      <c r="H83" s="14"/>
      <c r="I83" s="14"/>
    </row>
    <row r="84" spans="1:9" x14ac:dyDescent="0.2">
      <c r="A84" s="27" t="s">
        <v>34</v>
      </c>
      <c r="B84" s="27"/>
      <c r="C84" s="27"/>
      <c r="D84" s="27"/>
      <c r="E84" s="28">
        <v>590485.47782220005</v>
      </c>
      <c r="F84" s="29">
        <v>100</v>
      </c>
      <c r="G84" s="57"/>
      <c r="H84" s="14"/>
      <c r="I84" s="14"/>
    </row>
    <row r="85" spans="1:9" x14ac:dyDescent="0.2">
      <c r="F85" s="10"/>
      <c r="G85" s="10"/>
      <c r="H85" s="10"/>
    </row>
    <row r="86" spans="1:9" x14ac:dyDescent="0.2">
      <c r="A86" s="14" t="s">
        <v>36</v>
      </c>
      <c r="F86" s="10"/>
      <c r="G86" s="10"/>
      <c r="H86" s="10"/>
    </row>
    <row r="87" spans="1:9" x14ac:dyDescent="0.2">
      <c r="A87" s="14" t="s">
        <v>340</v>
      </c>
      <c r="F87" s="10"/>
      <c r="G87" s="10"/>
      <c r="H87" s="10"/>
    </row>
    <row r="88" spans="1:9" x14ac:dyDescent="0.2">
      <c r="F88" s="10"/>
      <c r="G88" s="10"/>
      <c r="H88" s="10"/>
    </row>
    <row r="89" spans="1:9" x14ac:dyDescent="0.2">
      <c r="A89" s="14" t="s">
        <v>37</v>
      </c>
      <c r="F89" s="10"/>
      <c r="G89" s="10"/>
      <c r="H89" s="10"/>
    </row>
    <row r="90" spans="1:9" x14ac:dyDescent="0.2">
      <c r="A90" s="14" t="s">
        <v>38</v>
      </c>
      <c r="F90" s="10"/>
      <c r="G90" s="10"/>
      <c r="H90" s="10"/>
    </row>
    <row r="91" spans="1:9" x14ac:dyDescent="0.2">
      <c r="A91" s="14" t="s">
        <v>39</v>
      </c>
      <c r="B91" s="14"/>
      <c r="C91" s="30" t="s">
        <v>41</v>
      </c>
      <c r="D91" s="14" t="s">
        <v>40</v>
      </c>
      <c r="F91" s="10"/>
      <c r="G91" s="10"/>
      <c r="H91" s="10"/>
    </row>
    <row r="92" spans="1:9" x14ac:dyDescent="0.2">
      <c r="A92" s="7" t="s">
        <v>42</v>
      </c>
      <c r="C92" s="31">
        <v>226.5488</v>
      </c>
      <c r="D92" s="31">
        <v>250.8203</v>
      </c>
      <c r="F92" s="10"/>
      <c r="G92" s="10"/>
      <c r="H92" s="10"/>
    </row>
    <row r="93" spans="1:9" x14ac:dyDescent="0.2">
      <c r="A93" s="7" t="s">
        <v>43</v>
      </c>
      <c r="C93" s="31">
        <v>38.441299999999998</v>
      </c>
      <c r="D93" s="31">
        <v>38.992800000000003</v>
      </c>
      <c r="F93" s="10"/>
      <c r="G93" s="10"/>
      <c r="H93" s="10"/>
    </row>
    <row r="94" spans="1:9" x14ac:dyDescent="0.2">
      <c r="A94" s="7" t="s">
        <v>44</v>
      </c>
      <c r="C94" s="31">
        <v>246.36330000000001</v>
      </c>
      <c r="D94" s="31">
        <v>274.49970000000002</v>
      </c>
      <c r="F94" s="10"/>
      <c r="G94" s="10"/>
      <c r="H94" s="10"/>
    </row>
    <row r="95" spans="1:9" x14ac:dyDescent="0.2">
      <c r="A95" s="7" t="s">
        <v>45</v>
      </c>
      <c r="C95" s="31">
        <v>42.694400000000002</v>
      </c>
      <c r="D95" s="31">
        <v>43.489100000000001</v>
      </c>
      <c r="F95" s="10"/>
      <c r="G95" s="10"/>
      <c r="H95" s="10"/>
    </row>
    <row r="96" spans="1:9" x14ac:dyDescent="0.2">
      <c r="F96" s="10"/>
      <c r="G96" s="10"/>
      <c r="H96" s="10"/>
    </row>
    <row r="97" spans="1:8" x14ac:dyDescent="0.2">
      <c r="A97" s="14" t="s">
        <v>47</v>
      </c>
      <c r="F97" s="10"/>
      <c r="G97" s="10"/>
      <c r="H97" s="10"/>
    </row>
    <row r="98" spans="1:8" x14ac:dyDescent="0.2">
      <c r="A98" s="82" t="s">
        <v>52</v>
      </c>
      <c r="B98" s="83"/>
      <c r="C98" s="33" t="s">
        <v>53</v>
      </c>
      <c r="F98" s="10"/>
      <c r="G98" s="10"/>
      <c r="H98" s="10"/>
    </row>
    <row r="99" spans="1:8" x14ac:dyDescent="0.2">
      <c r="A99" s="77" t="s">
        <v>43</v>
      </c>
      <c r="B99" s="78"/>
      <c r="C99" s="34">
        <v>3.5</v>
      </c>
      <c r="F99" s="10"/>
      <c r="G99" s="10"/>
      <c r="H99" s="10"/>
    </row>
    <row r="100" spans="1:8" x14ac:dyDescent="0.2">
      <c r="A100" s="77" t="s">
        <v>45</v>
      </c>
      <c r="B100" s="78"/>
      <c r="C100" s="34">
        <v>4</v>
      </c>
      <c r="F100" s="10"/>
      <c r="G100" s="10"/>
      <c r="H100" s="10"/>
    </row>
    <row r="101" spans="1:8" x14ac:dyDescent="0.2">
      <c r="A101" s="7" t="s">
        <v>54</v>
      </c>
      <c r="F101" s="10"/>
      <c r="G101" s="10"/>
      <c r="H101" s="10"/>
    </row>
    <row r="102" spans="1:8" x14ac:dyDescent="0.2">
      <c r="A102" s="7" t="s">
        <v>46</v>
      </c>
      <c r="F102" s="10"/>
      <c r="G102" s="10"/>
      <c r="H102" s="10"/>
    </row>
    <row r="103" spans="1:8" x14ac:dyDescent="0.2">
      <c r="F103" s="10"/>
      <c r="G103" s="10"/>
      <c r="H103" s="10"/>
    </row>
    <row r="104" spans="1:8" x14ac:dyDescent="0.2">
      <c r="A104" s="14" t="s">
        <v>341</v>
      </c>
      <c r="D104" s="52">
        <v>0.31459999999999999</v>
      </c>
      <c r="F104" s="10"/>
      <c r="G104" s="10"/>
      <c r="H104" s="10"/>
    </row>
    <row r="105" spans="1:8" x14ac:dyDescent="0.2">
      <c r="F105" s="10"/>
      <c r="G105" s="10"/>
      <c r="H105" s="10"/>
    </row>
    <row r="106" spans="1:8" x14ac:dyDescent="0.2">
      <c r="A106" s="84" t="s">
        <v>50</v>
      </c>
      <c r="B106" s="84"/>
      <c r="C106" s="84"/>
      <c r="D106" s="30" t="s">
        <v>48</v>
      </c>
      <c r="F106" s="10"/>
      <c r="G106" s="10"/>
      <c r="H106" s="10"/>
    </row>
    <row r="107" spans="1:8" x14ac:dyDescent="0.2">
      <c r="A107" s="58" t="s">
        <v>865</v>
      </c>
      <c r="F107" s="10"/>
      <c r="G107" s="10"/>
      <c r="H107" s="10"/>
    </row>
    <row r="108" spans="1:8" ht="15" x14ac:dyDescent="0.25">
      <c r="A108" s="35" t="s">
        <v>866</v>
      </c>
      <c r="F108" s="10"/>
      <c r="G108" s="10"/>
      <c r="H108" s="10"/>
    </row>
    <row r="109" spans="1:8" x14ac:dyDescent="0.2">
      <c r="F109" s="10"/>
      <c r="G109" s="10"/>
      <c r="H109" s="10"/>
    </row>
    <row r="110" spans="1:8" x14ac:dyDescent="0.2">
      <c r="A110" s="14" t="s">
        <v>864</v>
      </c>
    </row>
    <row r="111" spans="1:8" x14ac:dyDescent="0.2">
      <c r="A111" s="14"/>
    </row>
    <row r="112" spans="1:8" x14ac:dyDescent="0.2">
      <c r="A112" s="62" t="s">
        <v>885</v>
      </c>
    </row>
    <row r="113" spans="1:1" x14ac:dyDescent="0.2">
      <c r="A113" s="63"/>
    </row>
    <row r="114" spans="1:1" x14ac:dyDescent="0.2">
      <c r="A114" s="64"/>
    </row>
    <row r="115" spans="1:1" x14ac:dyDescent="0.2">
      <c r="A115" s="64"/>
    </row>
    <row r="116" spans="1:1" x14ac:dyDescent="0.2">
      <c r="A116" s="64"/>
    </row>
    <row r="117" spans="1:1" x14ac:dyDescent="0.2">
      <c r="A117" s="64"/>
    </row>
    <row r="118" spans="1:1" x14ac:dyDescent="0.2">
      <c r="A118" s="64"/>
    </row>
    <row r="119" spans="1:1" x14ac:dyDescent="0.2">
      <c r="A119" s="64"/>
    </row>
    <row r="120" spans="1:1" x14ac:dyDescent="0.2">
      <c r="A120" s="64"/>
    </row>
    <row r="121" spans="1:1" x14ac:dyDescent="0.2">
      <c r="A121" s="64"/>
    </row>
    <row r="122" spans="1:1" x14ac:dyDescent="0.2">
      <c r="A122" s="64"/>
    </row>
    <row r="123" spans="1:1" x14ac:dyDescent="0.2">
      <c r="A123" s="64"/>
    </row>
    <row r="124" spans="1:1" x14ac:dyDescent="0.2">
      <c r="A124" s="64"/>
    </row>
    <row r="125" spans="1:1" x14ac:dyDescent="0.2">
      <c r="A125" s="64"/>
    </row>
    <row r="126" spans="1:1" x14ac:dyDescent="0.2">
      <c r="A126" s="64"/>
    </row>
    <row r="127" spans="1:1" x14ac:dyDescent="0.2">
      <c r="A127" s="64"/>
    </row>
    <row r="128" spans="1:1" x14ac:dyDescent="0.2">
      <c r="A128" s="64"/>
    </row>
    <row r="129" spans="1:1" x14ac:dyDescent="0.2">
      <c r="A129" s="64"/>
    </row>
    <row r="130" spans="1:1" x14ac:dyDescent="0.2">
      <c r="A130" s="64"/>
    </row>
    <row r="131" spans="1:1" x14ac:dyDescent="0.2">
      <c r="A131" s="62" t="s">
        <v>897</v>
      </c>
    </row>
    <row r="132" spans="1:1" x14ac:dyDescent="0.2">
      <c r="A132" s="64"/>
    </row>
    <row r="133" spans="1:1" x14ac:dyDescent="0.2">
      <c r="A133" s="62" t="s">
        <v>886</v>
      </c>
    </row>
    <row r="134" spans="1:1" x14ac:dyDescent="0.2">
      <c r="A134" s="64"/>
    </row>
    <row r="135" spans="1:1" x14ac:dyDescent="0.2">
      <c r="A135" s="64"/>
    </row>
    <row r="136" spans="1:1" x14ac:dyDescent="0.2">
      <c r="A136" s="64"/>
    </row>
    <row r="137" spans="1:1" x14ac:dyDescent="0.2">
      <c r="A137" s="64"/>
    </row>
    <row r="138" spans="1:1" x14ac:dyDescent="0.2">
      <c r="A138" s="64"/>
    </row>
    <row r="139" spans="1:1" x14ac:dyDescent="0.2">
      <c r="A139" s="64"/>
    </row>
    <row r="140" spans="1:1" x14ac:dyDescent="0.2">
      <c r="A140" s="64"/>
    </row>
    <row r="141" spans="1:1" x14ac:dyDescent="0.2">
      <c r="A141" s="64"/>
    </row>
    <row r="142" spans="1:1" x14ac:dyDescent="0.2">
      <c r="A142" s="64"/>
    </row>
    <row r="143" spans="1:1" x14ac:dyDescent="0.2">
      <c r="A143" s="64"/>
    </row>
    <row r="144" spans="1:1" x14ac:dyDescent="0.2">
      <c r="A144" s="64"/>
    </row>
    <row r="145" spans="1:1" x14ac:dyDescent="0.2">
      <c r="A145" s="64"/>
    </row>
    <row r="152" spans="1:1" x14ac:dyDescent="0.2">
      <c r="A152" s="7" t="s">
        <v>884</v>
      </c>
    </row>
  </sheetData>
  <mergeCells count="5">
    <mergeCell ref="A1:F1"/>
    <mergeCell ref="A98:B98"/>
    <mergeCell ref="A99:B99"/>
    <mergeCell ref="A100:B100"/>
    <mergeCell ref="A106:C106"/>
  </mergeCells>
  <conditionalFormatting sqref="F2:F3 F5:F84 F251:F65541">
    <cfRule type="cellIs" dxfId="53" priority="3" stopIfTrue="1" operator="between">
      <formula>0.009</formula>
      <formula>-0.009</formula>
    </cfRule>
  </conditionalFormatting>
  <conditionalFormatting sqref="F110:F145">
    <cfRule type="cellIs" dxfId="52" priority="1" stopIfTrue="1" operator="between">
      <formula>0.009</formula>
      <formula>-0.009</formula>
    </cfRule>
  </conditionalFormatting>
  <conditionalFormatting sqref="F246:F248">
    <cfRule type="cellIs" dxfId="51" priority="2" stopIfTrue="1" operator="between">
      <formula>0.009</formula>
      <formula>-0.009</formula>
    </cfRule>
  </conditionalFormatting>
  <hyperlinks>
    <hyperlink ref="A108" r:id="rId1" xr:uid="{00000000-0004-0000-14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142"/>
  <sheetViews>
    <sheetView workbookViewId="0">
      <selection sqref="A1:F1"/>
    </sheetView>
  </sheetViews>
  <sheetFormatPr defaultColWidth="9.140625" defaultRowHeight="11.25" x14ac:dyDescent="0.2"/>
  <cols>
    <col min="1" max="1" width="38.7109375" style="7" bestFit="1" customWidth="1"/>
    <col min="2" max="2" width="32.140625" style="7" bestFit="1" customWidth="1"/>
    <col min="3" max="3" width="24.28515625" style="7" bestFit="1" customWidth="1"/>
    <col min="4" max="4" width="15.28515625" style="7" bestFit="1" customWidth="1"/>
    <col min="5" max="5" width="31.28515625" style="10" customWidth="1"/>
    <col min="6" max="6" width="13.5703125" style="11" bestFit="1" customWidth="1"/>
    <col min="7" max="16384" width="9.140625" style="7"/>
  </cols>
  <sheetData>
    <row r="1" spans="1:6" s="1" customFormat="1" ht="15" x14ac:dyDescent="0.2">
      <c r="A1" s="79" t="s">
        <v>17</v>
      </c>
      <c r="B1" s="80"/>
      <c r="C1" s="80"/>
      <c r="D1" s="80"/>
      <c r="E1" s="80"/>
      <c r="F1" s="80"/>
    </row>
    <row r="2" spans="1:6" s="1" customFormat="1" ht="12" x14ac:dyDescent="0.2">
      <c r="E2" s="5"/>
      <c r="F2" s="9"/>
    </row>
    <row r="3" spans="1:6" s="1" customFormat="1" ht="12" x14ac:dyDescent="0.2">
      <c r="A3" s="8" t="s">
        <v>7</v>
      </c>
      <c r="B3" s="2"/>
      <c r="C3" s="3"/>
      <c r="D3" s="3"/>
      <c r="E3" s="4"/>
      <c r="F3" s="9"/>
    </row>
    <row r="4" spans="1:6" s="1" customFormat="1" ht="28.5" customHeight="1" x14ac:dyDescent="0.2">
      <c r="A4" s="6" t="s">
        <v>2</v>
      </c>
      <c r="B4" s="6" t="s">
        <v>0</v>
      </c>
      <c r="C4" s="13" t="s">
        <v>415</v>
      </c>
      <c r="D4" s="13" t="s">
        <v>1</v>
      </c>
      <c r="E4" s="53" t="s">
        <v>6</v>
      </c>
      <c r="F4" s="12" t="s">
        <v>3</v>
      </c>
    </row>
    <row r="5" spans="1:6" x14ac:dyDescent="0.2">
      <c r="A5" s="16" t="s">
        <v>103</v>
      </c>
      <c r="B5" s="17"/>
      <c r="C5" s="17"/>
      <c r="D5" s="17"/>
      <c r="E5" s="18"/>
      <c r="F5" s="19"/>
    </row>
    <row r="6" spans="1:6" x14ac:dyDescent="0.2">
      <c r="A6" s="20" t="s">
        <v>25</v>
      </c>
      <c r="B6" s="21"/>
      <c r="C6" s="21"/>
      <c r="D6" s="21"/>
      <c r="E6" s="22"/>
      <c r="F6" s="23"/>
    </row>
    <row r="7" spans="1:6" x14ac:dyDescent="0.2">
      <c r="A7" s="21" t="s">
        <v>105</v>
      </c>
      <c r="B7" s="21" t="s">
        <v>104</v>
      </c>
      <c r="C7" s="21" t="s">
        <v>106</v>
      </c>
      <c r="D7" s="24">
        <v>1285883</v>
      </c>
      <c r="E7" s="22">
        <v>23095.101620000001</v>
      </c>
      <c r="F7" s="23">
        <v>5.0237061251162798</v>
      </c>
    </row>
    <row r="8" spans="1:6" x14ac:dyDescent="0.2">
      <c r="A8" s="21" t="s">
        <v>108</v>
      </c>
      <c r="B8" s="21" t="s">
        <v>107</v>
      </c>
      <c r="C8" s="21" t="s">
        <v>106</v>
      </c>
      <c r="D8" s="24">
        <v>1749220</v>
      </c>
      <c r="E8" s="22">
        <v>22741.609219999998</v>
      </c>
      <c r="F8" s="23">
        <v>4.9468135457164903</v>
      </c>
    </row>
    <row r="9" spans="1:6" x14ac:dyDescent="0.2">
      <c r="A9" s="21" t="s">
        <v>474</v>
      </c>
      <c r="B9" s="21" t="s">
        <v>473</v>
      </c>
      <c r="C9" s="21" t="s">
        <v>127</v>
      </c>
      <c r="D9" s="24">
        <v>209347</v>
      </c>
      <c r="E9" s="22">
        <v>17282.222890000001</v>
      </c>
      <c r="F9" s="23">
        <v>3.75927373763674</v>
      </c>
    </row>
    <row r="10" spans="1:6" x14ac:dyDescent="0.2">
      <c r="A10" s="21" t="s">
        <v>126</v>
      </c>
      <c r="B10" s="21" t="s">
        <v>125</v>
      </c>
      <c r="C10" s="21" t="s">
        <v>127</v>
      </c>
      <c r="D10" s="24">
        <v>5679142</v>
      </c>
      <c r="E10" s="22">
        <v>15887.96766</v>
      </c>
      <c r="F10" s="23">
        <v>3.4559917406932499</v>
      </c>
    </row>
    <row r="11" spans="1:6" x14ac:dyDescent="0.2">
      <c r="A11" s="21" t="s">
        <v>468</v>
      </c>
      <c r="B11" s="21" t="s">
        <v>467</v>
      </c>
      <c r="C11" s="21" t="s">
        <v>111</v>
      </c>
      <c r="D11" s="24">
        <v>160042</v>
      </c>
      <c r="E11" s="22">
        <v>13901.00806</v>
      </c>
      <c r="F11" s="23">
        <v>3.0237831591023201</v>
      </c>
    </row>
    <row r="12" spans="1:6" x14ac:dyDescent="0.2">
      <c r="A12" s="21" t="s">
        <v>255</v>
      </c>
      <c r="B12" s="21" t="s">
        <v>254</v>
      </c>
      <c r="C12" s="21" t="s">
        <v>153</v>
      </c>
      <c r="D12" s="24">
        <v>423586</v>
      </c>
      <c r="E12" s="22">
        <v>12563.984350000001</v>
      </c>
      <c r="F12" s="23">
        <v>2.7329503101342101</v>
      </c>
    </row>
    <row r="13" spans="1:6" x14ac:dyDescent="0.2">
      <c r="A13" s="21" t="s">
        <v>704</v>
      </c>
      <c r="B13" s="21" t="s">
        <v>703</v>
      </c>
      <c r="C13" s="21" t="s">
        <v>181</v>
      </c>
      <c r="D13" s="24">
        <v>7310748</v>
      </c>
      <c r="E13" s="22">
        <v>11877.0412</v>
      </c>
      <c r="F13" s="23">
        <v>2.5835246627807802</v>
      </c>
    </row>
    <row r="14" spans="1:6" x14ac:dyDescent="0.2">
      <c r="A14" s="21" t="s">
        <v>113</v>
      </c>
      <c r="B14" s="21" t="s">
        <v>112</v>
      </c>
      <c r="C14" s="21" t="s">
        <v>114</v>
      </c>
      <c r="D14" s="24">
        <v>278729</v>
      </c>
      <c r="E14" s="22">
        <v>10382.09779</v>
      </c>
      <c r="F14" s="23">
        <v>2.2583407129939799</v>
      </c>
    </row>
    <row r="15" spans="1:6" x14ac:dyDescent="0.2">
      <c r="A15" s="21" t="s">
        <v>121</v>
      </c>
      <c r="B15" s="21" t="s">
        <v>120</v>
      </c>
      <c r="C15" s="21" t="s">
        <v>122</v>
      </c>
      <c r="D15" s="24">
        <v>795986</v>
      </c>
      <c r="E15" s="22">
        <v>10285.731089999999</v>
      </c>
      <c r="F15" s="23">
        <v>2.2373787796363001</v>
      </c>
    </row>
    <row r="16" spans="1:6" x14ac:dyDescent="0.2">
      <c r="A16" s="21" t="s">
        <v>191</v>
      </c>
      <c r="B16" s="21" t="s">
        <v>190</v>
      </c>
      <c r="C16" s="21" t="s">
        <v>159</v>
      </c>
      <c r="D16" s="24">
        <v>7541038</v>
      </c>
      <c r="E16" s="22">
        <v>9847.8415239999995</v>
      </c>
      <c r="F16" s="23">
        <v>2.1421279108142399</v>
      </c>
    </row>
    <row r="17" spans="1:6" x14ac:dyDescent="0.2">
      <c r="A17" s="21" t="s">
        <v>250</v>
      </c>
      <c r="B17" s="21" t="s">
        <v>249</v>
      </c>
      <c r="C17" s="21" t="s">
        <v>251</v>
      </c>
      <c r="D17" s="24">
        <v>219878</v>
      </c>
      <c r="E17" s="22">
        <v>9628.2377419999993</v>
      </c>
      <c r="F17" s="23">
        <v>2.0943591292395101</v>
      </c>
    </row>
    <row r="18" spans="1:6" x14ac:dyDescent="0.2">
      <c r="A18" s="21" t="s">
        <v>679</v>
      </c>
      <c r="B18" s="21" t="s">
        <v>678</v>
      </c>
      <c r="C18" s="21" t="s">
        <v>171</v>
      </c>
      <c r="D18" s="24">
        <v>510460</v>
      </c>
      <c r="E18" s="22">
        <v>9503.9995099999996</v>
      </c>
      <c r="F18" s="23">
        <v>2.0673345082899499</v>
      </c>
    </row>
    <row r="19" spans="1:6" x14ac:dyDescent="0.2">
      <c r="A19" s="21" t="s">
        <v>116</v>
      </c>
      <c r="B19" s="21" t="s">
        <v>115</v>
      </c>
      <c r="C19" s="21" t="s">
        <v>117</v>
      </c>
      <c r="D19" s="24">
        <v>546788</v>
      </c>
      <c r="E19" s="22">
        <v>8897.0609420000001</v>
      </c>
      <c r="F19" s="23">
        <v>1.9353116641475201</v>
      </c>
    </row>
    <row r="20" spans="1:6" x14ac:dyDescent="0.2">
      <c r="A20" s="21" t="s">
        <v>271</v>
      </c>
      <c r="B20" s="21" t="s">
        <v>270</v>
      </c>
      <c r="C20" s="21" t="s">
        <v>150</v>
      </c>
      <c r="D20" s="24">
        <v>572804</v>
      </c>
      <c r="E20" s="22">
        <v>8786.2405560000007</v>
      </c>
      <c r="F20" s="23">
        <v>1.91120572769847</v>
      </c>
    </row>
    <row r="21" spans="1:6" x14ac:dyDescent="0.2">
      <c r="A21" s="21" t="s">
        <v>656</v>
      </c>
      <c r="B21" s="21" t="s">
        <v>655</v>
      </c>
      <c r="C21" s="21" t="s">
        <v>184</v>
      </c>
      <c r="D21" s="24">
        <v>539511</v>
      </c>
      <c r="E21" s="22">
        <v>8181.1448039999996</v>
      </c>
      <c r="F21" s="23">
        <v>1.7795837376496499</v>
      </c>
    </row>
    <row r="22" spans="1:6" x14ac:dyDescent="0.2">
      <c r="A22" s="21" t="s">
        <v>164</v>
      </c>
      <c r="B22" s="21" t="s">
        <v>163</v>
      </c>
      <c r="C22" s="21" t="s">
        <v>150</v>
      </c>
      <c r="D22" s="24">
        <v>554035</v>
      </c>
      <c r="E22" s="22">
        <v>7978.9350530000002</v>
      </c>
      <c r="F22" s="23">
        <v>1.7355985506012701</v>
      </c>
    </row>
    <row r="23" spans="1:6" x14ac:dyDescent="0.2">
      <c r="A23" s="21" t="s">
        <v>537</v>
      </c>
      <c r="B23" s="21" t="s">
        <v>536</v>
      </c>
      <c r="C23" s="21" t="s">
        <v>443</v>
      </c>
      <c r="D23" s="24">
        <v>1375604</v>
      </c>
      <c r="E23" s="22">
        <v>7787.9820460000001</v>
      </c>
      <c r="F23" s="23">
        <v>1.69406195956741</v>
      </c>
    </row>
    <row r="24" spans="1:6" x14ac:dyDescent="0.2">
      <c r="A24" s="21" t="s">
        <v>508</v>
      </c>
      <c r="B24" s="21" t="s">
        <v>507</v>
      </c>
      <c r="C24" s="21" t="s">
        <v>144</v>
      </c>
      <c r="D24" s="24">
        <v>1531572</v>
      </c>
      <c r="E24" s="22">
        <v>7657.0942139999997</v>
      </c>
      <c r="F24" s="23">
        <v>1.6655909004597</v>
      </c>
    </row>
    <row r="25" spans="1:6" x14ac:dyDescent="0.2">
      <c r="A25" s="21" t="s">
        <v>660</v>
      </c>
      <c r="B25" s="21" t="s">
        <v>659</v>
      </c>
      <c r="C25" s="21" t="s">
        <v>141</v>
      </c>
      <c r="D25" s="24">
        <v>16311</v>
      </c>
      <c r="E25" s="22">
        <v>7282.0296390000003</v>
      </c>
      <c r="F25" s="23">
        <v>1.58400588586466</v>
      </c>
    </row>
    <row r="26" spans="1:6" x14ac:dyDescent="0.2">
      <c r="A26" s="21" t="s">
        <v>206</v>
      </c>
      <c r="B26" s="21" t="s">
        <v>205</v>
      </c>
      <c r="C26" s="21" t="s">
        <v>181</v>
      </c>
      <c r="D26" s="24">
        <v>198696</v>
      </c>
      <c r="E26" s="22">
        <v>7134.2792280000003</v>
      </c>
      <c r="F26" s="23">
        <v>1.5518668350415901</v>
      </c>
    </row>
    <row r="27" spans="1:6" x14ac:dyDescent="0.2">
      <c r="A27" s="21" t="s">
        <v>687</v>
      </c>
      <c r="B27" s="21" t="s">
        <v>686</v>
      </c>
      <c r="C27" s="21" t="s">
        <v>181</v>
      </c>
      <c r="D27" s="24">
        <v>248087</v>
      </c>
      <c r="E27" s="22">
        <v>6897.1907309999997</v>
      </c>
      <c r="F27" s="23">
        <v>1.5002947331227201</v>
      </c>
    </row>
    <row r="28" spans="1:6" x14ac:dyDescent="0.2">
      <c r="A28" s="21" t="s">
        <v>295</v>
      </c>
      <c r="B28" s="21" t="s">
        <v>294</v>
      </c>
      <c r="C28" s="21" t="s">
        <v>156</v>
      </c>
      <c r="D28" s="24">
        <v>306324</v>
      </c>
      <c r="E28" s="22">
        <v>6808.2040619999998</v>
      </c>
      <c r="F28" s="23">
        <v>1.4809381231599399</v>
      </c>
    </row>
    <row r="29" spans="1:6" x14ac:dyDescent="0.2">
      <c r="A29" s="21" t="s">
        <v>381</v>
      </c>
      <c r="B29" s="21" t="s">
        <v>380</v>
      </c>
      <c r="C29" s="21" t="s">
        <v>106</v>
      </c>
      <c r="D29" s="24">
        <v>3757322</v>
      </c>
      <c r="E29" s="22">
        <v>6745.5201870000001</v>
      </c>
      <c r="F29" s="23">
        <v>1.4673029648495399</v>
      </c>
    </row>
    <row r="30" spans="1:6" x14ac:dyDescent="0.2">
      <c r="A30" s="21" t="s">
        <v>466</v>
      </c>
      <c r="B30" s="21" t="s">
        <v>465</v>
      </c>
      <c r="C30" s="21" t="s">
        <v>111</v>
      </c>
      <c r="D30" s="24">
        <v>866249</v>
      </c>
      <c r="E30" s="22">
        <v>6575.6961590000001</v>
      </c>
      <c r="F30" s="23">
        <v>1.4303624038728899</v>
      </c>
    </row>
    <row r="31" spans="1:6" x14ac:dyDescent="0.2">
      <c r="A31" s="21" t="s">
        <v>644</v>
      </c>
      <c r="B31" s="21" t="s">
        <v>643</v>
      </c>
      <c r="C31" s="21" t="s">
        <v>147</v>
      </c>
      <c r="D31" s="24">
        <v>394950</v>
      </c>
      <c r="E31" s="22">
        <v>6549.2583750000003</v>
      </c>
      <c r="F31" s="23">
        <v>1.4246115888472399</v>
      </c>
    </row>
    <row r="32" spans="1:6" x14ac:dyDescent="0.2">
      <c r="A32" s="21" t="s">
        <v>621</v>
      </c>
      <c r="B32" s="21" t="s">
        <v>620</v>
      </c>
      <c r="C32" s="21" t="s">
        <v>159</v>
      </c>
      <c r="D32" s="24">
        <v>3927409</v>
      </c>
      <c r="E32" s="22">
        <v>6489.2578910000002</v>
      </c>
      <c r="F32" s="23">
        <v>1.4115601286744099</v>
      </c>
    </row>
    <row r="33" spans="1:6" x14ac:dyDescent="0.2">
      <c r="A33" s="21" t="s">
        <v>137</v>
      </c>
      <c r="B33" s="21" t="s">
        <v>136</v>
      </c>
      <c r="C33" s="21" t="s">
        <v>138</v>
      </c>
      <c r="D33" s="24">
        <v>332201</v>
      </c>
      <c r="E33" s="22">
        <v>6291.5547390000002</v>
      </c>
      <c r="F33" s="23">
        <v>1.36855522867444</v>
      </c>
    </row>
    <row r="34" spans="1:6" x14ac:dyDescent="0.2">
      <c r="A34" s="21" t="s">
        <v>132</v>
      </c>
      <c r="B34" s="21" t="s">
        <v>131</v>
      </c>
      <c r="C34" s="21" t="s">
        <v>133</v>
      </c>
      <c r="D34" s="24">
        <v>1719022</v>
      </c>
      <c r="E34" s="22">
        <v>6251.2235030000002</v>
      </c>
      <c r="F34" s="23">
        <v>1.35978227410337</v>
      </c>
    </row>
    <row r="35" spans="1:6" x14ac:dyDescent="0.2">
      <c r="A35" s="21" t="s">
        <v>541</v>
      </c>
      <c r="B35" s="21" t="s">
        <v>540</v>
      </c>
      <c r="C35" s="21" t="s">
        <v>225</v>
      </c>
      <c r="D35" s="24">
        <v>381544</v>
      </c>
      <c r="E35" s="22">
        <v>6226.0349919999999</v>
      </c>
      <c r="F35" s="23">
        <v>1.3543032041657099</v>
      </c>
    </row>
    <row r="36" spans="1:6" x14ac:dyDescent="0.2">
      <c r="A36" s="21" t="s">
        <v>275</v>
      </c>
      <c r="B36" s="21" t="s">
        <v>274</v>
      </c>
      <c r="C36" s="21" t="s">
        <v>147</v>
      </c>
      <c r="D36" s="24">
        <v>335249</v>
      </c>
      <c r="E36" s="22">
        <v>5759.5778200000004</v>
      </c>
      <c r="F36" s="23">
        <v>1.2528382359383501</v>
      </c>
    </row>
    <row r="37" spans="1:6" x14ac:dyDescent="0.2">
      <c r="A37" s="21" t="s">
        <v>559</v>
      </c>
      <c r="B37" s="21" t="s">
        <v>558</v>
      </c>
      <c r="C37" s="21" t="s">
        <v>217</v>
      </c>
      <c r="D37" s="24">
        <v>91364</v>
      </c>
      <c r="E37" s="22">
        <v>5651.1831739999998</v>
      </c>
      <c r="F37" s="23">
        <v>1.22925995271623</v>
      </c>
    </row>
    <row r="38" spans="1:6" x14ac:dyDescent="0.2">
      <c r="A38" s="21" t="s">
        <v>231</v>
      </c>
      <c r="B38" s="21" t="s">
        <v>230</v>
      </c>
      <c r="C38" s="21" t="s">
        <v>150</v>
      </c>
      <c r="D38" s="24">
        <v>2054905</v>
      </c>
      <c r="E38" s="22">
        <v>5522.5571879999998</v>
      </c>
      <c r="F38" s="23">
        <v>1.2012808961894701</v>
      </c>
    </row>
    <row r="39" spans="1:6" x14ac:dyDescent="0.2">
      <c r="A39" s="21" t="s">
        <v>224</v>
      </c>
      <c r="B39" s="21" t="s">
        <v>223</v>
      </c>
      <c r="C39" s="21" t="s">
        <v>225</v>
      </c>
      <c r="D39" s="24">
        <v>605153</v>
      </c>
      <c r="E39" s="22">
        <v>5396.1493010000004</v>
      </c>
      <c r="F39" s="23">
        <v>1.1737843262832801</v>
      </c>
    </row>
    <row r="40" spans="1:6" x14ac:dyDescent="0.2">
      <c r="A40" s="21" t="s">
        <v>170</v>
      </c>
      <c r="B40" s="21" t="s">
        <v>169</v>
      </c>
      <c r="C40" s="21" t="s">
        <v>171</v>
      </c>
      <c r="D40" s="24">
        <v>816678</v>
      </c>
      <c r="E40" s="22">
        <v>5371.6995450000004</v>
      </c>
      <c r="F40" s="23">
        <v>1.16846595224034</v>
      </c>
    </row>
    <row r="41" spans="1:6" x14ac:dyDescent="0.2">
      <c r="A41" s="21" t="s">
        <v>383</v>
      </c>
      <c r="B41" s="21" t="s">
        <v>382</v>
      </c>
      <c r="C41" s="21" t="s">
        <v>153</v>
      </c>
      <c r="D41" s="24">
        <v>275195</v>
      </c>
      <c r="E41" s="22">
        <v>5274.2497729999995</v>
      </c>
      <c r="F41" s="23">
        <v>1.1472684262652399</v>
      </c>
    </row>
    <row r="42" spans="1:6" x14ac:dyDescent="0.2">
      <c r="A42" s="21" t="s">
        <v>702</v>
      </c>
      <c r="B42" s="21" t="s">
        <v>701</v>
      </c>
      <c r="C42" s="21" t="s">
        <v>220</v>
      </c>
      <c r="D42" s="24">
        <v>474692</v>
      </c>
      <c r="E42" s="22">
        <v>5059.9793739999996</v>
      </c>
      <c r="F42" s="23">
        <v>1.10065977592896</v>
      </c>
    </row>
    <row r="43" spans="1:6" x14ac:dyDescent="0.2">
      <c r="A43" s="21" t="s">
        <v>488</v>
      </c>
      <c r="B43" s="21" t="s">
        <v>487</v>
      </c>
      <c r="C43" s="21" t="s">
        <v>327</v>
      </c>
      <c r="D43" s="24">
        <v>302832</v>
      </c>
      <c r="E43" s="22">
        <v>4903.6071599999996</v>
      </c>
      <c r="F43" s="23">
        <v>1.06664528825988</v>
      </c>
    </row>
    <row r="44" spans="1:6" x14ac:dyDescent="0.2">
      <c r="A44" s="21" t="s">
        <v>642</v>
      </c>
      <c r="B44" s="21" t="s">
        <v>641</v>
      </c>
      <c r="C44" s="21" t="s">
        <v>150</v>
      </c>
      <c r="D44" s="24">
        <v>314078</v>
      </c>
      <c r="E44" s="22">
        <v>4844.8101889999998</v>
      </c>
      <c r="F44" s="23">
        <v>1.0538556193417199</v>
      </c>
    </row>
    <row r="45" spans="1:6" x14ac:dyDescent="0.2">
      <c r="A45" s="21" t="s">
        <v>730</v>
      </c>
      <c r="B45" s="21" t="s">
        <v>729</v>
      </c>
      <c r="C45" s="21" t="s">
        <v>251</v>
      </c>
      <c r="D45" s="24">
        <v>1406358</v>
      </c>
      <c r="E45" s="22">
        <v>4804.1189279999999</v>
      </c>
      <c r="F45" s="23">
        <v>1.0450043512032201</v>
      </c>
    </row>
    <row r="46" spans="1:6" x14ac:dyDescent="0.2">
      <c r="A46" s="21" t="s">
        <v>714</v>
      </c>
      <c r="B46" s="21" t="s">
        <v>713</v>
      </c>
      <c r="C46" s="21" t="s">
        <v>147</v>
      </c>
      <c r="D46" s="24">
        <v>415644</v>
      </c>
      <c r="E46" s="22">
        <v>4785.517194</v>
      </c>
      <c r="F46" s="23">
        <v>1.04095805400258</v>
      </c>
    </row>
    <row r="47" spans="1:6" x14ac:dyDescent="0.2">
      <c r="A47" s="21" t="s">
        <v>419</v>
      </c>
      <c r="B47" s="21" t="s">
        <v>418</v>
      </c>
      <c r="C47" s="21" t="s">
        <v>133</v>
      </c>
      <c r="D47" s="24">
        <v>2546184</v>
      </c>
      <c r="E47" s="22">
        <v>4429.850923</v>
      </c>
      <c r="F47" s="23">
        <v>0.96359260857095497</v>
      </c>
    </row>
    <row r="48" spans="1:6" x14ac:dyDescent="0.2">
      <c r="A48" s="21" t="s">
        <v>129</v>
      </c>
      <c r="B48" s="21" t="s">
        <v>128</v>
      </c>
      <c r="C48" s="21" t="s">
        <v>130</v>
      </c>
      <c r="D48" s="24">
        <v>282880</v>
      </c>
      <c r="E48" s="22">
        <v>4325.5180799999998</v>
      </c>
      <c r="F48" s="23">
        <v>0.94089785922306701</v>
      </c>
    </row>
    <row r="49" spans="1:6" x14ac:dyDescent="0.2">
      <c r="A49" s="21" t="s">
        <v>506</v>
      </c>
      <c r="B49" s="21" t="s">
        <v>505</v>
      </c>
      <c r="C49" s="21" t="s">
        <v>209</v>
      </c>
      <c r="D49" s="24">
        <v>348132</v>
      </c>
      <c r="E49" s="22">
        <v>4319.9699879999998</v>
      </c>
      <c r="F49" s="23">
        <v>0.939691023928653</v>
      </c>
    </row>
    <row r="50" spans="1:6" x14ac:dyDescent="0.2">
      <c r="A50" s="21" t="s">
        <v>186</v>
      </c>
      <c r="B50" s="21" t="s">
        <v>185</v>
      </c>
      <c r="C50" s="21" t="s">
        <v>117</v>
      </c>
      <c r="D50" s="24">
        <v>312951</v>
      </c>
      <c r="E50" s="22">
        <v>4306.8316619999996</v>
      </c>
      <c r="F50" s="23">
        <v>0.93683314134012896</v>
      </c>
    </row>
    <row r="51" spans="1:6" x14ac:dyDescent="0.2">
      <c r="A51" s="21" t="s">
        <v>202</v>
      </c>
      <c r="B51" s="21" t="s">
        <v>201</v>
      </c>
      <c r="C51" s="21" t="s">
        <v>147</v>
      </c>
      <c r="D51" s="24">
        <v>70809</v>
      </c>
      <c r="E51" s="22">
        <v>4294.5304459999998</v>
      </c>
      <c r="F51" s="23">
        <v>0.93415734907983194</v>
      </c>
    </row>
    <row r="52" spans="1:6" x14ac:dyDescent="0.2">
      <c r="A52" s="21" t="s">
        <v>636</v>
      </c>
      <c r="B52" s="21" t="s">
        <v>635</v>
      </c>
      <c r="C52" s="21" t="s">
        <v>106</v>
      </c>
      <c r="D52" s="24">
        <v>2022164</v>
      </c>
      <c r="E52" s="22">
        <v>4262.3172789999999</v>
      </c>
      <c r="F52" s="23">
        <v>0.92715025783468397</v>
      </c>
    </row>
    <row r="53" spans="1:6" x14ac:dyDescent="0.2">
      <c r="A53" s="21" t="s">
        <v>158</v>
      </c>
      <c r="B53" s="21" t="s">
        <v>157</v>
      </c>
      <c r="C53" s="21" t="s">
        <v>159</v>
      </c>
      <c r="D53" s="24">
        <v>658414</v>
      </c>
      <c r="E53" s="22">
        <v>4243.8074370000004</v>
      </c>
      <c r="F53" s="23">
        <v>0.92312394921910301</v>
      </c>
    </row>
    <row r="54" spans="1:6" x14ac:dyDescent="0.2">
      <c r="A54" s="21" t="s">
        <v>227</v>
      </c>
      <c r="B54" s="21" t="s">
        <v>226</v>
      </c>
      <c r="C54" s="21" t="s">
        <v>117</v>
      </c>
      <c r="D54" s="24">
        <v>1200125</v>
      </c>
      <c r="E54" s="22">
        <v>4192.6366879999996</v>
      </c>
      <c r="F54" s="23">
        <v>0.911993155797719</v>
      </c>
    </row>
    <row r="55" spans="1:6" x14ac:dyDescent="0.2">
      <c r="A55" s="21" t="s">
        <v>143</v>
      </c>
      <c r="B55" s="21" t="s">
        <v>142</v>
      </c>
      <c r="C55" s="21" t="s">
        <v>144</v>
      </c>
      <c r="D55" s="24">
        <v>60862</v>
      </c>
      <c r="E55" s="22">
        <v>4156.2051179999999</v>
      </c>
      <c r="F55" s="23">
        <v>0.90406846664207097</v>
      </c>
    </row>
    <row r="56" spans="1:6" x14ac:dyDescent="0.2">
      <c r="A56" s="21" t="s">
        <v>152</v>
      </c>
      <c r="B56" s="21" t="s">
        <v>151</v>
      </c>
      <c r="C56" s="21" t="s">
        <v>153</v>
      </c>
      <c r="D56" s="24">
        <v>521701</v>
      </c>
      <c r="E56" s="22">
        <v>4102.9175150000001</v>
      </c>
      <c r="F56" s="23">
        <v>0.892477209673882</v>
      </c>
    </row>
    <row r="57" spans="1:6" x14ac:dyDescent="0.2">
      <c r="A57" s="21" t="s">
        <v>609</v>
      </c>
      <c r="B57" s="21" t="s">
        <v>608</v>
      </c>
      <c r="C57" s="21" t="s">
        <v>184</v>
      </c>
      <c r="D57" s="24">
        <v>739719</v>
      </c>
      <c r="E57" s="22">
        <v>4093.9748060000002</v>
      </c>
      <c r="F57" s="23">
        <v>0.890531968526316</v>
      </c>
    </row>
    <row r="58" spans="1:6" x14ac:dyDescent="0.2">
      <c r="A58" s="21" t="s">
        <v>183</v>
      </c>
      <c r="B58" s="21" t="s">
        <v>182</v>
      </c>
      <c r="C58" s="21" t="s">
        <v>184</v>
      </c>
      <c r="D58" s="24">
        <v>353279</v>
      </c>
      <c r="E58" s="22">
        <v>3962.9071829999998</v>
      </c>
      <c r="F58" s="23">
        <v>0.86202180081614999</v>
      </c>
    </row>
    <row r="59" spans="1:6" x14ac:dyDescent="0.2">
      <c r="A59" s="21" t="s">
        <v>352</v>
      </c>
      <c r="B59" s="21" t="s">
        <v>351</v>
      </c>
      <c r="C59" s="21" t="s">
        <v>184</v>
      </c>
      <c r="D59" s="24">
        <v>111367</v>
      </c>
      <c r="E59" s="22">
        <v>3879.6921790000001</v>
      </c>
      <c r="F59" s="23">
        <v>0.84392065832390994</v>
      </c>
    </row>
    <row r="60" spans="1:6" x14ac:dyDescent="0.2">
      <c r="A60" s="21" t="s">
        <v>146</v>
      </c>
      <c r="B60" s="21" t="s">
        <v>145</v>
      </c>
      <c r="C60" s="21" t="s">
        <v>147</v>
      </c>
      <c r="D60" s="24">
        <v>904681</v>
      </c>
      <c r="E60" s="22">
        <v>3706.4780569999998</v>
      </c>
      <c r="F60" s="23">
        <v>0.80624267534874705</v>
      </c>
    </row>
    <row r="61" spans="1:6" x14ac:dyDescent="0.2">
      <c r="A61" s="21" t="s">
        <v>691</v>
      </c>
      <c r="B61" s="21" t="s">
        <v>690</v>
      </c>
      <c r="C61" s="21" t="s">
        <v>181</v>
      </c>
      <c r="D61" s="24">
        <v>349245</v>
      </c>
      <c r="E61" s="22">
        <v>3671.4380630000001</v>
      </c>
      <c r="F61" s="23">
        <v>0.79862068539701603</v>
      </c>
    </row>
    <row r="62" spans="1:6" x14ac:dyDescent="0.2">
      <c r="A62" s="21" t="s">
        <v>524</v>
      </c>
      <c r="B62" s="21" t="s">
        <v>523</v>
      </c>
      <c r="C62" s="21" t="s">
        <v>184</v>
      </c>
      <c r="D62" s="24">
        <v>249020</v>
      </c>
      <c r="E62" s="22">
        <v>3633.5753300000001</v>
      </c>
      <c r="F62" s="23">
        <v>0.79038468597101497</v>
      </c>
    </row>
    <row r="63" spans="1:6" x14ac:dyDescent="0.2">
      <c r="A63" s="21" t="s">
        <v>379</v>
      </c>
      <c r="B63" s="21" t="s">
        <v>378</v>
      </c>
      <c r="C63" s="21" t="s">
        <v>171</v>
      </c>
      <c r="D63" s="24">
        <v>514912</v>
      </c>
      <c r="E63" s="22">
        <v>3602.5818079999999</v>
      </c>
      <c r="F63" s="23">
        <v>0.78364289505481999</v>
      </c>
    </row>
    <row r="64" spans="1:6" x14ac:dyDescent="0.2">
      <c r="A64" s="21" t="s">
        <v>732</v>
      </c>
      <c r="B64" s="21" t="s">
        <v>731</v>
      </c>
      <c r="C64" s="21" t="s">
        <v>443</v>
      </c>
      <c r="D64" s="24">
        <v>96959</v>
      </c>
      <c r="E64" s="22">
        <v>3543.996889</v>
      </c>
      <c r="F64" s="23">
        <v>0.77089935223512196</v>
      </c>
    </row>
    <row r="65" spans="1:9" x14ac:dyDescent="0.2">
      <c r="A65" s="21" t="s">
        <v>387</v>
      </c>
      <c r="B65" s="21" t="s">
        <v>386</v>
      </c>
      <c r="C65" s="21" t="s">
        <v>370</v>
      </c>
      <c r="D65" s="24">
        <v>502306</v>
      </c>
      <c r="E65" s="22">
        <v>3435.77304</v>
      </c>
      <c r="F65" s="23">
        <v>0.74735822121735995</v>
      </c>
    </row>
    <row r="66" spans="1:9" x14ac:dyDescent="0.2">
      <c r="A66" s="21" t="s">
        <v>369</v>
      </c>
      <c r="B66" s="21" t="s">
        <v>368</v>
      </c>
      <c r="C66" s="21" t="s">
        <v>370</v>
      </c>
      <c r="D66" s="24">
        <v>633075</v>
      </c>
      <c r="E66" s="22">
        <v>3337.2548630000001</v>
      </c>
      <c r="F66" s="23">
        <v>0.72592829302853601</v>
      </c>
    </row>
    <row r="67" spans="1:9" x14ac:dyDescent="0.2">
      <c r="A67" s="21" t="s">
        <v>399</v>
      </c>
      <c r="B67" s="21" t="s">
        <v>398</v>
      </c>
      <c r="C67" s="21" t="s">
        <v>400</v>
      </c>
      <c r="D67" s="24">
        <v>599362</v>
      </c>
      <c r="E67" s="22">
        <v>3266.5228999999999</v>
      </c>
      <c r="F67" s="23">
        <v>0.71054249383998103</v>
      </c>
    </row>
    <row r="68" spans="1:9" x14ac:dyDescent="0.2">
      <c r="A68" s="21" t="s">
        <v>472</v>
      </c>
      <c r="B68" s="21" t="s">
        <v>471</v>
      </c>
      <c r="C68" s="21" t="s">
        <v>111</v>
      </c>
      <c r="D68" s="24">
        <v>497820</v>
      </c>
      <c r="E68" s="22">
        <v>2940.37383</v>
      </c>
      <c r="F68" s="23">
        <v>0.63959770616946099</v>
      </c>
    </row>
    <row r="69" spans="1:9" x14ac:dyDescent="0.2">
      <c r="A69" s="21" t="s">
        <v>706</v>
      </c>
      <c r="B69" s="21" t="s">
        <v>705</v>
      </c>
      <c r="C69" s="21" t="s">
        <v>114</v>
      </c>
      <c r="D69" s="24">
        <v>200000</v>
      </c>
      <c r="E69" s="22">
        <v>2869.7</v>
      </c>
      <c r="F69" s="23">
        <v>0.62422455222113804</v>
      </c>
    </row>
    <row r="70" spans="1:9" x14ac:dyDescent="0.2">
      <c r="A70" s="21" t="s">
        <v>545</v>
      </c>
      <c r="B70" s="21" t="s">
        <v>544</v>
      </c>
      <c r="C70" s="21" t="s">
        <v>443</v>
      </c>
      <c r="D70" s="24">
        <v>191923</v>
      </c>
      <c r="E70" s="22">
        <v>2313.6317650000001</v>
      </c>
      <c r="F70" s="23">
        <v>0.50326715423623603</v>
      </c>
    </row>
    <row r="71" spans="1:9" x14ac:dyDescent="0.2">
      <c r="A71" s="21" t="s">
        <v>720</v>
      </c>
      <c r="B71" s="21" t="s">
        <v>719</v>
      </c>
      <c r="C71" s="21" t="s">
        <v>147</v>
      </c>
      <c r="D71" s="24">
        <v>66121</v>
      </c>
      <c r="E71" s="22">
        <v>459.97073649999999</v>
      </c>
      <c r="F71" s="23">
        <v>0.100054022032456</v>
      </c>
    </row>
    <row r="72" spans="1:9" x14ac:dyDescent="0.2">
      <c r="A72" s="21" t="s">
        <v>411</v>
      </c>
      <c r="B72" s="21" t="s">
        <v>1302</v>
      </c>
      <c r="C72" s="21" t="s">
        <v>400</v>
      </c>
      <c r="D72" s="24">
        <v>74920</v>
      </c>
      <c r="E72" s="22">
        <v>138.602</v>
      </c>
      <c r="F72" s="23">
        <v>3.0149064845438299E-2</v>
      </c>
    </row>
    <row r="73" spans="1:9" x14ac:dyDescent="0.2">
      <c r="A73" s="20" t="s">
        <v>28</v>
      </c>
      <c r="B73" s="20"/>
      <c r="C73" s="20"/>
      <c r="D73" s="20"/>
      <c r="E73" s="25">
        <f>SUM(E7:E72)</f>
        <v>438400.05800849985</v>
      </c>
      <c r="F73" s="26">
        <f>SUM(F7:F72)</f>
        <v>95.361912361597632</v>
      </c>
      <c r="G73" s="14"/>
      <c r="H73" s="14"/>
      <c r="I73" s="14"/>
    </row>
    <row r="74" spans="1:9" x14ac:dyDescent="0.2">
      <c r="A74" s="21"/>
      <c r="B74" s="21"/>
      <c r="C74" s="21"/>
      <c r="D74" s="21"/>
      <c r="E74" s="22"/>
      <c r="F74" s="23"/>
    </row>
    <row r="75" spans="1:9" x14ac:dyDescent="0.2">
      <c r="A75" s="20" t="s">
        <v>33</v>
      </c>
      <c r="B75" s="20"/>
      <c r="C75" s="20"/>
      <c r="D75" s="20"/>
      <c r="E75" s="25">
        <f>E73</f>
        <v>438400.05800849985</v>
      </c>
      <c r="F75" s="26">
        <f>F73</f>
        <v>95.361912361597632</v>
      </c>
      <c r="G75" s="14"/>
      <c r="H75" s="14"/>
      <c r="I75" s="14"/>
    </row>
    <row r="76" spans="1:9" x14ac:dyDescent="0.2">
      <c r="A76" s="20"/>
      <c r="B76" s="20"/>
      <c r="C76" s="20"/>
      <c r="D76" s="20"/>
      <c r="E76" s="25"/>
      <c r="F76" s="26"/>
      <c r="G76" s="14"/>
      <c r="H76" s="14"/>
      <c r="I76" s="14"/>
    </row>
    <row r="77" spans="1:9" x14ac:dyDescent="0.2">
      <c r="A77" s="20" t="s">
        <v>35</v>
      </c>
      <c r="B77" s="20"/>
      <c r="C77" s="20"/>
      <c r="D77" s="20"/>
      <c r="E77" s="25">
        <f>E79-(E73)</f>
        <v>21322.32711540017</v>
      </c>
      <c r="F77" s="26">
        <f>F79-(F73)</f>
        <v>4.6380876384023679</v>
      </c>
      <c r="G77" s="14"/>
      <c r="H77" s="14"/>
      <c r="I77" s="14"/>
    </row>
    <row r="78" spans="1:9" x14ac:dyDescent="0.2">
      <c r="A78" s="20"/>
      <c r="B78" s="20"/>
      <c r="C78" s="20"/>
      <c r="D78" s="20"/>
      <c r="E78" s="25"/>
      <c r="F78" s="26"/>
      <c r="G78" s="14"/>
      <c r="H78" s="14"/>
      <c r="I78" s="14"/>
    </row>
    <row r="79" spans="1:9" x14ac:dyDescent="0.2">
      <c r="A79" s="27" t="s">
        <v>34</v>
      </c>
      <c r="B79" s="27"/>
      <c r="C79" s="27"/>
      <c r="D79" s="27"/>
      <c r="E79" s="28">
        <v>459722.38512390002</v>
      </c>
      <c r="F79" s="29">
        <v>100</v>
      </c>
      <c r="G79" s="14"/>
      <c r="H79" s="14"/>
      <c r="I79" s="14"/>
    </row>
    <row r="80" spans="1:9" x14ac:dyDescent="0.2">
      <c r="A80" s="14"/>
      <c r="B80" s="14"/>
      <c r="C80" s="14"/>
      <c r="D80" s="14"/>
      <c r="E80" s="71"/>
      <c r="F80" s="15"/>
      <c r="G80" s="14"/>
      <c r="H80" s="14"/>
      <c r="I80" s="14"/>
    </row>
    <row r="81" spans="1:9" x14ac:dyDescent="0.2">
      <c r="A81" s="14" t="s">
        <v>1303</v>
      </c>
      <c r="B81" s="14"/>
      <c r="C81" s="14"/>
      <c r="D81" s="14"/>
      <c r="E81" s="71"/>
      <c r="F81" s="15"/>
      <c r="G81" s="14"/>
      <c r="H81" s="14"/>
      <c r="I81" s="14"/>
    </row>
    <row r="83" spans="1:9" x14ac:dyDescent="0.2">
      <c r="A83" s="14" t="s">
        <v>37</v>
      </c>
    </row>
    <row r="84" spans="1:9" x14ac:dyDescent="0.2">
      <c r="A84" s="14" t="s">
        <v>38</v>
      </c>
    </row>
    <row r="85" spans="1:9" x14ac:dyDescent="0.2">
      <c r="A85" s="14" t="s">
        <v>39</v>
      </c>
      <c r="B85" s="14"/>
      <c r="C85" s="30" t="s">
        <v>869</v>
      </c>
      <c r="D85" s="14" t="s">
        <v>40</v>
      </c>
    </row>
    <row r="86" spans="1:9" x14ac:dyDescent="0.2">
      <c r="A86" s="7" t="s">
        <v>42</v>
      </c>
      <c r="C86" s="59" t="s">
        <v>867</v>
      </c>
      <c r="D86" s="31">
        <v>10.1066</v>
      </c>
    </row>
    <row r="87" spans="1:9" x14ac:dyDescent="0.2">
      <c r="A87" s="7" t="s">
        <v>43</v>
      </c>
      <c r="C87" s="59" t="s">
        <v>867</v>
      </c>
      <c r="D87" s="31">
        <v>10.1066</v>
      </c>
    </row>
    <row r="88" spans="1:9" x14ac:dyDescent="0.2">
      <c r="A88" s="7" t="s">
        <v>44</v>
      </c>
      <c r="C88" s="59" t="s">
        <v>867</v>
      </c>
      <c r="D88" s="31">
        <v>10.159800000000001</v>
      </c>
    </row>
    <row r="89" spans="1:9" x14ac:dyDescent="0.2">
      <c r="A89" s="7" t="s">
        <v>45</v>
      </c>
      <c r="C89" s="59" t="s">
        <v>867</v>
      </c>
      <c r="D89" s="31">
        <v>10.159800000000001</v>
      </c>
    </row>
    <row r="91" spans="1:9" x14ac:dyDescent="0.2">
      <c r="A91" s="7" t="s">
        <v>868</v>
      </c>
    </row>
    <row r="92" spans="1:9" x14ac:dyDescent="0.2">
      <c r="A92" s="7" t="s">
        <v>46</v>
      </c>
    </row>
    <row r="94" spans="1:9" x14ac:dyDescent="0.2">
      <c r="A94" s="14" t="s">
        <v>47</v>
      </c>
      <c r="D94" s="30" t="s">
        <v>48</v>
      </c>
    </row>
    <row r="96" spans="1:9" x14ac:dyDescent="0.2">
      <c r="A96" s="14" t="s">
        <v>341</v>
      </c>
      <c r="D96" s="52">
        <v>9.6299999999999997E-2</v>
      </c>
    </row>
    <row r="98" spans="1:6" x14ac:dyDescent="0.2">
      <c r="A98" s="84" t="s">
        <v>50</v>
      </c>
      <c r="B98" s="84"/>
      <c r="C98" s="84"/>
      <c r="D98" s="30" t="s">
        <v>48</v>
      </c>
    </row>
    <row r="100" spans="1:6" x14ac:dyDescent="0.2">
      <c r="A100" s="14" t="s">
        <v>864</v>
      </c>
      <c r="F100" s="7"/>
    </row>
    <row r="101" spans="1:6" x14ac:dyDescent="0.2">
      <c r="F101" s="7"/>
    </row>
    <row r="102" spans="1:6" x14ac:dyDescent="0.2">
      <c r="A102" s="62" t="s">
        <v>885</v>
      </c>
      <c r="F102" s="7"/>
    </row>
    <row r="103" spans="1:6" x14ac:dyDescent="0.2">
      <c r="A103" s="63"/>
      <c r="F103" s="7"/>
    </row>
    <row r="104" spans="1:6" x14ac:dyDescent="0.2">
      <c r="A104" s="64"/>
      <c r="F104" s="7"/>
    </row>
    <row r="105" spans="1:6" x14ac:dyDescent="0.2">
      <c r="A105" s="64"/>
      <c r="F105" s="7"/>
    </row>
    <row r="106" spans="1:6" x14ac:dyDescent="0.2">
      <c r="A106" s="64"/>
      <c r="F106" s="7"/>
    </row>
    <row r="107" spans="1:6" x14ac:dyDescent="0.2">
      <c r="A107" s="64"/>
      <c r="F107" s="7"/>
    </row>
    <row r="108" spans="1:6" x14ac:dyDescent="0.2">
      <c r="A108" s="64"/>
      <c r="F108" s="7"/>
    </row>
    <row r="109" spans="1:6" x14ac:dyDescent="0.2">
      <c r="A109" s="64"/>
      <c r="F109" s="7"/>
    </row>
    <row r="110" spans="1:6" x14ac:dyDescent="0.2">
      <c r="A110" s="64"/>
      <c r="F110" s="7"/>
    </row>
    <row r="111" spans="1:6" x14ac:dyDescent="0.2">
      <c r="A111" s="64"/>
      <c r="F111" s="7"/>
    </row>
    <row r="112" spans="1:6" x14ac:dyDescent="0.2">
      <c r="A112" s="64"/>
      <c r="F112" s="7"/>
    </row>
    <row r="113" spans="1:6" x14ac:dyDescent="0.2">
      <c r="A113" s="64"/>
      <c r="F113" s="7"/>
    </row>
    <row r="114" spans="1:6" x14ac:dyDescent="0.2">
      <c r="A114" s="64"/>
    </row>
    <row r="115" spans="1:6" x14ac:dyDescent="0.2">
      <c r="A115" s="64"/>
    </row>
    <row r="116" spans="1:6" x14ac:dyDescent="0.2">
      <c r="A116" s="64"/>
    </row>
    <row r="117" spans="1:6" x14ac:dyDescent="0.2">
      <c r="A117" s="64"/>
    </row>
    <row r="118" spans="1:6" x14ac:dyDescent="0.2">
      <c r="A118" s="64"/>
    </row>
    <row r="119" spans="1:6" x14ac:dyDescent="0.2">
      <c r="A119" s="64"/>
    </row>
    <row r="120" spans="1:6" x14ac:dyDescent="0.2">
      <c r="A120" s="64"/>
    </row>
    <row r="121" spans="1:6" x14ac:dyDescent="0.2">
      <c r="A121" s="62" t="s">
        <v>898</v>
      </c>
    </row>
    <row r="122" spans="1:6" x14ac:dyDescent="0.2">
      <c r="A122" s="64"/>
    </row>
    <row r="123" spans="1:6" x14ac:dyDescent="0.2">
      <c r="A123" s="62" t="s">
        <v>886</v>
      </c>
    </row>
    <row r="124" spans="1:6" x14ac:dyDescent="0.2">
      <c r="A124" s="64"/>
    </row>
    <row r="125" spans="1:6" x14ac:dyDescent="0.2">
      <c r="A125" s="64"/>
    </row>
    <row r="126" spans="1:6" x14ac:dyDescent="0.2">
      <c r="A126" s="64"/>
    </row>
    <row r="127" spans="1:6" x14ac:dyDescent="0.2">
      <c r="A127" s="64"/>
    </row>
    <row r="128" spans="1:6" x14ac:dyDescent="0.2">
      <c r="A128" s="64"/>
    </row>
    <row r="129" spans="1:1" x14ac:dyDescent="0.2">
      <c r="A129" s="64"/>
    </row>
    <row r="130" spans="1:1" x14ac:dyDescent="0.2">
      <c r="A130" s="64"/>
    </row>
    <row r="131" spans="1:1" x14ac:dyDescent="0.2">
      <c r="A131" s="64"/>
    </row>
    <row r="132" spans="1:1" x14ac:dyDescent="0.2">
      <c r="A132" s="64"/>
    </row>
    <row r="133" spans="1:1" x14ac:dyDescent="0.2">
      <c r="A133" s="64"/>
    </row>
    <row r="134" spans="1:1" x14ac:dyDescent="0.2">
      <c r="A134" s="64"/>
    </row>
    <row r="135" spans="1:1" x14ac:dyDescent="0.2">
      <c r="A135" s="64"/>
    </row>
    <row r="142" spans="1:1" x14ac:dyDescent="0.2">
      <c r="A142" s="7" t="s">
        <v>884</v>
      </c>
    </row>
  </sheetData>
  <mergeCells count="2">
    <mergeCell ref="A1:F1"/>
    <mergeCell ref="A98:C98"/>
  </mergeCells>
  <conditionalFormatting sqref="F2:F3 F5:F99">
    <cfRule type="cellIs" dxfId="50" priority="2" stopIfTrue="1" operator="between">
      <formula>0.009</formula>
      <formula>-0.009</formula>
    </cfRule>
  </conditionalFormatting>
  <conditionalFormatting sqref="F114:F65543">
    <cfRule type="cellIs" dxfId="49"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121"/>
  <sheetViews>
    <sheetView workbookViewId="0">
      <selection sqref="A1:F1"/>
    </sheetView>
  </sheetViews>
  <sheetFormatPr defaultColWidth="9.140625" defaultRowHeight="11.25" x14ac:dyDescent="0.2"/>
  <cols>
    <col min="1" max="1" width="38.7109375" style="7" bestFit="1" customWidth="1"/>
    <col min="2" max="2" width="30.28515625" style="7" bestFit="1" customWidth="1"/>
    <col min="3" max="3" width="25.140625" style="7" bestFit="1" customWidth="1"/>
    <col min="4" max="4" width="15.28515625" style="7" bestFit="1" customWidth="1"/>
    <col min="5" max="5" width="31.28515625" style="10" customWidth="1"/>
    <col min="6" max="6" width="13.5703125" style="11" bestFit="1" customWidth="1"/>
    <col min="7" max="16384" width="9.140625" style="7"/>
  </cols>
  <sheetData>
    <row r="1" spans="1:7" s="1" customFormat="1" ht="15" x14ac:dyDescent="0.2">
      <c r="A1" s="79" t="s">
        <v>18</v>
      </c>
      <c r="B1" s="80"/>
      <c r="C1" s="80"/>
      <c r="D1" s="80"/>
      <c r="E1" s="80"/>
      <c r="F1" s="80"/>
    </row>
    <row r="2" spans="1:7" s="1" customFormat="1" ht="12" x14ac:dyDescent="0.2">
      <c r="E2" s="5"/>
      <c r="F2" s="9"/>
    </row>
    <row r="3" spans="1:7" s="1" customFormat="1" ht="12" x14ac:dyDescent="0.2">
      <c r="A3" s="8" t="s">
        <v>7</v>
      </c>
      <c r="B3" s="2"/>
      <c r="C3" s="3"/>
      <c r="D3" s="3"/>
      <c r="E3" s="4"/>
      <c r="F3" s="9"/>
    </row>
    <row r="4" spans="1:7" s="1" customFormat="1" ht="28.5" customHeight="1" x14ac:dyDescent="0.2">
      <c r="A4" s="6" t="s">
        <v>2</v>
      </c>
      <c r="B4" s="6" t="s">
        <v>0</v>
      </c>
      <c r="C4" s="13" t="s">
        <v>4</v>
      </c>
      <c r="D4" s="13" t="s">
        <v>1</v>
      </c>
      <c r="E4" s="53" t="s">
        <v>6</v>
      </c>
      <c r="F4" s="12" t="s">
        <v>3</v>
      </c>
      <c r="G4" s="12" t="s">
        <v>5</v>
      </c>
    </row>
    <row r="5" spans="1:7" x14ac:dyDescent="0.2">
      <c r="A5" s="16" t="s">
        <v>103</v>
      </c>
      <c r="B5" s="17"/>
      <c r="C5" s="17"/>
      <c r="D5" s="17"/>
      <c r="E5" s="18"/>
      <c r="F5" s="19"/>
      <c r="G5" s="18"/>
    </row>
    <row r="6" spans="1:7" x14ac:dyDescent="0.2">
      <c r="A6" s="20" t="s">
        <v>25</v>
      </c>
      <c r="B6" s="21"/>
      <c r="C6" s="21"/>
      <c r="D6" s="21"/>
      <c r="E6" s="22"/>
      <c r="F6" s="23"/>
      <c r="G6" s="22"/>
    </row>
    <row r="7" spans="1:7" x14ac:dyDescent="0.2">
      <c r="A7" s="21" t="s">
        <v>105</v>
      </c>
      <c r="B7" s="21" t="s">
        <v>104</v>
      </c>
      <c r="C7" s="21" t="s">
        <v>106</v>
      </c>
      <c r="D7" s="24">
        <v>6800000</v>
      </c>
      <c r="E7" s="22">
        <v>122131.4</v>
      </c>
      <c r="F7" s="23">
        <v>10.0245266691196</v>
      </c>
      <c r="G7" s="22"/>
    </row>
    <row r="8" spans="1:7" x14ac:dyDescent="0.2">
      <c r="A8" s="21" t="s">
        <v>108</v>
      </c>
      <c r="B8" s="21" t="s">
        <v>107</v>
      </c>
      <c r="C8" s="21" t="s">
        <v>106</v>
      </c>
      <c r="D8" s="24">
        <v>8300000</v>
      </c>
      <c r="E8" s="22">
        <v>107908.3</v>
      </c>
      <c r="F8" s="23">
        <v>8.8570967922202009</v>
      </c>
      <c r="G8" s="22"/>
    </row>
    <row r="9" spans="1:7" x14ac:dyDescent="0.2">
      <c r="A9" s="21" t="s">
        <v>110</v>
      </c>
      <c r="B9" s="21" t="s">
        <v>109</v>
      </c>
      <c r="C9" s="21" t="s">
        <v>111</v>
      </c>
      <c r="D9" s="24">
        <v>4000000</v>
      </c>
      <c r="E9" s="22">
        <v>74314</v>
      </c>
      <c r="F9" s="23">
        <v>6.0996817762586497</v>
      </c>
      <c r="G9" s="22"/>
    </row>
    <row r="10" spans="1:7" x14ac:dyDescent="0.2">
      <c r="A10" s="21" t="s">
        <v>119</v>
      </c>
      <c r="B10" s="21" t="s">
        <v>118</v>
      </c>
      <c r="C10" s="21" t="s">
        <v>106</v>
      </c>
      <c r="D10" s="24">
        <v>6000000</v>
      </c>
      <c r="E10" s="22">
        <v>68178</v>
      </c>
      <c r="F10" s="23">
        <v>5.59603983289505</v>
      </c>
      <c r="G10" s="22"/>
    </row>
    <row r="11" spans="1:7" x14ac:dyDescent="0.2">
      <c r="A11" s="21" t="s">
        <v>126</v>
      </c>
      <c r="B11" s="21" t="s">
        <v>125</v>
      </c>
      <c r="C11" s="21" t="s">
        <v>127</v>
      </c>
      <c r="D11" s="24">
        <v>23500000</v>
      </c>
      <c r="E11" s="22">
        <v>65743.600000000006</v>
      </c>
      <c r="F11" s="23">
        <v>5.3962246524966799</v>
      </c>
      <c r="G11" s="22"/>
    </row>
    <row r="12" spans="1:7" x14ac:dyDescent="0.2">
      <c r="A12" s="21" t="s">
        <v>116</v>
      </c>
      <c r="B12" s="21" t="s">
        <v>115</v>
      </c>
      <c r="C12" s="21" t="s">
        <v>117</v>
      </c>
      <c r="D12" s="24">
        <v>3900000</v>
      </c>
      <c r="E12" s="22">
        <v>63458.85</v>
      </c>
      <c r="F12" s="23">
        <v>5.2086927212548302</v>
      </c>
      <c r="G12" s="22"/>
    </row>
    <row r="13" spans="1:7" x14ac:dyDescent="0.2">
      <c r="A13" s="21" t="s">
        <v>149</v>
      </c>
      <c r="B13" s="21" t="s">
        <v>148</v>
      </c>
      <c r="C13" s="21" t="s">
        <v>150</v>
      </c>
      <c r="D13" s="24">
        <v>3400000</v>
      </c>
      <c r="E13" s="22">
        <v>60550.6</v>
      </c>
      <c r="F13" s="23">
        <v>4.9699840051878104</v>
      </c>
      <c r="G13" s="22"/>
    </row>
    <row r="14" spans="1:7" x14ac:dyDescent="0.2">
      <c r="A14" s="21" t="s">
        <v>121</v>
      </c>
      <c r="B14" s="21" t="s">
        <v>120</v>
      </c>
      <c r="C14" s="21" t="s">
        <v>122</v>
      </c>
      <c r="D14" s="24">
        <v>4200000</v>
      </c>
      <c r="E14" s="22">
        <v>54272.4</v>
      </c>
      <c r="F14" s="23">
        <v>4.4546703075304803</v>
      </c>
      <c r="G14" s="22"/>
    </row>
    <row r="15" spans="1:7" x14ac:dyDescent="0.2">
      <c r="A15" s="21" t="s">
        <v>271</v>
      </c>
      <c r="B15" s="21" t="s">
        <v>270</v>
      </c>
      <c r="C15" s="21" t="s">
        <v>150</v>
      </c>
      <c r="D15" s="24">
        <v>3500000</v>
      </c>
      <c r="E15" s="22">
        <v>53686.5</v>
      </c>
      <c r="F15" s="23">
        <v>4.4065797249658196</v>
      </c>
      <c r="G15" s="22"/>
    </row>
    <row r="16" spans="1:7" x14ac:dyDescent="0.2">
      <c r="A16" s="21" t="s">
        <v>137</v>
      </c>
      <c r="B16" s="21" t="s">
        <v>136</v>
      </c>
      <c r="C16" s="21" t="s">
        <v>138</v>
      </c>
      <c r="D16" s="24">
        <v>2300000</v>
      </c>
      <c r="E16" s="22">
        <v>43559.7</v>
      </c>
      <c r="F16" s="23">
        <v>3.57537352678222</v>
      </c>
      <c r="G16" s="22"/>
    </row>
    <row r="17" spans="1:7" x14ac:dyDescent="0.2">
      <c r="A17" s="21" t="s">
        <v>526</v>
      </c>
      <c r="B17" s="21" t="s">
        <v>525</v>
      </c>
      <c r="C17" s="21" t="s">
        <v>209</v>
      </c>
      <c r="D17" s="24">
        <v>2350000</v>
      </c>
      <c r="E17" s="22">
        <v>39222.675000000003</v>
      </c>
      <c r="F17" s="23">
        <v>3.2193911768121199</v>
      </c>
      <c r="G17" s="22"/>
    </row>
    <row r="18" spans="1:7" x14ac:dyDescent="0.2">
      <c r="A18" s="21" t="s">
        <v>734</v>
      </c>
      <c r="B18" s="21" t="s">
        <v>733</v>
      </c>
      <c r="C18" s="21" t="s">
        <v>184</v>
      </c>
      <c r="D18" s="24">
        <v>890000</v>
      </c>
      <c r="E18" s="22">
        <v>38387.925000000003</v>
      </c>
      <c r="F18" s="23">
        <v>3.1508750242334398</v>
      </c>
      <c r="G18" s="22"/>
    </row>
    <row r="19" spans="1:7" x14ac:dyDescent="0.2">
      <c r="A19" s="21" t="s">
        <v>211</v>
      </c>
      <c r="B19" s="21" t="s">
        <v>210</v>
      </c>
      <c r="C19" s="21" t="s">
        <v>212</v>
      </c>
      <c r="D19" s="24">
        <v>25000000</v>
      </c>
      <c r="E19" s="22">
        <v>36135</v>
      </c>
      <c r="F19" s="23">
        <v>2.9659552841336301</v>
      </c>
      <c r="G19" s="22"/>
    </row>
    <row r="20" spans="1:7" x14ac:dyDescent="0.2">
      <c r="A20" s="21" t="s">
        <v>166</v>
      </c>
      <c r="B20" s="21" t="s">
        <v>165</v>
      </c>
      <c r="C20" s="21" t="s">
        <v>153</v>
      </c>
      <c r="D20" s="24">
        <v>320000</v>
      </c>
      <c r="E20" s="22">
        <v>35437.440000000002</v>
      </c>
      <c r="F20" s="23">
        <v>2.9086996658134301</v>
      </c>
      <c r="G20" s="22"/>
    </row>
    <row r="21" spans="1:7" x14ac:dyDescent="0.2">
      <c r="A21" s="21" t="s">
        <v>173</v>
      </c>
      <c r="B21" s="21" t="s">
        <v>172</v>
      </c>
      <c r="C21" s="21" t="s">
        <v>174</v>
      </c>
      <c r="D21" s="24">
        <v>1350000</v>
      </c>
      <c r="E21" s="22">
        <v>33698.025000000001</v>
      </c>
      <c r="F21" s="23">
        <v>2.7659287481283301</v>
      </c>
      <c r="G21" s="22"/>
    </row>
    <row r="22" spans="1:7" x14ac:dyDescent="0.2">
      <c r="A22" s="21" t="s">
        <v>170</v>
      </c>
      <c r="B22" s="21" t="s">
        <v>169</v>
      </c>
      <c r="C22" s="21" t="s">
        <v>171</v>
      </c>
      <c r="D22" s="24">
        <v>4500000</v>
      </c>
      <c r="E22" s="22">
        <v>29598.75</v>
      </c>
      <c r="F22" s="23">
        <v>2.4294608818666199</v>
      </c>
      <c r="G22" s="22"/>
    </row>
    <row r="23" spans="1:7" x14ac:dyDescent="0.2">
      <c r="A23" s="21" t="s">
        <v>135</v>
      </c>
      <c r="B23" s="21" t="s">
        <v>134</v>
      </c>
      <c r="C23" s="21" t="s">
        <v>106</v>
      </c>
      <c r="D23" s="24">
        <v>3500000</v>
      </c>
      <c r="E23" s="22">
        <v>29363.25</v>
      </c>
      <c r="F23" s="23">
        <v>2.41013107781477</v>
      </c>
      <c r="G23" s="22"/>
    </row>
    <row r="24" spans="1:7" x14ac:dyDescent="0.2">
      <c r="A24" s="21" t="s">
        <v>158</v>
      </c>
      <c r="B24" s="21" t="s">
        <v>157</v>
      </c>
      <c r="C24" s="21" t="s">
        <v>159</v>
      </c>
      <c r="D24" s="24">
        <v>4500000</v>
      </c>
      <c r="E24" s="22">
        <v>29004.75</v>
      </c>
      <c r="F24" s="23">
        <v>2.3807054525383902</v>
      </c>
      <c r="G24" s="22"/>
    </row>
    <row r="25" spans="1:7" x14ac:dyDescent="0.2">
      <c r="A25" s="21" t="s">
        <v>178</v>
      </c>
      <c r="B25" s="21" t="s">
        <v>177</v>
      </c>
      <c r="C25" s="21" t="s">
        <v>106</v>
      </c>
      <c r="D25" s="24">
        <v>2650000</v>
      </c>
      <c r="E25" s="22">
        <v>26390.025000000001</v>
      </c>
      <c r="F25" s="23">
        <v>2.1660892236659399</v>
      </c>
      <c r="G25" s="22"/>
    </row>
    <row r="26" spans="1:7" x14ac:dyDescent="0.2">
      <c r="A26" s="21" t="s">
        <v>250</v>
      </c>
      <c r="B26" s="21" t="s">
        <v>249</v>
      </c>
      <c r="C26" s="21" t="s">
        <v>251</v>
      </c>
      <c r="D26" s="24">
        <v>550000</v>
      </c>
      <c r="E26" s="22">
        <v>24083.95</v>
      </c>
      <c r="F26" s="23">
        <v>1.97680693967926</v>
      </c>
      <c r="G26" s="22"/>
    </row>
    <row r="27" spans="1:7" x14ac:dyDescent="0.2">
      <c r="A27" s="21" t="s">
        <v>704</v>
      </c>
      <c r="B27" s="21" t="s">
        <v>703</v>
      </c>
      <c r="C27" s="21" t="s">
        <v>181</v>
      </c>
      <c r="D27" s="24">
        <v>13000000</v>
      </c>
      <c r="E27" s="22">
        <v>21119.8</v>
      </c>
      <c r="F27" s="23">
        <v>1.73350996014516</v>
      </c>
      <c r="G27" s="22"/>
    </row>
    <row r="28" spans="1:7" x14ac:dyDescent="0.2">
      <c r="A28" s="21" t="s">
        <v>510</v>
      </c>
      <c r="B28" s="21" t="s">
        <v>509</v>
      </c>
      <c r="C28" s="21" t="s">
        <v>220</v>
      </c>
      <c r="D28" s="24">
        <v>767769</v>
      </c>
      <c r="E28" s="22">
        <v>20938.980049999998</v>
      </c>
      <c r="F28" s="23">
        <v>1.71866828625062</v>
      </c>
      <c r="G28" s="22"/>
    </row>
    <row r="29" spans="1:7" x14ac:dyDescent="0.2">
      <c r="A29" s="21" t="s">
        <v>736</v>
      </c>
      <c r="B29" s="21" t="s">
        <v>735</v>
      </c>
      <c r="C29" s="21" t="s">
        <v>156</v>
      </c>
      <c r="D29" s="24">
        <v>1039009</v>
      </c>
      <c r="E29" s="22">
        <v>18913.600330000001</v>
      </c>
      <c r="F29" s="23">
        <v>1.5524254279993099</v>
      </c>
      <c r="G29" s="22"/>
    </row>
    <row r="30" spans="1:7" x14ac:dyDescent="0.2">
      <c r="A30" s="21" t="s">
        <v>352</v>
      </c>
      <c r="B30" s="21" t="s">
        <v>351</v>
      </c>
      <c r="C30" s="21" t="s">
        <v>184</v>
      </c>
      <c r="D30" s="24">
        <v>540000</v>
      </c>
      <c r="E30" s="22">
        <v>18811.98</v>
      </c>
      <c r="F30" s="23">
        <v>1.54408444682485</v>
      </c>
      <c r="G30" s="22"/>
    </row>
    <row r="31" spans="1:7" x14ac:dyDescent="0.2">
      <c r="A31" s="21" t="s">
        <v>265</v>
      </c>
      <c r="B31" s="21" t="s">
        <v>264</v>
      </c>
      <c r="C31" s="21" t="s">
        <v>122</v>
      </c>
      <c r="D31" s="24">
        <v>5000000</v>
      </c>
      <c r="E31" s="22">
        <v>14605</v>
      </c>
      <c r="F31" s="23">
        <v>1.19877617060389</v>
      </c>
      <c r="G31" s="22"/>
    </row>
    <row r="32" spans="1:7" x14ac:dyDescent="0.2">
      <c r="A32" s="21" t="s">
        <v>738</v>
      </c>
      <c r="B32" s="21" t="s">
        <v>737</v>
      </c>
      <c r="C32" s="21" t="s">
        <v>251</v>
      </c>
      <c r="D32" s="24">
        <v>4000000</v>
      </c>
      <c r="E32" s="22">
        <v>13438</v>
      </c>
      <c r="F32" s="23">
        <v>1.10298898874188</v>
      </c>
      <c r="G32" s="22"/>
    </row>
    <row r="33" spans="1:9" x14ac:dyDescent="0.2">
      <c r="A33" s="21" t="s">
        <v>369</v>
      </c>
      <c r="B33" s="21" t="s">
        <v>368</v>
      </c>
      <c r="C33" s="21" t="s">
        <v>370</v>
      </c>
      <c r="D33" s="24">
        <v>2500000</v>
      </c>
      <c r="E33" s="22">
        <v>13178.75</v>
      </c>
      <c r="F33" s="23">
        <v>1.0817097883153699</v>
      </c>
      <c r="G33" s="22"/>
    </row>
    <row r="34" spans="1:9" x14ac:dyDescent="0.2">
      <c r="A34" s="21" t="s">
        <v>720</v>
      </c>
      <c r="B34" s="21" t="s">
        <v>719</v>
      </c>
      <c r="C34" s="21" t="s">
        <v>147</v>
      </c>
      <c r="D34" s="24">
        <v>1368783</v>
      </c>
      <c r="E34" s="22">
        <v>9521.93894</v>
      </c>
      <c r="F34" s="23">
        <v>0.78155929470847496</v>
      </c>
      <c r="G34" s="22"/>
    </row>
    <row r="35" spans="1:9" x14ac:dyDescent="0.2">
      <c r="A35" s="21" t="s">
        <v>630</v>
      </c>
      <c r="B35" s="21" t="s">
        <v>881</v>
      </c>
      <c r="C35" s="21" t="s">
        <v>209</v>
      </c>
      <c r="D35" s="24">
        <v>343087</v>
      </c>
      <c r="E35" s="22">
        <v>2504.0204699999999</v>
      </c>
      <c r="F35" s="23">
        <v>0.205529617948672</v>
      </c>
      <c r="G35" s="22"/>
    </row>
    <row r="36" spans="1:9" x14ac:dyDescent="0.2">
      <c r="A36" s="20" t="s">
        <v>28</v>
      </c>
      <c r="B36" s="20"/>
      <c r="C36" s="20"/>
      <c r="D36" s="20"/>
      <c r="E36" s="25">
        <f>SUM(E7:E35)</f>
        <v>1168157.2097900002</v>
      </c>
      <c r="F36" s="26">
        <f>SUM(F7:F35)</f>
        <v>95.882165464935483</v>
      </c>
      <c r="G36" s="22"/>
      <c r="H36" s="14"/>
      <c r="I36" s="14"/>
    </row>
    <row r="37" spans="1:9" x14ac:dyDescent="0.2">
      <c r="A37" s="21"/>
      <c r="B37" s="21"/>
      <c r="C37" s="21"/>
      <c r="D37" s="21"/>
      <c r="E37" s="22"/>
      <c r="F37" s="23"/>
      <c r="G37" s="22"/>
    </row>
    <row r="38" spans="1:9" x14ac:dyDescent="0.2">
      <c r="A38" s="20" t="s">
        <v>29</v>
      </c>
      <c r="B38" s="21"/>
      <c r="C38" s="21"/>
      <c r="D38" s="21"/>
      <c r="E38" s="22"/>
      <c r="F38" s="23"/>
      <c r="G38" s="22"/>
    </row>
    <row r="39" spans="1:9" x14ac:dyDescent="0.2">
      <c r="A39" s="20" t="s">
        <v>30</v>
      </c>
      <c r="B39" s="21"/>
      <c r="C39" s="21"/>
      <c r="D39" s="21"/>
      <c r="E39" s="22"/>
      <c r="F39" s="23"/>
      <c r="G39" s="22"/>
    </row>
    <row r="40" spans="1:9" x14ac:dyDescent="0.2">
      <c r="A40" s="21" t="s">
        <v>634</v>
      </c>
      <c r="B40" s="21" t="s">
        <v>633</v>
      </c>
      <c r="C40" s="21" t="s">
        <v>32</v>
      </c>
      <c r="D40" s="24">
        <v>2500000</v>
      </c>
      <c r="E40" s="22">
        <v>2473.2775000000001</v>
      </c>
      <c r="F40" s="23">
        <v>0.20300623966386599</v>
      </c>
      <c r="G40" s="22">
        <v>6.4649999999999999</v>
      </c>
    </row>
    <row r="41" spans="1:9" x14ac:dyDescent="0.2">
      <c r="A41" s="20" t="s">
        <v>28</v>
      </c>
      <c r="B41" s="20"/>
      <c r="C41" s="20"/>
      <c r="D41" s="20"/>
      <c r="E41" s="25">
        <f>SUM(E39:E40)</f>
        <v>2473.2775000000001</v>
      </c>
      <c r="F41" s="26">
        <f>SUM(F39:F40)</f>
        <v>0.20300623966386599</v>
      </c>
      <c r="G41" s="22"/>
      <c r="H41" s="14"/>
      <c r="I41" s="14"/>
    </row>
    <row r="42" spans="1:9" x14ac:dyDescent="0.2">
      <c r="A42" s="21"/>
      <c r="B42" s="21"/>
      <c r="C42" s="21"/>
      <c r="D42" s="21"/>
      <c r="E42" s="22"/>
      <c r="F42" s="23"/>
      <c r="G42" s="22"/>
    </row>
    <row r="43" spans="1:9" x14ac:dyDescent="0.2">
      <c r="A43" s="20" t="s">
        <v>33</v>
      </c>
      <c r="B43" s="20"/>
      <c r="C43" s="20"/>
      <c r="D43" s="20"/>
      <c r="E43" s="25">
        <f>E36+E41</f>
        <v>1170630.4872900003</v>
      </c>
      <c r="F43" s="26">
        <f>F36+F41</f>
        <v>96.085171704599347</v>
      </c>
      <c r="G43" s="22"/>
      <c r="H43" s="14"/>
      <c r="I43" s="14"/>
    </row>
    <row r="44" spans="1:9" x14ac:dyDescent="0.2">
      <c r="A44" s="20"/>
      <c r="B44" s="20"/>
      <c r="C44" s="20"/>
      <c r="D44" s="20"/>
      <c r="E44" s="25"/>
      <c r="F44" s="26"/>
      <c r="G44" s="22"/>
      <c r="H44" s="14"/>
      <c r="I44" s="14"/>
    </row>
    <row r="45" spans="1:9" x14ac:dyDescent="0.2">
      <c r="A45" s="20" t="s">
        <v>35</v>
      </c>
      <c r="B45" s="20"/>
      <c r="C45" s="20"/>
      <c r="D45" s="20"/>
      <c r="E45" s="25">
        <f>E47-(E36+E41)</f>
        <v>47695.365203599678</v>
      </c>
      <c r="F45" s="26">
        <f>F47-(F36+F41)</f>
        <v>3.9148282954006532</v>
      </c>
      <c r="G45" s="22"/>
      <c r="H45" s="14"/>
      <c r="I45" s="14"/>
    </row>
    <row r="46" spans="1:9" x14ac:dyDescent="0.2">
      <c r="A46" s="20"/>
      <c r="B46" s="20"/>
      <c r="C46" s="20"/>
      <c r="D46" s="20"/>
      <c r="E46" s="25"/>
      <c r="F46" s="26"/>
      <c r="G46" s="22"/>
      <c r="H46" s="14"/>
      <c r="I46" s="14"/>
    </row>
    <row r="47" spans="1:9" x14ac:dyDescent="0.2">
      <c r="A47" s="27" t="s">
        <v>34</v>
      </c>
      <c r="B47" s="27"/>
      <c r="C47" s="27"/>
      <c r="D47" s="27"/>
      <c r="E47" s="28">
        <v>1218325.8524936</v>
      </c>
      <c r="F47" s="29">
        <v>100</v>
      </c>
      <c r="G47" s="57"/>
      <c r="H47" s="14"/>
      <c r="I47" s="14"/>
    </row>
    <row r="49" spans="1:4" x14ac:dyDescent="0.2">
      <c r="A49" s="14" t="s">
        <v>37</v>
      </c>
    </row>
    <row r="50" spans="1:4" x14ac:dyDescent="0.2">
      <c r="A50" s="14" t="s">
        <v>38</v>
      </c>
    </row>
    <row r="51" spans="1:4" x14ac:dyDescent="0.2">
      <c r="A51" s="14" t="s">
        <v>39</v>
      </c>
      <c r="B51" s="14"/>
      <c r="C51" s="30" t="s">
        <v>41</v>
      </c>
      <c r="D51" s="14" t="s">
        <v>40</v>
      </c>
    </row>
    <row r="52" spans="1:4" x14ac:dyDescent="0.2">
      <c r="A52" s="7" t="s">
        <v>42</v>
      </c>
      <c r="C52" s="31">
        <v>98.353499999999997</v>
      </c>
      <c r="D52" s="31">
        <v>106.4581</v>
      </c>
    </row>
    <row r="53" spans="1:4" x14ac:dyDescent="0.2">
      <c r="A53" s="7" t="s">
        <v>43</v>
      </c>
      <c r="C53" s="31">
        <v>38.505200000000002</v>
      </c>
      <c r="D53" s="31">
        <v>38.426000000000002</v>
      </c>
    </row>
    <row r="54" spans="1:4" x14ac:dyDescent="0.2">
      <c r="A54" s="7" t="s">
        <v>44</v>
      </c>
      <c r="C54" s="31">
        <v>109.78570000000001</v>
      </c>
      <c r="D54" s="31">
        <v>119.3117</v>
      </c>
    </row>
    <row r="55" spans="1:4" x14ac:dyDescent="0.2">
      <c r="A55" s="7" t="s">
        <v>45</v>
      </c>
      <c r="C55" s="31">
        <v>45.287500000000001</v>
      </c>
      <c r="D55" s="31">
        <v>45.323999999999998</v>
      </c>
    </row>
    <row r="57" spans="1:4" x14ac:dyDescent="0.2">
      <c r="A57" s="14" t="s">
        <v>47</v>
      </c>
    </row>
    <row r="58" spans="1:4" x14ac:dyDescent="0.2">
      <c r="A58" s="82" t="s">
        <v>52</v>
      </c>
      <c r="B58" s="83"/>
      <c r="C58" s="33" t="s">
        <v>53</v>
      </c>
    </row>
    <row r="59" spans="1:4" x14ac:dyDescent="0.2">
      <c r="A59" s="77" t="s">
        <v>43</v>
      </c>
      <c r="B59" s="78"/>
      <c r="C59" s="34">
        <v>3.35</v>
      </c>
    </row>
    <row r="60" spans="1:4" x14ac:dyDescent="0.2">
      <c r="A60" s="77" t="s">
        <v>45</v>
      </c>
      <c r="B60" s="78"/>
      <c r="C60" s="34">
        <v>4</v>
      </c>
    </row>
    <row r="61" spans="1:4" x14ac:dyDescent="0.2">
      <c r="A61" s="7" t="s">
        <v>54</v>
      </c>
    </row>
    <row r="62" spans="1:4" x14ac:dyDescent="0.2">
      <c r="A62" s="7" t="s">
        <v>46</v>
      </c>
    </row>
    <row r="64" spans="1:4" x14ac:dyDescent="0.2">
      <c r="A64" s="14" t="s">
        <v>341</v>
      </c>
      <c r="D64" s="52">
        <v>9.9099999999999994E-2</v>
      </c>
    </row>
    <row r="66" spans="1:7" x14ac:dyDescent="0.2">
      <c r="A66" s="84" t="s">
        <v>50</v>
      </c>
      <c r="B66" s="84"/>
      <c r="C66" s="84"/>
      <c r="D66" s="30" t="s">
        <v>48</v>
      </c>
    </row>
    <row r="68" spans="1:7" x14ac:dyDescent="0.2">
      <c r="A68" s="14" t="s">
        <v>864</v>
      </c>
      <c r="G68" s="11"/>
    </row>
    <row r="69" spans="1:7" x14ac:dyDescent="0.2">
      <c r="A69" s="61"/>
      <c r="G69" s="11"/>
    </row>
    <row r="70" spans="1:7" x14ac:dyDescent="0.2">
      <c r="A70" s="62" t="s">
        <v>885</v>
      </c>
      <c r="G70" s="11"/>
    </row>
    <row r="71" spans="1:7" x14ac:dyDescent="0.2">
      <c r="A71" s="63"/>
      <c r="G71" s="11"/>
    </row>
    <row r="72" spans="1:7" x14ac:dyDescent="0.2">
      <c r="A72" s="64"/>
      <c r="G72" s="11"/>
    </row>
    <row r="73" spans="1:7" x14ac:dyDescent="0.2">
      <c r="A73" s="64"/>
      <c r="G73" s="11"/>
    </row>
    <row r="74" spans="1:7" x14ac:dyDescent="0.2">
      <c r="A74" s="64"/>
      <c r="G74" s="11"/>
    </row>
    <row r="75" spans="1:7" x14ac:dyDescent="0.2">
      <c r="A75" s="64"/>
      <c r="G75" s="11"/>
    </row>
    <row r="76" spans="1:7" x14ac:dyDescent="0.2">
      <c r="A76" s="64"/>
      <c r="G76" s="11"/>
    </row>
    <row r="77" spans="1:7" x14ac:dyDescent="0.2">
      <c r="A77" s="64"/>
      <c r="G77" s="11"/>
    </row>
    <row r="78" spans="1:7" x14ac:dyDescent="0.2">
      <c r="A78" s="64"/>
      <c r="G78" s="11"/>
    </row>
    <row r="79" spans="1:7" x14ac:dyDescent="0.2">
      <c r="A79" s="64"/>
      <c r="G79" s="11"/>
    </row>
    <row r="80" spans="1:7" x14ac:dyDescent="0.2">
      <c r="A80" s="64"/>
      <c r="G80" s="11"/>
    </row>
    <row r="81" spans="1:7" x14ac:dyDescent="0.2">
      <c r="A81" s="64"/>
      <c r="G81" s="11"/>
    </row>
    <row r="82" spans="1:7" x14ac:dyDescent="0.2">
      <c r="A82" s="64"/>
      <c r="G82" s="11"/>
    </row>
    <row r="83" spans="1:7" x14ac:dyDescent="0.2">
      <c r="A83" s="64"/>
      <c r="G83" s="11"/>
    </row>
    <row r="84" spans="1:7" x14ac:dyDescent="0.2">
      <c r="A84" s="64"/>
      <c r="G84" s="11"/>
    </row>
    <row r="85" spans="1:7" x14ac:dyDescent="0.2">
      <c r="A85" s="64"/>
      <c r="G85" s="11"/>
    </row>
    <row r="86" spans="1:7" x14ac:dyDescent="0.2">
      <c r="A86" s="64"/>
      <c r="G86" s="11"/>
    </row>
    <row r="87" spans="1:7" x14ac:dyDescent="0.2">
      <c r="A87" s="64"/>
      <c r="G87" s="11"/>
    </row>
    <row r="88" spans="1:7" x14ac:dyDescent="0.2">
      <c r="A88" s="62" t="s">
        <v>897</v>
      </c>
      <c r="G88" s="11"/>
    </row>
    <row r="89" spans="1:7" x14ac:dyDescent="0.2">
      <c r="A89" s="64"/>
      <c r="G89" s="11"/>
    </row>
    <row r="90" spans="1:7" x14ac:dyDescent="0.2">
      <c r="A90" s="62" t="s">
        <v>886</v>
      </c>
      <c r="G90" s="11"/>
    </row>
    <row r="91" spans="1:7" x14ac:dyDescent="0.2">
      <c r="A91" s="64"/>
      <c r="G91" s="11"/>
    </row>
    <row r="92" spans="1:7" x14ac:dyDescent="0.2">
      <c r="A92" s="64"/>
      <c r="G92" s="11"/>
    </row>
    <row r="93" spans="1:7" x14ac:dyDescent="0.2">
      <c r="A93" s="64"/>
      <c r="G93" s="11"/>
    </row>
    <row r="94" spans="1:7" x14ac:dyDescent="0.2">
      <c r="A94" s="64"/>
      <c r="G94" s="11"/>
    </row>
    <row r="95" spans="1:7" x14ac:dyDescent="0.2">
      <c r="A95" s="64"/>
      <c r="G95" s="11"/>
    </row>
    <row r="96" spans="1:7" x14ac:dyDescent="0.2">
      <c r="A96" s="64"/>
      <c r="G96" s="11"/>
    </row>
    <row r="97" spans="1:7" x14ac:dyDescent="0.2">
      <c r="A97" s="64"/>
      <c r="G97" s="11"/>
    </row>
    <row r="98" spans="1:7" x14ac:dyDescent="0.2">
      <c r="A98" s="64"/>
      <c r="G98" s="11"/>
    </row>
    <row r="99" spans="1:7" x14ac:dyDescent="0.2">
      <c r="A99" s="64"/>
      <c r="G99" s="11"/>
    </row>
    <row r="100" spans="1:7" x14ac:dyDescent="0.2">
      <c r="A100" s="64"/>
      <c r="G100" s="11"/>
    </row>
    <row r="101" spans="1:7" x14ac:dyDescent="0.2">
      <c r="A101" s="64"/>
      <c r="G101" s="11"/>
    </row>
    <row r="102" spans="1:7" x14ac:dyDescent="0.2">
      <c r="A102" s="64"/>
      <c r="G102" s="11"/>
    </row>
    <row r="103" spans="1:7" x14ac:dyDescent="0.2">
      <c r="G103" s="11"/>
    </row>
    <row r="104" spans="1:7" x14ac:dyDescent="0.2">
      <c r="G104" s="11"/>
    </row>
    <row r="105" spans="1:7" x14ac:dyDescent="0.2">
      <c r="G105" s="11"/>
    </row>
    <row r="106" spans="1:7" x14ac:dyDescent="0.2">
      <c r="G106" s="11"/>
    </row>
    <row r="107" spans="1:7" x14ac:dyDescent="0.2">
      <c r="G107" s="11"/>
    </row>
    <row r="108" spans="1:7" x14ac:dyDescent="0.2">
      <c r="G108" s="11"/>
    </row>
    <row r="109" spans="1:7" x14ac:dyDescent="0.2">
      <c r="A109" s="7" t="s">
        <v>884</v>
      </c>
      <c r="G109" s="11"/>
    </row>
    <row r="110" spans="1:7" x14ac:dyDescent="0.2">
      <c r="G110" s="11"/>
    </row>
    <row r="111" spans="1:7" x14ac:dyDescent="0.2">
      <c r="G111" s="11"/>
    </row>
    <row r="112" spans="1:7" x14ac:dyDescent="0.2">
      <c r="G112" s="11"/>
    </row>
    <row r="113" spans="7:7" x14ac:dyDescent="0.2">
      <c r="G113" s="11"/>
    </row>
    <row r="114" spans="7:7" x14ac:dyDescent="0.2">
      <c r="G114" s="11"/>
    </row>
    <row r="115" spans="7:7" x14ac:dyDescent="0.2">
      <c r="G115" s="11"/>
    </row>
    <row r="116" spans="7:7" x14ac:dyDescent="0.2">
      <c r="G116" s="11"/>
    </row>
    <row r="117" spans="7:7" x14ac:dyDescent="0.2">
      <c r="G117" s="11"/>
    </row>
    <row r="118" spans="7:7" x14ac:dyDescent="0.2">
      <c r="G118" s="11"/>
    </row>
    <row r="119" spans="7:7" x14ac:dyDescent="0.2">
      <c r="G119" s="11"/>
    </row>
    <row r="120" spans="7:7" x14ac:dyDescent="0.2">
      <c r="G120" s="11"/>
    </row>
    <row r="121" spans="7:7" x14ac:dyDescent="0.2">
      <c r="G121" s="11"/>
    </row>
  </sheetData>
  <mergeCells count="5">
    <mergeCell ref="A1:F1"/>
    <mergeCell ref="A58:B58"/>
    <mergeCell ref="A59:B59"/>
    <mergeCell ref="A60:B60"/>
    <mergeCell ref="A66:C66"/>
  </mergeCells>
  <conditionalFormatting sqref="F2:F3 F5:F67">
    <cfRule type="cellIs" dxfId="48" priority="3" stopIfTrue="1" operator="between">
      <formula>0.009</formula>
      <formula>-0.009</formula>
    </cfRule>
  </conditionalFormatting>
  <conditionalFormatting sqref="F205:F65540">
    <cfRule type="cellIs" dxfId="47" priority="2" stopIfTrue="1" operator="between">
      <formula>0.009</formula>
      <formula>-0.009</formula>
    </cfRule>
  </conditionalFormatting>
  <conditionalFormatting sqref="F68:G104">
    <cfRule type="cellIs" dxfId="46" priority="1" stopIfTrue="1" operator="between">
      <formula>0.009</formula>
      <formula>-0.009</formula>
    </cfRule>
  </conditionalFormatting>
  <hyperlinks>
    <hyperlink ref="A71" r:id="rId1" tooltip="https://www.franklintempletonindia.com/downloadsServlet/pdf/product-labels-jg9o5k7l" display="https://www.franklintempletonindia.com/downloadsServlet/pdf/product-labels-jg9o5k7l" xr:uid="{00000000-0004-0000-16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146"/>
  <sheetViews>
    <sheetView workbookViewId="0">
      <selection sqref="A1:F1"/>
    </sheetView>
  </sheetViews>
  <sheetFormatPr defaultColWidth="9.140625" defaultRowHeight="11.25" x14ac:dyDescent="0.2"/>
  <cols>
    <col min="1" max="1" width="38.7109375" style="7" bestFit="1" customWidth="1"/>
    <col min="2" max="2" width="34.140625" style="7" bestFit="1" customWidth="1"/>
    <col min="3" max="3" width="25.5703125" style="7" bestFit="1" customWidth="1"/>
    <col min="4" max="4" width="15.28515625" style="7" bestFit="1" customWidth="1"/>
    <col min="5" max="5" width="31.28515625" style="10" customWidth="1"/>
    <col min="6" max="6" width="13.5703125" style="11" bestFit="1" customWidth="1"/>
    <col min="7" max="16384" width="9.140625" style="7"/>
  </cols>
  <sheetData>
    <row r="1" spans="1:7" s="1" customFormat="1" ht="15" x14ac:dyDescent="0.2">
      <c r="A1" s="79" t="s">
        <v>870</v>
      </c>
      <c r="B1" s="80"/>
      <c r="C1" s="80"/>
      <c r="D1" s="80"/>
      <c r="E1" s="80"/>
      <c r="F1" s="80"/>
    </row>
    <row r="2" spans="1:7" s="1" customFormat="1" ht="12" x14ac:dyDescent="0.2">
      <c r="E2" s="5"/>
      <c r="F2" s="9"/>
    </row>
    <row r="3" spans="1:7" s="1" customFormat="1" ht="12" x14ac:dyDescent="0.2">
      <c r="A3" s="8" t="s">
        <v>7</v>
      </c>
      <c r="B3" s="2"/>
      <c r="C3" s="3"/>
      <c r="D3" s="3"/>
      <c r="E3" s="4"/>
      <c r="F3" s="9"/>
    </row>
    <row r="4" spans="1:7" s="1" customFormat="1" ht="28.5" customHeight="1" x14ac:dyDescent="0.2">
      <c r="A4" s="6" t="s">
        <v>2</v>
      </c>
      <c r="B4" s="6" t="s">
        <v>0</v>
      </c>
      <c r="C4" s="13" t="s">
        <v>4</v>
      </c>
      <c r="D4" s="13" t="s">
        <v>1</v>
      </c>
      <c r="E4" s="53" t="s">
        <v>6</v>
      </c>
      <c r="F4" s="12" t="s">
        <v>3</v>
      </c>
      <c r="G4" s="12" t="s">
        <v>5</v>
      </c>
    </row>
    <row r="5" spans="1:7" x14ac:dyDescent="0.2">
      <c r="A5" s="16" t="s">
        <v>103</v>
      </c>
      <c r="B5" s="17"/>
      <c r="C5" s="17"/>
      <c r="D5" s="17"/>
      <c r="E5" s="18"/>
      <c r="F5" s="19"/>
      <c r="G5" s="18"/>
    </row>
    <row r="6" spans="1:7" x14ac:dyDescent="0.2">
      <c r="A6" s="20" t="s">
        <v>25</v>
      </c>
      <c r="B6" s="21"/>
      <c r="C6" s="21"/>
      <c r="D6" s="21"/>
      <c r="E6" s="22"/>
      <c r="F6" s="23"/>
      <c r="G6" s="22"/>
    </row>
    <row r="7" spans="1:7" x14ac:dyDescent="0.2">
      <c r="A7" s="21" t="s">
        <v>105</v>
      </c>
      <c r="B7" s="21" t="s">
        <v>104</v>
      </c>
      <c r="C7" s="21" t="s">
        <v>106</v>
      </c>
      <c r="D7" s="24">
        <v>8434642</v>
      </c>
      <c r="E7" s="22">
        <v>151490.38764</v>
      </c>
      <c r="F7" s="23">
        <v>8.5066942658045495</v>
      </c>
      <c r="G7" s="22"/>
    </row>
    <row r="8" spans="1:7" x14ac:dyDescent="0.2">
      <c r="A8" s="21" t="s">
        <v>108</v>
      </c>
      <c r="B8" s="21" t="s">
        <v>107</v>
      </c>
      <c r="C8" s="21" t="s">
        <v>106</v>
      </c>
      <c r="D8" s="24">
        <v>10908206</v>
      </c>
      <c r="E8" s="22">
        <v>141817.58621000001</v>
      </c>
      <c r="F8" s="23">
        <v>7.9635339654006501</v>
      </c>
      <c r="G8" s="22"/>
    </row>
    <row r="9" spans="1:7" x14ac:dyDescent="0.2">
      <c r="A9" s="21" t="s">
        <v>116</v>
      </c>
      <c r="B9" s="21" t="s">
        <v>115</v>
      </c>
      <c r="C9" s="21" t="s">
        <v>117</v>
      </c>
      <c r="D9" s="24">
        <v>5558607</v>
      </c>
      <c r="E9" s="22">
        <v>90446.873800000001</v>
      </c>
      <c r="F9" s="23">
        <v>5.0788958606588999</v>
      </c>
      <c r="G9" s="22"/>
    </row>
    <row r="10" spans="1:7" x14ac:dyDescent="0.2">
      <c r="A10" s="21" t="s">
        <v>110</v>
      </c>
      <c r="B10" s="21" t="s">
        <v>109</v>
      </c>
      <c r="C10" s="21" t="s">
        <v>111</v>
      </c>
      <c r="D10" s="24">
        <v>4627000</v>
      </c>
      <c r="E10" s="22">
        <v>85962.719500000007</v>
      </c>
      <c r="F10" s="23">
        <v>4.8270955301888199</v>
      </c>
      <c r="G10" s="22"/>
    </row>
    <row r="11" spans="1:7" x14ac:dyDescent="0.2">
      <c r="A11" s="21" t="s">
        <v>113</v>
      </c>
      <c r="B11" s="21" t="s">
        <v>112</v>
      </c>
      <c r="C11" s="21" t="s">
        <v>114</v>
      </c>
      <c r="D11" s="24">
        <v>2131779</v>
      </c>
      <c r="E11" s="22">
        <v>79404.504190000007</v>
      </c>
      <c r="F11" s="23">
        <v>4.4588297052701797</v>
      </c>
      <c r="G11" s="22"/>
    </row>
    <row r="12" spans="1:7" x14ac:dyDescent="0.2">
      <c r="A12" s="21" t="s">
        <v>124</v>
      </c>
      <c r="B12" s="21" t="s">
        <v>123</v>
      </c>
      <c r="C12" s="21" t="s">
        <v>111</v>
      </c>
      <c r="D12" s="24">
        <v>3555589</v>
      </c>
      <c r="E12" s="22">
        <v>65709.062510000003</v>
      </c>
      <c r="F12" s="23">
        <v>3.6897846389668798</v>
      </c>
      <c r="G12" s="22"/>
    </row>
    <row r="13" spans="1:7" x14ac:dyDescent="0.2">
      <c r="A13" s="21" t="s">
        <v>119</v>
      </c>
      <c r="B13" s="21" t="s">
        <v>118</v>
      </c>
      <c r="C13" s="21" t="s">
        <v>106</v>
      </c>
      <c r="D13" s="24">
        <v>5311448</v>
      </c>
      <c r="E13" s="22">
        <v>60353.983619999999</v>
      </c>
      <c r="F13" s="23">
        <v>3.3890789665069998</v>
      </c>
      <c r="G13" s="22"/>
    </row>
    <row r="14" spans="1:7" x14ac:dyDescent="0.2">
      <c r="A14" s="21" t="s">
        <v>129</v>
      </c>
      <c r="B14" s="21" t="s">
        <v>128</v>
      </c>
      <c r="C14" s="21" t="s">
        <v>130</v>
      </c>
      <c r="D14" s="24">
        <v>3600000</v>
      </c>
      <c r="E14" s="22">
        <v>55047.6</v>
      </c>
      <c r="F14" s="23">
        <v>3.0911076970711902</v>
      </c>
      <c r="G14" s="22"/>
    </row>
    <row r="15" spans="1:7" x14ac:dyDescent="0.2">
      <c r="A15" s="21" t="s">
        <v>126</v>
      </c>
      <c r="B15" s="21" t="s">
        <v>125</v>
      </c>
      <c r="C15" s="21" t="s">
        <v>127</v>
      </c>
      <c r="D15" s="24">
        <v>17000000</v>
      </c>
      <c r="E15" s="22">
        <v>47559.199999999997</v>
      </c>
      <c r="F15" s="23">
        <v>2.6706088764369098</v>
      </c>
      <c r="G15" s="22"/>
    </row>
    <row r="16" spans="1:7" x14ac:dyDescent="0.2">
      <c r="A16" s="21" t="s">
        <v>121</v>
      </c>
      <c r="B16" s="21" t="s">
        <v>120</v>
      </c>
      <c r="C16" s="21" t="s">
        <v>122</v>
      </c>
      <c r="D16" s="24">
        <v>3384026</v>
      </c>
      <c r="E16" s="22">
        <v>43728.383970000003</v>
      </c>
      <c r="F16" s="23">
        <v>2.4554956850099101</v>
      </c>
      <c r="G16" s="22"/>
    </row>
    <row r="17" spans="1:7" x14ac:dyDescent="0.2">
      <c r="A17" s="21" t="s">
        <v>362</v>
      </c>
      <c r="B17" s="21" t="s">
        <v>361</v>
      </c>
      <c r="C17" s="21" t="s">
        <v>156</v>
      </c>
      <c r="D17" s="24">
        <v>1592108</v>
      </c>
      <c r="E17" s="22">
        <v>41494.314749999998</v>
      </c>
      <c r="F17" s="23">
        <v>2.3300451919506</v>
      </c>
      <c r="G17" s="22"/>
    </row>
    <row r="18" spans="1:7" x14ac:dyDescent="0.2">
      <c r="A18" s="21" t="s">
        <v>132</v>
      </c>
      <c r="B18" s="21" t="s">
        <v>131</v>
      </c>
      <c r="C18" s="21" t="s">
        <v>133</v>
      </c>
      <c r="D18" s="24">
        <v>11374772</v>
      </c>
      <c r="E18" s="22">
        <v>41364.358379999998</v>
      </c>
      <c r="F18" s="23">
        <v>2.3227477051284602</v>
      </c>
      <c r="G18" s="22"/>
    </row>
    <row r="19" spans="1:7" x14ac:dyDescent="0.2">
      <c r="A19" s="21" t="s">
        <v>152</v>
      </c>
      <c r="B19" s="21" t="s">
        <v>151</v>
      </c>
      <c r="C19" s="21" t="s">
        <v>153</v>
      </c>
      <c r="D19" s="24">
        <v>5015220</v>
      </c>
      <c r="E19" s="22">
        <v>39442.197690000001</v>
      </c>
      <c r="F19" s="23">
        <v>2.2148119240250699</v>
      </c>
      <c r="G19" s="22"/>
    </row>
    <row r="20" spans="1:7" x14ac:dyDescent="0.2">
      <c r="A20" s="21" t="s">
        <v>248</v>
      </c>
      <c r="B20" s="21" t="s">
        <v>247</v>
      </c>
      <c r="C20" s="21" t="s">
        <v>106</v>
      </c>
      <c r="D20" s="24">
        <v>2023658</v>
      </c>
      <c r="E20" s="22">
        <v>35722.62285</v>
      </c>
      <c r="F20" s="23">
        <v>2.0059452991811901</v>
      </c>
      <c r="G20" s="22"/>
    </row>
    <row r="21" spans="1:7" x14ac:dyDescent="0.2">
      <c r="A21" s="21" t="s">
        <v>143</v>
      </c>
      <c r="B21" s="21" t="s">
        <v>142</v>
      </c>
      <c r="C21" s="21" t="s">
        <v>144</v>
      </c>
      <c r="D21" s="24">
        <v>509433</v>
      </c>
      <c r="E21" s="22">
        <v>34788.670140000002</v>
      </c>
      <c r="F21" s="23">
        <v>1.95350071648219</v>
      </c>
      <c r="G21" s="22"/>
    </row>
    <row r="22" spans="1:7" x14ac:dyDescent="0.2">
      <c r="A22" s="21" t="s">
        <v>514</v>
      </c>
      <c r="B22" s="21" t="s">
        <v>513</v>
      </c>
      <c r="C22" s="21" t="s">
        <v>147</v>
      </c>
      <c r="D22" s="24">
        <v>4194451</v>
      </c>
      <c r="E22" s="22">
        <v>30386.700270000001</v>
      </c>
      <c r="F22" s="23">
        <v>1.7063153178920101</v>
      </c>
      <c r="G22" s="22"/>
    </row>
    <row r="23" spans="1:7" x14ac:dyDescent="0.2">
      <c r="A23" s="21" t="s">
        <v>183</v>
      </c>
      <c r="B23" s="21" t="s">
        <v>182</v>
      </c>
      <c r="C23" s="21" t="s">
        <v>184</v>
      </c>
      <c r="D23" s="24">
        <v>2588891</v>
      </c>
      <c r="E23" s="22">
        <v>29040.88479</v>
      </c>
      <c r="F23" s="23">
        <v>1.63074325682004</v>
      </c>
      <c r="G23" s="22"/>
    </row>
    <row r="24" spans="1:7" x14ac:dyDescent="0.2">
      <c r="A24" s="21" t="s">
        <v>188</v>
      </c>
      <c r="B24" s="21" t="s">
        <v>187</v>
      </c>
      <c r="C24" s="21" t="s">
        <v>189</v>
      </c>
      <c r="D24" s="24">
        <v>9365082</v>
      </c>
      <c r="E24" s="22">
        <v>28844.452560000002</v>
      </c>
      <c r="F24" s="23">
        <v>1.61971292710347</v>
      </c>
      <c r="G24" s="22"/>
    </row>
    <row r="25" spans="1:7" x14ac:dyDescent="0.2">
      <c r="A25" s="21" t="s">
        <v>168</v>
      </c>
      <c r="B25" s="21" t="s">
        <v>167</v>
      </c>
      <c r="C25" s="21" t="s">
        <v>111</v>
      </c>
      <c r="D25" s="24">
        <v>1670000</v>
      </c>
      <c r="E25" s="22">
        <v>28595.41</v>
      </c>
      <c r="F25" s="23">
        <v>1.60572835058943</v>
      </c>
      <c r="G25" s="22"/>
    </row>
    <row r="26" spans="1:7" x14ac:dyDescent="0.2">
      <c r="A26" s="21" t="s">
        <v>135</v>
      </c>
      <c r="B26" s="21" t="s">
        <v>134</v>
      </c>
      <c r="C26" s="21" t="s">
        <v>106</v>
      </c>
      <c r="D26" s="24">
        <v>3379546</v>
      </c>
      <c r="E26" s="22">
        <v>28352.70117</v>
      </c>
      <c r="F26" s="23">
        <v>1.5920994342958901</v>
      </c>
      <c r="G26" s="22"/>
    </row>
    <row r="27" spans="1:7" x14ac:dyDescent="0.2">
      <c r="A27" s="21" t="s">
        <v>199</v>
      </c>
      <c r="B27" s="21" t="s">
        <v>198</v>
      </c>
      <c r="C27" s="21" t="s">
        <v>200</v>
      </c>
      <c r="D27" s="24">
        <v>4100000</v>
      </c>
      <c r="E27" s="22">
        <v>26442.95</v>
      </c>
      <c r="F27" s="23">
        <v>1.4848604894358499</v>
      </c>
      <c r="G27" s="22"/>
    </row>
    <row r="28" spans="1:7" x14ac:dyDescent="0.2">
      <c r="A28" s="21" t="s">
        <v>137</v>
      </c>
      <c r="B28" s="21" t="s">
        <v>136</v>
      </c>
      <c r="C28" s="21" t="s">
        <v>138</v>
      </c>
      <c r="D28" s="24">
        <v>1373457</v>
      </c>
      <c r="E28" s="22">
        <v>26011.902119999999</v>
      </c>
      <c r="F28" s="23">
        <v>1.4606557026753999</v>
      </c>
      <c r="G28" s="22"/>
    </row>
    <row r="29" spans="1:7" x14ac:dyDescent="0.2">
      <c r="A29" s="21" t="s">
        <v>206</v>
      </c>
      <c r="B29" s="21" t="s">
        <v>205</v>
      </c>
      <c r="C29" s="21" t="s">
        <v>181</v>
      </c>
      <c r="D29" s="24">
        <v>711402</v>
      </c>
      <c r="E29" s="22">
        <v>25543.24451</v>
      </c>
      <c r="F29" s="23">
        <v>1.43433900320872</v>
      </c>
      <c r="G29" s="22"/>
    </row>
    <row r="30" spans="1:7" x14ac:dyDescent="0.2">
      <c r="A30" s="21" t="s">
        <v>255</v>
      </c>
      <c r="B30" s="21" t="s">
        <v>254</v>
      </c>
      <c r="C30" s="21" t="s">
        <v>153</v>
      </c>
      <c r="D30" s="24">
        <v>851173</v>
      </c>
      <c r="E30" s="22">
        <v>25246.642349999998</v>
      </c>
      <c r="F30" s="23">
        <v>1.4176837953568999</v>
      </c>
      <c r="G30" s="22"/>
    </row>
    <row r="31" spans="1:7" x14ac:dyDescent="0.2">
      <c r="A31" s="21" t="s">
        <v>660</v>
      </c>
      <c r="B31" s="21" t="s">
        <v>659</v>
      </c>
      <c r="C31" s="21" t="s">
        <v>141</v>
      </c>
      <c r="D31" s="24">
        <v>53253</v>
      </c>
      <c r="E31" s="22">
        <v>23774.748599999999</v>
      </c>
      <c r="F31" s="23">
        <v>1.335032015808</v>
      </c>
      <c r="G31" s="22"/>
    </row>
    <row r="32" spans="1:7" x14ac:dyDescent="0.2">
      <c r="A32" s="21" t="s">
        <v>208</v>
      </c>
      <c r="B32" s="21" t="s">
        <v>207</v>
      </c>
      <c r="C32" s="21" t="s">
        <v>209</v>
      </c>
      <c r="D32" s="24">
        <v>1419894</v>
      </c>
      <c r="E32" s="22">
        <v>23436.060420000002</v>
      </c>
      <c r="F32" s="23">
        <v>1.3160135365263399</v>
      </c>
      <c r="G32" s="22"/>
    </row>
    <row r="33" spans="1:7" x14ac:dyDescent="0.2">
      <c r="A33" s="21" t="s">
        <v>693</v>
      </c>
      <c r="B33" s="21" t="s">
        <v>692</v>
      </c>
      <c r="C33" s="21" t="s">
        <v>150</v>
      </c>
      <c r="D33" s="24">
        <v>1047703</v>
      </c>
      <c r="E33" s="22">
        <v>21485.769270000001</v>
      </c>
      <c r="F33" s="23">
        <v>1.2064981355770801</v>
      </c>
      <c r="G33" s="22"/>
    </row>
    <row r="34" spans="1:7" x14ac:dyDescent="0.2">
      <c r="A34" s="21" t="s">
        <v>279</v>
      </c>
      <c r="B34" s="21" t="s">
        <v>278</v>
      </c>
      <c r="C34" s="21" t="s">
        <v>225</v>
      </c>
      <c r="D34" s="24">
        <v>1586393</v>
      </c>
      <c r="E34" s="22">
        <v>19575.296419999999</v>
      </c>
      <c r="F34" s="23">
        <v>1.0992186659602301</v>
      </c>
      <c r="G34" s="22"/>
    </row>
    <row r="35" spans="1:7" x14ac:dyDescent="0.2">
      <c r="A35" s="21" t="s">
        <v>149</v>
      </c>
      <c r="B35" s="21" t="s">
        <v>148</v>
      </c>
      <c r="C35" s="21" t="s">
        <v>150</v>
      </c>
      <c r="D35" s="24">
        <v>1071222</v>
      </c>
      <c r="E35" s="22">
        <v>19077.392599999999</v>
      </c>
      <c r="F35" s="23">
        <v>1.0712596935362999</v>
      </c>
      <c r="G35" s="22"/>
    </row>
    <row r="36" spans="1:7" x14ac:dyDescent="0.2">
      <c r="A36" s="21" t="s">
        <v>271</v>
      </c>
      <c r="B36" s="21" t="s">
        <v>270</v>
      </c>
      <c r="C36" s="21" t="s">
        <v>150</v>
      </c>
      <c r="D36" s="24">
        <v>1200000</v>
      </c>
      <c r="E36" s="22">
        <v>18406.8</v>
      </c>
      <c r="F36" s="23">
        <v>1.03360366589007</v>
      </c>
      <c r="G36" s="22"/>
    </row>
    <row r="37" spans="1:7" x14ac:dyDescent="0.2">
      <c r="A37" s="21" t="s">
        <v>158</v>
      </c>
      <c r="B37" s="21" t="s">
        <v>157</v>
      </c>
      <c r="C37" s="21" t="s">
        <v>159</v>
      </c>
      <c r="D37" s="24">
        <v>2850000</v>
      </c>
      <c r="E37" s="22">
        <v>18369.674999999999</v>
      </c>
      <c r="F37" s="23">
        <v>1.031518972402</v>
      </c>
      <c r="G37" s="22"/>
    </row>
    <row r="38" spans="1:7" x14ac:dyDescent="0.2">
      <c r="A38" s="21" t="s">
        <v>563</v>
      </c>
      <c r="B38" s="21" t="s">
        <v>562</v>
      </c>
      <c r="C38" s="21" t="s">
        <v>564</v>
      </c>
      <c r="D38" s="24">
        <v>4112112</v>
      </c>
      <c r="E38" s="22">
        <v>17274.982510000002</v>
      </c>
      <c r="F38" s="23">
        <v>0.97004831097870303</v>
      </c>
      <c r="G38" s="22"/>
    </row>
    <row r="39" spans="1:7" x14ac:dyDescent="0.2">
      <c r="A39" s="21" t="s">
        <v>178</v>
      </c>
      <c r="B39" s="21" t="s">
        <v>177</v>
      </c>
      <c r="C39" s="21" t="s">
        <v>106</v>
      </c>
      <c r="D39" s="24">
        <v>1711321</v>
      </c>
      <c r="E39" s="22">
        <v>17042.190180000001</v>
      </c>
      <c r="F39" s="23">
        <v>0.95697623947908905</v>
      </c>
      <c r="G39" s="22"/>
    </row>
    <row r="40" spans="1:7" x14ac:dyDescent="0.2">
      <c r="A40" s="21" t="s">
        <v>644</v>
      </c>
      <c r="B40" s="21" t="s">
        <v>643</v>
      </c>
      <c r="C40" s="21" t="s">
        <v>147</v>
      </c>
      <c r="D40" s="24">
        <v>1024390</v>
      </c>
      <c r="E40" s="22">
        <v>16986.947179999999</v>
      </c>
      <c r="F40" s="23">
        <v>0.95387415941548404</v>
      </c>
      <c r="G40" s="22"/>
    </row>
    <row r="41" spans="1:7" x14ac:dyDescent="0.2">
      <c r="A41" s="21" t="s">
        <v>161</v>
      </c>
      <c r="B41" s="21" t="s">
        <v>160</v>
      </c>
      <c r="C41" s="21" t="s">
        <v>162</v>
      </c>
      <c r="D41" s="24">
        <v>8502303</v>
      </c>
      <c r="E41" s="22">
        <v>16958.69356</v>
      </c>
      <c r="F41" s="23">
        <v>0.95228762372179199</v>
      </c>
      <c r="G41" s="22"/>
    </row>
    <row r="42" spans="1:7" x14ac:dyDescent="0.2">
      <c r="A42" s="21" t="s">
        <v>621</v>
      </c>
      <c r="B42" s="21" t="s">
        <v>620</v>
      </c>
      <c r="C42" s="21" t="s">
        <v>159</v>
      </c>
      <c r="D42" s="24">
        <v>10084354</v>
      </c>
      <c r="E42" s="22">
        <v>16662.378110000001</v>
      </c>
      <c r="F42" s="23">
        <v>0.9356485155998</v>
      </c>
      <c r="G42" s="22"/>
    </row>
    <row r="43" spans="1:7" x14ac:dyDescent="0.2">
      <c r="A43" s="21" t="s">
        <v>287</v>
      </c>
      <c r="B43" s="21" t="s">
        <v>286</v>
      </c>
      <c r="C43" s="21" t="s">
        <v>122</v>
      </c>
      <c r="D43" s="24">
        <v>12000000</v>
      </c>
      <c r="E43" s="22">
        <v>16635.599999999999</v>
      </c>
      <c r="F43" s="23">
        <v>0.93414483475024401</v>
      </c>
      <c r="G43" s="22"/>
    </row>
    <row r="44" spans="1:7" x14ac:dyDescent="0.2">
      <c r="A44" s="21" t="s">
        <v>170</v>
      </c>
      <c r="B44" s="21" t="s">
        <v>169</v>
      </c>
      <c r="C44" s="21" t="s">
        <v>171</v>
      </c>
      <c r="D44" s="24">
        <v>2524360</v>
      </c>
      <c r="E44" s="22">
        <v>16603.977900000002</v>
      </c>
      <c r="F44" s="23">
        <v>0.93236914758663403</v>
      </c>
      <c r="G44" s="22"/>
    </row>
    <row r="45" spans="1:7" x14ac:dyDescent="0.2">
      <c r="A45" s="21" t="s">
        <v>164</v>
      </c>
      <c r="B45" s="21" t="s">
        <v>163</v>
      </c>
      <c r="C45" s="21" t="s">
        <v>150</v>
      </c>
      <c r="D45" s="24">
        <v>1087073</v>
      </c>
      <c r="E45" s="22">
        <v>15655.481809999999</v>
      </c>
      <c r="F45" s="23">
        <v>0.87910790523563398</v>
      </c>
      <c r="G45" s="22"/>
    </row>
    <row r="46" spans="1:7" x14ac:dyDescent="0.2">
      <c r="A46" s="21" t="s">
        <v>211</v>
      </c>
      <c r="B46" s="21" t="s">
        <v>210</v>
      </c>
      <c r="C46" s="21" t="s">
        <v>212</v>
      </c>
      <c r="D46" s="24">
        <v>10691202</v>
      </c>
      <c r="E46" s="22">
        <v>15453.06337</v>
      </c>
      <c r="F46" s="23">
        <v>0.86774142971420998</v>
      </c>
      <c r="G46" s="22"/>
    </row>
    <row r="47" spans="1:7" x14ac:dyDescent="0.2">
      <c r="A47" s="21" t="s">
        <v>227</v>
      </c>
      <c r="B47" s="21" t="s">
        <v>226</v>
      </c>
      <c r="C47" s="21" t="s">
        <v>117</v>
      </c>
      <c r="D47" s="24">
        <v>4391504</v>
      </c>
      <c r="E47" s="22">
        <v>15341.719220000001</v>
      </c>
      <c r="F47" s="23">
        <v>0.86148908158116</v>
      </c>
      <c r="G47" s="22"/>
    </row>
    <row r="48" spans="1:7" x14ac:dyDescent="0.2">
      <c r="A48" s="21" t="s">
        <v>191</v>
      </c>
      <c r="B48" s="21" t="s">
        <v>190</v>
      </c>
      <c r="C48" s="21" t="s">
        <v>159</v>
      </c>
      <c r="D48" s="24">
        <v>11514605</v>
      </c>
      <c r="E48" s="22">
        <v>15036.92267</v>
      </c>
      <c r="F48" s="23">
        <v>0.84437373119811499</v>
      </c>
      <c r="G48" s="22"/>
    </row>
    <row r="49" spans="1:9" x14ac:dyDescent="0.2">
      <c r="A49" s="21" t="s">
        <v>180</v>
      </c>
      <c r="B49" s="21" t="s">
        <v>179</v>
      </c>
      <c r="C49" s="21" t="s">
        <v>181</v>
      </c>
      <c r="D49" s="24">
        <v>1124677</v>
      </c>
      <c r="E49" s="22">
        <v>14403.73834</v>
      </c>
      <c r="F49" s="23">
        <v>0.80881830360221796</v>
      </c>
      <c r="G49" s="22"/>
    </row>
    <row r="50" spans="1:9" x14ac:dyDescent="0.2">
      <c r="A50" s="21" t="s">
        <v>216</v>
      </c>
      <c r="B50" s="21" t="s">
        <v>215</v>
      </c>
      <c r="C50" s="21" t="s">
        <v>217</v>
      </c>
      <c r="D50" s="24">
        <v>1270111</v>
      </c>
      <c r="E50" s="22">
        <v>14162.37271</v>
      </c>
      <c r="F50" s="23">
        <v>0.79526481250176295</v>
      </c>
      <c r="G50" s="22"/>
    </row>
    <row r="51" spans="1:9" x14ac:dyDescent="0.2">
      <c r="A51" s="21" t="s">
        <v>585</v>
      </c>
      <c r="B51" s="21" t="s">
        <v>584</v>
      </c>
      <c r="C51" s="21" t="s">
        <v>156</v>
      </c>
      <c r="D51" s="24">
        <v>1347143</v>
      </c>
      <c r="E51" s="22">
        <v>13670.80716</v>
      </c>
      <c r="F51" s="23">
        <v>0.76766175523459701</v>
      </c>
      <c r="G51" s="22"/>
    </row>
    <row r="52" spans="1:9" x14ac:dyDescent="0.2">
      <c r="A52" s="21" t="s">
        <v>229</v>
      </c>
      <c r="B52" s="21" t="s">
        <v>228</v>
      </c>
      <c r="C52" s="21" t="s">
        <v>220</v>
      </c>
      <c r="D52" s="24">
        <v>568508</v>
      </c>
      <c r="E52" s="22">
        <v>12876.706200000001</v>
      </c>
      <c r="F52" s="23">
        <v>0.72307031819269796</v>
      </c>
      <c r="G52" s="22"/>
    </row>
    <row r="53" spans="1:9" x14ac:dyDescent="0.2">
      <c r="A53" s="21" t="s">
        <v>222</v>
      </c>
      <c r="B53" s="21" t="s">
        <v>221</v>
      </c>
      <c r="C53" s="21" t="s">
        <v>184</v>
      </c>
      <c r="D53" s="24">
        <v>251399</v>
      </c>
      <c r="E53" s="22">
        <v>12585.788140000001</v>
      </c>
      <c r="F53" s="23">
        <v>0.70673429165415602</v>
      </c>
      <c r="G53" s="22"/>
    </row>
    <row r="54" spans="1:9" x14ac:dyDescent="0.2">
      <c r="A54" s="21" t="s">
        <v>214</v>
      </c>
      <c r="B54" s="21" t="s">
        <v>213</v>
      </c>
      <c r="C54" s="21" t="s">
        <v>111</v>
      </c>
      <c r="D54" s="24">
        <v>1714820</v>
      </c>
      <c r="E54" s="22">
        <v>12295.259400000001</v>
      </c>
      <c r="F54" s="23">
        <v>0.69042012674171005</v>
      </c>
      <c r="G54" s="22"/>
    </row>
    <row r="55" spans="1:9" x14ac:dyDescent="0.2">
      <c r="A55" s="21" t="s">
        <v>383</v>
      </c>
      <c r="B55" s="21" t="s">
        <v>382</v>
      </c>
      <c r="C55" s="21" t="s">
        <v>153</v>
      </c>
      <c r="D55" s="24">
        <v>622159</v>
      </c>
      <c r="E55" s="22">
        <v>11923.988310000001</v>
      </c>
      <c r="F55" s="23">
        <v>0.66957200758666902</v>
      </c>
      <c r="G55" s="22"/>
    </row>
    <row r="56" spans="1:9" x14ac:dyDescent="0.2">
      <c r="A56" s="21" t="s">
        <v>204</v>
      </c>
      <c r="B56" s="21" t="s">
        <v>203</v>
      </c>
      <c r="C56" s="21" t="s">
        <v>156</v>
      </c>
      <c r="D56" s="24">
        <v>1443896</v>
      </c>
      <c r="E56" s="22">
        <v>11258.779060000001</v>
      </c>
      <c r="F56" s="23">
        <v>0.632218273130708</v>
      </c>
      <c r="G56" s="22"/>
    </row>
    <row r="57" spans="1:9" x14ac:dyDescent="0.2">
      <c r="A57" s="21" t="s">
        <v>295</v>
      </c>
      <c r="B57" s="21" t="s">
        <v>294</v>
      </c>
      <c r="C57" s="21" t="s">
        <v>156</v>
      </c>
      <c r="D57" s="24">
        <v>400000</v>
      </c>
      <c r="E57" s="22">
        <v>8890.2000000000007</v>
      </c>
      <c r="F57" s="23">
        <v>0.49921460060933298</v>
      </c>
      <c r="G57" s="22"/>
    </row>
    <row r="58" spans="1:9" x14ac:dyDescent="0.2">
      <c r="A58" s="21" t="s">
        <v>528</v>
      </c>
      <c r="B58" s="21" t="s">
        <v>527</v>
      </c>
      <c r="C58" s="21" t="s">
        <v>127</v>
      </c>
      <c r="D58" s="24">
        <v>848578</v>
      </c>
      <c r="E58" s="22">
        <v>6641.8200059999999</v>
      </c>
      <c r="F58" s="23">
        <v>0.37296050950646398</v>
      </c>
      <c r="G58" s="22"/>
    </row>
    <row r="59" spans="1:9" x14ac:dyDescent="0.2">
      <c r="A59" s="21" t="s">
        <v>193</v>
      </c>
      <c r="B59" s="21" t="s">
        <v>192</v>
      </c>
      <c r="C59" s="21" t="s">
        <v>194</v>
      </c>
      <c r="D59" s="24">
        <v>223968</v>
      </c>
      <c r="E59" s="22">
        <v>6491.1525600000004</v>
      </c>
      <c r="F59" s="23">
        <v>0.36450002617878702</v>
      </c>
      <c r="G59" s="22"/>
    </row>
    <row r="60" spans="1:9" x14ac:dyDescent="0.2">
      <c r="A60" s="21" t="s">
        <v>740</v>
      </c>
      <c r="B60" s="21" t="s">
        <v>739</v>
      </c>
      <c r="C60" s="21" t="s">
        <v>147</v>
      </c>
      <c r="D60" s="24">
        <v>1124072</v>
      </c>
      <c r="E60" s="22">
        <v>3158.0802840000001</v>
      </c>
      <c r="F60" s="23">
        <v>0.17733681893200001</v>
      </c>
      <c r="G60" s="22"/>
    </row>
    <row r="61" spans="1:9" x14ac:dyDescent="0.2">
      <c r="A61" s="21" t="s">
        <v>430</v>
      </c>
      <c r="B61" s="21" t="s">
        <v>880</v>
      </c>
      <c r="C61" s="21" t="s">
        <v>156</v>
      </c>
      <c r="D61" s="24">
        <v>57653</v>
      </c>
      <c r="E61" s="22">
        <v>957.70280949999994</v>
      </c>
      <c r="F61" s="23">
        <v>5.3778230585023797E-2</v>
      </c>
      <c r="G61" s="22"/>
    </row>
    <row r="62" spans="1:9" x14ac:dyDescent="0.2">
      <c r="A62" s="20" t="s">
        <v>28</v>
      </c>
      <c r="B62" s="20"/>
      <c r="C62" s="20"/>
      <c r="D62" s="20"/>
      <c r="E62" s="25">
        <f>SUM(E7:E61)</f>
        <v>1715891.4468195003</v>
      </c>
      <c r="F62" s="26">
        <f>SUM(F7:F61)</f>
        <v>96.3530700448772</v>
      </c>
      <c r="G62" s="22"/>
      <c r="H62" s="14"/>
      <c r="I62" s="14"/>
    </row>
    <row r="63" spans="1:9" x14ac:dyDescent="0.2">
      <c r="A63" s="21"/>
      <c r="B63" s="21"/>
      <c r="C63" s="21"/>
      <c r="D63" s="21"/>
      <c r="E63" s="22"/>
      <c r="F63" s="23"/>
      <c r="G63" s="22"/>
    </row>
    <row r="64" spans="1:9" x14ac:dyDescent="0.2">
      <c r="A64" s="20" t="s">
        <v>323</v>
      </c>
      <c r="B64" s="21"/>
      <c r="C64" s="21"/>
      <c r="D64" s="21"/>
      <c r="E64" s="22"/>
      <c r="F64" s="23"/>
      <c r="G64" s="22"/>
    </row>
    <row r="65" spans="1:9" x14ac:dyDescent="0.2">
      <c r="A65" s="21"/>
      <c r="B65" s="21" t="s">
        <v>324</v>
      </c>
      <c r="C65" s="21" t="s">
        <v>225</v>
      </c>
      <c r="D65" s="24">
        <v>73500</v>
      </c>
      <c r="E65" s="22">
        <v>7.3499999999999998E-3</v>
      </c>
      <c r="F65" s="23">
        <v>4.1272719561748898E-7</v>
      </c>
      <c r="G65" s="22"/>
    </row>
    <row r="66" spans="1:9" x14ac:dyDescent="0.2">
      <c r="A66" s="21"/>
      <c r="B66" s="21" t="s">
        <v>741</v>
      </c>
      <c r="C66" s="21" t="s">
        <v>194</v>
      </c>
      <c r="D66" s="24">
        <v>45000</v>
      </c>
      <c r="E66" s="22">
        <v>4.4999999999999997E-3</v>
      </c>
      <c r="F66" s="23">
        <v>2.5269011976580898E-7</v>
      </c>
      <c r="G66" s="22"/>
    </row>
    <row r="67" spans="1:9" x14ac:dyDescent="0.2">
      <c r="A67" s="20" t="s">
        <v>28</v>
      </c>
      <c r="B67" s="20"/>
      <c r="C67" s="20"/>
      <c r="D67" s="20"/>
      <c r="E67" s="25">
        <f>SUM(E64:E66)</f>
        <v>1.1849999999999999E-2</v>
      </c>
      <c r="F67" s="26">
        <f>SUM(F64:F66)</f>
        <v>6.6541731538329791E-7</v>
      </c>
      <c r="G67" s="22"/>
      <c r="H67" s="14"/>
      <c r="I67" s="14"/>
    </row>
    <row r="68" spans="1:9" x14ac:dyDescent="0.2">
      <c r="A68" s="21"/>
      <c r="B68" s="21"/>
      <c r="C68" s="21"/>
      <c r="D68" s="21"/>
      <c r="E68" s="22"/>
      <c r="F68" s="23"/>
      <c r="G68" s="22"/>
    </row>
    <row r="69" spans="1:9" x14ac:dyDescent="0.2">
      <c r="A69" s="20" t="s">
        <v>29</v>
      </c>
      <c r="B69" s="21"/>
      <c r="C69" s="21"/>
      <c r="D69" s="21"/>
      <c r="E69" s="22"/>
      <c r="F69" s="23"/>
      <c r="G69" s="22"/>
    </row>
    <row r="70" spans="1:9" x14ac:dyDescent="0.2">
      <c r="A70" s="20" t="s">
        <v>30</v>
      </c>
      <c r="B70" s="21"/>
      <c r="C70" s="21"/>
      <c r="D70" s="21"/>
      <c r="E70" s="22"/>
      <c r="F70" s="23"/>
      <c r="G70" s="22"/>
    </row>
    <row r="71" spans="1:9" x14ac:dyDescent="0.2">
      <c r="A71" s="21" t="s">
        <v>743</v>
      </c>
      <c r="B71" s="21" t="s">
        <v>742</v>
      </c>
      <c r="C71" s="21" t="s">
        <v>32</v>
      </c>
      <c r="D71" s="24">
        <v>2500000</v>
      </c>
      <c r="E71" s="22">
        <v>2485.1</v>
      </c>
      <c r="F71" s="23">
        <v>0.13954671480667</v>
      </c>
      <c r="G71" s="22">
        <v>6.4371</v>
      </c>
    </row>
    <row r="72" spans="1:9" x14ac:dyDescent="0.2">
      <c r="A72" s="20" t="s">
        <v>28</v>
      </c>
      <c r="B72" s="20"/>
      <c r="C72" s="20"/>
      <c r="D72" s="20"/>
      <c r="E72" s="25">
        <f>SUM(E70:E71)</f>
        <v>2485.1</v>
      </c>
      <c r="F72" s="26">
        <f>SUM(F70:F71)</f>
        <v>0.13954671480667</v>
      </c>
      <c r="G72" s="22"/>
      <c r="H72" s="14"/>
      <c r="I72" s="14"/>
    </row>
    <row r="73" spans="1:9" x14ac:dyDescent="0.2">
      <c r="A73" s="21"/>
      <c r="B73" s="21"/>
      <c r="C73" s="21"/>
      <c r="D73" s="21"/>
      <c r="E73" s="22"/>
      <c r="F73" s="23"/>
      <c r="G73" s="22"/>
    </row>
    <row r="74" spans="1:9" x14ac:dyDescent="0.2">
      <c r="A74" s="20" t="s">
        <v>33</v>
      </c>
      <c r="B74" s="20"/>
      <c r="C74" s="20"/>
      <c r="D74" s="20"/>
      <c r="E74" s="25">
        <f>E62+E67+E72</f>
        <v>1718376.5586695003</v>
      </c>
      <c r="F74" s="26">
        <f>F62+F67+F72</f>
        <v>96.492617425101187</v>
      </c>
      <c r="G74" s="21"/>
      <c r="H74" s="14"/>
      <c r="I74" s="14"/>
    </row>
    <row r="75" spans="1:9" x14ac:dyDescent="0.2">
      <c r="A75" s="20"/>
      <c r="B75" s="20"/>
      <c r="C75" s="20"/>
      <c r="D75" s="20"/>
      <c r="E75" s="25"/>
      <c r="F75" s="26"/>
      <c r="G75" s="21"/>
      <c r="H75" s="14"/>
      <c r="I75" s="14"/>
    </row>
    <row r="76" spans="1:9" x14ac:dyDescent="0.2">
      <c r="A76" s="20" t="s">
        <v>35</v>
      </c>
      <c r="B76" s="20"/>
      <c r="C76" s="20"/>
      <c r="D76" s="20"/>
      <c r="E76" s="25">
        <f>E78-(E62+E67+E72)</f>
        <v>62460.77844939963</v>
      </c>
      <c r="F76" s="26">
        <f>F78-(F62+F67+F72)</f>
        <v>3.5073825748988128</v>
      </c>
      <c r="G76" s="21"/>
      <c r="H76" s="14"/>
      <c r="I76" s="14"/>
    </row>
    <row r="77" spans="1:9" x14ac:dyDescent="0.2">
      <c r="A77" s="20"/>
      <c r="B77" s="20"/>
      <c r="C77" s="20"/>
      <c r="D77" s="20"/>
      <c r="E77" s="25"/>
      <c r="F77" s="26"/>
      <c r="G77" s="20"/>
      <c r="H77" s="14"/>
      <c r="I77" s="14"/>
    </row>
    <row r="78" spans="1:9" x14ac:dyDescent="0.2">
      <c r="A78" s="27" t="s">
        <v>34</v>
      </c>
      <c r="B78" s="27"/>
      <c r="C78" s="27"/>
      <c r="D78" s="27"/>
      <c r="E78" s="28">
        <v>1780837.3371188999</v>
      </c>
      <c r="F78" s="29">
        <v>100</v>
      </c>
      <c r="G78" s="57"/>
      <c r="H78" s="14"/>
      <c r="I78" s="14"/>
    </row>
    <row r="80" spans="1:9" x14ac:dyDescent="0.2">
      <c r="A80" s="14" t="s">
        <v>36</v>
      </c>
    </row>
    <row r="81" spans="1:4" x14ac:dyDescent="0.2">
      <c r="A81" s="14" t="s">
        <v>340</v>
      </c>
    </row>
    <row r="83" spans="1:4" x14ac:dyDescent="0.2">
      <c r="A83" s="14" t="s">
        <v>37</v>
      </c>
    </row>
    <row r="84" spans="1:4" x14ac:dyDescent="0.2">
      <c r="A84" s="14" t="s">
        <v>38</v>
      </c>
    </row>
    <row r="85" spans="1:4" x14ac:dyDescent="0.2">
      <c r="A85" s="14" t="s">
        <v>39</v>
      </c>
      <c r="B85" s="14"/>
      <c r="C85" s="30" t="s">
        <v>41</v>
      </c>
      <c r="D85" s="14" t="s">
        <v>40</v>
      </c>
    </row>
    <row r="86" spans="1:4" x14ac:dyDescent="0.2">
      <c r="A86" s="7" t="s">
        <v>42</v>
      </c>
      <c r="C86" s="31">
        <v>1461.1573000000001</v>
      </c>
      <c r="D86" s="31">
        <v>1615.5255999999999</v>
      </c>
    </row>
    <row r="87" spans="1:4" x14ac:dyDescent="0.2">
      <c r="A87" s="7" t="s">
        <v>43</v>
      </c>
      <c r="C87" s="31">
        <v>64.243799999999993</v>
      </c>
      <c r="D87" s="31">
        <v>71.031099999999995</v>
      </c>
    </row>
    <row r="88" spans="1:4" x14ac:dyDescent="0.2">
      <c r="A88" s="7" t="s">
        <v>44</v>
      </c>
      <c r="C88" s="31">
        <v>1612.3062</v>
      </c>
      <c r="D88" s="31">
        <v>1789.547</v>
      </c>
    </row>
    <row r="89" spans="1:4" x14ac:dyDescent="0.2">
      <c r="A89" s="7" t="s">
        <v>45</v>
      </c>
      <c r="C89" s="31">
        <v>72.110500000000002</v>
      </c>
      <c r="D89" s="31">
        <v>80.0351</v>
      </c>
    </row>
    <row r="91" spans="1:4" x14ac:dyDescent="0.2">
      <c r="A91" s="7" t="s">
        <v>46</v>
      </c>
    </row>
    <row r="93" spans="1:4" x14ac:dyDescent="0.2">
      <c r="A93" s="14" t="s">
        <v>47</v>
      </c>
      <c r="D93" s="30" t="s">
        <v>48</v>
      </c>
    </row>
    <row r="95" spans="1:4" x14ac:dyDescent="0.2">
      <c r="A95" s="14" t="s">
        <v>341</v>
      </c>
      <c r="D95" s="52">
        <v>0.14699999999999999</v>
      </c>
    </row>
    <row r="97" spans="1:7" x14ac:dyDescent="0.2">
      <c r="A97" s="84" t="s">
        <v>50</v>
      </c>
      <c r="B97" s="84"/>
      <c r="C97" s="84"/>
      <c r="D97" s="30" t="s">
        <v>871</v>
      </c>
    </row>
    <row r="98" spans="1:7" x14ac:dyDescent="0.2">
      <c r="A98" s="58" t="s">
        <v>865</v>
      </c>
    </row>
    <row r="99" spans="1:7" ht="15" x14ac:dyDescent="0.25">
      <c r="A99" s="35" t="s">
        <v>866</v>
      </c>
    </row>
    <row r="101" spans="1:7" x14ac:dyDescent="0.2">
      <c r="A101" s="14" t="s">
        <v>864</v>
      </c>
      <c r="G101" s="14"/>
    </row>
    <row r="102" spans="1:7" x14ac:dyDescent="0.2">
      <c r="A102" s="14"/>
      <c r="G102" s="14"/>
    </row>
    <row r="103" spans="1:7" x14ac:dyDescent="0.2">
      <c r="A103" s="62" t="s">
        <v>885</v>
      </c>
      <c r="G103" s="14"/>
    </row>
    <row r="104" spans="1:7" x14ac:dyDescent="0.2">
      <c r="A104" s="63"/>
      <c r="G104" s="14"/>
    </row>
    <row r="105" spans="1:7" x14ac:dyDescent="0.2">
      <c r="A105" s="64"/>
      <c r="G105" s="14"/>
    </row>
    <row r="106" spans="1:7" x14ac:dyDescent="0.2">
      <c r="A106" s="64"/>
      <c r="G106" s="14"/>
    </row>
    <row r="107" spans="1:7" x14ac:dyDescent="0.2">
      <c r="A107" s="64"/>
    </row>
    <row r="108" spans="1:7" x14ac:dyDescent="0.2">
      <c r="A108" s="64"/>
    </row>
    <row r="109" spans="1:7" x14ac:dyDescent="0.2">
      <c r="A109" s="64"/>
    </row>
    <row r="110" spans="1:7" x14ac:dyDescent="0.2">
      <c r="A110" s="64"/>
    </row>
    <row r="111" spans="1:7" x14ac:dyDescent="0.2">
      <c r="A111" s="64"/>
    </row>
    <row r="112" spans="1:7" x14ac:dyDescent="0.2">
      <c r="A112" s="64"/>
    </row>
    <row r="113" spans="1:1" x14ac:dyDescent="0.2">
      <c r="A113" s="64"/>
    </row>
    <row r="114" spans="1:1" x14ac:dyDescent="0.2">
      <c r="A114" s="64"/>
    </row>
    <row r="115" spans="1:1" x14ac:dyDescent="0.2">
      <c r="A115" s="64"/>
    </row>
    <row r="116" spans="1:1" x14ac:dyDescent="0.2">
      <c r="A116" s="64"/>
    </row>
    <row r="117" spans="1:1" x14ac:dyDescent="0.2">
      <c r="A117" s="64"/>
    </row>
    <row r="118" spans="1:1" x14ac:dyDescent="0.2">
      <c r="A118" s="64"/>
    </row>
    <row r="119" spans="1:1" x14ac:dyDescent="0.2">
      <c r="A119" s="64"/>
    </row>
    <row r="120" spans="1:1" x14ac:dyDescent="0.2">
      <c r="A120" s="64"/>
    </row>
    <row r="121" spans="1:1" x14ac:dyDescent="0.2">
      <c r="A121" s="64"/>
    </row>
    <row r="122" spans="1:1" x14ac:dyDescent="0.2">
      <c r="A122" s="62" t="s">
        <v>897</v>
      </c>
    </row>
    <row r="123" spans="1:1" x14ac:dyDescent="0.2">
      <c r="A123" s="64"/>
    </row>
    <row r="124" spans="1:1" x14ac:dyDescent="0.2">
      <c r="A124" s="62" t="s">
        <v>886</v>
      </c>
    </row>
    <row r="125" spans="1:1" x14ac:dyDescent="0.2">
      <c r="A125" s="64"/>
    </row>
    <row r="126" spans="1:1" x14ac:dyDescent="0.2">
      <c r="A126" s="64"/>
    </row>
    <row r="127" spans="1:1" x14ac:dyDescent="0.2">
      <c r="A127" s="64"/>
    </row>
    <row r="128" spans="1:1" x14ac:dyDescent="0.2">
      <c r="A128" s="64"/>
    </row>
    <row r="129" spans="1:1" x14ac:dyDescent="0.2">
      <c r="A129" s="64"/>
    </row>
    <row r="130" spans="1:1" x14ac:dyDescent="0.2">
      <c r="A130" s="64"/>
    </row>
    <row r="131" spans="1:1" x14ac:dyDescent="0.2">
      <c r="A131" s="64"/>
    </row>
    <row r="132" spans="1:1" x14ac:dyDescent="0.2">
      <c r="A132" s="64"/>
    </row>
    <row r="133" spans="1:1" x14ac:dyDescent="0.2">
      <c r="A133" s="64"/>
    </row>
    <row r="134" spans="1:1" x14ac:dyDescent="0.2">
      <c r="A134" s="64"/>
    </row>
    <row r="135" spans="1:1" x14ac:dyDescent="0.2">
      <c r="A135" s="64"/>
    </row>
    <row r="136" spans="1:1" x14ac:dyDescent="0.2">
      <c r="A136" s="64"/>
    </row>
    <row r="144" spans="1:1" x14ac:dyDescent="0.2">
      <c r="A144" s="14" t="s">
        <v>899</v>
      </c>
    </row>
    <row r="146" spans="1:1" x14ac:dyDescent="0.2">
      <c r="A146" s="7" t="s">
        <v>884</v>
      </c>
    </row>
  </sheetData>
  <mergeCells count="2">
    <mergeCell ref="A1:F1"/>
    <mergeCell ref="A97:C97"/>
  </mergeCells>
  <conditionalFormatting sqref="F2:F3 F243:F65541">
    <cfRule type="cellIs" dxfId="45" priority="3" stopIfTrue="1" operator="between">
      <formula>0.009</formula>
      <formula>-0.009</formula>
    </cfRule>
  </conditionalFormatting>
  <conditionalFormatting sqref="F5:F137">
    <cfRule type="cellIs" dxfId="44" priority="1" stopIfTrue="1" operator="between">
      <formula>0.009</formula>
      <formula>-0.009</formula>
    </cfRule>
  </conditionalFormatting>
  <conditionalFormatting sqref="F239:F240">
    <cfRule type="cellIs" dxfId="43" priority="2" stopIfTrue="1" operator="between">
      <formula>0.009</formula>
      <formula>-0.009</formula>
    </cfRule>
  </conditionalFormatting>
  <hyperlinks>
    <hyperlink ref="A99" r:id="rId1" xr:uid="{00000000-0004-0000-17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124"/>
  <sheetViews>
    <sheetView workbookViewId="0">
      <selection sqref="A1:F1"/>
    </sheetView>
  </sheetViews>
  <sheetFormatPr defaultColWidth="9.140625" defaultRowHeight="11.25" x14ac:dyDescent="0.2"/>
  <cols>
    <col min="1" max="1" width="38.7109375" style="7" bestFit="1" customWidth="1"/>
    <col min="2" max="2" width="34.140625" style="7" bestFit="1" customWidth="1"/>
    <col min="3" max="3" width="35.42578125" style="7" bestFit="1" customWidth="1"/>
    <col min="4" max="4" width="15.28515625" style="7" bestFit="1" customWidth="1"/>
    <col min="5" max="5" width="31.28515625" style="10" customWidth="1"/>
    <col min="6" max="6" width="13.5703125" style="11" bestFit="1" customWidth="1"/>
    <col min="7" max="16384" width="9.140625" style="7"/>
  </cols>
  <sheetData>
    <row r="1" spans="1:6" s="1" customFormat="1" ht="15" x14ac:dyDescent="0.2">
      <c r="A1" s="79" t="s">
        <v>19</v>
      </c>
      <c r="B1" s="80"/>
      <c r="C1" s="80"/>
      <c r="D1" s="80"/>
      <c r="E1" s="80"/>
      <c r="F1" s="80"/>
    </row>
    <row r="2" spans="1:6" s="1" customFormat="1" ht="12" x14ac:dyDescent="0.2">
      <c r="E2" s="5"/>
      <c r="F2" s="9"/>
    </row>
    <row r="3" spans="1:6" s="1" customFormat="1" ht="12" x14ac:dyDescent="0.2">
      <c r="A3" s="8" t="s">
        <v>7</v>
      </c>
      <c r="B3" s="2"/>
      <c r="C3" s="3"/>
      <c r="D3" s="3"/>
      <c r="E3" s="4"/>
      <c r="F3" s="9"/>
    </row>
    <row r="4" spans="1:6" s="1" customFormat="1" ht="28.5" customHeight="1" x14ac:dyDescent="0.2">
      <c r="A4" s="6" t="s">
        <v>2</v>
      </c>
      <c r="B4" s="6" t="s">
        <v>0</v>
      </c>
      <c r="C4" s="13" t="s">
        <v>415</v>
      </c>
      <c r="D4" s="13" t="s">
        <v>1</v>
      </c>
      <c r="E4" s="53" t="s">
        <v>6</v>
      </c>
      <c r="F4" s="12" t="s">
        <v>3</v>
      </c>
    </row>
    <row r="5" spans="1:6" x14ac:dyDescent="0.2">
      <c r="A5" s="16" t="s">
        <v>103</v>
      </c>
      <c r="B5" s="17"/>
      <c r="C5" s="17"/>
      <c r="D5" s="17"/>
      <c r="E5" s="18"/>
      <c r="F5" s="19"/>
    </row>
    <row r="6" spans="1:6" x14ac:dyDescent="0.2">
      <c r="A6" s="20" t="s">
        <v>25</v>
      </c>
      <c r="B6" s="21"/>
      <c r="C6" s="21"/>
      <c r="D6" s="21"/>
      <c r="E6" s="22"/>
      <c r="F6" s="23"/>
    </row>
    <row r="7" spans="1:6" x14ac:dyDescent="0.2">
      <c r="A7" s="21" t="s">
        <v>255</v>
      </c>
      <c r="B7" s="21" t="s">
        <v>254</v>
      </c>
      <c r="C7" s="21" t="s">
        <v>153</v>
      </c>
      <c r="D7" s="24">
        <v>496545</v>
      </c>
      <c r="E7" s="22">
        <v>14728.02125</v>
      </c>
      <c r="F7" s="23">
        <v>4.1548470195189502</v>
      </c>
    </row>
    <row r="8" spans="1:6" x14ac:dyDescent="0.2">
      <c r="A8" s="21" t="s">
        <v>119</v>
      </c>
      <c r="B8" s="21" t="s">
        <v>118</v>
      </c>
      <c r="C8" s="21" t="s">
        <v>106</v>
      </c>
      <c r="D8" s="24">
        <v>1254801</v>
      </c>
      <c r="E8" s="22">
        <v>14258.303760000001</v>
      </c>
      <c r="F8" s="23">
        <v>4.0223374121375501</v>
      </c>
    </row>
    <row r="9" spans="1:6" x14ac:dyDescent="0.2">
      <c r="A9" s="21" t="s">
        <v>108</v>
      </c>
      <c r="B9" s="21" t="s">
        <v>107</v>
      </c>
      <c r="C9" s="21" t="s">
        <v>106</v>
      </c>
      <c r="D9" s="24">
        <v>1059523</v>
      </c>
      <c r="E9" s="22">
        <v>13774.85852</v>
      </c>
      <c r="F9" s="23">
        <v>3.8859551391615001</v>
      </c>
    </row>
    <row r="10" spans="1:6" x14ac:dyDescent="0.2">
      <c r="A10" s="21" t="s">
        <v>126</v>
      </c>
      <c r="B10" s="21" t="s">
        <v>125</v>
      </c>
      <c r="C10" s="21" t="s">
        <v>127</v>
      </c>
      <c r="D10" s="24">
        <v>3849252</v>
      </c>
      <c r="E10" s="22">
        <v>10768.6674</v>
      </c>
      <c r="F10" s="23">
        <v>3.0378938821181398</v>
      </c>
    </row>
    <row r="11" spans="1:6" x14ac:dyDescent="0.2">
      <c r="A11" s="21" t="s">
        <v>745</v>
      </c>
      <c r="B11" s="21" t="s">
        <v>744</v>
      </c>
      <c r="C11" s="21" t="s">
        <v>225</v>
      </c>
      <c r="D11" s="24">
        <v>1532016</v>
      </c>
      <c r="E11" s="22">
        <v>10733.304099999999</v>
      </c>
      <c r="F11" s="23">
        <v>3.0279177217696902</v>
      </c>
    </row>
    <row r="12" spans="1:6" x14ac:dyDescent="0.2">
      <c r="A12" s="21" t="s">
        <v>105</v>
      </c>
      <c r="B12" s="21" t="s">
        <v>104</v>
      </c>
      <c r="C12" s="21" t="s">
        <v>106</v>
      </c>
      <c r="D12" s="24">
        <v>593686</v>
      </c>
      <c r="E12" s="22">
        <v>10662.8974</v>
      </c>
      <c r="F12" s="23">
        <v>3.0080556464315502</v>
      </c>
    </row>
    <row r="13" spans="1:6" x14ac:dyDescent="0.2">
      <c r="A13" s="21" t="s">
        <v>158</v>
      </c>
      <c r="B13" s="21" t="s">
        <v>157</v>
      </c>
      <c r="C13" s="21" t="s">
        <v>159</v>
      </c>
      <c r="D13" s="24">
        <v>1583224</v>
      </c>
      <c r="E13" s="22">
        <v>10204.67029</v>
      </c>
      <c r="F13" s="23">
        <v>2.8787875315959499</v>
      </c>
    </row>
    <row r="14" spans="1:6" x14ac:dyDescent="0.2">
      <c r="A14" s="21" t="s">
        <v>664</v>
      </c>
      <c r="B14" s="21" t="s">
        <v>663</v>
      </c>
      <c r="C14" s="21" t="s">
        <v>181</v>
      </c>
      <c r="D14" s="24">
        <v>434505</v>
      </c>
      <c r="E14" s="22">
        <v>10202.61191</v>
      </c>
      <c r="F14" s="23">
        <v>2.8782068525038298</v>
      </c>
    </row>
    <row r="15" spans="1:6" x14ac:dyDescent="0.2">
      <c r="A15" s="21" t="s">
        <v>248</v>
      </c>
      <c r="B15" s="21" t="s">
        <v>247</v>
      </c>
      <c r="C15" s="21" t="s">
        <v>106</v>
      </c>
      <c r="D15" s="24">
        <v>560788</v>
      </c>
      <c r="E15" s="22">
        <v>9899.3101700000007</v>
      </c>
      <c r="F15" s="23">
        <v>2.7926439442853299</v>
      </c>
    </row>
    <row r="16" spans="1:6" x14ac:dyDescent="0.2">
      <c r="A16" s="21" t="s">
        <v>121</v>
      </c>
      <c r="B16" s="21" t="s">
        <v>120</v>
      </c>
      <c r="C16" s="21" t="s">
        <v>122</v>
      </c>
      <c r="D16" s="24">
        <v>763848</v>
      </c>
      <c r="E16" s="22">
        <v>9870.4438559999999</v>
      </c>
      <c r="F16" s="23">
        <v>2.78450061554812</v>
      </c>
    </row>
    <row r="17" spans="1:6" x14ac:dyDescent="0.2">
      <c r="A17" s="21" t="s">
        <v>646</v>
      </c>
      <c r="B17" s="21" t="s">
        <v>645</v>
      </c>
      <c r="C17" s="21" t="s">
        <v>171</v>
      </c>
      <c r="D17" s="24">
        <v>701831</v>
      </c>
      <c r="E17" s="22">
        <v>7958.4126249999999</v>
      </c>
      <c r="F17" s="23">
        <v>2.2451072288535201</v>
      </c>
    </row>
    <row r="18" spans="1:6" x14ac:dyDescent="0.2">
      <c r="A18" s="21" t="s">
        <v>468</v>
      </c>
      <c r="B18" s="21" t="s">
        <v>467</v>
      </c>
      <c r="C18" s="21" t="s">
        <v>111</v>
      </c>
      <c r="D18" s="24">
        <v>86734</v>
      </c>
      <c r="E18" s="22">
        <v>7533.5851389999998</v>
      </c>
      <c r="F18" s="23">
        <v>2.12526131173707</v>
      </c>
    </row>
    <row r="19" spans="1:6" x14ac:dyDescent="0.2">
      <c r="A19" s="21" t="s">
        <v>124</v>
      </c>
      <c r="B19" s="21" t="s">
        <v>123</v>
      </c>
      <c r="C19" s="21" t="s">
        <v>111</v>
      </c>
      <c r="D19" s="24">
        <v>404221</v>
      </c>
      <c r="E19" s="22">
        <v>7470.2061910000002</v>
      </c>
      <c r="F19" s="23">
        <v>2.1073817997015998</v>
      </c>
    </row>
    <row r="20" spans="1:6" x14ac:dyDescent="0.2">
      <c r="A20" s="21" t="s">
        <v>747</v>
      </c>
      <c r="B20" s="21" t="s">
        <v>746</v>
      </c>
      <c r="C20" s="21" t="s">
        <v>106</v>
      </c>
      <c r="D20" s="24">
        <v>1263677</v>
      </c>
      <c r="E20" s="22">
        <v>7371.65978</v>
      </c>
      <c r="F20" s="23">
        <v>2.07958137389575</v>
      </c>
    </row>
    <row r="21" spans="1:6" x14ac:dyDescent="0.2">
      <c r="A21" s="21" t="s">
        <v>367</v>
      </c>
      <c r="B21" s="21" t="s">
        <v>366</v>
      </c>
      <c r="C21" s="21" t="s">
        <v>200</v>
      </c>
      <c r="D21" s="24">
        <v>751455</v>
      </c>
      <c r="E21" s="22">
        <v>7203.8233579999996</v>
      </c>
      <c r="F21" s="23">
        <v>2.0322338961947999</v>
      </c>
    </row>
    <row r="22" spans="1:6" x14ac:dyDescent="0.2">
      <c r="A22" s="21" t="s">
        <v>113</v>
      </c>
      <c r="B22" s="21" t="s">
        <v>112</v>
      </c>
      <c r="C22" s="21" t="s">
        <v>114</v>
      </c>
      <c r="D22" s="24">
        <v>192672</v>
      </c>
      <c r="E22" s="22">
        <v>7176.6466559999999</v>
      </c>
      <c r="F22" s="23">
        <v>2.0245672152884899</v>
      </c>
    </row>
    <row r="23" spans="1:6" x14ac:dyDescent="0.2">
      <c r="A23" s="21" t="s">
        <v>352</v>
      </c>
      <c r="B23" s="21" t="s">
        <v>351</v>
      </c>
      <c r="C23" s="21" t="s">
        <v>184</v>
      </c>
      <c r="D23" s="24">
        <v>206006</v>
      </c>
      <c r="E23" s="22">
        <v>7176.6310219999996</v>
      </c>
      <c r="F23" s="23">
        <v>2.0245628048604298</v>
      </c>
    </row>
    <row r="24" spans="1:6" x14ac:dyDescent="0.2">
      <c r="A24" s="21" t="s">
        <v>486</v>
      </c>
      <c r="B24" s="21" t="s">
        <v>485</v>
      </c>
      <c r="C24" s="21" t="s">
        <v>111</v>
      </c>
      <c r="D24" s="24">
        <v>120859</v>
      </c>
      <c r="E24" s="22">
        <v>7137.5095339999998</v>
      </c>
      <c r="F24" s="23">
        <v>2.0135264412473601</v>
      </c>
    </row>
    <row r="25" spans="1:6" x14ac:dyDescent="0.2">
      <c r="A25" s="21" t="s">
        <v>681</v>
      </c>
      <c r="B25" s="21" t="s">
        <v>680</v>
      </c>
      <c r="C25" s="21" t="s">
        <v>181</v>
      </c>
      <c r="D25" s="24">
        <v>11129422</v>
      </c>
      <c r="E25" s="22">
        <v>7121.717138</v>
      </c>
      <c r="F25" s="23">
        <v>2.0090713288912698</v>
      </c>
    </row>
    <row r="26" spans="1:6" x14ac:dyDescent="0.2">
      <c r="A26" s="21" t="s">
        <v>506</v>
      </c>
      <c r="B26" s="21" t="s">
        <v>505</v>
      </c>
      <c r="C26" s="21" t="s">
        <v>209</v>
      </c>
      <c r="D26" s="24">
        <v>565298</v>
      </c>
      <c r="E26" s="22">
        <v>7014.7828820000004</v>
      </c>
      <c r="F26" s="23">
        <v>1.97890465087768</v>
      </c>
    </row>
    <row r="27" spans="1:6" x14ac:dyDescent="0.2">
      <c r="A27" s="21" t="s">
        <v>738</v>
      </c>
      <c r="B27" s="21" t="s">
        <v>737</v>
      </c>
      <c r="C27" s="21" t="s">
        <v>251</v>
      </c>
      <c r="D27" s="24">
        <v>2070795</v>
      </c>
      <c r="E27" s="22">
        <v>6956.8358029999999</v>
      </c>
      <c r="F27" s="23">
        <v>1.96255749572451</v>
      </c>
    </row>
    <row r="28" spans="1:6" x14ac:dyDescent="0.2">
      <c r="A28" s="21" t="s">
        <v>279</v>
      </c>
      <c r="B28" s="21" t="s">
        <v>278</v>
      </c>
      <c r="C28" s="21" t="s">
        <v>225</v>
      </c>
      <c r="D28" s="24">
        <v>561179</v>
      </c>
      <c r="E28" s="22">
        <v>6924.6682709999995</v>
      </c>
      <c r="F28" s="23">
        <v>1.9534828772006201</v>
      </c>
    </row>
    <row r="29" spans="1:6" x14ac:dyDescent="0.2">
      <c r="A29" s="21" t="s">
        <v>362</v>
      </c>
      <c r="B29" s="21" t="s">
        <v>361</v>
      </c>
      <c r="C29" s="21" t="s">
        <v>156</v>
      </c>
      <c r="D29" s="24">
        <v>262776</v>
      </c>
      <c r="E29" s="22">
        <v>6848.5995000000003</v>
      </c>
      <c r="F29" s="23">
        <v>1.9320235038670901</v>
      </c>
    </row>
    <row r="30" spans="1:6" x14ac:dyDescent="0.2">
      <c r="A30" s="21" t="s">
        <v>749</v>
      </c>
      <c r="B30" s="21" t="s">
        <v>748</v>
      </c>
      <c r="C30" s="21" t="s">
        <v>181</v>
      </c>
      <c r="D30" s="24">
        <v>1014493</v>
      </c>
      <c r="E30" s="22">
        <v>6813.3349879999996</v>
      </c>
      <c r="F30" s="23">
        <v>1.9220752120978899</v>
      </c>
    </row>
    <row r="31" spans="1:6" x14ac:dyDescent="0.2">
      <c r="A31" s="21" t="s">
        <v>650</v>
      </c>
      <c r="B31" s="21" t="s">
        <v>649</v>
      </c>
      <c r="C31" s="21" t="s">
        <v>144</v>
      </c>
      <c r="D31" s="24">
        <v>690990</v>
      </c>
      <c r="E31" s="22">
        <v>6769.9745249999996</v>
      </c>
      <c r="F31" s="23">
        <v>1.9098430128497701</v>
      </c>
    </row>
    <row r="32" spans="1:6" x14ac:dyDescent="0.2">
      <c r="A32" s="21" t="s">
        <v>710</v>
      </c>
      <c r="B32" s="21" t="s">
        <v>709</v>
      </c>
      <c r="C32" s="21" t="s">
        <v>370</v>
      </c>
      <c r="D32" s="24">
        <v>543352</v>
      </c>
      <c r="E32" s="22">
        <v>6762.8306679999996</v>
      </c>
      <c r="F32" s="23">
        <v>1.90782769575724</v>
      </c>
    </row>
    <row r="33" spans="1:6" x14ac:dyDescent="0.2">
      <c r="A33" s="21" t="s">
        <v>751</v>
      </c>
      <c r="B33" s="21" t="s">
        <v>750</v>
      </c>
      <c r="C33" s="21" t="s">
        <v>209</v>
      </c>
      <c r="D33" s="24">
        <v>241359</v>
      </c>
      <c r="E33" s="22">
        <v>6700.4878790000002</v>
      </c>
      <c r="F33" s="23">
        <v>1.8902404892569</v>
      </c>
    </row>
    <row r="34" spans="1:6" x14ac:dyDescent="0.2">
      <c r="A34" s="21" t="s">
        <v>753</v>
      </c>
      <c r="B34" s="21" t="s">
        <v>752</v>
      </c>
      <c r="C34" s="21" t="s">
        <v>675</v>
      </c>
      <c r="D34" s="24">
        <v>2747291</v>
      </c>
      <c r="E34" s="22">
        <v>6375.912953</v>
      </c>
      <c r="F34" s="23">
        <v>1.798676310946</v>
      </c>
    </row>
    <row r="35" spans="1:6" x14ac:dyDescent="0.2">
      <c r="A35" s="21" t="s">
        <v>143</v>
      </c>
      <c r="B35" s="21" t="s">
        <v>142</v>
      </c>
      <c r="C35" s="21" t="s">
        <v>144</v>
      </c>
      <c r="D35" s="24">
        <v>89998</v>
      </c>
      <c r="E35" s="22">
        <v>6145.8734219999997</v>
      </c>
      <c r="F35" s="23">
        <v>1.7337810311577</v>
      </c>
    </row>
    <row r="36" spans="1:6" x14ac:dyDescent="0.2">
      <c r="A36" s="21" t="s">
        <v>273</v>
      </c>
      <c r="B36" s="21" t="s">
        <v>272</v>
      </c>
      <c r="C36" s="21" t="s">
        <v>133</v>
      </c>
      <c r="D36" s="24">
        <v>1664970</v>
      </c>
      <c r="E36" s="22">
        <v>5484.4111800000001</v>
      </c>
      <c r="F36" s="23">
        <v>1.54717928893805</v>
      </c>
    </row>
    <row r="37" spans="1:6" x14ac:dyDescent="0.2">
      <c r="A37" s="21" t="s">
        <v>689</v>
      </c>
      <c r="B37" s="21" t="s">
        <v>688</v>
      </c>
      <c r="C37" s="21" t="s">
        <v>184</v>
      </c>
      <c r="D37" s="24">
        <v>160061</v>
      </c>
      <c r="E37" s="22">
        <v>5407.5008239999997</v>
      </c>
      <c r="F37" s="23">
        <v>1.52548250034897</v>
      </c>
    </row>
    <row r="38" spans="1:6" x14ac:dyDescent="0.2">
      <c r="A38" s="21" t="s">
        <v>216</v>
      </c>
      <c r="B38" s="21" t="s">
        <v>215</v>
      </c>
      <c r="C38" s="21" t="s">
        <v>217</v>
      </c>
      <c r="D38" s="24">
        <v>483923</v>
      </c>
      <c r="E38" s="22">
        <v>5395.9834119999996</v>
      </c>
      <c r="F38" s="23">
        <v>1.52223338194341</v>
      </c>
    </row>
    <row r="39" spans="1:6" x14ac:dyDescent="0.2">
      <c r="A39" s="21" t="s">
        <v>755</v>
      </c>
      <c r="B39" s="21" t="s">
        <v>754</v>
      </c>
      <c r="C39" s="21" t="s">
        <v>298</v>
      </c>
      <c r="D39" s="24">
        <v>1715692</v>
      </c>
      <c r="E39" s="22">
        <v>5345.2384259999999</v>
      </c>
      <c r="F39" s="23">
        <v>1.50791797254396</v>
      </c>
    </row>
    <row r="40" spans="1:6" x14ac:dyDescent="0.2">
      <c r="A40" s="21" t="s">
        <v>757</v>
      </c>
      <c r="B40" s="21" t="s">
        <v>756</v>
      </c>
      <c r="C40" s="21" t="s">
        <v>150</v>
      </c>
      <c r="D40" s="24">
        <v>199382</v>
      </c>
      <c r="E40" s="22">
        <v>5106.5717839999998</v>
      </c>
      <c r="F40" s="23">
        <v>1.4405889424359699</v>
      </c>
    </row>
    <row r="41" spans="1:6" x14ac:dyDescent="0.2">
      <c r="A41" s="21" t="s">
        <v>206</v>
      </c>
      <c r="B41" s="21" t="s">
        <v>205</v>
      </c>
      <c r="C41" s="21" t="s">
        <v>181</v>
      </c>
      <c r="D41" s="24">
        <v>139711</v>
      </c>
      <c r="E41" s="22">
        <v>5016.3933109999998</v>
      </c>
      <c r="F41" s="23">
        <v>1.41514915297553</v>
      </c>
    </row>
    <row r="42" spans="1:6" x14ac:dyDescent="0.2">
      <c r="A42" s="21" t="s">
        <v>246</v>
      </c>
      <c r="B42" s="21" t="s">
        <v>245</v>
      </c>
      <c r="C42" s="21" t="s">
        <v>133</v>
      </c>
      <c r="D42" s="24">
        <v>1197188</v>
      </c>
      <c r="E42" s="22">
        <v>4958.1541020000004</v>
      </c>
      <c r="F42" s="23">
        <v>1.3987195865167801</v>
      </c>
    </row>
    <row r="43" spans="1:6" x14ac:dyDescent="0.2">
      <c r="A43" s="21" t="s">
        <v>670</v>
      </c>
      <c r="B43" s="21" t="s">
        <v>669</v>
      </c>
      <c r="C43" s="21" t="s">
        <v>400</v>
      </c>
      <c r="D43" s="24">
        <v>119305</v>
      </c>
      <c r="E43" s="22">
        <v>4850.3447749999996</v>
      </c>
      <c r="F43" s="23">
        <v>1.3683060466828201</v>
      </c>
    </row>
    <row r="44" spans="1:6" x14ac:dyDescent="0.2">
      <c r="A44" s="21" t="s">
        <v>605</v>
      </c>
      <c r="B44" s="21" t="s">
        <v>604</v>
      </c>
      <c r="C44" s="21" t="s">
        <v>225</v>
      </c>
      <c r="D44" s="24">
        <v>752270</v>
      </c>
      <c r="E44" s="22">
        <v>4820.5461599999999</v>
      </c>
      <c r="F44" s="23">
        <v>1.35989971126159</v>
      </c>
    </row>
    <row r="45" spans="1:6" x14ac:dyDescent="0.2">
      <c r="A45" s="21" t="s">
        <v>222</v>
      </c>
      <c r="B45" s="21" t="s">
        <v>221</v>
      </c>
      <c r="C45" s="21" t="s">
        <v>184</v>
      </c>
      <c r="D45" s="24">
        <v>96070</v>
      </c>
      <c r="E45" s="22">
        <v>4809.5524100000002</v>
      </c>
      <c r="F45" s="23">
        <v>1.35679832047423</v>
      </c>
    </row>
    <row r="46" spans="1:6" x14ac:dyDescent="0.2">
      <c r="A46" s="21" t="s">
        <v>759</v>
      </c>
      <c r="B46" s="21" t="s">
        <v>758</v>
      </c>
      <c r="C46" s="21" t="s">
        <v>350</v>
      </c>
      <c r="D46" s="24">
        <v>596181</v>
      </c>
      <c r="E46" s="22">
        <v>4474.6364960000001</v>
      </c>
      <c r="F46" s="23">
        <v>1.2623168987372499</v>
      </c>
    </row>
    <row r="47" spans="1:6" x14ac:dyDescent="0.2">
      <c r="A47" s="21" t="s">
        <v>259</v>
      </c>
      <c r="B47" s="21" t="s">
        <v>258</v>
      </c>
      <c r="C47" s="21" t="s">
        <v>111</v>
      </c>
      <c r="D47" s="24">
        <v>85638</v>
      </c>
      <c r="E47" s="22">
        <v>3657.470523</v>
      </c>
      <c r="F47" s="23">
        <v>1.0317903704453799</v>
      </c>
    </row>
    <row r="48" spans="1:6" x14ac:dyDescent="0.2">
      <c r="A48" s="21" t="s">
        <v>761</v>
      </c>
      <c r="B48" s="21" t="s">
        <v>760</v>
      </c>
      <c r="C48" s="21" t="s">
        <v>225</v>
      </c>
      <c r="D48" s="24">
        <v>844057</v>
      </c>
      <c r="E48" s="22">
        <v>3652.6566680000001</v>
      </c>
      <c r="F48" s="23">
        <v>1.03043235834317</v>
      </c>
    </row>
    <row r="49" spans="1:9" x14ac:dyDescent="0.2">
      <c r="A49" s="21" t="s">
        <v>763</v>
      </c>
      <c r="B49" s="21" t="s">
        <v>762</v>
      </c>
      <c r="C49" s="21" t="s">
        <v>150</v>
      </c>
      <c r="D49" s="24">
        <v>109850</v>
      </c>
      <c r="E49" s="22">
        <v>3651.6336999999999</v>
      </c>
      <c r="F49" s="23">
        <v>1.03014377405383</v>
      </c>
    </row>
    <row r="50" spans="1:9" x14ac:dyDescent="0.2">
      <c r="A50" s="21" t="s">
        <v>155</v>
      </c>
      <c r="B50" s="21" t="s">
        <v>154</v>
      </c>
      <c r="C50" s="21" t="s">
        <v>156</v>
      </c>
      <c r="D50" s="24">
        <v>32105</v>
      </c>
      <c r="E50" s="22">
        <v>3596.4502579999998</v>
      </c>
      <c r="F50" s="23">
        <v>1.01457625445098</v>
      </c>
    </row>
    <row r="51" spans="1:9" x14ac:dyDescent="0.2">
      <c r="A51" s="21" t="s">
        <v>178</v>
      </c>
      <c r="B51" s="21" t="s">
        <v>177</v>
      </c>
      <c r="C51" s="21" t="s">
        <v>106</v>
      </c>
      <c r="D51" s="24">
        <v>353821</v>
      </c>
      <c r="E51" s="22">
        <v>3523.526429</v>
      </c>
      <c r="F51" s="23">
        <v>0.99400408467817203</v>
      </c>
    </row>
    <row r="52" spans="1:9" x14ac:dyDescent="0.2">
      <c r="A52" s="21" t="s">
        <v>679</v>
      </c>
      <c r="B52" s="21" t="s">
        <v>678</v>
      </c>
      <c r="C52" s="21" t="s">
        <v>171</v>
      </c>
      <c r="D52" s="24">
        <v>188887</v>
      </c>
      <c r="E52" s="22">
        <v>3516.79261</v>
      </c>
      <c r="F52" s="23">
        <v>0.99210444131622799</v>
      </c>
    </row>
    <row r="53" spans="1:9" x14ac:dyDescent="0.2">
      <c r="A53" s="21" t="s">
        <v>427</v>
      </c>
      <c r="B53" s="21" t="s">
        <v>426</v>
      </c>
      <c r="C53" s="21" t="s">
        <v>370</v>
      </c>
      <c r="D53" s="24">
        <v>120984</v>
      </c>
      <c r="E53" s="22">
        <v>3496.1351399999999</v>
      </c>
      <c r="F53" s="23">
        <v>0.98627686772684997</v>
      </c>
    </row>
    <row r="54" spans="1:9" x14ac:dyDescent="0.2">
      <c r="A54" s="21" t="s">
        <v>149</v>
      </c>
      <c r="B54" s="21" t="s">
        <v>148</v>
      </c>
      <c r="C54" s="21" t="s">
        <v>150</v>
      </c>
      <c r="D54" s="24">
        <v>194637</v>
      </c>
      <c r="E54" s="22">
        <v>3466.2903329999999</v>
      </c>
      <c r="F54" s="23">
        <v>0.97785750131589599</v>
      </c>
    </row>
    <row r="55" spans="1:9" x14ac:dyDescent="0.2">
      <c r="A55" s="21" t="s">
        <v>110</v>
      </c>
      <c r="B55" s="21" t="s">
        <v>109</v>
      </c>
      <c r="C55" s="21" t="s">
        <v>111</v>
      </c>
      <c r="D55" s="24">
        <v>185148</v>
      </c>
      <c r="E55" s="22">
        <v>3439.7721179999999</v>
      </c>
      <c r="F55" s="23">
        <v>0.97037658282145001</v>
      </c>
    </row>
    <row r="56" spans="1:9" x14ac:dyDescent="0.2">
      <c r="A56" s="21" t="s">
        <v>734</v>
      </c>
      <c r="B56" s="21" t="s">
        <v>733</v>
      </c>
      <c r="C56" s="21" t="s">
        <v>184</v>
      </c>
      <c r="D56" s="24">
        <v>44737</v>
      </c>
      <c r="E56" s="22">
        <v>1929.618653</v>
      </c>
      <c r="F56" s="23">
        <v>0.54435488468793702</v>
      </c>
    </row>
    <row r="57" spans="1:9" x14ac:dyDescent="0.2">
      <c r="A57" s="20" t="s">
        <v>28</v>
      </c>
      <c r="B57" s="20"/>
      <c r="C57" s="20"/>
      <c r="D57" s="20"/>
      <c r="E57" s="25">
        <f>SUM(E7:E56)</f>
        <v>338166.26030199998</v>
      </c>
      <c r="F57" s="26">
        <f>SUM(F7:F56)</f>
        <v>95.39836036817475</v>
      </c>
      <c r="G57" s="14"/>
      <c r="H57" s="14"/>
      <c r="I57" s="14"/>
    </row>
    <row r="58" spans="1:9" x14ac:dyDescent="0.2">
      <c r="A58" s="21"/>
      <c r="B58" s="21"/>
      <c r="C58" s="21"/>
      <c r="D58" s="21"/>
      <c r="E58" s="22"/>
      <c r="F58" s="23"/>
    </row>
    <row r="59" spans="1:9" x14ac:dyDescent="0.2">
      <c r="A59" s="20" t="s">
        <v>435</v>
      </c>
      <c r="B59" s="21"/>
      <c r="C59" s="21"/>
      <c r="D59" s="21"/>
      <c r="E59" s="22"/>
      <c r="F59" s="23"/>
    </row>
    <row r="60" spans="1:9" x14ac:dyDescent="0.2">
      <c r="A60" s="21" t="s">
        <v>765</v>
      </c>
      <c r="B60" s="21" t="s">
        <v>764</v>
      </c>
      <c r="C60" s="21" t="s">
        <v>327</v>
      </c>
      <c r="D60" s="24">
        <v>411455</v>
      </c>
      <c r="E60" s="22">
        <v>5559.0658469999998</v>
      </c>
      <c r="F60" s="23">
        <v>1.5682397365985301</v>
      </c>
    </row>
    <row r="61" spans="1:9" x14ac:dyDescent="0.2">
      <c r="A61" s="20" t="s">
        <v>28</v>
      </c>
      <c r="B61" s="20"/>
      <c r="C61" s="20"/>
      <c r="D61" s="20"/>
      <c r="E61" s="25">
        <f>SUM(E59:E60)</f>
        <v>5559.0658469999998</v>
      </c>
      <c r="F61" s="26">
        <f>SUM(F59:F60)</f>
        <v>1.5682397365985301</v>
      </c>
      <c r="G61" s="14"/>
      <c r="H61" s="14"/>
      <c r="I61" s="14"/>
    </row>
    <row r="62" spans="1:9" x14ac:dyDescent="0.2">
      <c r="A62" s="21"/>
      <c r="B62" s="21"/>
      <c r="C62" s="21"/>
      <c r="D62" s="21"/>
      <c r="E62" s="22"/>
      <c r="F62" s="23"/>
    </row>
    <row r="63" spans="1:9" x14ac:dyDescent="0.2">
      <c r="A63" s="20" t="s">
        <v>33</v>
      </c>
      <c r="B63" s="20"/>
      <c r="C63" s="20"/>
      <c r="D63" s="20"/>
      <c r="E63" s="25">
        <f>E57+E61</f>
        <v>343725.32614899997</v>
      </c>
      <c r="F63" s="26">
        <f>F57+F61</f>
        <v>96.966600104773278</v>
      </c>
      <c r="G63" s="14"/>
      <c r="H63" s="14"/>
      <c r="I63" s="14"/>
    </row>
    <row r="64" spans="1:9" x14ac:dyDescent="0.2">
      <c r="A64" s="20"/>
      <c r="B64" s="20"/>
      <c r="C64" s="20"/>
      <c r="D64" s="20"/>
      <c r="E64" s="25"/>
      <c r="F64" s="26"/>
      <c r="G64" s="14"/>
      <c r="H64" s="14"/>
      <c r="I64" s="14"/>
    </row>
    <row r="65" spans="1:9" x14ac:dyDescent="0.2">
      <c r="A65" s="20" t="s">
        <v>35</v>
      </c>
      <c r="B65" s="20"/>
      <c r="C65" s="20"/>
      <c r="D65" s="20"/>
      <c r="E65" s="25">
        <f>E67-(E57+E61)</f>
        <v>10752.73720230005</v>
      </c>
      <c r="F65" s="26">
        <f>F67-(F57+F61)</f>
        <v>3.0333998952267223</v>
      </c>
      <c r="G65" s="14"/>
      <c r="H65" s="14"/>
      <c r="I65" s="14"/>
    </row>
    <row r="66" spans="1:9" x14ac:dyDescent="0.2">
      <c r="A66" s="20"/>
      <c r="B66" s="20"/>
      <c r="C66" s="20"/>
      <c r="D66" s="20"/>
      <c r="E66" s="25"/>
      <c r="F66" s="26"/>
      <c r="G66" s="14"/>
      <c r="H66" s="14"/>
      <c r="I66" s="14"/>
    </row>
    <row r="67" spans="1:9" x14ac:dyDescent="0.2">
      <c r="A67" s="27" t="s">
        <v>34</v>
      </c>
      <c r="B67" s="27"/>
      <c r="C67" s="27"/>
      <c r="D67" s="27"/>
      <c r="E67" s="28">
        <v>354478.06335130002</v>
      </c>
      <c r="F67" s="29">
        <v>100</v>
      </c>
      <c r="G67" s="14"/>
      <c r="H67" s="14"/>
      <c r="I67" s="14"/>
    </row>
    <row r="69" spans="1:9" x14ac:dyDescent="0.2">
      <c r="A69" s="14" t="s">
        <v>37</v>
      </c>
    </row>
    <row r="70" spans="1:9" x14ac:dyDescent="0.2">
      <c r="A70" s="14" t="s">
        <v>38</v>
      </c>
    </row>
    <row r="71" spans="1:9" x14ac:dyDescent="0.2">
      <c r="A71" s="14" t="s">
        <v>39</v>
      </c>
      <c r="B71" s="14"/>
      <c r="C71" s="30" t="s">
        <v>41</v>
      </c>
      <c r="D71" s="14" t="s">
        <v>40</v>
      </c>
    </row>
    <row r="72" spans="1:9" x14ac:dyDescent="0.2">
      <c r="A72" s="7" t="s">
        <v>42</v>
      </c>
      <c r="C72" s="31">
        <v>162.32230000000001</v>
      </c>
      <c r="D72" s="31">
        <v>184.45169999999999</v>
      </c>
    </row>
    <row r="73" spans="1:9" x14ac:dyDescent="0.2">
      <c r="A73" s="7" t="s">
        <v>43</v>
      </c>
      <c r="C73" s="31">
        <v>20.102399999999999</v>
      </c>
      <c r="D73" s="31">
        <v>22.843</v>
      </c>
    </row>
    <row r="74" spans="1:9" x14ac:dyDescent="0.2">
      <c r="A74" s="7" t="s">
        <v>44</v>
      </c>
      <c r="C74" s="31">
        <v>176.87819999999999</v>
      </c>
      <c r="D74" s="31">
        <v>201.73220000000001</v>
      </c>
    </row>
    <row r="75" spans="1:9" x14ac:dyDescent="0.2">
      <c r="A75" s="7" t="s">
        <v>45</v>
      </c>
      <c r="C75" s="31">
        <v>22.752400000000002</v>
      </c>
      <c r="D75" s="31">
        <v>25.946000000000002</v>
      </c>
    </row>
    <row r="77" spans="1:9" x14ac:dyDescent="0.2">
      <c r="A77" s="7" t="s">
        <v>46</v>
      </c>
    </row>
    <row r="79" spans="1:9" x14ac:dyDescent="0.2">
      <c r="A79" s="14" t="s">
        <v>47</v>
      </c>
      <c r="D79" s="30" t="s">
        <v>48</v>
      </c>
    </row>
    <row r="81" spans="1:4" x14ac:dyDescent="0.2">
      <c r="A81" s="14" t="s">
        <v>341</v>
      </c>
      <c r="D81" s="52">
        <v>0.65049999999999997</v>
      </c>
    </row>
    <row r="83" spans="1:4" x14ac:dyDescent="0.2">
      <c r="A83" s="84" t="s">
        <v>50</v>
      </c>
      <c r="B83" s="84"/>
      <c r="C83" s="84"/>
      <c r="D83" s="30" t="s">
        <v>48</v>
      </c>
    </row>
    <row r="85" spans="1:4" x14ac:dyDescent="0.2">
      <c r="A85" s="14" t="s">
        <v>864</v>
      </c>
    </row>
    <row r="86" spans="1:4" x14ac:dyDescent="0.2">
      <c r="A86" s="61"/>
    </row>
    <row r="87" spans="1:4" x14ac:dyDescent="0.2">
      <c r="A87" s="62" t="s">
        <v>885</v>
      </c>
    </row>
    <row r="88" spans="1:4" x14ac:dyDescent="0.2">
      <c r="A88" s="63"/>
    </row>
    <row r="89" spans="1:4" x14ac:dyDescent="0.2">
      <c r="A89" s="64"/>
    </row>
    <row r="90" spans="1:4" x14ac:dyDescent="0.2">
      <c r="A90" s="64"/>
    </row>
    <row r="91" spans="1:4" x14ac:dyDescent="0.2">
      <c r="A91" s="64"/>
    </row>
    <row r="92" spans="1:4" x14ac:dyDescent="0.2">
      <c r="A92" s="64"/>
    </row>
    <row r="93" spans="1:4" x14ac:dyDescent="0.2">
      <c r="A93" s="64"/>
    </row>
    <row r="94" spans="1:4" x14ac:dyDescent="0.2">
      <c r="A94" s="64"/>
    </row>
    <row r="95" spans="1:4" x14ac:dyDescent="0.2">
      <c r="A95" s="64"/>
    </row>
    <row r="96" spans="1:4" x14ac:dyDescent="0.2">
      <c r="A96" s="64"/>
    </row>
    <row r="97" spans="1:1" x14ac:dyDescent="0.2">
      <c r="A97" s="64"/>
    </row>
    <row r="98" spans="1:1" x14ac:dyDescent="0.2">
      <c r="A98" s="64"/>
    </row>
    <row r="99" spans="1:1" x14ac:dyDescent="0.2">
      <c r="A99" s="64"/>
    </row>
    <row r="100" spans="1:1" x14ac:dyDescent="0.2">
      <c r="A100" s="64"/>
    </row>
    <row r="101" spans="1:1" x14ac:dyDescent="0.2">
      <c r="A101" s="64"/>
    </row>
    <row r="102" spans="1:1" x14ac:dyDescent="0.2">
      <c r="A102" s="64"/>
    </row>
    <row r="103" spans="1:1" x14ac:dyDescent="0.2">
      <c r="A103" s="64"/>
    </row>
    <row r="104" spans="1:1" x14ac:dyDescent="0.2">
      <c r="A104" s="64"/>
    </row>
    <row r="105" spans="1:1" x14ac:dyDescent="0.2">
      <c r="A105" s="62" t="s">
        <v>900</v>
      </c>
    </row>
    <row r="106" spans="1:1" x14ac:dyDescent="0.2">
      <c r="A106" s="64"/>
    </row>
    <row r="107" spans="1:1" x14ac:dyDescent="0.2">
      <c r="A107" s="62" t="s">
        <v>886</v>
      </c>
    </row>
    <row r="108" spans="1:1" x14ac:dyDescent="0.2">
      <c r="A108" s="64"/>
    </row>
    <row r="109" spans="1:1" x14ac:dyDescent="0.2">
      <c r="A109" s="64"/>
    </row>
    <row r="110" spans="1:1" x14ac:dyDescent="0.2">
      <c r="A110" s="64"/>
    </row>
    <row r="111" spans="1:1" x14ac:dyDescent="0.2">
      <c r="A111" s="64"/>
    </row>
    <row r="112" spans="1:1" x14ac:dyDescent="0.2">
      <c r="A112" s="64"/>
    </row>
    <row r="113" spans="1:1" x14ac:dyDescent="0.2">
      <c r="A113" s="64"/>
    </row>
    <row r="114" spans="1:1" x14ac:dyDescent="0.2">
      <c r="A114" s="64"/>
    </row>
    <row r="115" spans="1:1" x14ac:dyDescent="0.2">
      <c r="A115" s="64"/>
    </row>
    <row r="116" spans="1:1" x14ac:dyDescent="0.2">
      <c r="A116" s="64"/>
    </row>
    <row r="117" spans="1:1" x14ac:dyDescent="0.2">
      <c r="A117" s="64"/>
    </row>
    <row r="118" spans="1:1" x14ac:dyDescent="0.2">
      <c r="A118" s="64"/>
    </row>
    <row r="119" spans="1:1" x14ac:dyDescent="0.2">
      <c r="A119" s="64"/>
    </row>
    <row r="124" spans="1:1" x14ac:dyDescent="0.2">
      <c r="A124" s="7" t="s">
        <v>884</v>
      </c>
    </row>
  </sheetData>
  <mergeCells count="2">
    <mergeCell ref="A1:F1"/>
    <mergeCell ref="A83:C83"/>
  </mergeCells>
  <conditionalFormatting sqref="F2:F3">
    <cfRule type="cellIs" dxfId="42" priority="3" stopIfTrue="1" operator="between">
      <formula>0.009</formula>
      <formula>-0.009</formula>
    </cfRule>
  </conditionalFormatting>
  <conditionalFormatting sqref="F5:F121">
    <cfRule type="cellIs" dxfId="41" priority="1" stopIfTrue="1" operator="between">
      <formula>0.009</formula>
      <formula>-0.009</formula>
    </cfRule>
  </conditionalFormatting>
  <conditionalFormatting sqref="F222:F65540">
    <cfRule type="cellIs" dxfId="40" priority="2" stopIfTrue="1" operator="between">
      <formula>0.009</formula>
      <formula>-0.009</formula>
    </cfRule>
  </conditionalFormatting>
  <hyperlinks>
    <hyperlink ref="A86" r:id="rId1" tooltip="https://www.franklintempletonindia.com/downloadsServlet/pdf/product-labels-jg9o5k7l" display="https://www.franklintempletonindia.com/downloadsServlet/pdf/product-labels-jg9o5k7l" xr:uid="{00000000-0004-0000-18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118"/>
  <sheetViews>
    <sheetView workbookViewId="0">
      <selection sqref="A1:F1"/>
    </sheetView>
  </sheetViews>
  <sheetFormatPr defaultColWidth="9.140625" defaultRowHeight="11.25" x14ac:dyDescent="0.2"/>
  <cols>
    <col min="1" max="1" width="38.7109375" style="7" bestFit="1" customWidth="1"/>
    <col min="2" max="2" width="34.140625" style="7" bestFit="1" customWidth="1"/>
    <col min="3" max="3" width="35.42578125" style="7" bestFit="1" customWidth="1"/>
    <col min="4" max="4" width="15.28515625" style="7" bestFit="1" customWidth="1"/>
    <col min="5" max="5" width="31.28515625" style="10" customWidth="1"/>
    <col min="6" max="6" width="13.5703125" style="11" bestFit="1" customWidth="1"/>
    <col min="7" max="16384" width="9.140625" style="7"/>
  </cols>
  <sheetData>
    <row r="1" spans="1:6" s="1" customFormat="1" ht="15" x14ac:dyDescent="0.2">
      <c r="A1" s="79" t="s">
        <v>20</v>
      </c>
      <c r="B1" s="80"/>
      <c r="C1" s="80"/>
      <c r="D1" s="80"/>
      <c r="E1" s="80"/>
      <c r="F1" s="80"/>
    </row>
    <row r="2" spans="1:6" s="1" customFormat="1" ht="12" x14ac:dyDescent="0.2">
      <c r="E2" s="5"/>
      <c r="F2" s="9"/>
    </row>
    <row r="3" spans="1:6" s="1" customFormat="1" ht="12" x14ac:dyDescent="0.2">
      <c r="A3" s="8" t="s">
        <v>7</v>
      </c>
      <c r="B3" s="2"/>
      <c r="C3" s="3"/>
      <c r="D3" s="3"/>
      <c r="E3" s="4"/>
      <c r="F3" s="9"/>
    </row>
    <row r="4" spans="1:6" s="1" customFormat="1" ht="28.5" customHeight="1" x14ac:dyDescent="0.2">
      <c r="A4" s="6" t="s">
        <v>2</v>
      </c>
      <c r="B4" s="6" t="s">
        <v>0</v>
      </c>
      <c r="C4" s="13" t="s">
        <v>415</v>
      </c>
      <c r="D4" s="13" t="s">
        <v>1</v>
      </c>
      <c r="E4" s="53" t="s">
        <v>6</v>
      </c>
      <c r="F4" s="12" t="s">
        <v>3</v>
      </c>
    </row>
    <row r="5" spans="1:6" x14ac:dyDescent="0.2">
      <c r="A5" s="16" t="s">
        <v>103</v>
      </c>
      <c r="B5" s="17"/>
      <c r="C5" s="17"/>
      <c r="D5" s="17"/>
      <c r="E5" s="18"/>
      <c r="F5" s="19"/>
    </row>
    <row r="6" spans="1:6" x14ac:dyDescent="0.2">
      <c r="A6" s="20" t="s">
        <v>25</v>
      </c>
      <c r="B6" s="21"/>
      <c r="C6" s="21"/>
      <c r="D6" s="21"/>
      <c r="E6" s="22"/>
      <c r="F6" s="23"/>
    </row>
    <row r="7" spans="1:6" x14ac:dyDescent="0.2">
      <c r="A7" s="21" t="s">
        <v>108</v>
      </c>
      <c r="B7" s="21" t="s">
        <v>107</v>
      </c>
      <c r="C7" s="21" t="s">
        <v>106</v>
      </c>
      <c r="D7" s="24">
        <v>4568806</v>
      </c>
      <c r="E7" s="22">
        <v>59399.04681</v>
      </c>
      <c r="F7" s="23">
        <v>7.5691968549237103</v>
      </c>
    </row>
    <row r="8" spans="1:6" x14ac:dyDescent="0.2">
      <c r="A8" s="21" t="s">
        <v>119</v>
      </c>
      <c r="B8" s="21" t="s">
        <v>118</v>
      </c>
      <c r="C8" s="21" t="s">
        <v>106</v>
      </c>
      <c r="D8" s="24">
        <v>5181245</v>
      </c>
      <c r="E8" s="22">
        <v>58874.486940000003</v>
      </c>
      <c r="F8" s="23">
        <v>7.5023523998110901</v>
      </c>
    </row>
    <row r="9" spans="1:6" x14ac:dyDescent="0.2">
      <c r="A9" s="21" t="s">
        <v>105</v>
      </c>
      <c r="B9" s="21" t="s">
        <v>104</v>
      </c>
      <c r="C9" s="21" t="s">
        <v>106</v>
      </c>
      <c r="D9" s="24">
        <v>3070382</v>
      </c>
      <c r="E9" s="22">
        <v>55145.595909999996</v>
      </c>
      <c r="F9" s="23">
        <v>7.0271813024210603</v>
      </c>
    </row>
    <row r="10" spans="1:6" x14ac:dyDescent="0.2">
      <c r="A10" s="21" t="s">
        <v>121</v>
      </c>
      <c r="B10" s="21" t="s">
        <v>120</v>
      </c>
      <c r="C10" s="21" t="s">
        <v>122</v>
      </c>
      <c r="D10" s="24">
        <v>3217821</v>
      </c>
      <c r="E10" s="22">
        <v>41580.682959999998</v>
      </c>
      <c r="F10" s="23">
        <v>5.2986098530023096</v>
      </c>
    </row>
    <row r="11" spans="1:6" x14ac:dyDescent="0.2">
      <c r="A11" s="21" t="s">
        <v>255</v>
      </c>
      <c r="B11" s="21" t="s">
        <v>254</v>
      </c>
      <c r="C11" s="21" t="s">
        <v>153</v>
      </c>
      <c r="D11" s="24">
        <v>1361891</v>
      </c>
      <c r="E11" s="22">
        <v>40395.048949999997</v>
      </c>
      <c r="F11" s="23">
        <v>5.1475249837738799</v>
      </c>
    </row>
    <row r="12" spans="1:6" x14ac:dyDescent="0.2">
      <c r="A12" s="21" t="s">
        <v>113</v>
      </c>
      <c r="B12" s="21" t="s">
        <v>112</v>
      </c>
      <c r="C12" s="21" t="s">
        <v>114</v>
      </c>
      <c r="D12" s="24">
        <v>928294</v>
      </c>
      <c r="E12" s="22">
        <v>34577.09491</v>
      </c>
      <c r="F12" s="23">
        <v>4.4061454198471903</v>
      </c>
    </row>
    <row r="13" spans="1:6" x14ac:dyDescent="0.2">
      <c r="A13" s="21" t="s">
        <v>124</v>
      </c>
      <c r="B13" s="21" t="s">
        <v>123</v>
      </c>
      <c r="C13" s="21" t="s">
        <v>111</v>
      </c>
      <c r="D13" s="24">
        <v>1669577</v>
      </c>
      <c r="E13" s="22">
        <v>30854.617750000001</v>
      </c>
      <c r="F13" s="23">
        <v>3.93179163935431</v>
      </c>
    </row>
    <row r="14" spans="1:6" x14ac:dyDescent="0.2">
      <c r="A14" s="21" t="s">
        <v>110</v>
      </c>
      <c r="B14" s="21" t="s">
        <v>109</v>
      </c>
      <c r="C14" s="21" t="s">
        <v>111</v>
      </c>
      <c r="D14" s="24">
        <v>1658358</v>
      </c>
      <c r="E14" s="22">
        <v>30809.804100000001</v>
      </c>
      <c r="F14" s="23">
        <v>3.9260810538002602</v>
      </c>
    </row>
    <row r="15" spans="1:6" x14ac:dyDescent="0.2">
      <c r="A15" s="21" t="s">
        <v>248</v>
      </c>
      <c r="B15" s="21" t="s">
        <v>247</v>
      </c>
      <c r="C15" s="21" t="s">
        <v>106</v>
      </c>
      <c r="D15" s="24">
        <v>1551933</v>
      </c>
      <c r="E15" s="22">
        <v>27395.49728</v>
      </c>
      <c r="F15" s="23">
        <v>3.49099729687812</v>
      </c>
    </row>
    <row r="16" spans="1:6" x14ac:dyDescent="0.2">
      <c r="A16" s="21" t="s">
        <v>126</v>
      </c>
      <c r="B16" s="21" t="s">
        <v>125</v>
      </c>
      <c r="C16" s="21" t="s">
        <v>127</v>
      </c>
      <c r="D16" s="24">
        <v>8382437</v>
      </c>
      <c r="E16" s="22">
        <v>23450.705750000001</v>
      </c>
      <c r="F16" s="23">
        <v>2.9883140848441698</v>
      </c>
    </row>
    <row r="17" spans="1:6" x14ac:dyDescent="0.2">
      <c r="A17" s="21" t="s">
        <v>362</v>
      </c>
      <c r="B17" s="21" t="s">
        <v>361</v>
      </c>
      <c r="C17" s="21" t="s">
        <v>156</v>
      </c>
      <c r="D17" s="24">
        <v>635855</v>
      </c>
      <c r="E17" s="22">
        <v>16571.970939999999</v>
      </c>
      <c r="F17" s="23">
        <v>2.1117596502881502</v>
      </c>
    </row>
    <row r="18" spans="1:6" x14ac:dyDescent="0.2">
      <c r="A18" s="21" t="s">
        <v>367</v>
      </c>
      <c r="B18" s="21" t="s">
        <v>366</v>
      </c>
      <c r="C18" s="21" t="s">
        <v>200</v>
      </c>
      <c r="D18" s="24">
        <v>1681077</v>
      </c>
      <c r="E18" s="22">
        <v>16115.64466</v>
      </c>
      <c r="F18" s="23">
        <v>2.05361017434717</v>
      </c>
    </row>
    <row r="19" spans="1:6" x14ac:dyDescent="0.2">
      <c r="A19" s="21" t="s">
        <v>259</v>
      </c>
      <c r="B19" s="21" t="s">
        <v>258</v>
      </c>
      <c r="C19" s="21" t="s">
        <v>111</v>
      </c>
      <c r="D19" s="24">
        <v>377008</v>
      </c>
      <c r="E19" s="22">
        <v>16101.446169999999</v>
      </c>
      <c r="F19" s="23">
        <v>2.0518008664268601</v>
      </c>
    </row>
    <row r="20" spans="1:6" x14ac:dyDescent="0.2">
      <c r="A20" s="21" t="s">
        <v>757</v>
      </c>
      <c r="B20" s="21" t="s">
        <v>756</v>
      </c>
      <c r="C20" s="21" t="s">
        <v>150</v>
      </c>
      <c r="D20" s="24">
        <v>618938</v>
      </c>
      <c r="E20" s="22">
        <v>15852.24006</v>
      </c>
      <c r="F20" s="23">
        <v>2.0200446311782798</v>
      </c>
    </row>
    <row r="21" spans="1:6" x14ac:dyDescent="0.2">
      <c r="A21" s="21" t="s">
        <v>710</v>
      </c>
      <c r="B21" s="21" t="s">
        <v>709</v>
      </c>
      <c r="C21" s="21" t="s">
        <v>370</v>
      </c>
      <c r="D21" s="24">
        <v>1250848</v>
      </c>
      <c r="E21" s="22">
        <v>15568.679630000001</v>
      </c>
      <c r="F21" s="23">
        <v>1.98391063862782</v>
      </c>
    </row>
    <row r="22" spans="1:6" x14ac:dyDescent="0.2">
      <c r="A22" s="21" t="s">
        <v>143</v>
      </c>
      <c r="B22" s="21" t="s">
        <v>142</v>
      </c>
      <c r="C22" s="21" t="s">
        <v>144</v>
      </c>
      <c r="D22" s="24">
        <v>227862</v>
      </c>
      <c r="E22" s="22">
        <v>15560.46812</v>
      </c>
      <c r="F22" s="23">
        <v>1.98286424918213</v>
      </c>
    </row>
    <row r="23" spans="1:6" x14ac:dyDescent="0.2">
      <c r="A23" s="21" t="s">
        <v>279</v>
      </c>
      <c r="B23" s="21" t="s">
        <v>278</v>
      </c>
      <c r="C23" s="21" t="s">
        <v>225</v>
      </c>
      <c r="D23" s="24">
        <v>1240981</v>
      </c>
      <c r="E23" s="22">
        <v>15313.08505</v>
      </c>
      <c r="F23" s="23">
        <v>1.9513403231939701</v>
      </c>
    </row>
    <row r="24" spans="1:6" x14ac:dyDescent="0.2">
      <c r="A24" s="21" t="s">
        <v>763</v>
      </c>
      <c r="B24" s="21" t="s">
        <v>762</v>
      </c>
      <c r="C24" s="21" t="s">
        <v>150</v>
      </c>
      <c r="D24" s="24">
        <v>436172</v>
      </c>
      <c r="E24" s="22">
        <v>14499.22962</v>
      </c>
      <c r="F24" s="23">
        <v>1.84763105020137</v>
      </c>
    </row>
    <row r="25" spans="1:6" x14ac:dyDescent="0.2">
      <c r="A25" s="21" t="s">
        <v>273</v>
      </c>
      <c r="B25" s="21" t="s">
        <v>272</v>
      </c>
      <c r="C25" s="21" t="s">
        <v>133</v>
      </c>
      <c r="D25" s="24">
        <v>4274868</v>
      </c>
      <c r="E25" s="22">
        <v>14081.41519</v>
      </c>
      <c r="F25" s="23">
        <v>1.7943891239527301</v>
      </c>
    </row>
    <row r="26" spans="1:6" x14ac:dyDescent="0.2">
      <c r="A26" s="21" t="s">
        <v>155</v>
      </c>
      <c r="B26" s="21" t="s">
        <v>154</v>
      </c>
      <c r="C26" s="21" t="s">
        <v>156</v>
      </c>
      <c r="D26" s="24">
        <v>125150</v>
      </c>
      <c r="E26" s="22">
        <v>14019.49073</v>
      </c>
      <c r="F26" s="23">
        <v>1.78649811470178</v>
      </c>
    </row>
    <row r="27" spans="1:6" x14ac:dyDescent="0.2">
      <c r="A27" s="21" t="s">
        <v>149</v>
      </c>
      <c r="B27" s="21" t="s">
        <v>148</v>
      </c>
      <c r="C27" s="21" t="s">
        <v>150</v>
      </c>
      <c r="D27" s="24">
        <v>643080</v>
      </c>
      <c r="E27" s="22">
        <v>11452.611720000001</v>
      </c>
      <c r="F27" s="23">
        <v>1.4594017457716599</v>
      </c>
    </row>
    <row r="28" spans="1:6" x14ac:dyDescent="0.2">
      <c r="A28" s="21" t="s">
        <v>281</v>
      </c>
      <c r="B28" s="21" t="s">
        <v>280</v>
      </c>
      <c r="C28" s="21" t="s">
        <v>147</v>
      </c>
      <c r="D28" s="24">
        <v>343545</v>
      </c>
      <c r="E28" s="22">
        <v>11161.777050000001</v>
      </c>
      <c r="F28" s="23">
        <v>1.42234079971795</v>
      </c>
    </row>
    <row r="29" spans="1:6" x14ac:dyDescent="0.2">
      <c r="A29" s="21" t="s">
        <v>246</v>
      </c>
      <c r="B29" s="21" t="s">
        <v>245</v>
      </c>
      <c r="C29" s="21" t="s">
        <v>133</v>
      </c>
      <c r="D29" s="24">
        <v>2638102</v>
      </c>
      <c r="E29" s="22">
        <v>10925.699430000001</v>
      </c>
      <c r="F29" s="23">
        <v>1.3922575227162599</v>
      </c>
    </row>
    <row r="30" spans="1:6" x14ac:dyDescent="0.2">
      <c r="A30" s="21" t="s">
        <v>486</v>
      </c>
      <c r="B30" s="21" t="s">
        <v>485</v>
      </c>
      <c r="C30" s="21" t="s">
        <v>111</v>
      </c>
      <c r="D30" s="24">
        <v>170697</v>
      </c>
      <c r="E30" s="22">
        <v>10080.767379999999</v>
      </c>
      <c r="F30" s="23">
        <v>1.28458816842609</v>
      </c>
    </row>
    <row r="31" spans="1:6" x14ac:dyDescent="0.2">
      <c r="A31" s="21" t="s">
        <v>129</v>
      </c>
      <c r="B31" s="21" t="s">
        <v>128</v>
      </c>
      <c r="C31" s="21" t="s">
        <v>130</v>
      </c>
      <c r="D31" s="24">
        <v>634041</v>
      </c>
      <c r="E31" s="22">
        <v>9695.1209309999995</v>
      </c>
      <c r="F31" s="23">
        <v>1.23544539517216</v>
      </c>
    </row>
    <row r="32" spans="1:6" x14ac:dyDescent="0.2">
      <c r="A32" s="21" t="s">
        <v>383</v>
      </c>
      <c r="B32" s="21" t="s">
        <v>382</v>
      </c>
      <c r="C32" s="21" t="s">
        <v>153</v>
      </c>
      <c r="D32" s="24">
        <v>450000</v>
      </c>
      <c r="E32" s="22">
        <v>8624.4750000000004</v>
      </c>
      <c r="F32" s="23">
        <v>1.09901341100945</v>
      </c>
    </row>
    <row r="33" spans="1:6" x14ac:dyDescent="0.2">
      <c r="A33" s="21" t="s">
        <v>670</v>
      </c>
      <c r="B33" s="21" t="s">
        <v>669</v>
      </c>
      <c r="C33" s="21" t="s">
        <v>400</v>
      </c>
      <c r="D33" s="24">
        <v>211920</v>
      </c>
      <c r="E33" s="22">
        <v>8615.6075999999994</v>
      </c>
      <c r="F33" s="23">
        <v>1.09788344176254</v>
      </c>
    </row>
    <row r="34" spans="1:6" x14ac:dyDescent="0.2">
      <c r="A34" s="21" t="s">
        <v>650</v>
      </c>
      <c r="B34" s="21" t="s">
        <v>649</v>
      </c>
      <c r="C34" s="21" t="s">
        <v>144</v>
      </c>
      <c r="D34" s="24">
        <v>879169</v>
      </c>
      <c r="E34" s="22">
        <v>8613.6582780000008</v>
      </c>
      <c r="F34" s="23">
        <v>1.09763504043719</v>
      </c>
    </row>
    <row r="35" spans="1:6" x14ac:dyDescent="0.2">
      <c r="A35" s="21" t="s">
        <v>158</v>
      </c>
      <c r="B35" s="21" t="s">
        <v>157</v>
      </c>
      <c r="C35" s="21" t="s">
        <v>159</v>
      </c>
      <c r="D35" s="24">
        <v>1290791</v>
      </c>
      <c r="E35" s="22">
        <v>8319.7933909999992</v>
      </c>
      <c r="F35" s="23">
        <v>1.0601879550392099</v>
      </c>
    </row>
    <row r="36" spans="1:6" x14ac:dyDescent="0.2">
      <c r="A36" s="21" t="s">
        <v>749</v>
      </c>
      <c r="B36" s="21" t="s">
        <v>748</v>
      </c>
      <c r="C36" s="21" t="s">
        <v>181</v>
      </c>
      <c r="D36" s="24">
        <v>1215659</v>
      </c>
      <c r="E36" s="22">
        <v>8164.3658439999999</v>
      </c>
      <c r="F36" s="23">
        <v>1.0403818846878801</v>
      </c>
    </row>
    <row r="37" spans="1:6" x14ac:dyDescent="0.2">
      <c r="A37" s="21" t="s">
        <v>646</v>
      </c>
      <c r="B37" s="21" t="s">
        <v>645</v>
      </c>
      <c r="C37" s="21" t="s">
        <v>171</v>
      </c>
      <c r="D37" s="24">
        <v>711227</v>
      </c>
      <c r="E37" s="22">
        <v>8064.9585669999997</v>
      </c>
      <c r="F37" s="23">
        <v>1.02771445500956</v>
      </c>
    </row>
    <row r="38" spans="1:6" x14ac:dyDescent="0.2">
      <c r="A38" s="21" t="s">
        <v>178</v>
      </c>
      <c r="B38" s="21" t="s">
        <v>177</v>
      </c>
      <c r="C38" s="21" t="s">
        <v>106</v>
      </c>
      <c r="D38" s="24">
        <v>801886</v>
      </c>
      <c r="E38" s="22">
        <v>7985.5817310000002</v>
      </c>
      <c r="F38" s="23">
        <v>1.0175994964425199</v>
      </c>
    </row>
    <row r="39" spans="1:6" x14ac:dyDescent="0.2">
      <c r="A39" s="21" t="s">
        <v>745</v>
      </c>
      <c r="B39" s="21" t="s">
        <v>744</v>
      </c>
      <c r="C39" s="21" t="s">
        <v>225</v>
      </c>
      <c r="D39" s="24">
        <v>1131423</v>
      </c>
      <c r="E39" s="22">
        <v>7926.749538</v>
      </c>
      <c r="F39" s="23">
        <v>1.0101025335426199</v>
      </c>
    </row>
    <row r="40" spans="1:6" x14ac:dyDescent="0.2">
      <c r="A40" s="21" t="s">
        <v>352</v>
      </c>
      <c r="B40" s="21" t="s">
        <v>351</v>
      </c>
      <c r="C40" s="21" t="s">
        <v>184</v>
      </c>
      <c r="D40" s="24">
        <v>224099</v>
      </c>
      <c r="E40" s="22">
        <v>7806.9368629999999</v>
      </c>
      <c r="F40" s="23">
        <v>0.99483485213199097</v>
      </c>
    </row>
    <row r="41" spans="1:6" x14ac:dyDescent="0.2">
      <c r="A41" s="21" t="s">
        <v>751</v>
      </c>
      <c r="B41" s="21" t="s">
        <v>750</v>
      </c>
      <c r="C41" s="21" t="s">
        <v>209</v>
      </c>
      <c r="D41" s="24">
        <v>280281</v>
      </c>
      <c r="E41" s="22">
        <v>7781.020982</v>
      </c>
      <c r="F41" s="23">
        <v>0.99153240174780799</v>
      </c>
    </row>
    <row r="42" spans="1:6" x14ac:dyDescent="0.2">
      <c r="A42" s="21" t="s">
        <v>664</v>
      </c>
      <c r="B42" s="21" t="s">
        <v>663</v>
      </c>
      <c r="C42" s="21" t="s">
        <v>181</v>
      </c>
      <c r="D42" s="24">
        <v>330000</v>
      </c>
      <c r="E42" s="22">
        <v>7748.73</v>
      </c>
      <c r="F42" s="23">
        <v>0.98741757478469805</v>
      </c>
    </row>
    <row r="43" spans="1:6" x14ac:dyDescent="0.2">
      <c r="A43" s="21" t="s">
        <v>753</v>
      </c>
      <c r="B43" s="21" t="s">
        <v>752</v>
      </c>
      <c r="C43" s="21" t="s">
        <v>675</v>
      </c>
      <c r="D43" s="24">
        <v>3137032</v>
      </c>
      <c r="E43" s="22">
        <v>7280.4238660000001</v>
      </c>
      <c r="F43" s="23">
        <v>0.92774151082440004</v>
      </c>
    </row>
    <row r="44" spans="1:6" x14ac:dyDescent="0.2">
      <c r="A44" s="21" t="s">
        <v>170</v>
      </c>
      <c r="B44" s="21" t="s">
        <v>169</v>
      </c>
      <c r="C44" s="21" t="s">
        <v>171</v>
      </c>
      <c r="D44" s="24">
        <v>1092178</v>
      </c>
      <c r="E44" s="22">
        <v>7183.8007950000001</v>
      </c>
      <c r="F44" s="23">
        <v>0.91542887140670604</v>
      </c>
    </row>
    <row r="45" spans="1:6" x14ac:dyDescent="0.2">
      <c r="A45" s="21" t="s">
        <v>302</v>
      </c>
      <c r="B45" s="21" t="s">
        <v>301</v>
      </c>
      <c r="C45" s="21" t="s">
        <v>303</v>
      </c>
      <c r="D45" s="24">
        <v>1090002</v>
      </c>
      <c r="E45" s="22">
        <v>7152.593124</v>
      </c>
      <c r="F45" s="23">
        <v>0.911452090332453</v>
      </c>
    </row>
    <row r="46" spans="1:6" x14ac:dyDescent="0.2">
      <c r="A46" s="21" t="s">
        <v>152</v>
      </c>
      <c r="B46" s="21" t="s">
        <v>151</v>
      </c>
      <c r="C46" s="21" t="s">
        <v>153</v>
      </c>
      <c r="D46" s="24">
        <v>900015</v>
      </c>
      <c r="E46" s="22">
        <v>7078.1679679999997</v>
      </c>
      <c r="F46" s="23">
        <v>0.901968122373769</v>
      </c>
    </row>
    <row r="47" spans="1:6" x14ac:dyDescent="0.2">
      <c r="A47" s="21" t="s">
        <v>506</v>
      </c>
      <c r="B47" s="21" t="s">
        <v>505</v>
      </c>
      <c r="C47" s="21" t="s">
        <v>209</v>
      </c>
      <c r="D47" s="24">
        <v>569031</v>
      </c>
      <c r="E47" s="22">
        <v>7061.1056790000002</v>
      </c>
      <c r="F47" s="23">
        <v>0.899793881688566</v>
      </c>
    </row>
    <row r="48" spans="1:6" x14ac:dyDescent="0.2">
      <c r="A48" s="21" t="s">
        <v>681</v>
      </c>
      <c r="B48" s="21" t="s">
        <v>680</v>
      </c>
      <c r="C48" s="21" t="s">
        <v>181</v>
      </c>
      <c r="D48" s="24">
        <v>10830984</v>
      </c>
      <c r="E48" s="22">
        <v>6930.7466619999996</v>
      </c>
      <c r="F48" s="23">
        <v>0.88318228412129296</v>
      </c>
    </row>
    <row r="49" spans="1:9" x14ac:dyDescent="0.2">
      <c r="A49" s="21" t="s">
        <v>468</v>
      </c>
      <c r="B49" s="21" t="s">
        <v>467</v>
      </c>
      <c r="C49" s="21" t="s">
        <v>111</v>
      </c>
      <c r="D49" s="24">
        <v>67033</v>
      </c>
      <c r="E49" s="22">
        <v>5822.3858309999996</v>
      </c>
      <c r="F49" s="23">
        <v>0.74194430528703503</v>
      </c>
    </row>
    <row r="50" spans="1:9" x14ac:dyDescent="0.2">
      <c r="A50" s="21" t="s">
        <v>206</v>
      </c>
      <c r="B50" s="21" t="s">
        <v>205</v>
      </c>
      <c r="C50" s="21" t="s">
        <v>181</v>
      </c>
      <c r="D50" s="24">
        <v>146677</v>
      </c>
      <c r="E50" s="22">
        <v>5266.5110240000004</v>
      </c>
      <c r="F50" s="23">
        <v>0.67110940023654897</v>
      </c>
    </row>
    <row r="51" spans="1:9" x14ac:dyDescent="0.2">
      <c r="A51" s="21" t="s">
        <v>689</v>
      </c>
      <c r="B51" s="21" t="s">
        <v>688</v>
      </c>
      <c r="C51" s="21" t="s">
        <v>184</v>
      </c>
      <c r="D51" s="24">
        <v>116780</v>
      </c>
      <c r="E51" s="22">
        <v>3945.2955200000001</v>
      </c>
      <c r="F51" s="23">
        <v>0.50274743527872801</v>
      </c>
    </row>
    <row r="52" spans="1:9" x14ac:dyDescent="0.2">
      <c r="A52" s="21" t="s">
        <v>767</v>
      </c>
      <c r="B52" s="21" t="s">
        <v>766</v>
      </c>
      <c r="C52" s="21" t="s">
        <v>171</v>
      </c>
      <c r="D52" s="24">
        <v>237746</v>
      </c>
      <c r="E52" s="22">
        <v>3418.193115</v>
      </c>
      <c r="F52" s="23">
        <v>0.43557898594467098</v>
      </c>
    </row>
    <row r="53" spans="1:9" x14ac:dyDescent="0.2">
      <c r="A53" s="21" t="s">
        <v>734</v>
      </c>
      <c r="B53" s="21" t="s">
        <v>733</v>
      </c>
      <c r="C53" s="21" t="s">
        <v>184</v>
      </c>
      <c r="D53" s="24">
        <v>13002</v>
      </c>
      <c r="E53" s="22">
        <v>560.80876499999999</v>
      </c>
      <c r="F53" s="23">
        <v>7.1463637351450102E-2</v>
      </c>
    </row>
    <row r="54" spans="1:9" x14ac:dyDescent="0.2">
      <c r="A54" s="20" t="s">
        <v>28</v>
      </c>
      <c r="B54" s="20"/>
      <c r="C54" s="20"/>
      <c r="D54" s="20"/>
      <c r="E54" s="25">
        <f>SUM(E7:E53)</f>
        <v>760834.13818400016</v>
      </c>
      <c r="F54" s="26">
        <f>SUM(F7:F53)</f>
        <v>96.95279091400154</v>
      </c>
      <c r="G54" s="14"/>
      <c r="H54" s="14"/>
      <c r="I54" s="14"/>
    </row>
    <row r="55" spans="1:9" x14ac:dyDescent="0.2">
      <c r="A55" s="21"/>
      <c r="B55" s="21"/>
      <c r="C55" s="21"/>
      <c r="D55" s="21"/>
      <c r="E55" s="22"/>
      <c r="F55" s="23"/>
    </row>
    <row r="56" spans="1:9" x14ac:dyDescent="0.2">
      <c r="A56" s="20" t="s">
        <v>33</v>
      </c>
      <c r="B56" s="20"/>
      <c r="C56" s="20"/>
      <c r="D56" s="20"/>
      <c r="E56" s="25">
        <f>E54</f>
        <v>760834.13818400016</v>
      </c>
      <c r="F56" s="26">
        <f>F54</f>
        <v>96.95279091400154</v>
      </c>
      <c r="G56" s="14"/>
      <c r="H56" s="14"/>
      <c r="I56" s="14"/>
    </row>
    <row r="57" spans="1:9" x14ac:dyDescent="0.2">
      <c r="A57" s="20"/>
      <c r="B57" s="20"/>
      <c r="C57" s="20"/>
      <c r="D57" s="20"/>
      <c r="E57" s="25"/>
      <c r="F57" s="26"/>
      <c r="G57" s="14"/>
      <c r="H57" s="14"/>
      <c r="I57" s="14"/>
    </row>
    <row r="58" spans="1:9" x14ac:dyDescent="0.2">
      <c r="A58" s="20" t="s">
        <v>35</v>
      </c>
      <c r="B58" s="20"/>
      <c r="C58" s="20"/>
      <c r="D58" s="20"/>
      <c r="E58" s="25">
        <f>E60-(E54)</f>
        <v>23912.882516899845</v>
      </c>
      <c r="F58" s="26">
        <f>F60-(F54)</f>
        <v>3.0472090859984604</v>
      </c>
      <c r="G58" s="14"/>
      <c r="H58" s="14"/>
      <c r="I58" s="14"/>
    </row>
    <row r="59" spans="1:9" x14ac:dyDescent="0.2">
      <c r="A59" s="20"/>
      <c r="B59" s="20"/>
      <c r="C59" s="20"/>
      <c r="D59" s="20"/>
      <c r="E59" s="25"/>
      <c r="F59" s="26"/>
      <c r="G59" s="14"/>
      <c r="H59" s="14"/>
      <c r="I59" s="14"/>
    </row>
    <row r="60" spans="1:9" x14ac:dyDescent="0.2">
      <c r="A60" s="27" t="s">
        <v>34</v>
      </c>
      <c r="B60" s="27"/>
      <c r="C60" s="27"/>
      <c r="D60" s="27"/>
      <c r="E60" s="28">
        <v>784747.0207009</v>
      </c>
      <c r="F60" s="29">
        <v>100</v>
      </c>
      <c r="G60" s="14"/>
      <c r="H60" s="14"/>
      <c r="I60" s="14"/>
    </row>
    <row r="62" spans="1:9" x14ac:dyDescent="0.2">
      <c r="A62" s="14" t="s">
        <v>37</v>
      </c>
    </row>
    <row r="63" spans="1:9" x14ac:dyDescent="0.2">
      <c r="A63" s="14" t="s">
        <v>38</v>
      </c>
    </row>
    <row r="64" spans="1:9" x14ac:dyDescent="0.2">
      <c r="A64" s="14" t="s">
        <v>39</v>
      </c>
      <c r="B64" s="14"/>
      <c r="C64" s="30" t="s">
        <v>41</v>
      </c>
      <c r="D64" s="14" t="s">
        <v>40</v>
      </c>
    </row>
    <row r="65" spans="1:4" x14ac:dyDescent="0.2">
      <c r="A65" s="7" t="s">
        <v>42</v>
      </c>
      <c r="C65" s="31">
        <v>893.10130000000004</v>
      </c>
      <c r="D65" s="31">
        <v>997.32190000000003</v>
      </c>
    </row>
    <row r="66" spans="1:4" x14ac:dyDescent="0.2">
      <c r="A66" s="7" t="s">
        <v>43</v>
      </c>
      <c r="C66" s="31">
        <v>45.275799999999997</v>
      </c>
      <c r="D66" s="31">
        <v>50.5593</v>
      </c>
    </row>
    <row r="67" spans="1:4" x14ac:dyDescent="0.2">
      <c r="A67" s="7" t="s">
        <v>44</v>
      </c>
      <c r="C67" s="31">
        <v>980.16290000000004</v>
      </c>
      <c r="D67" s="31">
        <v>1098.9428</v>
      </c>
    </row>
    <row r="68" spans="1:4" x14ac:dyDescent="0.2">
      <c r="A68" s="7" t="s">
        <v>45</v>
      </c>
      <c r="C68" s="31">
        <v>52.170400000000001</v>
      </c>
      <c r="D68" s="31">
        <v>58.488999999999997</v>
      </c>
    </row>
    <row r="70" spans="1:4" x14ac:dyDescent="0.2">
      <c r="A70" s="7" t="s">
        <v>46</v>
      </c>
    </row>
    <row r="72" spans="1:4" x14ac:dyDescent="0.2">
      <c r="A72" s="14" t="s">
        <v>47</v>
      </c>
      <c r="D72" s="30" t="s">
        <v>48</v>
      </c>
    </row>
    <row r="74" spans="1:4" x14ac:dyDescent="0.2">
      <c r="A74" s="14" t="s">
        <v>341</v>
      </c>
      <c r="D74" s="52">
        <v>0.46629999999999999</v>
      </c>
    </row>
    <row r="76" spans="1:4" x14ac:dyDescent="0.2">
      <c r="A76" s="84" t="s">
        <v>50</v>
      </c>
      <c r="B76" s="84"/>
      <c r="C76" s="84"/>
      <c r="D76" s="30" t="s">
        <v>48</v>
      </c>
    </row>
    <row r="78" spans="1:4" x14ac:dyDescent="0.2">
      <c r="A78" s="14" t="s">
        <v>864</v>
      </c>
    </row>
    <row r="79" spans="1:4" x14ac:dyDescent="0.2">
      <c r="A79" s="61"/>
    </row>
    <row r="80" spans="1:4" x14ac:dyDescent="0.2">
      <c r="A80" s="62" t="s">
        <v>885</v>
      </c>
    </row>
    <row r="81" spans="1:1" x14ac:dyDescent="0.2">
      <c r="A81" s="63"/>
    </row>
    <row r="82" spans="1:1" x14ac:dyDescent="0.2">
      <c r="A82" s="64"/>
    </row>
    <row r="83" spans="1:1" x14ac:dyDescent="0.2">
      <c r="A83" s="64"/>
    </row>
    <row r="84" spans="1:1" x14ac:dyDescent="0.2">
      <c r="A84" s="64"/>
    </row>
    <row r="85" spans="1:1" x14ac:dyDescent="0.2">
      <c r="A85" s="64"/>
    </row>
    <row r="86" spans="1:1" x14ac:dyDescent="0.2">
      <c r="A86" s="64"/>
    </row>
    <row r="87" spans="1:1" x14ac:dyDescent="0.2">
      <c r="A87" s="64"/>
    </row>
    <row r="88" spans="1:1" x14ac:dyDescent="0.2">
      <c r="A88" s="64"/>
    </row>
    <row r="89" spans="1:1" x14ac:dyDescent="0.2">
      <c r="A89" s="64"/>
    </row>
    <row r="90" spans="1:1" x14ac:dyDescent="0.2">
      <c r="A90" s="64"/>
    </row>
    <row r="91" spans="1:1" x14ac:dyDescent="0.2">
      <c r="A91" s="64"/>
    </row>
    <row r="92" spans="1:1" x14ac:dyDescent="0.2">
      <c r="A92" s="64"/>
    </row>
    <row r="93" spans="1:1" x14ac:dyDescent="0.2">
      <c r="A93" s="64"/>
    </row>
    <row r="94" spans="1:1" x14ac:dyDescent="0.2">
      <c r="A94" s="64"/>
    </row>
    <row r="95" spans="1:1" x14ac:dyDescent="0.2">
      <c r="A95" s="64"/>
    </row>
    <row r="96" spans="1:1" x14ac:dyDescent="0.2">
      <c r="A96" s="64"/>
    </row>
    <row r="97" spans="1:1" x14ac:dyDescent="0.2">
      <c r="A97" s="64"/>
    </row>
    <row r="98" spans="1:1" x14ac:dyDescent="0.2">
      <c r="A98" s="62" t="s">
        <v>901</v>
      </c>
    </row>
    <row r="99" spans="1:1" x14ac:dyDescent="0.2">
      <c r="A99" s="64"/>
    </row>
    <row r="100" spans="1:1" x14ac:dyDescent="0.2">
      <c r="A100" s="62" t="s">
        <v>886</v>
      </c>
    </row>
    <row r="101" spans="1:1" x14ac:dyDescent="0.2">
      <c r="A101" s="64"/>
    </row>
    <row r="102" spans="1:1" x14ac:dyDescent="0.2">
      <c r="A102" s="64"/>
    </row>
    <row r="103" spans="1:1" x14ac:dyDescent="0.2">
      <c r="A103" s="64"/>
    </row>
    <row r="104" spans="1:1" x14ac:dyDescent="0.2">
      <c r="A104" s="64"/>
    </row>
    <row r="105" spans="1:1" x14ac:dyDescent="0.2">
      <c r="A105" s="64"/>
    </row>
    <row r="106" spans="1:1" x14ac:dyDescent="0.2">
      <c r="A106" s="64"/>
    </row>
    <row r="107" spans="1:1" x14ac:dyDescent="0.2">
      <c r="A107" s="64"/>
    </row>
    <row r="108" spans="1:1" x14ac:dyDescent="0.2">
      <c r="A108" s="64"/>
    </row>
    <row r="109" spans="1:1" x14ac:dyDescent="0.2">
      <c r="A109" s="64"/>
    </row>
    <row r="110" spans="1:1" x14ac:dyDescent="0.2">
      <c r="A110" s="64"/>
    </row>
    <row r="111" spans="1:1" x14ac:dyDescent="0.2">
      <c r="A111" s="64"/>
    </row>
    <row r="112" spans="1:1" x14ac:dyDescent="0.2">
      <c r="A112" s="64"/>
    </row>
    <row r="118" spans="1:1" x14ac:dyDescent="0.2">
      <c r="A118" s="7" t="s">
        <v>884</v>
      </c>
    </row>
  </sheetData>
  <mergeCells count="2">
    <mergeCell ref="A1:F1"/>
    <mergeCell ref="A76:C76"/>
  </mergeCells>
  <conditionalFormatting sqref="F2:F3">
    <cfRule type="cellIs" dxfId="39" priority="3" stopIfTrue="1" operator="between">
      <formula>0.009</formula>
      <formula>-0.009</formula>
    </cfRule>
  </conditionalFormatting>
  <conditionalFormatting sqref="F5:F114">
    <cfRule type="cellIs" dxfId="38" priority="1" stopIfTrue="1" operator="between">
      <formula>0.009</formula>
      <formula>-0.009</formula>
    </cfRule>
  </conditionalFormatting>
  <conditionalFormatting sqref="F215:F65540">
    <cfRule type="cellIs" dxfId="37" priority="2" stopIfTrue="1" operator="between">
      <formula>0.009</formula>
      <formula>-0.009</formula>
    </cfRule>
  </conditionalFormatting>
  <hyperlinks>
    <hyperlink ref="A79" r:id="rId1" tooltip="https://www.franklintempletonindia.com/downloadsServlet/pdf/product-labels-jg9o5k7l" display="https://www.franklintempletonindia.com/downloadsServlet/pdf/product-labels-jg9o5k7l" xr:uid="{00000000-0004-0000-19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112"/>
  <sheetViews>
    <sheetView workbookViewId="0">
      <selection sqref="A1:F1"/>
    </sheetView>
  </sheetViews>
  <sheetFormatPr defaultColWidth="9.140625" defaultRowHeight="11.25" x14ac:dyDescent="0.2"/>
  <cols>
    <col min="1" max="1" width="38.7109375" style="7" bestFit="1" customWidth="1"/>
    <col min="2" max="2" width="32.140625" style="7" bestFit="1" customWidth="1"/>
    <col min="3" max="3" width="20" style="7" bestFit="1" customWidth="1"/>
    <col min="4" max="4" width="15.28515625" style="7" bestFit="1" customWidth="1"/>
    <col min="5" max="5" width="31.28515625" style="10" customWidth="1"/>
    <col min="6" max="6" width="13.5703125" style="11" bestFit="1" customWidth="1"/>
    <col min="7" max="16384" width="9.140625" style="7"/>
  </cols>
  <sheetData>
    <row r="1" spans="1:6" s="1" customFormat="1" ht="15" x14ac:dyDescent="0.2">
      <c r="A1" s="79" t="s">
        <v>21</v>
      </c>
      <c r="B1" s="80"/>
      <c r="C1" s="80"/>
      <c r="D1" s="80"/>
      <c r="E1" s="80"/>
      <c r="F1" s="80"/>
    </row>
    <row r="2" spans="1:6" s="1" customFormat="1" ht="12" x14ac:dyDescent="0.2">
      <c r="E2" s="5"/>
      <c r="F2" s="9"/>
    </row>
    <row r="3" spans="1:6" s="1" customFormat="1" ht="12" x14ac:dyDescent="0.2">
      <c r="A3" s="8" t="s">
        <v>7</v>
      </c>
      <c r="B3" s="2"/>
      <c r="C3" s="3"/>
      <c r="D3" s="3"/>
      <c r="E3" s="4"/>
      <c r="F3" s="9"/>
    </row>
    <row r="4" spans="1:6" s="1" customFormat="1" ht="28.5" customHeight="1" x14ac:dyDescent="0.2">
      <c r="A4" s="6" t="s">
        <v>2</v>
      </c>
      <c r="B4" s="6" t="s">
        <v>0</v>
      </c>
      <c r="C4" s="13" t="s">
        <v>415</v>
      </c>
      <c r="D4" s="13" t="s">
        <v>1</v>
      </c>
      <c r="E4" s="53" t="s">
        <v>6</v>
      </c>
      <c r="F4" s="12" t="s">
        <v>3</v>
      </c>
    </row>
    <row r="5" spans="1:6" x14ac:dyDescent="0.2">
      <c r="A5" s="16" t="s">
        <v>103</v>
      </c>
      <c r="B5" s="17"/>
      <c r="C5" s="17"/>
      <c r="D5" s="17"/>
      <c r="E5" s="18"/>
      <c r="F5" s="19"/>
    </row>
    <row r="6" spans="1:6" x14ac:dyDescent="0.2">
      <c r="A6" s="20" t="s">
        <v>25</v>
      </c>
      <c r="B6" s="21"/>
      <c r="C6" s="21"/>
      <c r="D6" s="21"/>
      <c r="E6" s="22"/>
      <c r="F6" s="23"/>
    </row>
    <row r="7" spans="1:6" x14ac:dyDescent="0.2">
      <c r="A7" s="21" t="s">
        <v>113</v>
      </c>
      <c r="B7" s="21" t="s">
        <v>112</v>
      </c>
      <c r="C7" s="21" t="s">
        <v>114</v>
      </c>
      <c r="D7" s="24">
        <v>720000</v>
      </c>
      <c r="E7" s="22">
        <v>26818.560000000001</v>
      </c>
      <c r="F7" s="23">
        <v>9.4149989978115194</v>
      </c>
    </row>
    <row r="8" spans="1:6" x14ac:dyDescent="0.2">
      <c r="A8" s="21" t="s">
        <v>108</v>
      </c>
      <c r="B8" s="21" t="s">
        <v>107</v>
      </c>
      <c r="C8" s="21" t="s">
        <v>106</v>
      </c>
      <c r="D8" s="24">
        <v>1200000</v>
      </c>
      <c r="E8" s="22">
        <v>15601.2</v>
      </c>
      <c r="F8" s="23">
        <v>5.4770010904633599</v>
      </c>
    </row>
    <row r="9" spans="1:6" x14ac:dyDescent="0.2">
      <c r="A9" s="21" t="s">
        <v>132</v>
      </c>
      <c r="B9" s="21" t="s">
        <v>131</v>
      </c>
      <c r="C9" s="21" t="s">
        <v>133</v>
      </c>
      <c r="D9" s="24">
        <v>3930000</v>
      </c>
      <c r="E9" s="22">
        <v>14291.445</v>
      </c>
      <c r="F9" s="23">
        <v>5.0171948215071396</v>
      </c>
    </row>
    <row r="10" spans="1:6" x14ac:dyDescent="0.2">
      <c r="A10" s="21" t="s">
        <v>116</v>
      </c>
      <c r="B10" s="21" t="s">
        <v>115</v>
      </c>
      <c r="C10" s="21" t="s">
        <v>117</v>
      </c>
      <c r="D10" s="24">
        <v>710000</v>
      </c>
      <c r="E10" s="22">
        <v>11552.764999999999</v>
      </c>
      <c r="F10" s="23">
        <v>4.0557461286866996</v>
      </c>
    </row>
    <row r="11" spans="1:6" x14ac:dyDescent="0.2">
      <c r="A11" s="21" t="s">
        <v>196</v>
      </c>
      <c r="B11" s="21" t="s">
        <v>195</v>
      </c>
      <c r="C11" s="21" t="s">
        <v>197</v>
      </c>
      <c r="D11" s="24">
        <v>4500000</v>
      </c>
      <c r="E11" s="22">
        <v>11551.5</v>
      </c>
      <c r="F11" s="23">
        <v>4.0553020342337502</v>
      </c>
    </row>
    <row r="12" spans="1:6" x14ac:dyDescent="0.2">
      <c r="A12" s="21" t="s">
        <v>121</v>
      </c>
      <c r="B12" s="21" t="s">
        <v>120</v>
      </c>
      <c r="C12" s="21" t="s">
        <v>122</v>
      </c>
      <c r="D12" s="24">
        <v>880000</v>
      </c>
      <c r="E12" s="22">
        <v>11371.36</v>
      </c>
      <c r="F12" s="23">
        <v>3.9920615798817698</v>
      </c>
    </row>
    <row r="13" spans="1:6" x14ac:dyDescent="0.2">
      <c r="A13" s="21" t="s">
        <v>273</v>
      </c>
      <c r="B13" s="21" t="s">
        <v>272</v>
      </c>
      <c r="C13" s="21" t="s">
        <v>133</v>
      </c>
      <c r="D13" s="24">
        <v>3365000</v>
      </c>
      <c r="E13" s="22">
        <v>11084.31</v>
      </c>
      <c r="F13" s="23">
        <v>3.8912890006559699</v>
      </c>
    </row>
    <row r="14" spans="1:6" x14ac:dyDescent="0.2">
      <c r="A14" s="21" t="s">
        <v>535</v>
      </c>
      <c r="B14" s="21" t="s">
        <v>534</v>
      </c>
      <c r="C14" s="21" t="s">
        <v>184</v>
      </c>
      <c r="D14" s="24">
        <v>600000</v>
      </c>
      <c r="E14" s="22">
        <v>10613.7</v>
      </c>
      <c r="F14" s="23">
        <v>3.7260753322725799</v>
      </c>
    </row>
    <row r="15" spans="1:6" x14ac:dyDescent="0.2">
      <c r="A15" s="21" t="s">
        <v>119</v>
      </c>
      <c r="B15" s="21" t="s">
        <v>118</v>
      </c>
      <c r="C15" s="21" t="s">
        <v>106</v>
      </c>
      <c r="D15" s="24">
        <v>900000</v>
      </c>
      <c r="E15" s="22">
        <v>10226.700000000001</v>
      </c>
      <c r="F15" s="23">
        <v>3.5902140253212398</v>
      </c>
    </row>
    <row r="16" spans="1:6" x14ac:dyDescent="0.2">
      <c r="A16" s="21" t="s">
        <v>559</v>
      </c>
      <c r="B16" s="21" t="s">
        <v>558</v>
      </c>
      <c r="C16" s="21" t="s">
        <v>217</v>
      </c>
      <c r="D16" s="24">
        <v>160000</v>
      </c>
      <c r="E16" s="22">
        <v>9896.56</v>
      </c>
      <c r="F16" s="23">
        <v>3.4743141496702901</v>
      </c>
    </row>
    <row r="17" spans="1:6" x14ac:dyDescent="0.2">
      <c r="A17" s="21" t="s">
        <v>769</v>
      </c>
      <c r="B17" s="21" t="s">
        <v>768</v>
      </c>
      <c r="C17" s="21" t="s">
        <v>114</v>
      </c>
      <c r="D17" s="24">
        <v>3100000</v>
      </c>
      <c r="E17" s="22">
        <v>9600.7000000000007</v>
      </c>
      <c r="F17" s="23">
        <v>3.3704487071001998</v>
      </c>
    </row>
    <row r="18" spans="1:6" x14ac:dyDescent="0.2">
      <c r="A18" s="21" t="s">
        <v>734</v>
      </c>
      <c r="B18" s="21" t="s">
        <v>733</v>
      </c>
      <c r="C18" s="21" t="s">
        <v>184</v>
      </c>
      <c r="D18" s="24">
        <v>200000</v>
      </c>
      <c r="E18" s="22">
        <v>8626.5</v>
      </c>
      <c r="F18" s="23">
        <v>3.02844331890382</v>
      </c>
    </row>
    <row r="19" spans="1:6" x14ac:dyDescent="0.2">
      <c r="A19" s="21" t="s">
        <v>526</v>
      </c>
      <c r="B19" s="21" t="s">
        <v>525</v>
      </c>
      <c r="C19" s="21" t="s">
        <v>209</v>
      </c>
      <c r="D19" s="24">
        <v>485000</v>
      </c>
      <c r="E19" s="22">
        <v>8094.8924999999999</v>
      </c>
      <c r="F19" s="23">
        <v>2.8418156968492001</v>
      </c>
    </row>
    <row r="20" spans="1:6" x14ac:dyDescent="0.2">
      <c r="A20" s="21" t="s">
        <v>738</v>
      </c>
      <c r="B20" s="21" t="s">
        <v>737</v>
      </c>
      <c r="C20" s="21" t="s">
        <v>251</v>
      </c>
      <c r="D20" s="24">
        <v>2000000</v>
      </c>
      <c r="E20" s="22">
        <v>6719</v>
      </c>
      <c r="F20" s="23">
        <v>2.3587910113852399</v>
      </c>
    </row>
    <row r="21" spans="1:6" x14ac:dyDescent="0.2">
      <c r="A21" s="21" t="s">
        <v>183</v>
      </c>
      <c r="B21" s="21" t="s">
        <v>182</v>
      </c>
      <c r="C21" s="21" t="s">
        <v>184</v>
      </c>
      <c r="D21" s="24">
        <v>575197</v>
      </c>
      <c r="E21" s="22">
        <v>6452.2723480000004</v>
      </c>
      <c r="F21" s="23">
        <v>2.2651528527268798</v>
      </c>
    </row>
    <row r="22" spans="1:6" x14ac:dyDescent="0.2">
      <c r="A22" s="21" t="s">
        <v>532</v>
      </c>
      <c r="B22" s="21" t="s">
        <v>531</v>
      </c>
      <c r="C22" s="21" t="s">
        <v>533</v>
      </c>
      <c r="D22" s="24">
        <v>950000</v>
      </c>
      <c r="E22" s="22">
        <v>6293.75</v>
      </c>
      <c r="F22" s="23">
        <v>2.2095015520026502</v>
      </c>
    </row>
    <row r="23" spans="1:6" x14ac:dyDescent="0.2">
      <c r="A23" s="21" t="s">
        <v>543</v>
      </c>
      <c r="B23" s="21" t="s">
        <v>542</v>
      </c>
      <c r="C23" s="21" t="s">
        <v>443</v>
      </c>
      <c r="D23" s="24">
        <v>762057</v>
      </c>
      <c r="E23" s="22">
        <v>6277.4445379999997</v>
      </c>
      <c r="F23" s="23">
        <v>2.2037773107164398</v>
      </c>
    </row>
    <row r="24" spans="1:6" x14ac:dyDescent="0.2">
      <c r="A24" s="21" t="s">
        <v>250</v>
      </c>
      <c r="B24" s="21" t="s">
        <v>249</v>
      </c>
      <c r="C24" s="21" t="s">
        <v>251</v>
      </c>
      <c r="D24" s="24">
        <v>132500</v>
      </c>
      <c r="E24" s="22">
        <v>5802.0424999999996</v>
      </c>
      <c r="F24" s="23">
        <v>2.0368813360135598</v>
      </c>
    </row>
    <row r="25" spans="1:6" x14ac:dyDescent="0.2">
      <c r="A25" s="21" t="s">
        <v>211</v>
      </c>
      <c r="B25" s="21" t="s">
        <v>210</v>
      </c>
      <c r="C25" s="21" t="s">
        <v>212</v>
      </c>
      <c r="D25" s="24">
        <v>3950000</v>
      </c>
      <c r="E25" s="22">
        <v>5709.33</v>
      </c>
      <c r="F25" s="23">
        <v>2.0043334253656901</v>
      </c>
    </row>
    <row r="26" spans="1:6" x14ac:dyDescent="0.2">
      <c r="A26" s="21" t="s">
        <v>537</v>
      </c>
      <c r="B26" s="21" t="s">
        <v>536</v>
      </c>
      <c r="C26" s="21" t="s">
        <v>443</v>
      </c>
      <c r="D26" s="24">
        <v>1000000</v>
      </c>
      <c r="E26" s="22">
        <v>5661.5</v>
      </c>
      <c r="F26" s="23">
        <v>1.9875420912274899</v>
      </c>
    </row>
    <row r="27" spans="1:6" x14ac:dyDescent="0.2">
      <c r="A27" s="21" t="s">
        <v>202</v>
      </c>
      <c r="B27" s="21" t="s">
        <v>201</v>
      </c>
      <c r="C27" s="21" t="s">
        <v>147</v>
      </c>
      <c r="D27" s="24">
        <v>90000</v>
      </c>
      <c r="E27" s="22">
        <v>5458.4549999999999</v>
      </c>
      <c r="F27" s="23">
        <v>1.9162605432431601</v>
      </c>
    </row>
    <row r="28" spans="1:6" x14ac:dyDescent="0.2">
      <c r="A28" s="21" t="s">
        <v>656</v>
      </c>
      <c r="B28" s="21" t="s">
        <v>655</v>
      </c>
      <c r="C28" s="21" t="s">
        <v>184</v>
      </c>
      <c r="D28" s="24">
        <v>335000</v>
      </c>
      <c r="E28" s="22">
        <v>5079.9399999999996</v>
      </c>
      <c r="F28" s="23">
        <v>1.7833780042232901</v>
      </c>
    </row>
    <row r="29" spans="1:6" x14ac:dyDescent="0.2">
      <c r="A29" s="21" t="s">
        <v>227</v>
      </c>
      <c r="B29" s="21" t="s">
        <v>226</v>
      </c>
      <c r="C29" s="21" t="s">
        <v>117</v>
      </c>
      <c r="D29" s="24">
        <v>1425000</v>
      </c>
      <c r="E29" s="22">
        <v>4978.2375000000002</v>
      </c>
      <c r="F29" s="23">
        <v>1.7476740389255701</v>
      </c>
    </row>
    <row r="30" spans="1:6" x14ac:dyDescent="0.2">
      <c r="A30" s="21" t="s">
        <v>736</v>
      </c>
      <c r="B30" s="21" t="s">
        <v>735</v>
      </c>
      <c r="C30" s="21" t="s">
        <v>156</v>
      </c>
      <c r="D30" s="24">
        <v>266526</v>
      </c>
      <c r="E30" s="22">
        <v>4851.7060410000004</v>
      </c>
      <c r="F30" s="23">
        <v>1.7032535495452099</v>
      </c>
    </row>
    <row r="31" spans="1:6" x14ac:dyDescent="0.2">
      <c r="A31" s="21" t="s">
        <v>135</v>
      </c>
      <c r="B31" s="21" t="s">
        <v>134</v>
      </c>
      <c r="C31" s="21" t="s">
        <v>106</v>
      </c>
      <c r="D31" s="24">
        <v>575000</v>
      </c>
      <c r="E31" s="22">
        <v>4823.9624999999996</v>
      </c>
      <c r="F31" s="23">
        <v>1.69351382411958</v>
      </c>
    </row>
    <row r="32" spans="1:6" x14ac:dyDescent="0.2">
      <c r="A32" s="21" t="s">
        <v>352</v>
      </c>
      <c r="B32" s="21" t="s">
        <v>351</v>
      </c>
      <c r="C32" s="21" t="s">
        <v>184</v>
      </c>
      <c r="D32" s="24">
        <v>124000</v>
      </c>
      <c r="E32" s="22">
        <v>4319.7879999999996</v>
      </c>
      <c r="F32" s="23">
        <v>1.5165169080949299</v>
      </c>
    </row>
    <row r="33" spans="1:9" x14ac:dyDescent="0.2">
      <c r="A33" s="21" t="s">
        <v>697</v>
      </c>
      <c r="B33" s="21" t="s">
        <v>696</v>
      </c>
      <c r="C33" s="21" t="s">
        <v>251</v>
      </c>
      <c r="D33" s="24">
        <v>485000</v>
      </c>
      <c r="E33" s="22">
        <v>4017.4974999999999</v>
      </c>
      <c r="F33" s="23">
        <v>1.41039395613375</v>
      </c>
    </row>
    <row r="34" spans="1:9" x14ac:dyDescent="0.2">
      <c r="A34" s="21" t="s">
        <v>265</v>
      </c>
      <c r="B34" s="21" t="s">
        <v>264</v>
      </c>
      <c r="C34" s="21" t="s">
        <v>122</v>
      </c>
      <c r="D34" s="24">
        <v>1325000</v>
      </c>
      <c r="E34" s="22">
        <v>3870.3249999999998</v>
      </c>
      <c r="F34" s="23">
        <v>1.35872716492626</v>
      </c>
    </row>
    <row r="35" spans="1:9" x14ac:dyDescent="0.2">
      <c r="A35" s="21" t="s">
        <v>222</v>
      </c>
      <c r="B35" s="21" t="s">
        <v>221</v>
      </c>
      <c r="C35" s="21" t="s">
        <v>184</v>
      </c>
      <c r="D35" s="24">
        <v>72559</v>
      </c>
      <c r="E35" s="22">
        <v>3632.521217</v>
      </c>
      <c r="F35" s="23">
        <v>1.2752431009563601</v>
      </c>
    </row>
    <row r="36" spans="1:9" x14ac:dyDescent="0.2">
      <c r="A36" s="21" t="s">
        <v>482</v>
      </c>
      <c r="B36" s="21" t="s">
        <v>481</v>
      </c>
      <c r="C36" s="21" t="s">
        <v>127</v>
      </c>
      <c r="D36" s="24">
        <v>150000</v>
      </c>
      <c r="E36" s="22">
        <v>3517.35</v>
      </c>
      <c r="F36" s="23">
        <v>1.2348107700395701</v>
      </c>
    </row>
    <row r="37" spans="1:9" x14ac:dyDescent="0.2">
      <c r="A37" s="21" t="s">
        <v>204</v>
      </c>
      <c r="B37" s="21" t="s">
        <v>203</v>
      </c>
      <c r="C37" s="21" t="s">
        <v>156</v>
      </c>
      <c r="D37" s="24">
        <v>419853</v>
      </c>
      <c r="E37" s="22">
        <v>3273.8037680000002</v>
      </c>
      <c r="F37" s="23">
        <v>1.1493107457951399</v>
      </c>
    </row>
    <row r="38" spans="1:9" x14ac:dyDescent="0.2">
      <c r="A38" s="21" t="s">
        <v>408</v>
      </c>
      <c r="B38" s="21" t="s">
        <v>407</v>
      </c>
      <c r="C38" s="21" t="s">
        <v>251</v>
      </c>
      <c r="D38" s="24">
        <v>3500000</v>
      </c>
      <c r="E38" s="22">
        <v>2891.7</v>
      </c>
      <c r="F38" s="23">
        <v>1.0151683238015601</v>
      </c>
    </row>
    <row r="39" spans="1:9" x14ac:dyDescent="0.2">
      <c r="A39" s="21" t="s">
        <v>146</v>
      </c>
      <c r="B39" s="21" t="s">
        <v>145</v>
      </c>
      <c r="C39" s="21" t="s">
        <v>147</v>
      </c>
      <c r="D39" s="24">
        <v>700000</v>
      </c>
      <c r="E39" s="22">
        <v>2867.9</v>
      </c>
      <c r="F39" s="23">
        <v>1.00681302895546</v>
      </c>
    </row>
    <row r="40" spans="1:9" x14ac:dyDescent="0.2">
      <c r="A40" s="21" t="s">
        <v>603</v>
      </c>
      <c r="B40" s="21" t="s">
        <v>602</v>
      </c>
      <c r="C40" s="21" t="s">
        <v>114</v>
      </c>
      <c r="D40" s="24">
        <v>180000</v>
      </c>
      <c r="E40" s="22">
        <v>2653.02</v>
      </c>
      <c r="F40" s="23">
        <v>0.93137665263063796</v>
      </c>
    </row>
    <row r="41" spans="1:9" x14ac:dyDescent="0.2">
      <c r="A41" s="21" t="s">
        <v>166</v>
      </c>
      <c r="B41" s="21" t="s">
        <v>165</v>
      </c>
      <c r="C41" s="21" t="s">
        <v>153</v>
      </c>
      <c r="D41" s="24">
        <v>20000</v>
      </c>
      <c r="E41" s="22">
        <v>2214.84</v>
      </c>
      <c r="F41" s="23">
        <v>0.77754795113208397</v>
      </c>
    </row>
    <row r="42" spans="1:9" x14ac:dyDescent="0.2">
      <c r="A42" s="21" t="s">
        <v>720</v>
      </c>
      <c r="B42" s="21" t="s">
        <v>719</v>
      </c>
      <c r="C42" s="21" t="s">
        <v>147</v>
      </c>
      <c r="D42" s="24">
        <v>317957</v>
      </c>
      <c r="E42" s="22">
        <v>2211.8678709999999</v>
      </c>
      <c r="F42" s="23">
        <v>0.77650454717764505</v>
      </c>
    </row>
    <row r="43" spans="1:9" x14ac:dyDescent="0.2">
      <c r="A43" s="21" t="s">
        <v>699</v>
      </c>
      <c r="B43" s="21" t="s">
        <v>698</v>
      </c>
      <c r="C43" s="21" t="s">
        <v>571</v>
      </c>
      <c r="D43" s="24">
        <v>49937</v>
      </c>
      <c r="E43" s="22">
        <v>1332.1943180000001</v>
      </c>
      <c r="F43" s="23">
        <v>0.46768387895771502</v>
      </c>
    </row>
    <row r="44" spans="1:9" x14ac:dyDescent="0.2">
      <c r="A44" s="21" t="s">
        <v>506</v>
      </c>
      <c r="B44" s="21" t="s">
        <v>505</v>
      </c>
      <c r="C44" s="21" t="s">
        <v>209</v>
      </c>
      <c r="D44" s="24">
        <v>97590</v>
      </c>
      <c r="E44" s="22">
        <v>1210.99431</v>
      </c>
      <c r="F44" s="23">
        <v>0.42513506373964399</v>
      </c>
    </row>
    <row r="45" spans="1:9" x14ac:dyDescent="0.2">
      <c r="A45" s="21" t="s">
        <v>771</v>
      </c>
      <c r="B45" s="21" t="s">
        <v>770</v>
      </c>
      <c r="C45" s="21" t="s">
        <v>571</v>
      </c>
      <c r="D45" s="24">
        <v>100000</v>
      </c>
      <c r="E45" s="22">
        <v>964.9</v>
      </c>
      <c r="F45" s="23">
        <v>0.33874050407584699</v>
      </c>
    </row>
    <row r="46" spans="1:9" x14ac:dyDescent="0.2">
      <c r="A46" s="21" t="s">
        <v>706</v>
      </c>
      <c r="B46" s="21" t="s">
        <v>705</v>
      </c>
      <c r="C46" s="21" t="s">
        <v>114</v>
      </c>
      <c r="D46" s="24">
        <v>63500</v>
      </c>
      <c r="E46" s="22">
        <v>911.12974999999994</v>
      </c>
      <c r="F46" s="23">
        <v>0.319863769088507</v>
      </c>
    </row>
    <row r="47" spans="1:9" x14ac:dyDescent="0.2">
      <c r="A47" s="21" t="s">
        <v>630</v>
      </c>
      <c r="B47" s="21" t="s">
        <v>881</v>
      </c>
      <c r="C47" s="21" t="s">
        <v>209</v>
      </c>
      <c r="D47" s="24">
        <v>62553</v>
      </c>
      <c r="E47" s="22">
        <v>456.5430705</v>
      </c>
      <c r="F47" s="23">
        <v>0.160275292603902</v>
      </c>
    </row>
    <row r="48" spans="1:9" x14ac:dyDescent="0.2">
      <c r="A48" s="20" t="s">
        <v>28</v>
      </c>
      <c r="B48" s="20"/>
      <c r="C48" s="20"/>
      <c r="D48" s="20"/>
      <c r="E48" s="25">
        <f>SUM(E7:E47)</f>
        <v>267784.20773150004</v>
      </c>
      <c r="F48" s="26">
        <f>SUM(F7:F47)</f>
        <v>94.009076080961307</v>
      </c>
      <c r="G48" s="14"/>
      <c r="H48" s="14"/>
      <c r="I48" s="14"/>
    </row>
    <row r="49" spans="1:9" x14ac:dyDescent="0.2">
      <c r="A49" s="21"/>
      <c r="B49" s="21"/>
      <c r="C49" s="21"/>
      <c r="D49" s="21"/>
      <c r="E49" s="22"/>
      <c r="F49" s="23"/>
    </row>
    <row r="50" spans="1:9" x14ac:dyDescent="0.2">
      <c r="A50" s="20" t="s">
        <v>33</v>
      </c>
      <c r="B50" s="20"/>
      <c r="C50" s="20"/>
      <c r="D50" s="20"/>
      <c r="E50" s="25">
        <f>E48</f>
        <v>267784.20773150004</v>
      </c>
      <c r="F50" s="26">
        <f>F48</f>
        <v>94.009076080961307</v>
      </c>
      <c r="G50" s="14"/>
      <c r="H50" s="14"/>
      <c r="I50" s="14"/>
    </row>
    <row r="51" spans="1:9" x14ac:dyDescent="0.2">
      <c r="A51" s="20"/>
      <c r="B51" s="20"/>
      <c r="C51" s="20"/>
      <c r="D51" s="20"/>
      <c r="E51" s="25"/>
      <c r="F51" s="26"/>
      <c r="G51" s="14"/>
      <c r="H51" s="14"/>
      <c r="I51" s="14"/>
    </row>
    <row r="52" spans="1:9" x14ac:dyDescent="0.2">
      <c r="A52" s="20" t="s">
        <v>35</v>
      </c>
      <c r="B52" s="20"/>
      <c r="C52" s="20"/>
      <c r="D52" s="20"/>
      <c r="E52" s="25">
        <f>E54-(E48)</f>
        <v>17065.105648499972</v>
      </c>
      <c r="F52" s="26">
        <f>F54-(F48)</f>
        <v>5.9909239190386927</v>
      </c>
      <c r="G52" s="14"/>
      <c r="H52" s="14"/>
      <c r="I52" s="14"/>
    </row>
    <row r="53" spans="1:9" x14ac:dyDescent="0.2">
      <c r="A53" s="20"/>
      <c r="B53" s="20"/>
      <c r="C53" s="20"/>
      <c r="D53" s="20"/>
      <c r="E53" s="25"/>
      <c r="F53" s="26"/>
      <c r="G53" s="14"/>
      <c r="H53" s="14"/>
      <c r="I53" s="14"/>
    </row>
    <row r="54" spans="1:9" x14ac:dyDescent="0.2">
      <c r="A54" s="27" t="s">
        <v>34</v>
      </c>
      <c r="B54" s="27"/>
      <c r="C54" s="27"/>
      <c r="D54" s="27"/>
      <c r="E54" s="28">
        <v>284849.31338000001</v>
      </c>
      <c r="F54" s="29">
        <v>100</v>
      </c>
      <c r="G54" s="14"/>
      <c r="H54" s="14"/>
      <c r="I54" s="14"/>
    </row>
    <row r="56" spans="1:9" x14ac:dyDescent="0.2">
      <c r="A56" s="14" t="s">
        <v>37</v>
      </c>
    </row>
    <row r="57" spans="1:9" x14ac:dyDescent="0.2">
      <c r="A57" s="14" t="s">
        <v>38</v>
      </c>
    </row>
    <row r="58" spans="1:9" x14ac:dyDescent="0.2">
      <c r="A58" s="14" t="s">
        <v>39</v>
      </c>
      <c r="B58" s="14"/>
      <c r="C58" s="30" t="s">
        <v>41</v>
      </c>
      <c r="D58" s="14" t="s">
        <v>40</v>
      </c>
    </row>
    <row r="59" spans="1:9" x14ac:dyDescent="0.2">
      <c r="A59" s="7" t="s">
        <v>42</v>
      </c>
      <c r="C59" s="31">
        <v>134.87389999999999</v>
      </c>
      <c r="D59" s="31">
        <v>142.37610000000001</v>
      </c>
    </row>
    <row r="60" spans="1:9" x14ac:dyDescent="0.2">
      <c r="A60" s="7" t="s">
        <v>43</v>
      </c>
      <c r="C60" s="31">
        <v>46.058</v>
      </c>
      <c r="D60" s="31">
        <v>48.62</v>
      </c>
    </row>
    <row r="61" spans="1:9" x14ac:dyDescent="0.2">
      <c r="A61" s="7" t="s">
        <v>44</v>
      </c>
      <c r="C61" s="31">
        <v>153.2757</v>
      </c>
      <c r="D61" s="31">
        <v>162.64660000000001</v>
      </c>
    </row>
    <row r="62" spans="1:9" x14ac:dyDescent="0.2">
      <c r="A62" s="7" t="s">
        <v>45</v>
      </c>
      <c r="C62" s="31">
        <v>55.014299999999999</v>
      </c>
      <c r="D62" s="31">
        <v>58.375900000000001</v>
      </c>
    </row>
    <row r="64" spans="1:9" x14ac:dyDescent="0.2">
      <c r="A64" s="7" t="s">
        <v>46</v>
      </c>
    </row>
    <row r="66" spans="1:4" x14ac:dyDescent="0.2">
      <c r="A66" s="14" t="s">
        <v>47</v>
      </c>
      <c r="D66" s="30" t="s">
        <v>48</v>
      </c>
    </row>
    <row r="68" spans="1:4" x14ac:dyDescent="0.2">
      <c r="A68" s="14" t="s">
        <v>341</v>
      </c>
      <c r="D68" s="52">
        <v>0.13669999999999999</v>
      </c>
    </row>
    <row r="70" spans="1:4" x14ac:dyDescent="0.2">
      <c r="A70" s="84" t="s">
        <v>50</v>
      </c>
      <c r="B70" s="84"/>
      <c r="C70" s="84"/>
      <c r="D70" s="30" t="s">
        <v>48</v>
      </c>
    </row>
    <row r="72" spans="1:4" x14ac:dyDescent="0.2">
      <c r="A72" s="14" t="s">
        <v>864</v>
      </c>
    </row>
    <row r="73" spans="1:4" x14ac:dyDescent="0.2">
      <c r="A73" s="61"/>
    </row>
    <row r="74" spans="1:4" x14ac:dyDescent="0.2">
      <c r="A74" s="62" t="s">
        <v>885</v>
      </c>
    </row>
    <row r="75" spans="1:4" x14ac:dyDescent="0.2">
      <c r="A75" s="63"/>
    </row>
    <row r="76" spans="1:4" x14ac:dyDescent="0.2">
      <c r="A76" s="64"/>
    </row>
    <row r="77" spans="1:4" x14ac:dyDescent="0.2">
      <c r="A77" s="64"/>
    </row>
    <row r="78" spans="1:4" x14ac:dyDescent="0.2">
      <c r="A78" s="64"/>
    </row>
    <row r="79" spans="1:4" x14ac:dyDescent="0.2">
      <c r="A79" s="64"/>
    </row>
    <row r="80" spans="1:4" x14ac:dyDescent="0.2">
      <c r="A80" s="64"/>
    </row>
    <row r="81" spans="1:1" x14ac:dyDescent="0.2">
      <c r="A81" s="64"/>
    </row>
    <row r="82" spans="1:1" x14ac:dyDescent="0.2">
      <c r="A82" s="64"/>
    </row>
    <row r="83" spans="1:1" x14ac:dyDescent="0.2">
      <c r="A83" s="64"/>
    </row>
    <row r="84" spans="1:1" x14ac:dyDescent="0.2">
      <c r="A84" s="64"/>
    </row>
    <row r="85" spans="1:1" x14ac:dyDescent="0.2">
      <c r="A85" s="64"/>
    </row>
    <row r="86" spans="1:1" x14ac:dyDescent="0.2">
      <c r="A86" s="64"/>
    </row>
    <row r="87" spans="1:1" x14ac:dyDescent="0.2">
      <c r="A87" s="64"/>
    </row>
    <row r="88" spans="1:1" x14ac:dyDescent="0.2">
      <c r="A88" s="64"/>
    </row>
    <row r="89" spans="1:1" x14ac:dyDescent="0.2">
      <c r="A89" s="64"/>
    </row>
    <row r="90" spans="1:1" x14ac:dyDescent="0.2">
      <c r="A90" s="64"/>
    </row>
    <row r="91" spans="1:1" x14ac:dyDescent="0.2">
      <c r="A91" s="64"/>
    </row>
    <row r="92" spans="1:1" x14ac:dyDescent="0.2">
      <c r="A92" s="62" t="s">
        <v>902</v>
      </c>
    </row>
    <row r="93" spans="1:1" x14ac:dyDescent="0.2">
      <c r="A93" s="64"/>
    </row>
    <row r="94" spans="1:1" x14ac:dyDescent="0.2">
      <c r="A94" s="62" t="s">
        <v>886</v>
      </c>
    </row>
    <row r="95" spans="1:1" x14ac:dyDescent="0.2">
      <c r="A95" s="64"/>
    </row>
    <row r="96" spans="1:1" x14ac:dyDescent="0.2">
      <c r="A96" s="64"/>
    </row>
    <row r="97" spans="1:1" x14ac:dyDescent="0.2">
      <c r="A97" s="64"/>
    </row>
    <row r="98" spans="1:1" x14ac:dyDescent="0.2">
      <c r="A98" s="64"/>
    </row>
    <row r="99" spans="1:1" x14ac:dyDescent="0.2">
      <c r="A99" s="64"/>
    </row>
    <row r="100" spans="1:1" x14ac:dyDescent="0.2">
      <c r="A100" s="64"/>
    </row>
    <row r="101" spans="1:1" x14ac:dyDescent="0.2">
      <c r="A101" s="64"/>
    </row>
    <row r="102" spans="1:1" x14ac:dyDescent="0.2">
      <c r="A102" s="64"/>
    </row>
    <row r="103" spans="1:1" x14ac:dyDescent="0.2">
      <c r="A103" s="64"/>
    </row>
    <row r="104" spans="1:1" x14ac:dyDescent="0.2">
      <c r="A104" s="64"/>
    </row>
    <row r="105" spans="1:1" x14ac:dyDescent="0.2">
      <c r="A105" s="64"/>
    </row>
    <row r="106" spans="1:1" x14ac:dyDescent="0.2">
      <c r="A106" s="64"/>
    </row>
    <row r="112" spans="1:1" x14ac:dyDescent="0.2">
      <c r="A112" s="7" t="s">
        <v>884</v>
      </c>
    </row>
  </sheetData>
  <mergeCells count="2">
    <mergeCell ref="A1:F1"/>
    <mergeCell ref="A70:C70"/>
  </mergeCells>
  <conditionalFormatting sqref="F2:F3">
    <cfRule type="cellIs" dxfId="36" priority="3" stopIfTrue="1" operator="between">
      <formula>0.009</formula>
      <formula>-0.009</formula>
    </cfRule>
  </conditionalFormatting>
  <conditionalFormatting sqref="F5:F108">
    <cfRule type="cellIs" dxfId="35" priority="1" stopIfTrue="1" operator="between">
      <formula>0.009</formula>
      <formula>-0.009</formula>
    </cfRule>
  </conditionalFormatting>
  <conditionalFormatting sqref="F209:F65540">
    <cfRule type="cellIs" dxfId="34" priority="2" stopIfTrue="1" operator="between">
      <formula>0.009</formula>
      <formula>-0.009</formula>
    </cfRule>
  </conditionalFormatting>
  <hyperlinks>
    <hyperlink ref="A73" r:id="rId1" tooltip="https://www.franklintempletonindia.com/downloadsServlet/pdf/product-labels-jg9o5k7l" display="https://www.franklintempletonindia.com/downloadsServlet/pdf/product-labels-jg9o5k7l" xr:uid="{00000000-0004-0000-1A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26"/>
  <sheetViews>
    <sheetView workbookViewId="0">
      <selection sqref="A1:F1"/>
    </sheetView>
  </sheetViews>
  <sheetFormatPr defaultColWidth="9.140625" defaultRowHeight="11.25" x14ac:dyDescent="0.2"/>
  <cols>
    <col min="1" max="1" width="38.7109375" style="7" bestFit="1" customWidth="1"/>
    <col min="2" max="2" width="33.140625" style="7" bestFit="1" customWidth="1"/>
    <col min="3" max="3" width="25.5703125" style="7" bestFit="1" customWidth="1"/>
    <col min="4" max="4" width="15.28515625" style="7" bestFit="1" customWidth="1"/>
    <col min="5" max="5" width="31.28515625" style="10" customWidth="1"/>
    <col min="6" max="6" width="13.5703125" style="11" bestFit="1" customWidth="1"/>
    <col min="7" max="16384" width="9.140625" style="7"/>
  </cols>
  <sheetData>
    <row r="1" spans="1:6" s="1" customFormat="1" ht="15" x14ac:dyDescent="0.2">
      <c r="A1" s="79" t="s">
        <v>22</v>
      </c>
      <c r="B1" s="80"/>
      <c r="C1" s="80"/>
      <c r="D1" s="80"/>
      <c r="E1" s="80"/>
      <c r="F1" s="80"/>
    </row>
    <row r="2" spans="1:6" s="1" customFormat="1" ht="12" x14ac:dyDescent="0.2">
      <c r="E2" s="5"/>
      <c r="F2" s="9"/>
    </row>
    <row r="3" spans="1:6" s="1" customFormat="1" ht="12" x14ac:dyDescent="0.2">
      <c r="A3" s="8" t="s">
        <v>7</v>
      </c>
      <c r="B3" s="2"/>
      <c r="C3" s="3"/>
      <c r="D3" s="3"/>
      <c r="E3" s="4"/>
      <c r="F3" s="9"/>
    </row>
    <row r="4" spans="1:6" s="1" customFormat="1" ht="28.5" customHeight="1" x14ac:dyDescent="0.2">
      <c r="A4" s="6" t="s">
        <v>2</v>
      </c>
      <c r="B4" s="6" t="s">
        <v>0</v>
      </c>
      <c r="C4" s="13" t="s">
        <v>415</v>
      </c>
      <c r="D4" s="13" t="s">
        <v>1</v>
      </c>
      <c r="E4" s="53" t="s">
        <v>6</v>
      </c>
      <c r="F4" s="12" t="s">
        <v>3</v>
      </c>
    </row>
    <row r="5" spans="1:6" x14ac:dyDescent="0.2">
      <c r="A5" s="16" t="s">
        <v>103</v>
      </c>
      <c r="B5" s="17"/>
      <c r="C5" s="17"/>
      <c r="D5" s="17"/>
      <c r="E5" s="18"/>
      <c r="F5" s="19"/>
    </row>
    <row r="6" spans="1:6" x14ac:dyDescent="0.2">
      <c r="A6" s="20" t="s">
        <v>25</v>
      </c>
      <c r="B6" s="21"/>
      <c r="C6" s="21"/>
      <c r="D6" s="21"/>
      <c r="E6" s="22"/>
      <c r="F6" s="23"/>
    </row>
    <row r="7" spans="1:6" x14ac:dyDescent="0.2">
      <c r="A7" s="21" t="s">
        <v>108</v>
      </c>
      <c r="B7" s="21" t="s">
        <v>107</v>
      </c>
      <c r="C7" s="21" t="s">
        <v>106</v>
      </c>
      <c r="D7" s="24">
        <v>103868</v>
      </c>
      <c r="E7" s="22">
        <v>1350.387868</v>
      </c>
      <c r="F7" s="23">
        <v>5.5006604198098197</v>
      </c>
    </row>
    <row r="8" spans="1:6" x14ac:dyDescent="0.2">
      <c r="A8" s="21" t="s">
        <v>105</v>
      </c>
      <c r="B8" s="21" t="s">
        <v>104</v>
      </c>
      <c r="C8" s="21" t="s">
        <v>106</v>
      </c>
      <c r="D8" s="24">
        <v>52213</v>
      </c>
      <c r="E8" s="22">
        <v>937.77158650000001</v>
      </c>
      <c r="F8" s="23">
        <v>3.81991216814072</v>
      </c>
    </row>
    <row r="9" spans="1:6" x14ac:dyDescent="0.2">
      <c r="A9" s="21" t="s">
        <v>126</v>
      </c>
      <c r="B9" s="21" t="s">
        <v>125</v>
      </c>
      <c r="C9" s="21" t="s">
        <v>127</v>
      </c>
      <c r="D9" s="24">
        <v>296717</v>
      </c>
      <c r="E9" s="22">
        <v>830.0954792</v>
      </c>
      <c r="F9" s="23">
        <v>3.3813050718984301</v>
      </c>
    </row>
    <row r="10" spans="1:6" x14ac:dyDescent="0.2">
      <c r="A10" s="21" t="s">
        <v>113</v>
      </c>
      <c r="B10" s="21" t="s">
        <v>112</v>
      </c>
      <c r="C10" s="21" t="s">
        <v>114</v>
      </c>
      <c r="D10" s="24">
        <v>19650</v>
      </c>
      <c r="E10" s="22">
        <v>731.92319999999995</v>
      </c>
      <c r="F10" s="23">
        <v>2.9814108020263599</v>
      </c>
    </row>
    <row r="11" spans="1:6" x14ac:dyDescent="0.2">
      <c r="A11" s="21" t="s">
        <v>372</v>
      </c>
      <c r="B11" s="21" t="s">
        <v>371</v>
      </c>
      <c r="C11" s="21" t="s">
        <v>159</v>
      </c>
      <c r="D11" s="24">
        <v>85863</v>
      </c>
      <c r="E11" s="22">
        <v>681.19411049999997</v>
      </c>
      <c r="F11" s="23">
        <v>2.7747712865522498</v>
      </c>
    </row>
    <row r="12" spans="1:6" x14ac:dyDescent="0.2">
      <c r="A12" s="21" t="s">
        <v>648</v>
      </c>
      <c r="B12" s="21" t="s">
        <v>647</v>
      </c>
      <c r="C12" s="21" t="s">
        <v>209</v>
      </c>
      <c r="D12" s="24">
        <v>32490</v>
      </c>
      <c r="E12" s="22">
        <v>652.18801499999995</v>
      </c>
      <c r="F12" s="23">
        <v>2.6566180616670301</v>
      </c>
    </row>
    <row r="13" spans="1:6" x14ac:dyDescent="0.2">
      <c r="A13" s="21" t="s">
        <v>129</v>
      </c>
      <c r="B13" s="21" t="s">
        <v>128</v>
      </c>
      <c r="C13" s="21" t="s">
        <v>130</v>
      </c>
      <c r="D13" s="24">
        <v>36512</v>
      </c>
      <c r="E13" s="22">
        <v>558.30499199999997</v>
      </c>
      <c r="F13" s="23">
        <v>2.2741956177561198</v>
      </c>
    </row>
    <row r="14" spans="1:6" x14ac:dyDescent="0.2">
      <c r="A14" s="21" t="s">
        <v>170</v>
      </c>
      <c r="B14" s="21" t="s">
        <v>169</v>
      </c>
      <c r="C14" s="21" t="s">
        <v>171</v>
      </c>
      <c r="D14" s="24">
        <v>81715</v>
      </c>
      <c r="E14" s="22">
        <v>537.48041250000006</v>
      </c>
      <c r="F14" s="23">
        <v>2.1893689224567301</v>
      </c>
    </row>
    <row r="15" spans="1:6" x14ac:dyDescent="0.2">
      <c r="A15" s="21" t="s">
        <v>110</v>
      </c>
      <c r="B15" s="21" t="s">
        <v>109</v>
      </c>
      <c r="C15" s="21" t="s">
        <v>111</v>
      </c>
      <c r="D15" s="24">
        <v>26515</v>
      </c>
      <c r="E15" s="22">
        <v>492.60892749999999</v>
      </c>
      <c r="F15" s="23">
        <v>2.0065897318504402</v>
      </c>
    </row>
    <row r="16" spans="1:6" x14ac:dyDescent="0.2">
      <c r="A16" s="21" t="s">
        <v>367</v>
      </c>
      <c r="B16" s="21" t="s">
        <v>366</v>
      </c>
      <c r="C16" s="21" t="s">
        <v>200</v>
      </c>
      <c r="D16" s="24">
        <v>51251</v>
      </c>
      <c r="E16" s="22">
        <v>491.31771149999997</v>
      </c>
      <c r="F16" s="23">
        <v>2.0013301017005198</v>
      </c>
    </row>
    <row r="17" spans="1:9" x14ac:dyDescent="0.2">
      <c r="A17" s="21" t="s">
        <v>152</v>
      </c>
      <c r="B17" s="21" t="s">
        <v>151</v>
      </c>
      <c r="C17" s="21" t="s">
        <v>153</v>
      </c>
      <c r="D17" s="24">
        <v>45274</v>
      </c>
      <c r="E17" s="22">
        <v>356.05737299999998</v>
      </c>
      <c r="F17" s="23">
        <v>1.45036159258694</v>
      </c>
    </row>
    <row r="18" spans="1:9" x14ac:dyDescent="0.2">
      <c r="A18" s="21" t="s">
        <v>763</v>
      </c>
      <c r="B18" s="21" t="s">
        <v>762</v>
      </c>
      <c r="C18" s="21" t="s">
        <v>150</v>
      </c>
      <c r="D18" s="24">
        <v>9805</v>
      </c>
      <c r="E18" s="22">
        <v>325.93781000000001</v>
      </c>
      <c r="F18" s="23">
        <v>1.32767277703838</v>
      </c>
    </row>
    <row r="19" spans="1:9" x14ac:dyDescent="0.2">
      <c r="A19" s="21" t="s">
        <v>664</v>
      </c>
      <c r="B19" s="21" t="s">
        <v>663</v>
      </c>
      <c r="C19" s="21" t="s">
        <v>181</v>
      </c>
      <c r="D19" s="24">
        <v>12937</v>
      </c>
      <c r="E19" s="22">
        <v>303.77369700000003</v>
      </c>
      <c r="F19" s="23">
        <v>1.23738963542525</v>
      </c>
    </row>
    <row r="20" spans="1:9" x14ac:dyDescent="0.2">
      <c r="A20" s="21" t="s">
        <v>650</v>
      </c>
      <c r="B20" s="21" t="s">
        <v>649</v>
      </c>
      <c r="C20" s="21" t="s">
        <v>144</v>
      </c>
      <c r="D20" s="24">
        <v>27401</v>
      </c>
      <c r="E20" s="22">
        <v>268.4612975</v>
      </c>
      <c r="F20" s="23">
        <v>1.09354835629273</v>
      </c>
    </row>
    <row r="21" spans="1:9" x14ac:dyDescent="0.2">
      <c r="A21" s="21" t="s">
        <v>216</v>
      </c>
      <c r="B21" s="21" t="s">
        <v>215</v>
      </c>
      <c r="C21" s="21" t="s">
        <v>217</v>
      </c>
      <c r="D21" s="24">
        <v>21799</v>
      </c>
      <c r="E21" s="22">
        <v>243.0697495</v>
      </c>
      <c r="F21" s="23">
        <v>0.99011860370752203</v>
      </c>
    </row>
    <row r="22" spans="1:9" x14ac:dyDescent="0.2">
      <c r="A22" s="21" t="s">
        <v>143</v>
      </c>
      <c r="B22" s="21" t="s">
        <v>142</v>
      </c>
      <c r="C22" s="21" t="s">
        <v>144</v>
      </c>
      <c r="D22" s="24">
        <v>3360</v>
      </c>
      <c r="E22" s="22">
        <v>229.45104000000001</v>
      </c>
      <c r="F22" s="23">
        <v>0.93464424845691796</v>
      </c>
    </row>
    <row r="23" spans="1:9" x14ac:dyDescent="0.2">
      <c r="A23" s="21" t="s">
        <v>248</v>
      </c>
      <c r="B23" s="21" t="s">
        <v>247</v>
      </c>
      <c r="C23" s="21" t="s">
        <v>106</v>
      </c>
      <c r="D23" s="24">
        <v>12867</v>
      </c>
      <c r="E23" s="22">
        <v>227.13471749999999</v>
      </c>
      <c r="F23" s="23">
        <v>0.92520895671800696</v>
      </c>
    </row>
    <row r="24" spans="1:9" x14ac:dyDescent="0.2">
      <c r="A24" s="21" t="s">
        <v>206</v>
      </c>
      <c r="B24" s="21" t="s">
        <v>205</v>
      </c>
      <c r="C24" s="21" t="s">
        <v>181</v>
      </c>
      <c r="D24" s="24">
        <v>5805</v>
      </c>
      <c r="E24" s="22">
        <v>208.43142750000001</v>
      </c>
      <c r="F24" s="23">
        <v>0.84902310711051898</v>
      </c>
    </row>
    <row r="25" spans="1:9" x14ac:dyDescent="0.2">
      <c r="A25" s="21" t="s">
        <v>302</v>
      </c>
      <c r="B25" s="21" t="s">
        <v>301</v>
      </c>
      <c r="C25" s="21" t="s">
        <v>303</v>
      </c>
      <c r="D25" s="24">
        <v>28035</v>
      </c>
      <c r="E25" s="22">
        <v>183.96566999999999</v>
      </c>
      <c r="F25" s="23">
        <v>0.749364463020186</v>
      </c>
    </row>
    <row r="26" spans="1:9" x14ac:dyDescent="0.2">
      <c r="A26" s="20" t="s">
        <v>28</v>
      </c>
      <c r="B26" s="20"/>
      <c r="C26" s="20"/>
      <c r="D26" s="20"/>
      <c r="E26" s="25">
        <f>SUM(E7:E25)</f>
        <v>9609.5550846999995</v>
      </c>
      <c r="F26" s="26">
        <f>SUM(F7:F25)</f>
        <v>39.143493924214873</v>
      </c>
      <c r="G26" s="14"/>
      <c r="H26" s="14"/>
      <c r="I26" s="14"/>
    </row>
    <row r="27" spans="1:9" x14ac:dyDescent="0.2">
      <c r="A27" s="21"/>
      <c r="B27" s="21"/>
      <c r="C27" s="21"/>
      <c r="D27" s="21"/>
      <c r="E27" s="22"/>
      <c r="F27" s="23"/>
    </row>
    <row r="28" spans="1:9" x14ac:dyDescent="0.2">
      <c r="A28" s="20" t="s">
        <v>435</v>
      </c>
      <c r="B28" s="21"/>
      <c r="C28" s="21"/>
      <c r="D28" s="21"/>
      <c r="E28" s="22"/>
      <c r="F28" s="23"/>
    </row>
    <row r="29" spans="1:9" x14ac:dyDescent="0.2">
      <c r="A29" s="21" t="s">
        <v>773</v>
      </c>
      <c r="B29" s="21" t="s">
        <v>772</v>
      </c>
      <c r="C29" s="21" t="s">
        <v>438</v>
      </c>
      <c r="D29" s="24">
        <v>122000</v>
      </c>
      <c r="E29" s="22">
        <v>3156.6968299999999</v>
      </c>
      <c r="F29" s="23">
        <v>12.858466609180301</v>
      </c>
    </row>
    <row r="30" spans="1:9" x14ac:dyDescent="0.2">
      <c r="A30" s="21" t="s">
        <v>775</v>
      </c>
      <c r="B30" s="21" t="s">
        <v>774</v>
      </c>
      <c r="C30" s="21" t="s">
        <v>111</v>
      </c>
      <c r="D30" s="24">
        <v>27900</v>
      </c>
      <c r="E30" s="22">
        <v>1205.4260320000001</v>
      </c>
      <c r="F30" s="23">
        <v>4.9101738991858301</v>
      </c>
    </row>
    <row r="31" spans="1:9" x14ac:dyDescent="0.2">
      <c r="A31" s="21" t="s">
        <v>777</v>
      </c>
      <c r="B31" s="21" t="s">
        <v>776</v>
      </c>
      <c r="C31" s="21" t="s">
        <v>438</v>
      </c>
      <c r="D31" s="24">
        <v>23765</v>
      </c>
      <c r="E31" s="22">
        <v>779.51620439999999</v>
      </c>
      <c r="F31" s="23">
        <v>3.1752758105669399</v>
      </c>
    </row>
    <row r="32" spans="1:9" x14ac:dyDescent="0.2">
      <c r="A32" s="21" t="s">
        <v>779</v>
      </c>
      <c r="B32" s="21" t="s">
        <v>778</v>
      </c>
      <c r="C32" s="21" t="s">
        <v>127</v>
      </c>
      <c r="D32" s="24">
        <v>79604</v>
      </c>
      <c r="E32" s="22">
        <v>722.85988950000001</v>
      </c>
      <c r="F32" s="23">
        <v>2.9444923769418399</v>
      </c>
    </row>
    <row r="33" spans="1:6" x14ac:dyDescent="0.2">
      <c r="A33" s="21" t="s">
        <v>781</v>
      </c>
      <c r="B33" s="21" t="s">
        <v>780</v>
      </c>
      <c r="C33" s="21" t="s">
        <v>171</v>
      </c>
      <c r="D33" s="24">
        <v>111800</v>
      </c>
      <c r="E33" s="22">
        <v>705.74013030000003</v>
      </c>
      <c r="F33" s="23">
        <v>2.8747568705294602</v>
      </c>
    </row>
    <row r="34" spans="1:6" x14ac:dyDescent="0.2">
      <c r="A34" s="21" t="s">
        <v>783</v>
      </c>
      <c r="B34" s="21" t="s">
        <v>782</v>
      </c>
      <c r="C34" s="21" t="s">
        <v>181</v>
      </c>
      <c r="D34" s="24">
        <v>20900</v>
      </c>
      <c r="E34" s="22">
        <v>637.24787960000003</v>
      </c>
      <c r="F34" s="23">
        <v>2.59576101947285</v>
      </c>
    </row>
    <row r="35" spans="1:6" x14ac:dyDescent="0.2">
      <c r="A35" s="21" t="s">
        <v>437</v>
      </c>
      <c r="B35" s="21" t="s">
        <v>436</v>
      </c>
      <c r="C35" s="21" t="s">
        <v>438</v>
      </c>
      <c r="D35" s="24">
        <v>18000</v>
      </c>
      <c r="E35" s="22">
        <v>586.85382010000001</v>
      </c>
      <c r="F35" s="23">
        <v>2.3904862128384101</v>
      </c>
    </row>
    <row r="36" spans="1:6" x14ac:dyDescent="0.2">
      <c r="A36" s="21" t="s">
        <v>785</v>
      </c>
      <c r="B36" s="21" t="s">
        <v>784</v>
      </c>
      <c r="C36" s="21" t="s">
        <v>350</v>
      </c>
      <c r="D36" s="24">
        <v>13921</v>
      </c>
      <c r="E36" s="22">
        <v>547.54665360000001</v>
      </c>
      <c r="F36" s="23">
        <v>2.2303726779755402</v>
      </c>
    </row>
    <row r="37" spans="1:6" x14ac:dyDescent="0.2">
      <c r="A37" s="21" t="s">
        <v>787</v>
      </c>
      <c r="B37" s="21" t="s">
        <v>786</v>
      </c>
      <c r="C37" s="21" t="s">
        <v>127</v>
      </c>
      <c r="D37" s="24">
        <v>27790</v>
      </c>
      <c r="E37" s="22">
        <v>508.9286735</v>
      </c>
      <c r="F37" s="23">
        <v>2.07306647013491</v>
      </c>
    </row>
    <row r="38" spans="1:6" x14ac:dyDescent="0.2">
      <c r="A38" s="21" t="s">
        <v>451</v>
      </c>
      <c r="B38" s="21" t="s">
        <v>450</v>
      </c>
      <c r="C38" s="21" t="s">
        <v>153</v>
      </c>
      <c r="D38" s="24">
        <v>3806</v>
      </c>
      <c r="E38" s="22">
        <v>503.27837249999999</v>
      </c>
      <c r="F38" s="23">
        <v>2.0500505738822699</v>
      </c>
    </row>
    <row r="39" spans="1:6" x14ac:dyDescent="0.2">
      <c r="A39" s="21" t="s">
        <v>789</v>
      </c>
      <c r="B39" s="21" t="s">
        <v>788</v>
      </c>
      <c r="C39" s="21" t="s">
        <v>106</v>
      </c>
      <c r="D39" s="24">
        <v>793900</v>
      </c>
      <c r="E39" s="22">
        <v>423.35487849999998</v>
      </c>
      <c r="F39" s="23">
        <v>1.7244907769701201</v>
      </c>
    </row>
    <row r="40" spans="1:6" x14ac:dyDescent="0.2">
      <c r="A40" s="21" t="s">
        <v>791</v>
      </c>
      <c r="B40" s="21" t="s">
        <v>790</v>
      </c>
      <c r="C40" s="21" t="s">
        <v>438</v>
      </c>
      <c r="D40" s="24">
        <v>4247</v>
      </c>
      <c r="E40" s="22">
        <v>410.9781825</v>
      </c>
      <c r="F40" s="23">
        <v>1.6740756307528699</v>
      </c>
    </row>
    <row r="41" spans="1:6" x14ac:dyDescent="0.2">
      <c r="A41" s="21" t="s">
        <v>793</v>
      </c>
      <c r="B41" s="21" t="s">
        <v>792</v>
      </c>
      <c r="C41" s="21" t="s">
        <v>127</v>
      </c>
      <c r="D41" s="24">
        <v>2649000</v>
      </c>
      <c r="E41" s="22">
        <v>402.59241200000002</v>
      </c>
      <c r="F41" s="23">
        <v>1.6399170923269599</v>
      </c>
    </row>
    <row r="42" spans="1:6" x14ac:dyDescent="0.2">
      <c r="A42" s="21" t="s">
        <v>795</v>
      </c>
      <c r="B42" s="21" t="s">
        <v>794</v>
      </c>
      <c r="C42" s="21" t="s">
        <v>106</v>
      </c>
      <c r="D42" s="24">
        <v>14140</v>
      </c>
      <c r="E42" s="22">
        <v>378.25426879999998</v>
      </c>
      <c r="F42" s="23">
        <v>1.54077827142643</v>
      </c>
    </row>
    <row r="43" spans="1:6" x14ac:dyDescent="0.2">
      <c r="A43" s="21" t="s">
        <v>797</v>
      </c>
      <c r="B43" s="21" t="s">
        <v>796</v>
      </c>
      <c r="C43" s="21" t="s">
        <v>130</v>
      </c>
      <c r="D43" s="24">
        <v>419900</v>
      </c>
      <c r="E43" s="22">
        <v>337.3112959</v>
      </c>
      <c r="F43" s="23">
        <v>1.3740014543080099</v>
      </c>
    </row>
    <row r="44" spans="1:6" x14ac:dyDescent="0.2">
      <c r="A44" s="21" t="s">
        <v>799</v>
      </c>
      <c r="B44" s="21" t="s">
        <v>798</v>
      </c>
      <c r="C44" s="21" t="s">
        <v>106</v>
      </c>
      <c r="D44" s="24">
        <v>81500</v>
      </c>
      <c r="E44" s="22">
        <v>311.86742950000001</v>
      </c>
      <c r="F44" s="23">
        <v>1.2703585883211399</v>
      </c>
    </row>
    <row r="45" spans="1:6" x14ac:dyDescent="0.2">
      <c r="A45" s="21" t="s">
        <v>801</v>
      </c>
      <c r="B45" s="21" t="s">
        <v>800</v>
      </c>
      <c r="C45" s="21" t="s">
        <v>159</v>
      </c>
      <c r="D45" s="24">
        <v>3022</v>
      </c>
      <c r="E45" s="22">
        <v>292.98157939999999</v>
      </c>
      <c r="F45" s="23">
        <v>1.19342909968956</v>
      </c>
    </row>
    <row r="46" spans="1:6" x14ac:dyDescent="0.2">
      <c r="A46" s="21" t="s">
        <v>442</v>
      </c>
      <c r="B46" s="21" t="s">
        <v>441</v>
      </c>
      <c r="C46" s="21" t="s">
        <v>443</v>
      </c>
      <c r="D46" s="24">
        <v>53000</v>
      </c>
      <c r="E46" s="22">
        <v>269.1760008</v>
      </c>
      <c r="F46" s="23">
        <v>1.09645962367551</v>
      </c>
    </row>
    <row r="47" spans="1:6" x14ac:dyDescent="0.2">
      <c r="A47" s="21" t="s">
        <v>803</v>
      </c>
      <c r="B47" s="21" t="s">
        <v>802</v>
      </c>
      <c r="C47" s="21" t="s">
        <v>147</v>
      </c>
      <c r="D47" s="24">
        <v>31300</v>
      </c>
      <c r="E47" s="22">
        <v>256.19497910000001</v>
      </c>
      <c r="F47" s="23">
        <v>1.04358282141303</v>
      </c>
    </row>
    <row r="48" spans="1:6" x14ac:dyDescent="0.2">
      <c r="A48" s="21" t="s">
        <v>805</v>
      </c>
      <c r="B48" s="21" t="s">
        <v>804</v>
      </c>
      <c r="C48" s="21" t="s">
        <v>159</v>
      </c>
      <c r="D48" s="24">
        <v>387687</v>
      </c>
      <c r="E48" s="22">
        <v>255.39672089999999</v>
      </c>
      <c r="F48" s="23">
        <v>1.0403312020897399</v>
      </c>
    </row>
    <row r="49" spans="1:9" x14ac:dyDescent="0.2">
      <c r="A49" s="21" t="s">
        <v>807</v>
      </c>
      <c r="B49" s="21" t="s">
        <v>806</v>
      </c>
      <c r="C49" s="21" t="s">
        <v>251</v>
      </c>
      <c r="D49" s="24">
        <v>50300</v>
      </c>
      <c r="E49" s="22">
        <v>241.9905521</v>
      </c>
      <c r="F49" s="23">
        <v>0.98572260862787597</v>
      </c>
    </row>
    <row r="50" spans="1:9" x14ac:dyDescent="0.2">
      <c r="A50" s="21" t="s">
        <v>809</v>
      </c>
      <c r="B50" s="21" t="s">
        <v>808</v>
      </c>
      <c r="C50" s="21" t="s">
        <v>106</v>
      </c>
      <c r="D50" s="24">
        <v>107910</v>
      </c>
      <c r="E50" s="22">
        <v>240.2791613</v>
      </c>
      <c r="F50" s="23">
        <v>0.97875144141032</v>
      </c>
    </row>
    <row r="51" spans="1:9" x14ac:dyDescent="0.2">
      <c r="A51" s="21" t="s">
        <v>811</v>
      </c>
      <c r="B51" s="21" t="s">
        <v>810</v>
      </c>
      <c r="C51" s="21" t="s">
        <v>106</v>
      </c>
      <c r="D51" s="24">
        <v>985100</v>
      </c>
      <c r="E51" s="22">
        <v>223.25850689999999</v>
      </c>
      <c r="F51" s="23">
        <v>0.90941962779146301</v>
      </c>
    </row>
    <row r="52" spans="1:9" x14ac:dyDescent="0.2">
      <c r="A52" s="21" t="s">
        <v>813</v>
      </c>
      <c r="B52" s="21" t="s">
        <v>812</v>
      </c>
      <c r="C52" s="21" t="s">
        <v>144</v>
      </c>
      <c r="D52" s="24">
        <v>351800</v>
      </c>
      <c r="E52" s="22">
        <v>218.75979609999999</v>
      </c>
      <c r="F52" s="23">
        <v>0.89109461093954101</v>
      </c>
    </row>
    <row r="53" spans="1:9" x14ac:dyDescent="0.2">
      <c r="A53" s="21" t="s">
        <v>815</v>
      </c>
      <c r="B53" s="21" t="s">
        <v>814</v>
      </c>
      <c r="C53" s="21" t="s">
        <v>438</v>
      </c>
      <c r="D53" s="24">
        <v>1279</v>
      </c>
      <c r="E53" s="22">
        <v>196.9909949</v>
      </c>
      <c r="F53" s="23">
        <v>0.80242172962515601</v>
      </c>
    </row>
    <row r="54" spans="1:9" x14ac:dyDescent="0.2">
      <c r="A54" s="21" t="s">
        <v>817</v>
      </c>
      <c r="B54" s="21" t="s">
        <v>816</v>
      </c>
      <c r="C54" s="21" t="s">
        <v>818</v>
      </c>
      <c r="D54" s="24">
        <v>74000</v>
      </c>
      <c r="E54" s="22">
        <v>136.402615</v>
      </c>
      <c r="F54" s="23">
        <v>0.55562145015439102</v>
      </c>
    </row>
    <row r="55" spans="1:9" x14ac:dyDescent="0.2">
      <c r="A55" s="21" t="s">
        <v>820</v>
      </c>
      <c r="B55" s="21" t="s">
        <v>819</v>
      </c>
      <c r="C55" s="21" t="s">
        <v>209</v>
      </c>
      <c r="D55" s="24">
        <v>327400</v>
      </c>
      <c r="E55" s="22">
        <v>134.94930099999999</v>
      </c>
      <c r="F55" s="23">
        <v>0.54970153115423404</v>
      </c>
    </row>
    <row r="56" spans="1:9" x14ac:dyDescent="0.2">
      <c r="A56" s="21" t="s">
        <v>822</v>
      </c>
      <c r="B56" s="21" t="s">
        <v>821</v>
      </c>
      <c r="C56" s="21" t="s">
        <v>220</v>
      </c>
      <c r="D56" s="24">
        <v>12800</v>
      </c>
      <c r="E56" s="22">
        <v>82.569921600000001</v>
      </c>
      <c r="F56" s="23">
        <v>0.33633973643779802</v>
      </c>
    </row>
    <row r="57" spans="1:9" x14ac:dyDescent="0.2">
      <c r="A57" s="21" t="s">
        <v>824</v>
      </c>
      <c r="B57" s="21" t="s">
        <v>823</v>
      </c>
      <c r="C57" s="21" t="s">
        <v>159</v>
      </c>
      <c r="D57" s="24">
        <v>1350</v>
      </c>
      <c r="E57" s="22">
        <v>74.520887200000004</v>
      </c>
      <c r="F57" s="23">
        <v>0.30355285646727398</v>
      </c>
    </row>
    <row r="58" spans="1:9" x14ac:dyDescent="0.2">
      <c r="A58" s="21" t="s">
        <v>826</v>
      </c>
      <c r="B58" s="21" t="s">
        <v>825</v>
      </c>
      <c r="C58" s="21" t="s">
        <v>184</v>
      </c>
      <c r="D58" s="24">
        <v>52000</v>
      </c>
      <c r="E58" s="22">
        <v>60.513381199999998</v>
      </c>
      <c r="F58" s="23">
        <v>0.24649478029500699</v>
      </c>
    </row>
    <row r="59" spans="1:9" x14ac:dyDescent="0.2">
      <c r="A59" s="21" t="s">
        <v>828</v>
      </c>
      <c r="B59" s="21" t="s">
        <v>827</v>
      </c>
      <c r="C59" s="21" t="s">
        <v>147</v>
      </c>
      <c r="D59" s="24">
        <v>12600</v>
      </c>
      <c r="E59" s="22">
        <v>56.882601200000003</v>
      </c>
      <c r="F59" s="23">
        <v>0.23170518664395001</v>
      </c>
    </row>
    <row r="60" spans="1:9" x14ac:dyDescent="0.2">
      <c r="A60" s="21" t="s">
        <v>830</v>
      </c>
      <c r="B60" s="21" t="s">
        <v>829</v>
      </c>
      <c r="C60" s="21" t="s">
        <v>127</v>
      </c>
      <c r="D60" s="24">
        <v>4500</v>
      </c>
      <c r="E60" s="22">
        <v>53.539752399999998</v>
      </c>
      <c r="F60" s="23">
        <v>0.21808844991274601</v>
      </c>
    </row>
    <row r="61" spans="1:9" x14ac:dyDescent="0.2">
      <c r="A61" s="21" t="s">
        <v>831</v>
      </c>
      <c r="B61" s="21" t="s">
        <v>806</v>
      </c>
      <c r="C61" s="21" t="s">
        <v>251</v>
      </c>
      <c r="D61" s="24">
        <v>9600</v>
      </c>
      <c r="E61" s="22">
        <v>35.745275100000001</v>
      </c>
      <c r="F61" s="23">
        <v>0.145604551549321</v>
      </c>
    </row>
    <row r="62" spans="1:9" x14ac:dyDescent="0.2">
      <c r="A62" s="21" t="s">
        <v>833</v>
      </c>
      <c r="B62" s="21" t="s">
        <v>832</v>
      </c>
      <c r="C62" s="21" t="s">
        <v>147</v>
      </c>
      <c r="D62" s="24">
        <v>8400</v>
      </c>
      <c r="E62" s="22">
        <v>25.304372000000001</v>
      </c>
      <c r="F62" s="23">
        <v>0.10307465048148901</v>
      </c>
    </row>
    <row r="63" spans="1:9" x14ac:dyDescent="0.2">
      <c r="A63" s="20" t="s">
        <v>28</v>
      </c>
      <c r="B63" s="20"/>
      <c r="C63" s="20"/>
      <c r="D63" s="20"/>
      <c r="E63" s="25">
        <f>SUM(E28:E62)</f>
        <v>14473.909350900007</v>
      </c>
      <c r="F63" s="26">
        <f>SUM(F28:F62)</f>
        <v>58.957920293172293</v>
      </c>
      <c r="G63" s="14"/>
      <c r="H63" s="14"/>
      <c r="I63" s="14"/>
    </row>
    <row r="64" spans="1:9" x14ac:dyDescent="0.2">
      <c r="A64" s="21"/>
      <c r="B64" s="21"/>
      <c r="C64" s="21"/>
      <c r="D64" s="21"/>
      <c r="E64" s="22"/>
      <c r="F64" s="23"/>
    </row>
    <row r="65" spans="1:9" x14ac:dyDescent="0.2">
      <c r="A65" s="20" t="s">
        <v>33</v>
      </c>
      <c r="B65" s="20"/>
      <c r="C65" s="20"/>
      <c r="D65" s="20"/>
      <c r="E65" s="25">
        <f>E26+E63</f>
        <v>24083.464435600006</v>
      </c>
      <c r="F65" s="26">
        <f>F26+F63</f>
        <v>98.101414217387173</v>
      </c>
      <c r="G65" s="14"/>
      <c r="H65" s="14"/>
      <c r="I65" s="14"/>
    </row>
    <row r="66" spans="1:9" x14ac:dyDescent="0.2">
      <c r="A66" s="20"/>
      <c r="B66" s="20"/>
      <c r="C66" s="20"/>
      <c r="D66" s="20"/>
      <c r="E66" s="25"/>
      <c r="F66" s="26"/>
      <c r="G66" s="14"/>
      <c r="H66" s="14"/>
      <c r="I66" s="14"/>
    </row>
    <row r="67" spans="1:9" x14ac:dyDescent="0.2">
      <c r="A67" s="20" t="s">
        <v>35</v>
      </c>
      <c r="B67" s="20"/>
      <c r="C67" s="20"/>
      <c r="D67" s="20"/>
      <c r="E67" s="25">
        <f>E69-(E26+E63)</f>
        <v>466.0944343999945</v>
      </c>
      <c r="F67" s="26">
        <f>F69-(F26+F63)</f>
        <v>1.8985857826128267</v>
      </c>
      <c r="G67" s="14"/>
      <c r="H67" s="14"/>
      <c r="I67" s="14"/>
    </row>
    <row r="68" spans="1:9" x14ac:dyDescent="0.2">
      <c r="A68" s="20"/>
      <c r="B68" s="20"/>
      <c r="C68" s="20"/>
      <c r="D68" s="20"/>
      <c r="E68" s="25"/>
      <c r="F68" s="26"/>
      <c r="G68" s="14"/>
      <c r="H68" s="14"/>
      <c r="I68" s="14"/>
    </row>
    <row r="69" spans="1:9" x14ac:dyDescent="0.2">
      <c r="A69" s="27" t="s">
        <v>34</v>
      </c>
      <c r="B69" s="27"/>
      <c r="C69" s="27"/>
      <c r="D69" s="27"/>
      <c r="E69" s="28">
        <v>24549.558870000001</v>
      </c>
      <c r="F69" s="29">
        <v>100</v>
      </c>
      <c r="G69" s="14"/>
      <c r="H69" s="14"/>
      <c r="I69" s="14"/>
    </row>
    <row r="71" spans="1:9" x14ac:dyDescent="0.2">
      <c r="A71" s="14" t="s">
        <v>37</v>
      </c>
    </row>
    <row r="72" spans="1:9" x14ac:dyDescent="0.2">
      <c r="A72" s="14" t="s">
        <v>38</v>
      </c>
    </row>
    <row r="73" spans="1:9" x14ac:dyDescent="0.2">
      <c r="A73" s="14" t="s">
        <v>39</v>
      </c>
      <c r="B73" s="14"/>
      <c r="C73" s="30" t="s">
        <v>41</v>
      </c>
      <c r="D73" s="14" t="s">
        <v>40</v>
      </c>
    </row>
    <row r="74" spans="1:9" x14ac:dyDescent="0.2">
      <c r="A74" s="7" t="s">
        <v>42</v>
      </c>
      <c r="C74" s="31">
        <v>25.872399999999999</v>
      </c>
      <c r="D74" s="31">
        <v>28.197700000000001</v>
      </c>
    </row>
    <row r="75" spans="1:9" x14ac:dyDescent="0.2">
      <c r="A75" s="7" t="s">
        <v>43</v>
      </c>
      <c r="C75" s="31">
        <v>12.212300000000001</v>
      </c>
      <c r="D75" s="31">
        <v>13.309900000000001</v>
      </c>
    </row>
    <row r="76" spans="1:9" x14ac:dyDescent="0.2">
      <c r="A76" s="7" t="s">
        <v>44</v>
      </c>
      <c r="C76" s="31">
        <v>28.0154</v>
      </c>
      <c r="D76" s="31">
        <v>30.6646</v>
      </c>
    </row>
    <row r="77" spans="1:9" x14ac:dyDescent="0.2">
      <c r="A77" s="7" t="s">
        <v>45</v>
      </c>
      <c r="C77" s="31">
        <v>12.8307</v>
      </c>
      <c r="D77" s="31">
        <v>14.043200000000001</v>
      </c>
    </row>
    <row r="79" spans="1:9" x14ac:dyDescent="0.2">
      <c r="A79" s="7" t="s">
        <v>46</v>
      </c>
    </row>
    <row r="81" spans="1:4" x14ac:dyDescent="0.2">
      <c r="A81" s="14" t="s">
        <v>47</v>
      </c>
      <c r="D81" s="30" t="s">
        <v>48</v>
      </c>
    </row>
    <row r="83" spans="1:4" x14ac:dyDescent="0.2">
      <c r="A83" s="14" t="s">
        <v>341</v>
      </c>
      <c r="D83" s="52">
        <v>0.1124</v>
      </c>
    </row>
    <row r="85" spans="1:4" x14ac:dyDescent="0.2">
      <c r="A85" s="84" t="s">
        <v>50</v>
      </c>
      <c r="B85" s="84"/>
      <c r="C85" s="84"/>
      <c r="D85" s="30" t="s">
        <v>48</v>
      </c>
    </row>
    <row r="87" spans="1:4" x14ac:dyDescent="0.2">
      <c r="A87" s="14" t="s">
        <v>864</v>
      </c>
    </row>
    <row r="88" spans="1:4" x14ac:dyDescent="0.2">
      <c r="A88" s="61"/>
    </row>
    <row r="89" spans="1:4" x14ac:dyDescent="0.2">
      <c r="A89" s="62" t="s">
        <v>885</v>
      </c>
    </row>
    <row r="90" spans="1:4" x14ac:dyDescent="0.2">
      <c r="A90" s="63"/>
    </row>
    <row r="91" spans="1:4" x14ac:dyDescent="0.2">
      <c r="A91" s="64"/>
    </row>
    <row r="92" spans="1:4" x14ac:dyDescent="0.2">
      <c r="A92" s="64"/>
    </row>
    <row r="93" spans="1:4" x14ac:dyDescent="0.2">
      <c r="A93" s="64"/>
    </row>
    <row r="94" spans="1:4" x14ac:dyDescent="0.2">
      <c r="A94" s="64"/>
    </row>
    <row r="95" spans="1:4" x14ac:dyDescent="0.2">
      <c r="A95" s="64"/>
    </row>
    <row r="96" spans="1:4" x14ac:dyDescent="0.2">
      <c r="A96" s="64"/>
    </row>
    <row r="97" spans="1:1" x14ac:dyDescent="0.2">
      <c r="A97" s="64"/>
    </row>
    <row r="98" spans="1:1" x14ac:dyDescent="0.2">
      <c r="A98" s="64"/>
    </row>
    <row r="99" spans="1:1" x14ac:dyDescent="0.2">
      <c r="A99" s="64"/>
    </row>
    <row r="100" spans="1:1" x14ac:dyDescent="0.2">
      <c r="A100" s="64"/>
    </row>
    <row r="101" spans="1:1" x14ac:dyDescent="0.2">
      <c r="A101" s="64"/>
    </row>
    <row r="102" spans="1:1" x14ac:dyDescent="0.2">
      <c r="A102" s="64"/>
    </row>
    <row r="103" spans="1:1" x14ac:dyDescent="0.2">
      <c r="A103" s="64"/>
    </row>
    <row r="104" spans="1:1" x14ac:dyDescent="0.2">
      <c r="A104" s="64"/>
    </row>
    <row r="105" spans="1:1" x14ac:dyDescent="0.2">
      <c r="A105" s="64"/>
    </row>
    <row r="106" spans="1:1" x14ac:dyDescent="0.2">
      <c r="A106" s="64"/>
    </row>
    <row r="107" spans="1:1" x14ac:dyDescent="0.2">
      <c r="A107" s="62" t="s">
        <v>903</v>
      </c>
    </row>
    <row r="108" spans="1:1" x14ac:dyDescent="0.2">
      <c r="A108" s="64"/>
    </row>
    <row r="109" spans="1:1" x14ac:dyDescent="0.2">
      <c r="A109" s="62" t="s">
        <v>886</v>
      </c>
    </row>
    <row r="110" spans="1:1" x14ac:dyDescent="0.2">
      <c r="A110" s="64"/>
    </row>
    <row r="111" spans="1:1" x14ac:dyDescent="0.2">
      <c r="A111" s="64"/>
    </row>
    <row r="112" spans="1:1" x14ac:dyDescent="0.2">
      <c r="A112" s="64"/>
    </row>
    <row r="113" spans="1:1" x14ac:dyDescent="0.2">
      <c r="A113" s="64"/>
    </row>
    <row r="114" spans="1:1" x14ac:dyDescent="0.2">
      <c r="A114" s="64"/>
    </row>
    <row r="115" spans="1:1" x14ac:dyDescent="0.2">
      <c r="A115" s="64"/>
    </row>
    <row r="116" spans="1:1" x14ac:dyDescent="0.2">
      <c r="A116" s="64"/>
    </row>
    <row r="117" spans="1:1" x14ac:dyDescent="0.2">
      <c r="A117" s="64"/>
    </row>
    <row r="118" spans="1:1" x14ac:dyDescent="0.2">
      <c r="A118" s="64"/>
    </row>
    <row r="119" spans="1:1" x14ac:dyDescent="0.2">
      <c r="A119" s="64"/>
    </row>
    <row r="120" spans="1:1" x14ac:dyDescent="0.2">
      <c r="A120" s="64"/>
    </row>
    <row r="121" spans="1:1" x14ac:dyDescent="0.2">
      <c r="A121" s="64"/>
    </row>
    <row r="126" spans="1:1" x14ac:dyDescent="0.2">
      <c r="A126" s="7" t="s">
        <v>884</v>
      </c>
    </row>
  </sheetData>
  <mergeCells count="2">
    <mergeCell ref="A1:F1"/>
    <mergeCell ref="A85:C85"/>
  </mergeCells>
  <conditionalFormatting sqref="F2:F3">
    <cfRule type="cellIs" dxfId="33" priority="3" stopIfTrue="1" operator="between">
      <formula>0.009</formula>
      <formula>-0.009</formula>
    </cfRule>
  </conditionalFormatting>
  <conditionalFormatting sqref="F5:F123">
    <cfRule type="cellIs" dxfId="32" priority="1" stopIfTrue="1" operator="between">
      <formula>0.009</formula>
      <formula>-0.009</formula>
    </cfRule>
  </conditionalFormatting>
  <conditionalFormatting sqref="F224:F65540">
    <cfRule type="cellIs" dxfId="31" priority="2" stopIfTrue="1" operator="between">
      <formula>0.009</formula>
      <formula>-0.009</formula>
    </cfRule>
  </conditionalFormatting>
  <hyperlinks>
    <hyperlink ref="A90" r:id="rId1" tooltip="https://www.franklintempletonindia.com/downloadsServlet/pdf/product-labels-jg9o5k7l" display="https://www.franklintempletonindia.com/downloadsServlet/pdf/product-labels-jg9o5k7l" xr:uid="{00000000-0004-0000-1B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23"/>
  <sheetViews>
    <sheetView workbookViewId="0">
      <selection sqref="A1:F1"/>
    </sheetView>
  </sheetViews>
  <sheetFormatPr defaultColWidth="9.140625" defaultRowHeight="11.25" x14ac:dyDescent="0.2"/>
  <cols>
    <col min="1" max="1" width="38.7109375" style="7" bestFit="1" customWidth="1"/>
    <col min="2" max="2" width="31.7109375" style="7" bestFit="1" customWidth="1"/>
    <col min="3" max="3" width="25.5703125" style="7" bestFit="1" customWidth="1"/>
    <col min="4" max="4" width="15.28515625" style="7" bestFit="1" customWidth="1"/>
    <col min="5" max="5" width="31.28515625" style="10" customWidth="1"/>
    <col min="6" max="6" width="13.5703125" style="11" bestFit="1" customWidth="1"/>
    <col min="7" max="16384" width="9.140625" style="7"/>
  </cols>
  <sheetData>
    <row r="1" spans="1:6" s="1" customFormat="1" ht="15" x14ac:dyDescent="0.2">
      <c r="A1" s="79" t="s">
        <v>872</v>
      </c>
      <c r="B1" s="80"/>
      <c r="C1" s="80"/>
      <c r="D1" s="80"/>
      <c r="E1" s="80"/>
      <c r="F1" s="80"/>
    </row>
    <row r="2" spans="1:6" s="1" customFormat="1" ht="12" x14ac:dyDescent="0.2">
      <c r="E2" s="5"/>
      <c r="F2" s="9"/>
    </row>
    <row r="3" spans="1:6" s="1" customFormat="1" ht="12" x14ac:dyDescent="0.2">
      <c r="A3" s="8" t="s">
        <v>7</v>
      </c>
      <c r="B3" s="2"/>
      <c r="C3" s="3"/>
      <c r="D3" s="3"/>
      <c r="E3" s="4"/>
      <c r="F3" s="9"/>
    </row>
    <row r="4" spans="1:6" s="1" customFormat="1" ht="28.5" customHeight="1" x14ac:dyDescent="0.2">
      <c r="A4" s="6" t="s">
        <v>2</v>
      </c>
      <c r="B4" s="6" t="s">
        <v>0</v>
      </c>
      <c r="C4" s="13" t="s">
        <v>415</v>
      </c>
      <c r="D4" s="13" t="s">
        <v>1</v>
      </c>
      <c r="E4" s="53" t="s">
        <v>6</v>
      </c>
      <c r="F4" s="12" t="s">
        <v>3</v>
      </c>
    </row>
    <row r="5" spans="1:6" x14ac:dyDescent="0.2">
      <c r="A5" s="16" t="s">
        <v>103</v>
      </c>
      <c r="B5" s="17"/>
      <c r="C5" s="17"/>
      <c r="D5" s="17"/>
      <c r="E5" s="18"/>
      <c r="F5" s="19"/>
    </row>
    <row r="6" spans="1:6" x14ac:dyDescent="0.2">
      <c r="A6" s="20" t="s">
        <v>25</v>
      </c>
      <c r="B6" s="21"/>
      <c r="C6" s="21"/>
      <c r="D6" s="21"/>
      <c r="E6" s="22"/>
      <c r="F6" s="23"/>
    </row>
    <row r="7" spans="1:6" x14ac:dyDescent="0.2">
      <c r="A7" s="21" t="s">
        <v>105</v>
      </c>
      <c r="B7" s="21" t="s">
        <v>104</v>
      </c>
      <c r="C7" s="21" t="s">
        <v>106</v>
      </c>
      <c r="D7" s="24">
        <v>487373</v>
      </c>
      <c r="E7" s="22">
        <v>8753.4627670000009</v>
      </c>
      <c r="F7" s="23">
        <v>12.533109047790401</v>
      </c>
    </row>
    <row r="8" spans="1:6" x14ac:dyDescent="0.2">
      <c r="A8" s="21" t="s">
        <v>108</v>
      </c>
      <c r="B8" s="21" t="s">
        <v>107</v>
      </c>
      <c r="C8" s="21" t="s">
        <v>106</v>
      </c>
      <c r="D8" s="24">
        <v>452658</v>
      </c>
      <c r="E8" s="22">
        <v>5885.0066580000002</v>
      </c>
      <c r="F8" s="23">
        <v>8.4260860136113394</v>
      </c>
    </row>
    <row r="9" spans="1:6" x14ac:dyDescent="0.2">
      <c r="A9" s="21" t="s">
        <v>121</v>
      </c>
      <c r="B9" s="21" t="s">
        <v>120</v>
      </c>
      <c r="C9" s="21" t="s">
        <v>122</v>
      </c>
      <c r="D9" s="24">
        <v>435744</v>
      </c>
      <c r="E9" s="22">
        <v>5630.6839680000003</v>
      </c>
      <c r="F9" s="23">
        <v>8.0619496607254995</v>
      </c>
    </row>
    <row r="10" spans="1:6" x14ac:dyDescent="0.2">
      <c r="A10" s="21" t="s">
        <v>110</v>
      </c>
      <c r="B10" s="21" t="s">
        <v>109</v>
      </c>
      <c r="C10" s="21" t="s">
        <v>111</v>
      </c>
      <c r="D10" s="24">
        <v>231240</v>
      </c>
      <c r="E10" s="22">
        <v>4296.0923400000001</v>
      </c>
      <c r="F10" s="23">
        <v>6.1510964528898304</v>
      </c>
    </row>
    <row r="11" spans="1:6" x14ac:dyDescent="0.2">
      <c r="A11" s="21" t="s">
        <v>257</v>
      </c>
      <c r="B11" s="21" t="s">
        <v>256</v>
      </c>
      <c r="C11" s="21" t="s">
        <v>174</v>
      </c>
      <c r="D11" s="24">
        <v>597665</v>
      </c>
      <c r="E11" s="22">
        <v>2849.3678880000002</v>
      </c>
      <c r="F11" s="23">
        <v>4.0796927351088996</v>
      </c>
    </row>
    <row r="12" spans="1:6" x14ac:dyDescent="0.2">
      <c r="A12" s="21" t="s">
        <v>113</v>
      </c>
      <c r="B12" s="21" t="s">
        <v>112</v>
      </c>
      <c r="C12" s="21" t="s">
        <v>114</v>
      </c>
      <c r="D12" s="24">
        <v>75636</v>
      </c>
      <c r="E12" s="22">
        <v>2817.2897280000002</v>
      </c>
      <c r="F12" s="23">
        <v>4.0337635882062397</v>
      </c>
    </row>
    <row r="13" spans="1:6" x14ac:dyDescent="0.2">
      <c r="A13" s="21" t="s">
        <v>259</v>
      </c>
      <c r="B13" s="21" t="s">
        <v>258</v>
      </c>
      <c r="C13" s="21" t="s">
        <v>111</v>
      </c>
      <c r="D13" s="24">
        <v>65669</v>
      </c>
      <c r="E13" s="22">
        <v>2804.624487</v>
      </c>
      <c r="F13" s="23">
        <v>4.0156296392999904</v>
      </c>
    </row>
    <row r="14" spans="1:6" x14ac:dyDescent="0.2">
      <c r="A14" s="21" t="s">
        <v>116</v>
      </c>
      <c r="B14" s="21" t="s">
        <v>115</v>
      </c>
      <c r="C14" s="21" t="s">
        <v>117</v>
      </c>
      <c r="D14" s="24">
        <v>172214</v>
      </c>
      <c r="E14" s="22">
        <v>2802.1801009999999</v>
      </c>
      <c r="F14" s="23">
        <v>4.0121297950545296</v>
      </c>
    </row>
    <row r="15" spans="1:6" x14ac:dyDescent="0.2">
      <c r="A15" s="21" t="s">
        <v>119</v>
      </c>
      <c r="B15" s="21" t="s">
        <v>118</v>
      </c>
      <c r="C15" s="21" t="s">
        <v>106</v>
      </c>
      <c r="D15" s="24">
        <v>183123</v>
      </c>
      <c r="E15" s="22">
        <v>2080.8266490000001</v>
      </c>
      <c r="F15" s="23">
        <v>2.9793040760717302</v>
      </c>
    </row>
    <row r="16" spans="1:6" x14ac:dyDescent="0.2">
      <c r="A16" s="21" t="s">
        <v>135</v>
      </c>
      <c r="B16" s="21" t="s">
        <v>134</v>
      </c>
      <c r="C16" s="21" t="s">
        <v>106</v>
      </c>
      <c r="D16" s="24">
        <v>247194</v>
      </c>
      <c r="E16" s="22">
        <v>2073.8340629999998</v>
      </c>
      <c r="F16" s="23">
        <v>2.9692921704754101</v>
      </c>
    </row>
    <row r="17" spans="1:6" x14ac:dyDescent="0.2">
      <c r="A17" s="21" t="s">
        <v>255</v>
      </c>
      <c r="B17" s="21" t="s">
        <v>254</v>
      </c>
      <c r="C17" s="21" t="s">
        <v>153</v>
      </c>
      <c r="D17" s="24">
        <v>57248</v>
      </c>
      <c r="E17" s="22">
        <v>1698.0329280000001</v>
      </c>
      <c r="F17" s="23">
        <v>2.4312243531317899</v>
      </c>
    </row>
    <row r="18" spans="1:6" x14ac:dyDescent="0.2">
      <c r="A18" s="21" t="s">
        <v>248</v>
      </c>
      <c r="B18" s="21" t="s">
        <v>247</v>
      </c>
      <c r="C18" s="21" t="s">
        <v>106</v>
      </c>
      <c r="D18" s="24">
        <v>94343</v>
      </c>
      <c r="E18" s="22">
        <v>1665.3898079999999</v>
      </c>
      <c r="F18" s="23">
        <v>2.3844863028869798</v>
      </c>
    </row>
    <row r="19" spans="1:6" x14ac:dyDescent="0.2">
      <c r="A19" s="21" t="s">
        <v>173</v>
      </c>
      <c r="B19" s="21" t="s">
        <v>172</v>
      </c>
      <c r="C19" s="21" t="s">
        <v>174</v>
      </c>
      <c r="D19" s="24">
        <v>57209</v>
      </c>
      <c r="E19" s="22">
        <v>1428.0224539999999</v>
      </c>
      <c r="F19" s="23">
        <v>2.0446264084366601</v>
      </c>
    </row>
    <row r="20" spans="1:6" x14ac:dyDescent="0.2">
      <c r="A20" s="21" t="s">
        <v>124</v>
      </c>
      <c r="B20" s="21" t="s">
        <v>123</v>
      </c>
      <c r="C20" s="21" t="s">
        <v>111</v>
      </c>
      <c r="D20" s="24">
        <v>67859</v>
      </c>
      <c r="E20" s="22">
        <v>1254.06825</v>
      </c>
      <c r="F20" s="23">
        <v>1.79556074538583</v>
      </c>
    </row>
    <row r="21" spans="1:6" x14ac:dyDescent="0.2">
      <c r="A21" s="21" t="s">
        <v>149</v>
      </c>
      <c r="B21" s="21" t="s">
        <v>148</v>
      </c>
      <c r="C21" s="21" t="s">
        <v>150</v>
      </c>
      <c r="D21" s="24">
        <v>69359</v>
      </c>
      <c r="E21" s="22">
        <v>1235.2144310000001</v>
      </c>
      <c r="F21" s="23">
        <v>1.7685660604498099</v>
      </c>
    </row>
    <row r="22" spans="1:6" x14ac:dyDescent="0.2">
      <c r="A22" s="21" t="s">
        <v>253</v>
      </c>
      <c r="B22" s="21" t="s">
        <v>252</v>
      </c>
      <c r="C22" s="21" t="s">
        <v>225</v>
      </c>
      <c r="D22" s="24">
        <v>17974</v>
      </c>
      <c r="E22" s="22">
        <v>1181.952266</v>
      </c>
      <c r="F22" s="23">
        <v>1.6923058946348699</v>
      </c>
    </row>
    <row r="23" spans="1:6" x14ac:dyDescent="0.2">
      <c r="A23" s="21" t="s">
        <v>132</v>
      </c>
      <c r="B23" s="21" t="s">
        <v>131</v>
      </c>
      <c r="C23" s="21" t="s">
        <v>133</v>
      </c>
      <c r="D23" s="24">
        <v>304257</v>
      </c>
      <c r="E23" s="22">
        <v>1106.4305810000001</v>
      </c>
      <c r="F23" s="23">
        <v>1.5841747996873701</v>
      </c>
    </row>
    <row r="24" spans="1:6" x14ac:dyDescent="0.2">
      <c r="A24" s="21" t="s">
        <v>152</v>
      </c>
      <c r="B24" s="21" t="s">
        <v>151</v>
      </c>
      <c r="C24" s="21" t="s">
        <v>153</v>
      </c>
      <c r="D24" s="24">
        <v>136372</v>
      </c>
      <c r="E24" s="22">
        <v>1072.4975939999999</v>
      </c>
      <c r="F24" s="23">
        <v>1.5355899324515601</v>
      </c>
    </row>
    <row r="25" spans="1:6" x14ac:dyDescent="0.2">
      <c r="A25" s="21" t="s">
        <v>377</v>
      </c>
      <c r="B25" s="21" t="s">
        <v>376</v>
      </c>
      <c r="C25" s="21" t="s">
        <v>127</v>
      </c>
      <c r="D25" s="24">
        <v>14273</v>
      </c>
      <c r="E25" s="22">
        <v>969.90744199999995</v>
      </c>
      <c r="F25" s="23">
        <v>1.3887025124133301</v>
      </c>
    </row>
    <row r="26" spans="1:6" x14ac:dyDescent="0.2">
      <c r="A26" s="21" t="s">
        <v>273</v>
      </c>
      <c r="B26" s="21" t="s">
        <v>272</v>
      </c>
      <c r="C26" s="21" t="s">
        <v>133</v>
      </c>
      <c r="D26" s="24">
        <v>291069</v>
      </c>
      <c r="E26" s="22">
        <v>958.78128600000002</v>
      </c>
      <c r="F26" s="23">
        <v>1.3727722080135101</v>
      </c>
    </row>
    <row r="27" spans="1:6" x14ac:dyDescent="0.2">
      <c r="A27" s="21" t="s">
        <v>166</v>
      </c>
      <c r="B27" s="21" t="s">
        <v>165</v>
      </c>
      <c r="C27" s="21" t="s">
        <v>153</v>
      </c>
      <c r="D27" s="24">
        <v>8455</v>
      </c>
      <c r="E27" s="22">
        <v>936.32361000000003</v>
      </c>
      <c r="F27" s="23">
        <v>1.34061756135996</v>
      </c>
    </row>
    <row r="28" spans="1:6" x14ac:dyDescent="0.2">
      <c r="A28" s="21" t="s">
        <v>281</v>
      </c>
      <c r="B28" s="21" t="s">
        <v>280</v>
      </c>
      <c r="C28" s="21" t="s">
        <v>147</v>
      </c>
      <c r="D28" s="24">
        <v>26584</v>
      </c>
      <c r="E28" s="22">
        <v>863.71415999999999</v>
      </c>
      <c r="F28" s="23">
        <v>1.2366561715679301</v>
      </c>
    </row>
    <row r="29" spans="1:6" x14ac:dyDescent="0.2">
      <c r="A29" s="21" t="s">
        <v>155</v>
      </c>
      <c r="B29" s="21" t="s">
        <v>154</v>
      </c>
      <c r="C29" s="21" t="s">
        <v>156</v>
      </c>
      <c r="D29" s="24">
        <v>7333</v>
      </c>
      <c r="E29" s="22">
        <v>821.45365949999996</v>
      </c>
      <c r="F29" s="23">
        <v>1.17614806463024</v>
      </c>
    </row>
    <row r="30" spans="1:6" x14ac:dyDescent="0.2">
      <c r="A30" s="21" t="s">
        <v>211</v>
      </c>
      <c r="B30" s="21" t="s">
        <v>210</v>
      </c>
      <c r="C30" s="21" t="s">
        <v>212</v>
      </c>
      <c r="D30" s="24">
        <v>532450</v>
      </c>
      <c r="E30" s="22">
        <v>769.60323000000005</v>
      </c>
      <c r="F30" s="23">
        <v>1.1019092057470901</v>
      </c>
    </row>
    <row r="31" spans="1:6" x14ac:dyDescent="0.2">
      <c r="A31" s="21" t="s">
        <v>835</v>
      </c>
      <c r="B31" s="21" t="s">
        <v>834</v>
      </c>
      <c r="C31" s="21" t="s">
        <v>147</v>
      </c>
      <c r="D31" s="24">
        <v>29065</v>
      </c>
      <c r="E31" s="22">
        <v>720.69574</v>
      </c>
      <c r="F31" s="23">
        <v>1.03188401437545</v>
      </c>
    </row>
    <row r="32" spans="1:6" x14ac:dyDescent="0.2">
      <c r="A32" s="21" t="s">
        <v>188</v>
      </c>
      <c r="B32" s="21" t="s">
        <v>187</v>
      </c>
      <c r="C32" s="21" t="s">
        <v>189</v>
      </c>
      <c r="D32" s="24">
        <v>229808</v>
      </c>
      <c r="E32" s="22">
        <v>707.80863999999997</v>
      </c>
      <c r="F32" s="23">
        <v>1.01343241026071</v>
      </c>
    </row>
    <row r="33" spans="1:6" x14ac:dyDescent="0.2">
      <c r="A33" s="21" t="s">
        <v>168</v>
      </c>
      <c r="B33" s="21" t="s">
        <v>167</v>
      </c>
      <c r="C33" s="21" t="s">
        <v>111</v>
      </c>
      <c r="D33" s="24">
        <v>40770</v>
      </c>
      <c r="E33" s="22">
        <v>698.10470999999995</v>
      </c>
      <c r="F33" s="23">
        <v>0.99953843297201606</v>
      </c>
    </row>
    <row r="34" spans="1:6" x14ac:dyDescent="0.2">
      <c r="A34" s="21" t="s">
        <v>360</v>
      </c>
      <c r="B34" s="21" t="s">
        <v>359</v>
      </c>
      <c r="C34" s="21" t="s">
        <v>153</v>
      </c>
      <c r="D34" s="24">
        <v>7127</v>
      </c>
      <c r="E34" s="22">
        <v>643.82823550000001</v>
      </c>
      <c r="F34" s="23">
        <v>0.92182599027989398</v>
      </c>
    </row>
    <row r="35" spans="1:6" x14ac:dyDescent="0.2">
      <c r="A35" s="21" t="s">
        <v>196</v>
      </c>
      <c r="B35" s="21" t="s">
        <v>195</v>
      </c>
      <c r="C35" s="21" t="s">
        <v>197</v>
      </c>
      <c r="D35" s="24">
        <v>249256</v>
      </c>
      <c r="E35" s="22">
        <v>639.84015199999999</v>
      </c>
      <c r="F35" s="23">
        <v>0.91611589740263599</v>
      </c>
    </row>
    <row r="36" spans="1:6" x14ac:dyDescent="0.2">
      <c r="A36" s="21" t="s">
        <v>362</v>
      </c>
      <c r="B36" s="21" t="s">
        <v>361</v>
      </c>
      <c r="C36" s="21" t="s">
        <v>156</v>
      </c>
      <c r="D36" s="24">
        <v>23905</v>
      </c>
      <c r="E36" s="22">
        <v>623.02406250000001</v>
      </c>
      <c r="F36" s="23">
        <v>0.89203881053188905</v>
      </c>
    </row>
    <row r="37" spans="1:6" x14ac:dyDescent="0.2">
      <c r="A37" s="21" t="s">
        <v>302</v>
      </c>
      <c r="B37" s="21" t="s">
        <v>301</v>
      </c>
      <c r="C37" s="21" t="s">
        <v>303</v>
      </c>
      <c r="D37" s="24">
        <v>93490</v>
      </c>
      <c r="E37" s="22">
        <v>613.48137999999994</v>
      </c>
      <c r="F37" s="23">
        <v>0.87837570559108502</v>
      </c>
    </row>
    <row r="38" spans="1:6" x14ac:dyDescent="0.2">
      <c r="A38" s="21" t="s">
        <v>374</v>
      </c>
      <c r="B38" s="21" t="s">
        <v>373</v>
      </c>
      <c r="C38" s="21" t="s">
        <v>375</v>
      </c>
      <c r="D38" s="24">
        <v>145737</v>
      </c>
      <c r="E38" s="22">
        <v>606.84886800000004</v>
      </c>
      <c r="F38" s="23">
        <v>0.86887934987798898</v>
      </c>
    </row>
    <row r="39" spans="1:6" x14ac:dyDescent="0.2">
      <c r="A39" s="21" t="s">
        <v>305</v>
      </c>
      <c r="B39" s="21" t="s">
        <v>304</v>
      </c>
      <c r="C39" s="21" t="s">
        <v>212</v>
      </c>
      <c r="D39" s="24">
        <v>61622</v>
      </c>
      <c r="E39" s="22">
        <v>595.26851999999997</v>
      </c>
      <c r="F39" s="23">
        <v>0.85229873850639304</v>
      </c>
    </row>
    <row r="40" spans="1:6" x14ac:dyDescent="0.2">
      <c r="A40" s="21" t="s">
        <v>297</v>
      </c>
      <c r="B40" s="21" t="s">
        <v>296</v>
      </c>
      <c r="C40" s="21" t="s">
        <v>298</v>
      </c>
      <c r="D40" s="24">
        <v>47361</v>
      </c>
      <c r="E40" s="22">
        <v>563.61958049999998</v>
      </c>
      <c r="F40" s="23">
        <v>0.80698414466407897</v>
      </c>
    </row>
    <row r="41" spans="1:6" x14ac:dyDescent="0.2">
      <c r="A41" s="21" t="s">
        <v>354</v>
      </c>
      <c r="B41" s="21" t="s">
        <v>353</v>
      </c>
      <c r="C41" s="21" t="s">
        <v>225</v>
      </c>
      <c r="D41" s="24">
        <v>35088</v>
      </c>
      <c r="E41" s="22">
        <v>554.37285599999996</v>
      </c>
      <c r="F41" s="23">
        <v>0.79374478904240797</v>
      </c>
    </row>
    <row r="42" spans="1:6" x14ac:dyDescent="0.2">
      <c r="A42" s="21" t="s">
        <v>837</v>
      </c>
      <c r="B42" s="21" t="s">
        <v>836</v>
      </c>
      <c r="C42" s="21" t="s">
        <v>225</v>
      </c>
      <c r="D42" s="24">
        <v>17956</v>
      </c>
      <c r="E42" s="22">
        <v>542.20835399999999</v>
      </c>
      <c r="F42" s="23">
        <v>0.77632779257641205</v>
      </c>
    </row>
    <row r="43" spans="1:6" x14ac:dyDescent="0.2">
      <c r="A43" s="21" t="s">
        <v>271</v>
      </c>
      <c r="B43" s="21" t="s">
        <v>270</v>
      </c>
      <c r="C43" s="21" t="s">
        <v>150</v>
      </c>
      <c r="D43" s="24">
        <v>35306</v>
      </c>
      <c r="E43" s="22">
        <v>541.55873399999996</v>
      </c>
      <c r="F43" s="23">
        <v>0.77539767400318604</v>
      </c>
    </row>
    <row r="44" spans="1:6" x14ac:dyDescent="0.2">
      <c r="A44" s="21" t="s">
        <v>300</v>
      </c>
      <c r="B44" s="21" t="s">
        <v>299</v>
      </c>
      <c r="C44" s="21" t="s">
        <v>111</v>
      </c>
      <c r="D44" s="24">
        <v>90841</v>
      </c>
      <c r="E44" s="22">
        <v>524.92471850000004</v>
      </c>
      <c r="F44" s="23">
        <v>0.75158127862762403</v>
      </c>
    </row>
    <row r="45" spans="1:6" x14ac:dyDescent="0.2">
      <c r="A45" s="21" t="s">
        <v>356</v>
      </c>
      <c r="B45" s="21" t="s">
        <v>355</v>
      </c>
      <c r="C45" s="21" t="s">
        <v>350</v>
      </c>
      <c r="D45" s="24">
        <v>23016</v>
      </c>
      <c r="E45" s="22">
        <v>514.327044</v>
      </c>
      <c r="F45" s="23">
        <v>0.73640764806598902</v>
      </c>
    </row>
    <row r="46" spans="1:6" x14ac:dyDescent="0.2">
      <c r="A46" s="21" t="s">
        <v>364</v>
      </c>
      <c r="B46" s="21" t="s">
        <v>363</v>
      </c>
      <c r="C46" s="21" t="s">
        <v>150</v>
      </c>
      <c r="D46" s="24">
        <v>39178</v>
      </c>
      <c r="E46" s="22">
        <v>471.03709400000002</v>
      </c>
      <c r="F46" s="23">
        <v>0.67442558697025901</v>
      </c>
    </row>
    <row r="47" spans="1:6" x14ac:dyDescent="0.2">
      <c r="A47" s="21" t="s">
        <v>170</v>
      </c>
      <c r="B47" s="21" t="s">
        <v>169</v>
      </c>
      <c r="C47" s="21" t="s">
        <v>171</v>
      </c>
      <c r="D47" s="24">
        <v>68567</v>
      </c>
      <c r="E47" s="22">
        <v>450.99944249999999</v>
      </c>
      <c r="F47" s="23">
        <v>0.64573590404182002</v>
      </c>
    </row>
    <row r="48" spans="1:6" x14ac:dyDescent="0.2">
      <c r="A48" s="21" t="s">
        <v>143</v>
      </c>
      <c r="B48" s="21" t="s">
        <v>142</v>
      </c>
      <c r="C48" s="21" t="s">
        <v>144</v>
      </c>
      <c r="D48" s="24">
        <v>6505</v>
      </c>
      <c r="E48" s="22">
        <v>444.219945</v>
      </c>
      <c r="F48" s="23">
        <v>0.63602909615122805</v>
      </c>
    </row>
    <row r="49" spans="1:9" x14ac:dyDescent="0.2">
      <c r="A49" s="21" t="s">
        <v>839</v>
      </c>
      <c r="B49" s="21" t="s">
        <v>838</v>
      </c>
      <c r="C49" s="21" t="s">
        <v>153</v>
      </c>
      <c r="D49" s="24">
        <v>8837</v>
      </c>
      <c r="E49" s="22">
        <v>426.99058450000001</v>
      </c>
      <c r="F49" s="23">
        <v>0.61136029253395996</v>
      </c>
    </row>
    <row r="50" spans="1:9" x14ac:dyDescent="0.2">
      <c r="A50" s="21" t="s">
        <v>178</v>
      </c>
      <c r="B50" s="21" t="s">
        <v>177</v>
      </c>
      <c r="C50" s="21" t="s">
        <v>106</v>
      </c>
      <c r="D50" s="24">
        <v>42438</v>
      </c>
      <c r="E50" s="22">
        <v>422.61882300000002</v>
      </c>
      <c r="F50" s="23">
        <v>0.60510085383308398</v>
      </c>
    </row>
    <row r="51" spans="1:9" x14ac:dyDescent="0.2">
      <c r="A51" s="21" t="s">
        <v>767</v>
      </c>
      <c r="B51" s="21" t="s">
        <v>766</v>
      </c>
      <c r="C51" s="21" t="s">
        <v>171</v>
      </c>
      <c r="D51" s="24">
        <v>28738</v>
      </c>
      <c r="E51" s="22">
        <v>413.18059499999998</v>
      </c>
      <c r="F51" s="23">
        <v>0.59158730566471196</v>
      </c>
    </row>
    <row r="52" spans="1:9" x14ac:dyDescent="0.2">
      <c r="A52" s="21" t="s">
        <v>367</v>
      </c>
      <c r="B52" s="21" t="s">
        <v>366</v>
      </c>
      <c r="C52" s="21" t="s">
        <v>200</v>
      </c>
      <c r="D52" s="24">
        <v>41794</v>
      </c>
      <c r="E52" s="22">
        <v>400.65818100000001</v>
      </c>
      <c r="F52" s="23">
        <v>0.57365785484266196</v>
      </c>
    </row>
    <row r="53" spans="1:9" x14ac:dyDescent="0.2">
      <c r="A53" s="21" t="s">
        <v>293</v>
      </c>
      <c r="B53" s="21" t="s">
        <v>292</v>
      </c>
      <c r="C53" s="21" t="s">
        <v>153</v>
      </c>
      <c r="D53" s="24">
        <v>8328</v>
      </c>
      <c r="E53" s="22">
        <v>396.55437599999999</v>
      </c>
      <c r="F53" s="23">
        <v>0.56778207322972496</v>
      </c>
    </row>
    <row r="54" spans="1:9" x14ac:dyDescent="0.2">
      <c r="A54" s="21" t="s">
        <v>349</v>
      </c>
      <c r="B54" s="21" t="s">
        <v>348</v>
      </c>
      <c r="C54" s="21" t="s">
        <v>350</v>
      </c>
      <c r="D54" s="24">
        <v>7572</v>
      </c>
      <c r="E54" s="22">
        <v>374.14387799999997</v>
      </c>
      <c r="F54" s="23">
        <v>0.53569497550330702</v>
      </c>
    </row>
    <row r="55" spans="1:9" x14ac:dyDescent="0.2">
      <c r="A55" s="21" t="s">
        <v>841</v>
      </c>
      <c r="B55" s="21" t="s">
        <v>840</v>
      </c>
      <c r="C55" s="21" t="s">
        <v>842</v>
      </c>
      <c r="D55" s="24">
        <v>15120</v>
      </c>
      <c r="E55" s="22">
        <v>372.42827999999997</v>
      </c>
      <c r="F55" s="23">
        <v>0.53323860167862702</v>
      </c>
    </row>
    <row r="56" spans="1:9" x14ac:dyDescent="0.2">
      <c r="A56" s="21" t="s">
        <v>265</v>
      </c>
      <c r="B56" s="21" t="s">
        <v>264</v>
      </c>
      <c r="C56" s="21" t="s">
        <v>122</v>
      </c>
      <c r="D56" s="24">
        <v>124366</v>
      </c>
      <c r="E56" s="22">
        <v>363.27308599999998</v>
      </c>
      <c r="F56" s="23">
        <v>0.52013029839226899</v>
      </c>
    </row>
    <row r="57" spans="1:9" x14ac:dyDescent="0.2">
      <c r="A57" s="20" t="s">
        <v>28</v>
      </c>
      <c r="B57" s="20"/>
      <c r="C57" s="20"/>
      <c r="D57" s="20"/>
      <c r="E57" s="25">
        <f>SUM(E7:E56)</f>
        <v>69580.776228500006</v>
      </c>
      <c r="F57" s="26">
        <f>SUM(F7:F56)</f>
        <v>99.624968919650229</v>
      </c>
      <c r="G57" s="14"/>
      <c r="H57" s="14"/>
      <c r="I57" s="14"/>
    </row>
    <row r="58" spans="1:9" x14ac:dyDescent="0.2">
      <c r="A58" s="21"/>
      <c r="B58" s="21"/>
      <c r="C58" s="21"/>
      <c r="D58" s="21"/>
      <c r="E58" s="22"/>
      <c r="F58" s="23"/>
    </row>
    <row r="59" spans="1:9" x14ac:dyDescent="0.2">
      <c r="A59" s="20" t="s">
        <v>33</v>
      </c>
      <c r="B59" s="20"/>
      <c r="C59" s="20"/>
      <c r="D59" s="20"/>
      <c r="E59" s="25">
        <f>E57</f>
        <v>69580.776228500006</v>
      </c>
      <c r="F59" s="26">
        <f>F57</f>
        <v>99.624968919650229</v>
      </c>
      <c r="G59" s="14"/>
      <c r="H59" s="14"/>
      <c r="I59" s="14"/>
    </row>
    <row r="60" spans="1:9" x14ac:dyDescent="0.2">
      <c r="A60" s="20"/>
      <c r="B60" s="20"/>
      <c r="C60" s="20"/>
      <c r="D60" s="20"/>
      <c r="E60" s="25"/>
      <c r="F60" s="26"/>
      <c r="G60" s="14"/>
      <c r="H60" s="14"/>
      <c r="I60" s="14"/>
    </row>
    <row r="61" spans="1:9" x14ac:dyDescent="0.2">
      <c r="A61" s="20" t="s">
        <v>35</v>
      </c>
      <c r="B61" s="20"/>
      <c r="C61" s="20"/>
      <c r="D61" s="20"/>
      <c r="E61" s="25">
        <f>E63-(E57)</f>
        <v>261.93186269998841</v>
      </c>
      <c r="F61" s="26">
        <f>F63-(F57)</f>
        <v>0.37503108034977117</v>
      </c>
      <c r="G61" s="14"/>
      <c r="H61" s="14"/>
      <c r="I61" s="14"/>
    </row>
    <row r="62" spans="1:9" x14ac:dyDescent="0.2">
      <c r="A62" s="20"/>
      <c r="B62" s="20"/>
      <c r="C62" s="20"/>
      <c r="D62" s="20"/>
      <c r="E62" s="25"/>
      <c r="F62" s="26"/>
      <c r="G62" s="14"/>
      <c r="H62" s="14"/>
      <c r="I62" s="14"/>
    </row>
    <row r="63" spans="1:9" x14ac:dyDescent="0.2">
      <c r="A63" s="27" t="s">
        <v>34</v>
      </c>
      <c r="B63" s="27"/>
      <c r="C63" s="27"/>
      <c r="D63" s="27"/>
      <c r="E63" s="28">
        <v>69842.708091199995</v>
      </c>
      <c r="F63" s="29">
        <v>100</v>
      </c>
      <c r="G63" s="14"/>
      <c r="H63" s="14"/>
      <c r="I63" s="14"/>
    </row>
    <row r="65" spans="1:4" x14ac:dyDescent="0.2">
      <c r="A65" s="14" t="s">
        <v>37</v>
      </c>
    </row>
    <row r="66" spans="1:4" x14ac:dyDescent="0.2">
      <c r="A66" s="14" t="s">
        <v>38</v>
      </c>
    </row>
    <row r="67" spans="1:4" x14ac:dyDescent="0.2">
      <c r="A67" s="14" t="s">
        <v>39</v>
      </c>
      <c r="B67" s="14"/>
      <c r="C67" s="30" t="s">
        <v>41</v>
      </c>
      <c r="D67" s="14" t="s">
        <v>40</v>
      </c>
    </row>
    <row r="68" spans="1:4" x14ac:dyDescent="0.2">
      <c r="A68" s="7" t="s">
        <v>42</v>
      </c>
      <c r="C68" s="31">
        <v>180.05269999999999</v>
      </c>
      <c r="D68" s="31">
        <v>193.56200000000001</v>
      </c>
    </row>
    <row r="69" spans="1:4" x14ac:dyDescent="0.2">
      <c r="A69" s="7" t="s">
        <v>43</v>
      </c>
      <c r="C69" s="31">
        <v>171.20140000000001</v>
      </c>
      <c r="D69" s="31">
        <v>184.04640000000001</v>
      </c>
    </row>
    <row r="70" spans="1:4" x14ac:dyDescent="0.2">
      <c r="A70" s="7" t="s">
        <v>44</v>
      </c>
      <c r="C70" s="31">
        <v>188.34350000000001</v>
      </c>
      <c r="D70" s="31">
        <v>202.8578</v>
      </c>
    </row>
    <row r="71" spans="1:4" x14ac:dyDescent="0.2">
      <c r="A71" s="7" t="s">
        <v>45</v>
      </c>
      <c r="C71" s="31">
        <v>179.49180000000001</v>
      </c>
      <c r="D71" s="31">
        <v>193.32320000000001</v>
      </c>
    </row>
    <row r="73" spans="1:4" x14ac:dyDescent="0.2">
      <c r="A73" s="7" t="s">
        <v>46</v>
      </c>
    </row>
    <row r="75" spans="1:4" x14ac:dyDescent="0.2">
      <c r="A75" s="14" t="s">
        <v>47</v>
      </c>
      <c r="D75" s="30" t="s">
        <v>48</v>
      </c>
    </row>
    <row r="77" spans="1:4" x14ac:dyDescent="0.2">
      <c r="A77" s="14" t="s">
        <v>341</v>
      </c>
      <c r="D77" s="52">
        <v>3.7100000000000001E-2</v>
      </c>
    </row>
    <row r="79" spans="1:4" x14ac:dyDescent="0.2">
      <c r="A79" s="84" t="s">
        <v>50</v>
      </c>
      <c r="B79" s="84"/>
      <c r="C79" s="84"/>
      <c r="D79" s="30" t="s">
        <v>48</v>
      </c>
    </row>
    <row r="81" spans="1:1" x14ac:dyDescent="0.2">
      <c r="A81" s="14" t="s">
        <v>864</v>
      </c>
    </row>
    <row r="82" spans="1:1" x14ac:dyDescent="0.2">
      <c r="A82" s="14"/>
    </row>
    <row r="83" spans="1:1" x14ac:dyDescent="0.2">
      <c r="A83" s="62" t="s">
        <v>885</v>
      </c>
    </row>
    <row r="84" spans="1:1" x14ac:dyDescent="0.2">
      <c r="A84" s="63"/>
    </row>
    <row r="85" spans="1:1" x14ac:dyDescent="0.2">
      <c r="A85" s="64"/>
    </row>
    <row r="86" spans="1:1" x14ac:dyDescent="0.2">
      <c r="A86" s="64"/>
    </row>
    <row r="87" spans="1:1" x14ac:dyDescent="0.2">
      <c r="A87" s="64"/>
    </row>
    <row r="88" spans="1:1" x14ac:dyDescent="0.2">
      <c r="A88" s="64"/>
    </row>
    <row r="89" spans="1:1" x14ac:dyDescent="0.2">
      <c r="A89" s="64"/>
    </row>
    <row r="90" spans="1:1" x14ac:dyDescent="0.2">
      <c r="A90" s="64"/>
    </row>
    <row r="91" spans="1:1" x14ac:dyDescent="0.2">
      <c r="A91" s="64"/>
    </row>
    <row r="92" spans="1:1" x14ac:dyDescent="0.2">
      <c r="A92" s="64"/>
    </row>
    <row r="93" spans="1:1" x14ac:dyDescent="0.2">
      <c r="A93" s="64"/>
    </row>
    <row r="94" spans="1:1" x14ac:dyDescent="0.2">
      <c r="A94" s="64"/>
    </row>
    <row r="95" spans="1:1" x14ac:dyDescent="0.2">
      <c r="A95" s="64"/>
    </row>
    <row r="96" spans="1:1" x14ac:dyDescent="0.2">
      <c r="A96" s="64"/>
    </row>
    <row r="97" spans="1:1" x14ac:dyDescent="0.2">
      <c r="A97" s="64"/>
    </row>
    <row r="98" spans="1:1" x14ac:dyDescent="0.2">
      <c r="A98" s="64"/>
    </row>
    <row r="99" spans="1:1" x14ac:dyDescent="0.2">
      <c r="A99" s="64"/>
    </row>
    <row r="100" spans="1:1" x14ac:dyDescent="0.2">
      <c r="A100" s="64"/>
    </row>
    <row r="101" spans="1:1" x14ac:dyDescent="0.2">
      <c r="A101" s="62" t="s">
        <v>904</v>
      </c>
    </row>
    <row r="102" spans="1:1" x14ac:dyDescent="0.2">
      <c r="A102" s="64"/>
    </row>
    <row r="103" spans="1:1" x14ac:dyDescent="0.2">
      <c r="A103" s="62" t="s">
        <v>886</v>
      </c>
    </row>
    <row r="104" spans="1:1" x14ac:dyDescent="0.2">
      <c r="A104" s="64"/>
    </row>
    <row r="105" spans="1:1" x14ac:dyDescent="0.2">
      <c r="A105" s="64"/>
    </row>
    <row r="106" spans="1:1" x14ac:dyDescent="0.2">
      <c r="A106" s="64"/>
    </row>
    <row r="107" spans="1:1" x14ac:dyDescent="0.2">
      <c r="A107" s="64"/>
    </row>
    <row r="108" spans="1:1" x14ac:dyDescent="0.2">
      <c r="A108" s="64"/>
    </row>
    <row r="109" spans="1:1" x14ac:dyDescent="0.2">
      <c r="A109" s="64"/>
    </row>
    <row r="110" spans="1:1" x14ac:dyDescent="0.2">
      <c r="A110" s="64"/>
    </row>
    <row r="111" spans="1:1" x14ac:dyDescent="0.2">
      <c r="A111" s="64"/>
    </row>
    <row r="112" spans="1:1" x14ac:dyDescent="0.2">
      <c r="A112" s="64"/>
    </row>
    <row r="113" spans="1:1" x14ac:dyDescent="0.2">
      <c r="A113" s="64"/>
    </row>
    <row r="114" spans="1:1" x14ac:dyDescent="0.2">
      <c r="A114" s="64"/>
    </row>
    <row r="115" spans="1:1" x14ac:dyDescent="0.2">
      <c r="A115" s="64"/>
    </row>
    <row r="121" spans="1:1" x14ac:dyDescent="0.2">
      <c r="A121" s="14" t="s">
        <v>905</v>
      </c>
    </row>
    <row r="123" spans="1:1" x14ac:dyDescent="0.2">
      <c r="A123" s="7" t="s">
        <v>884</v>
      </c>
    </row>
  </sheetData>
  <mergeCells count="2">
    <mergeCell ref="A1:F1"/>
    <mergeCell ref="A79:C79"/>
  </mergeCells>
  <conditionalFormatting sqref="F2:F3">
    <cfRule type="cellIs" dxfId="30" priority="3" stopIfTrue="1" operator="between">
      <formula>0.009</formula>
      <formula>-0.009</formula>
    </cfRule>
  </conditionalFormatting>
  <conditionalFormatting sqref="F5:F120">
    <cfRule type="cellIs" dxfId="29" priority="1" stopIfTrue="1" operator="between">
      <formula>0.009</formula>
      <formula>-0.009</formula>
    </cfRule>
  </conditionalFormatting>
  <conditionalFormatting sqref="F221:F65540">
    <cfRule type="cellIs" dxfId="28" priority="2" stopIfTrue="1" operator="between">
      <formula>0.009</formula>
      <formula>-0.009</formula>
    </cfRule>
  </conditionalFormatting>
  <hyperlinks>
    <hyperlink ref="A84" r:id="rId1" tooltip="https://www.franklintempletonindia.com/downloadsServlet/pdf/product-labels-jg9o5k7l" display="https://www.franklintempletonindia.com/downloadsServlet/pdf/product-labels-jg9o5k7l" xr:uid="{00000000-0004-0000-1C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47"/>
  <sheetViews>
    <sheetView workbookViewId="0">
      <selection sqref="A1:G1"/>
    </sheetView>
  </sheetViews>
  <sheetFormatPr defaultColWidth="9.140625" defaultRowHeight="11.25" x14ac:dyDescent="0.2"/>
  <cols>
    <col min="1" max="1" width="36.85546875" style="7" bestFit="1" customWidth="1"/>
    <col min="2" max="2" width="48.5703125" style="7" bestFit="1" customWidth="1"/>
    <col min="3" max="3" width="24.7109375" style="7" bestFit="1" customWidth="1"/>
    <col min="4" max="4" width="15.28515625" style="7" bestFit="1" customWidth="1"/>
    <col min="5" max="5" width="30.85546875" style="10" customWidth="1"/>
    <col min="6" max="6" width="13.5703125" style="11" bestFit="1" customWidth="1"/>
    <col min="7" max="7" width="4.5703125" style="10" bestFit="1" customWidth="1"/>
    <col min="8" max="16384" width="9.140625" style="7"/>
  </cols>
  <sheetData>
    <row r="1" spans="1:7" s="1" customFormat="1" ht="15" x14ac:dyDescent="0.2">
      <c r="A1" s="79" t="s">
        <v>1032</v>
      </c>
      <c r="B1" s="80"/>
      <c r="C1" s="80"/>
      <c r="D1" s="80"/>
      <c r="E1" s="80"/>
      <c r="F1" s="80"/>
      <c r="G1" s="80"/>
    </row>
    <row r="2" spans="1:7" s="1" customFormat="1" ht="12" x14ac:dyDescent="0.2">
      <c r="E2" s="5"/>
      <c r="F2" s="9"/>
      <c r="G2" s="10"/>
    </row>
    <row r="3" spans="1:7" s="1" customFormat="1" ht="12" x14ac:dyDescent="0.2">
      <c r="A3" s="8" t="s">
        <v>7</v>
      </c>
      <c r="B3" s="2"/>
      <c r="C3" s="3"/>
      <c r="D3" s="3"/>
      <c r="E3" s="4"/>
      <c r="F3" s="9"/>
      <c r="G3" s="10"/>
    </row>
    <row r="4" spans="1:7" s="1" customFormat="1" ht="24.75" customHeight="1" x14ac:dyDescent="0.2">
      <c r="A4" s="6" t="s">
        <v>2</v>
      </c>
      <c r="B4" s="6" t="s">
        <v>0</v>
      </c>
      <c r="C4" s="13" t="s">
        <v>917</v>
      </c>
      <c r="D4" s="13" t="s">
        <v>1</v>
      </c>
      <c r="E4" s="53" t="s">
        <v>6</v>
      </c>
      <c r="F4" s="12" t="s">
        <v>3</v>
      </c>
      <c r="G4" s="12" t="s">
        <v>5</v>
      </c>
    </row>
    <row r="5" spans="1:7" x14ac:dyDescent="0.2">
      <c r="A5" s="16" t="s">
        <v>29</v>
      </c>
      <c r="B5" s="17"/>
      <c r="C5" s="17"/>
      <c r="D5" s="17"/>
      <c r="E5" s="18"/>
      <c r="F5" s="19"/>
      <c r="G5" s="18"/>
    </row>
    <row r="6" spans="1:7" x14ac:dyDescent="0.2">
      <c r="A6" s="20" t="s">
        <v>930</v>
      </c>
      <c r="B6" s="21"/>
      <c r="C6" s="21"/>
      <c r="D6" s="21"/>
      <c r="E6" s="22"/>
      <c r="F6" s="23"/>
      <c r="G6" s="22"/>
    </row>
    <row r="7" spans="1:7" x14ac:dyDescent="0.2">
      <c r="A7" s="21" t="s">
        <v>1033</v>
      </c>
      <c r="B7" s="21" t="s">
        <v>1034</v>
      </c>
      <c r="C7" s="21" t="s">
        <v>933</v>
      </c>
      <c r="D7" s="24">
        <v>2500</v>
      </c>
      <c r="E7" s="22">
        <v>12255.487499999999</v>
      </c>
      <c r="F7" s="23">
        <v>5.3954065426258202</v>
      </c>
      <c r="G7" s="22">
        <v>7.2100999999999997</v>
      </c>
    </row>
    <row r="8" spans="1:7" x14ac:dyDescent="0.2">
      <c r="A8" s="21" t="s">
        <v>1035</v>
      </c>
      <c r="B8" s="21" t="s">
        <v>1036</v>
      </c>
      <c r="C8" s="21" t="s">
        <v>933</v>
      </c>
      <c r="D8" s="24">
        <v>2000</v>
      </c>
      <c r="E8" s="22">
        <v>9799.92</v>
      </c>
      <c r="F8" s="23">
        <v>4.3143573427992701</v>
      </c>
      <c r="G8" s="22">
        <v>7.2350000000000003</v>
      </c>
    </row>
    <row r="9" spans="1:7" x14ac:dyDescent="0.2">
      <c r="A9" s="21" t="s">
        <v>1037</v>
      </c>
      <c r="B9" s="21" t="s">
        <v>1038</v>
      </c>
      <c r="C9" s="21" t="s">
        <v>936</v>
      </c>
      <c r="D9" s="24">
        <v>2000</v>
      </c>
      <c r="E9" s="22">
        <v>9673.56</v>
      </c>
      <c r="F9" s="23">
        <v>4.2587280933935503</v>
      </c>
      <c r="G9" s="22">
        <v>7.42</v>
      </c>
    </row>
    <row r="10" spans="1:7" x14ac:dyDescent="0.2">
      <c r="A10" s="21" t="s">
        <v>1039</v>
      </c>
      <c r="B10" s="21" t="s">
        <v>1040</v>
      </c>
      <c r="C10" s="21" t="s">
        <v>933</v>
      </c>
      <c r="D10" s="24">
        <v>2000</v>
      </c>
      <c r="E10" s="22">
        <v>9632.35</v>
      </c>
      <c r="F10" s="23">
        <v>4.2405856324248097</v>
      </c>
      <c r="G10" s="22">
        <v>7.45</v>
      </c>
    </row>
    <row r="11" spans="1:7" x14ac:dyDescent="0.2">
      <c r="A11" s="21" t="s">
        <v>1041</v>
      </c>
      <c r="B11" s="21" t="s">
        <v>1042</v>
      </c>
      <c r="C11" s="21" t="s">
        <v>936</v>
      </c>
      <c r="D11" s="24">
        <v>1500</v>
      </c>
      <c r="E11" s="22">
        <v>7370.9324999999999</v>
      </c>
      <c r="F11" s="23">
        <v>3.2450098321876899</v>
      </c>
      <c r="G11" s="22">
        <v>7.1811999999999996</v>
      </c>
    </row>
    <row r="12" spans="1:7" x14ac:dyDescent="0.2">
      <c r="A12" s="21" t="s">
        <v>1043</v>
      </c>
      <c r="B12" s="21" t="s">
        <v>1044</v>
      </c>
      <c r="C12" s="21" t="s">
        <v>933</v>
      </c>
      <c r="D12" s="24">
        <v>1500</v>
      </c>
      <c r="E12" s="22">
        <v>7354.23</v>
      </c>
      <c r="F12" s="23">
        <v>3.2376566544558201</v>
      </c>
      <c r="G12" s="22">
        <v>7.2348999999999997</v>
      </c>
    </row>
    <row r="13" spans="1:7" x14ac:dyDescent="0.2">
      <c r="A13" s="21" t="s">
        <v>1045</v>
      </c>
      <c r="B13" s="21" t="s">
        <v>1046</v>
      </c>
      <c r="C13" s="21" t="s">
        <v>933</v>
      </c>
      <c r="D13" s="24">
        <v>1200</v>
      </c>
      <c r="E13" s="22">
        <v>5596.23</v>
      </c>
      <c r="F13" s="23">
        <v>2.4637074580704299</v>
      </c>
      <c r="G13" s="22">
        <v>7.5674999999999999</v>
      </c>
    </row>
    <row r="14" spans="1:7" x14ac:dyDescent="0.2">
      <c r="A14" s="21" t="s">
        <v>1047</v>
      </c>
      <c r="B14" s="21" t="s">
        <v>1048</v>
      </c>
      <c r="C14" s="21" t="s">
        <v>933</v>
      </c>
      <c r="D14" s="24">
        <v>1000</v>
      </c>
      <c r="E14" s="22">
        <v>4919.24</v>
      </c>
      <c r="F14" s="23">
        <v>2.1656665783998101</v>
      </c>
      <c r="G14" s="22">
        <v>7.2198000000000002</v>
      </c>
    </row>
    <row r="15" spans="1:7" x14ac:dyDescent="0.2">
      <c r="A15" s="21" t="s">
        <v>947</v>
      </c>
      <c r="B15" s="21" t="s">
        <v>948</v>
      </c>
      <c r="C15" s="21" t="s">
        <v>936</v>
      </c>
      <c r="D15" s="24">
        <v>1000</v>
      </c>
      <c r="E15" s="22">
        <v>4915.6400000000003</v>
      </c>
      <c r="F15" s="23">
        <v>2.1640816994993601</v>
      </c>
      <c r="G15" s="22">
        <v>7.2</v>
      </c>
    </row>
    <row r="16" spans="1:7" x14ac:dyDescent="0.2">
      <c r="A16" s="21" t="s">
        <v>1049</v>
      </c>
      <c r="B16" s="21" t="s">
        <v>1050</v>
      </c>
      <c r="C16" s="21" t="s">
        <v>1051</v>
      </c>
      <c r="D16" s="24">
        <v>1000</v>
      </c>
      <c r="E16" s="22">
        <v>4913.8500000000004</v>
      </c>
      <c r="F16" s="23">
        <v>2.1632936624905299</v>
      </c>
      <c r="G16" s="22">
        <v>7.1901000000000002</v>
      </c>
    </row>
    <row r="17" spans="1:9" x14ac:dyDescent="0.2">
      <c r="A17" s="21" t="s">
        <v>1052</v>
      </c>
      <c r="B17" s="21" t="s">
        <v>1053</v>
      </c>
      <c r="C17" s="21" t="s">
        <v>936</v>
      </c>
      <c r="D17" s="24">
        <v>1000</v>
      </c>
      <c r="E17" s="22">
        <v>4909.68</v>
      </c>
      <c r="F17" s="23">
        <v>2.1614578444308399</v>
      </c>
      <c r="G17" s="22">
        <v>7.2201000000000004</v>
      </c>
    </row>
    <row r="18" spans="1:9" x14ac:dyDescent="0.2">
      <c r="A18" s="21" t="s">
        <v>1054</v>
      </c>
      <c r="B18" s="21" t="s">
        <v>1055</v>
      </c>
      <c r="C18" s="21" t="s">
        <v>933</v>
      </c>
      <c r="D18" s="24">
        <v>1000</v>
      </c>
      <c r="E18" s="22">
        <v>4906.95</v>
      </c>
      <c r="F18" s="23">
        <v>2.1602559779313402</v>
      </c>
      <c r="G18" s="22">
        <v>7.21</v>
      </c>
    </row>
    <row r="19" spans="1:9" x14ac:dyDescent="0.2">
      <c r="A19" s="21" t="s">
        <v>1056</v>
      </c>
      <c r="B19" s="21" t="s">
        <v>1057</v>
      </c>
      <c r="C19" s="21" t="s">
        <v>936</v>
      </c>
      <c r="D19" s="24">
        <v>1000</v>
      </c>
      <c r="E19" s="22">
        <v>4904.8450000000003</v>
      </c>
      <c r="F19" s="23">
        <v>2.1593292640187101</v>
      </c>
      <c r="G19" s="22">
        <v>7.3000999999999996</v>
      </c>
    </row>
    <row r="20" spans="1:9" x14ac:dyDescent="0.2">
      <c r="A20" s="21" t="s">
        <v>1058</v>
      </c>
      <c r="B20" s="21" t="s">
        <v>1059</v>
      </c>
      <c r="C20" s="21" t="s">
        <v>1051</v>
      </c>
      <c r="D20" s="24">
        <v>1000</v>
      </c>
      <c r="E20" s="22">
        <v>4900.9799999999996</v>
      </c>
      <c r="F20" s="23">
        <v>2.1576277204214298</v>
      </c>
      <c r="G20" s="22">
        <v>7.2298999999999998</v>
      </c>
    </row>
    <row r="21" spans="1:9" x14ac:dyDescent="0.2">
      <c r="A21" s="21" t="s">
        <v>1060</v>
      </c>
      <c r="B21" s="21" t="s">
        <v>1061</v>
      </c>
      <c r="C21" s="21" t="s">
        <v>936</v>
      </c>
      <c r="D21" s="24">
        <v>1000</v>
      </c>
      <c r="E21" s="22">
        <v>4894.78</v>
      </c>
      <c r="F21" s="23">
        <v>2.1548982067595501</v>
      </c>
      <c r="G21" s="22">
        <v>7.2649999999999997</v>
      </c>
    </row>
    <row r="22" spans="1:9" x14ac:dyDescent="0.2">
      <c r="A22" s="21" t="s">
        <v>1062</v>
      </c>
      <c r="B22" s="21" t="s">
        <v>1063</v>
      </c>
      <c r="C22" s="21" t="s">
        <v>962</v>
      </c>
      <c r="D22" s="24">
        <v>1000</v>
      </c>
      <c r="E22" s="22">
        <v>4768.1099999999997</v>
      </c>
      <c r="F22" s="23">
        <v>2.09913248167073</v>
      </c>
      <c r="G22" s="22">
        <v>7.49</v>
      </c>
    </row>
    <row r="23" spans="1:9" x14ac:dyDescent="0.2">
      <c r="A23" s="21" t="s">
        <v>1064</v>
      </c>
      <c r="B23" s="21" t="s">
        <v>1065</v>
      </c>
      <c r="C23" s="21" t="s">
        <v>1051</v>
      </c>
      <c r="D23" s="24">
        <v>1000</v>
      </c>
      <c r="E23" s="22">
        <v>4666.5550000000003</v>
      </c>
      <c r="F23" s="23">
        <v>2.0544234881332302</v>
      </c>
      <c r="G23" s="22">
        <v>7.6260000000000003</v>
      </c>
    </row>
    <row r="24" spans="1:9" x14ac:dyDescent="0.2">
      <c r="A24" s="21" t="s">
        <v>1066</v>
      </c>
      <c r="B24" s="21" t="s">
        <v>1067</v>
      </c>
      <c r="C24" s="21" t="s">
        <v>1051</v>
      </c>
      <c r="D24" s="24">
        <v>600</v>
      </c>
      <c r="E24" s="22">
        <v>2952.3960000000002</v>
      </c>
      <c r="F24" s="23">
        <v>1.29977503504633</v>
      </c>
      <c r="G24" s="22">
        <v>7.1772999999999998</v>
      </c>
    </row>
    <row r="25" spans="1:9" x14ac:dyDescent="0.2">
      <c r="A25" s="21" t="s">
        <v>1068</v>
      </c>
      <c r="B25" s="21" t="s">
        <v>1069</v>
      </c>
      <c r="C25" s="21" t="s">
        <v>936</v>
      </c>
      <c r="D25" s="24">
        <v>500</v>
      </c>
      <c r="E25" s="22">
        <v>2453.3474999999999</v>
      </c>
      <c r="F25" s="23">
        <v>1.08007185783794</v>
      </c>
      <c r="G25" s="22">
        <v>7.23</v>
      </c>
    </row>
    <row r="26" spans="1:9" x14ac:dyDescent="0.2">
      <c r="A26" s="21" t="s">
        <v>1070</v>
      </c>
      <c r="B26" s="21" t="s">
        <v>1071</v>
      </c>
      <c r="C26" s="21" t="s">
        <v>933</v>
      </c>
      <c r="D26" s="24">
        <v>500</v>
      </c>
      <c r="E26" s="22">
        <v>2452.8724999999999</v>
      </c>
      <c r="F26" s="23">
        <v>1.07986274187191</v>
      </c>
      <c r="G26" s="22">
        <v>7.2297000000000002</v>
      </c>
    </row>
    <row r="27" spans="1:9" x14ac:dyDescent="0.2">
      <c r="A27" s="21" t="s">
        <v>1072</v>
      </c>
      <c r="B27" s="21" t="s">
        <v>1073</v>
      </c>
      <c r="C27" s="21" t="s">
        <v>962</v>
      </c>
      <c r="D27" s="24">
        <v>200</v>
      </c>
      <c r="E27" s="22">
        <v>987.923</v>
      </c>
      <c r="F27" s="23">
        <v>0.43492731054644101</v>
      </c>
      <c r="G27" s="22">
        <v>7.1970999999999998</v>
      </c>
    </row>
    <row r="28" spans="1:9" x14ac:dyDescent="0.2">
      <c r="A28" s="21" t="s">
        <v>1074</v>
      </c>
      <c r="B28" s="21" t="s">
        <v>1075</v>
      </c>
      <c r="C28" s="21" t="s">
        <v>962</v>
      </c>
      <c r="D28" s="24">
        <v>200</v>
      </c>
      <c r="E28" s="22">
        <v>980.399</v>
      </c>
      <c r="F28" s="23">
        <v>0.43161491364450499</v>
      </c>
      <c r="G28" s="22">
        <v>7.2251000000000003</v>
      </c>
    </row>
    <row r="29" spans="1:9" x14ac:dyDescent="0.2">
      <c r="A29" s="20" t="s">
        <v>28</v>
      </c>
      <c r="B29" s="20"/>
      <c r="C29" s="20"/>
      <c r="D29" s="20"/>
      <c r="E29" s="25">
        <f>SUM(E6:E28)</f>
        <v>120210.27799999999</v>
      </c>
      <c r="F29" s="26">
        <f>SUM(F6:F28)</f>
        <v>52.92187033866005</v>
      </c>
      <c r="G29" s="25"/>
      <c r="H29" s="14"/>
      <c r="I29" s="14"/>
    </row>
    <row r="30" spans="1:9" x14ac:dyDescent="0.2">
      <c r="A30" s="21"/>
      <c r="B30" s="21"/>
      <c r="C30" s="21"/>
      <c r="D30" s="21"/>
      <c r="E30" s="22"/>
      <c r="F30" s="23"/>
      <c r="G30" s="22"/>
    </row>
    <row r="31" spans="1:9" x14ac:dyDescent="0.2">
      <c r="A31" s="20" t="s">
        <v>949</v>
      </c>
      <c r="B31" s="21"/>
      <c r="C31" s="21"/>
      <c r="D31" s="21"/>
      <c r="E31" s="22"/>
      <c r="F31" s="23"/>
      <c r="G31" s="22"/>
    </row>
    <row r="32" spans="1:9" x14ac:dyDescent="0.2">
      <c r="A32" s="21" t="s">
        <v>1076</v>
      </c>
      <c r="B32" s="21" t="s">
        <v>1077</v>
      </c>
      <c r="C32" s="21" t="s">
        <v>933</v>
      </c>
      <c r="D32" s="24">
        <v>2000</v>
      </c>
      <c r="E32" s="22">
        <v>9317.42</v>
      </c>
      <c r="F32" s="23">
        <v>4.10193954572535</v>
      </c>
      <c r="G32" s="22">
        <v>8.33</v>
      </c>
    </row>
    <row r="33" spans="1:7" x14ac:dyDescent="0.2">
      <c r="A33" s="21" t="s">
        <v>1078</v>
      </c>
      <c r="B33" s="21" t="s">
        <v>1079</v>
      </c>
      <c r="C33" s="21" t="s">
        <v>933</v>
      </c>
      <c r="D33" s="24">
        <v>1500</v>
      </c>
      <c r="E33" s="22">
        <v>7396.3950000000004</v>
      </c>
      <c r="F33" s="23">
        <v>3.25621954857731</v>
      </c>
      <c r="G33" s="22">
        <v>7.41</v>
      </c>
    </row>
    <row r="34" spans="1:7" x14ac:dyDescent="0.2">
      <c r="A34" s="21" t="s">
        <v>1080</v>
      </c>
      <c r="B34" s="21" t="s">
        <v>1081</v>
      </c>
      <c r="C34" s="21" t="s">
        <v>933</v>
      </c>
      <c r="D34" s="24">
        <v>1500</v>
      </c>
      <c r="E34" s="22">
        <v>7351.665</v>
      </c>
      <c r="F34" s="23">
        <v>3.23652742823925</v>
      </c>
      <c r="G34" s="22">
        <v>8.2749000000000006</v>
      </c>
    </row>
    <row r="35" spans="1:7" x14ac:dyDescent="0.2">
      <c r="A35" s="21" t="s">
        <v>1082</v>
      </c>
      <c r="B35" s="21" t="s">
        <v>1083</v>
      </c>
      <c r="C35" s="21" t="s">
        <v>962</v>
      </c>
      <c r="D35" s="24">
        <v>1500</v>
      </c>
      <c r="E35" s="22">
        <v>7342.9350000000004</v>
      </c>
      <c r="F35" s="23">
        <v>3.2326840969056598</v>
      </c>
      <c r="G35" s="22">
        <v>7.8075000000000001</v>
      </c>
    </row>
    <row r="36" spans="1:7" x14ac:dyDescent="0.2">
      <c r="A36" s="21" t="s">
        <v>1084</v>
      </c>
      <c r="B36" s="21" t="s">
        <v>1085</v>
      </c>
      <c r="C36" s="21" t="s">
        <v>933</v>
      </c>
      <c r="D36" s="24">
        <v>1400</v>
      </c>
      <c r="E36" s="22">
        <v>6545.259</v>
      </c>
      <c r="F36" s="23">
        <v>2.8815119130740898</v>
      </c>
      <c r="G36" s="22">
        <v>7.9</v>
      </c>
    </row>
    <row r="37" spans="1:7" x14ac:dyDescent="0.2">
      <c r="A37" s="21" t="s">
        <v>1086</v>
      </c>
      <c r="B37" s="21" t="s">
        <v>1087</v>
      </c>
      <c r="C37" s="21" t="s">
        <v>933</v>
      </c>
      <c r="D37" s="24">
        <v>1000</v>
      </c>
      <c r="E37" s="22">
        <v>4941.99</v>
      </c>
      <c r="F37" s="23">
        <v>2.1756821325623599</v>
      </c>
      <c r="G37" s="22">
        <v>7.7899000000000003</v>
      </c>
    </row>
    <row r="38" spans="1:7" x14ac:dyDescent="0.2">
      <c r="A38" s="21" t="s">
        <v>1088</v>
      </c>
      <c r="B38" s="21" t="s">
        <v>1089</v>
      </c>
      <c r="C38" s="21" t="s">
        <v>933</v>
      </c>
      <c r="D38" s="24">
        <v>1000</v>
      </c>
      <c r="E38" s="22">
        <v>4891.7049999999999</v>
      </c>
      <c r="F38" s="23">
        <v>2.1535444560320798</v>
      </c>
      <c r="G38" s="22">
        <v>7.2798999999999996</v>
      </c>
    </row>
    <row r="39" spans="1:7" x14ac:dyDescent="0.2">
      <c r="A39" s="21" t="s">
        <v>1090</v>
      </c>
      <c r="B39" s="21" t="s">
        <v>1091</v>
      </c>
      <c r="C39" s="21" t="s">
        <v>933</v>
      </c>
      <c r="D39" s="24">
        <v>1000</v>
      </c>
      <c r="E39" s="22">
        <v>4883.7849999999999</v>
      </c>
      <c r="F39" s="23">
        <v>2.1500577224510899</v>
      </c>
      <c r="G39" s="22">
        <v>7.8250000000000002</v>
      </c>
    </row>
    <row r="40" spans="1:7" x14ac:dyDescent="0.2">
      <c r="A40" s="21" t="s">
        <v>1092</v>
      </c>
      <c r="B40" s="21" t="s">
        <v>1093</v>
      </c>
      <c r="C40" s="21" t="s">
        <v>962</v>
      </c>
      <c r="D40" s="24">
        <v>1000</v>
      </c>
      <c r="E40" s="22">
        <v>4795.91</v>
      </c>
      <c r="F40" s="23">
        <v>2.1113712687352999</v>
      </c>
      <c r="G40" s="22">
        <v>8.09</v>
      </c>
    </row>
    <row r="41" spans="1:7" x14ac:dyDescent="0.2">
      <c r="A41" s="21" t="s">
        <v>1094</v>
      </c>
      <c r="B41" s="21" t="s">
        <v>1095</v>
      </c>
      <c r="C41" s="21" t="s">
        <v>933</v>
      </c>
      <c r="D41" s="24">
        <v>900</v>
      </c>
      <c r="E41" s="22">
        <v>4187.25</v>
      </c>
      <c r="F41" s="23">
        <v>1.84341227108346</v>
      </c>
      <c r="G41" s="22">
        <v>7.7450000000000001</v>
      </c>
    </row>
    <row r="42" spans="1:7" x14ac:dyDescent="0.2">
      <c r="A42" s="21" t="s">
        <v>1096</v>
      </c>
      <c r="B42" s="21" t="s">
        <v>1097</v>
      </c>
      <c r="C42" s="21" t="s">
        <v>962</v>
      </c>
      <c r="D42" s="24">
        <v>500</v>
      </c>
      <c r="E42" s="22">
        <v>2464.6875</v>
      </c>
      <c r="F42" s="23">
        <v>1.08506422637436</v>
      </c>
      <c r="G42" s="22">
        <v>8.4350000000000005</v>
      </c>
    </row>
    <row r="43" spans="1:7" x14ac:dyDescent="0.2">
      <c r="A43" s="21" t="s">
        <v>1098</v>
      </c>
      <c r="B43" s="21" t="s">
        <v>1099</v>
      </c>
      <c r="C43" s="21" t="s">
        <v>933</v>
      </c>
      <c r="D43" s="24">
        <v>500</v>
      </c>
      <c r="E43" s="22">
        <v>2453.9924999999998</v>
      </c>
      <c r="F43" s="23">
        <v>1.08035581530761</v>
      </c>
      <c r="G43" s="22">
        <v>7.28</v>
      </c>
    </row>
    <row r="44" spans="1:7" x14ac:dyDescent="0.2">
      <c r="A44" s="21" t="s">
        <v>1100</v>
      </c>
      <c r="B44" s="21" t="s">
        <v>1101</v>
      </c>
      <c r="C44" s="21" t="s">
        <v>933</v>
      </c>
      <c r="D44" s="24">
        <v>500</v>
      </c>
      <c r="E44" s="22">
        <v>2448.2575000000002</v>
      </c>
      <c r="F44" s="23">
        <v>1.0778310151703701</v>
      </c>
      <c r="G44" s="22">
        <v>8.2949000000000002</v>
      </c>
    </row>
    <row r="45" spans="1:7" x14ac:dyDescent="0.2">
      <c r="A45" s="21" t="s">
        <v>1102</v>
      </c>
      <c r="B45" s="21" t="s">
        <v>1103</v>
      </c>
      <c r="C45" s="21" t="s">
        <v>962</v>
      </c>
      <c r="D45" s="24">
        <v>500</v>
      </c>
      <c r="E45" s="22">
        <v>2447.2150000000001</v>
      </c>
      <c r="F45" s="23">
        <v>1.07737206065545</v>
      </c>
      <c r="G45" s="22">
        <v>7.57</v>
      </c>
    </row>
    <row r="46" spans="1:7" x14ac:dyDescent="0.2">
      <c r="A46" s="21" t="s">
        <v>1104</v>
      </c>
      <c r="B46" s="21" t="s">
        <v>1105</v>
      </c>
      <c r="C46" s="21" t="s">
        <v>962</v>
      </c>
      <c r="D46" s="24">
        <v>500</v>
      </c>
      <c r="E46" s="22">
        <v>2441.4724999999999</v>
      </c>
      <c r="F46" s="23">
        <v>1.0748439586871601</v>
      </c>
      <c r="G46" s="22">
        <v>8.4949999999999992</v>
      </c>
    </row>
    <row r="47" spans="1:7" x14ac:dyDescent="0.2">
      <c r="A47" s="21" t="s">
        <v>1106</v>
      </c>
      <c r="B47" s="21" t="s">
        <v>1107</v>
      </c>
      <c r="C47" s="21" t="s">
        <v>933</v>
      </c>
      <c r="D47" s="24">
        <v>500</v>
      </c>
      <c r="E47" s="22">
        <v>2429.6350000000002</v>
      </c>
      <c r="F47" s="23">
        <v>1.06963256869159</v>
      </c>
      <c r="G47" s="22">
        <v>7.66</v>
      </c>
    </row>
    <row r="48" spans="1:7" x14ac:dyDescent="0.2">
      <c r="A48" s="21" t="s">
        <v>1108</v>
      </c>
      <c r="B48" s="21" t="s">
        <v>1109</v>
      </c>
      <c r="C48" s="21" t="s">
        <v>962</v>
      </c>
      <c r="D48" s="24">
        <v>500</v>
      </c>
      <c r="E48" s="22">
        <v>2338.3924999999999</v>
      </c>
      <c r="F48" s="23">
        <v>1.0294635928376701</v>
      </c>
      <c r="G48" s="22">
        <v>8.82</v>
      </c>
    </row>
    <row r="49" spans="1:9" x14ac:dyDescent="0.2">
      <c r="A49" s="21" t="s">
        <v>950</v>
      </c>
      <c r="B49" s="21" t="s">
        <v>951</v>
      </c>
      <c r="C49" s="21" t="s">
        <v>933</v>
      </c>
      <c r="D49" s="24">
        <v>200</v>
      </c>
      <c r="E49" s="22">
        <v>990.57399999999996</v>
      </c>
      <c r="F49" s="23">
        <v>0.43609439775896602</v>
      </c>
      <c r="G49" s="22">
        <v>7.3898000000000001</v>
      </c>
    </row>
    <row r="50" spans="1:9" x14ac:dyDescent="0.2">
      <c r="A50" s="20" t="s">
        <v>28</v>
      </c>
      <c r="B50" s="20"/>
      <c r="C50" s="20"/>
      <c r="D50" s="20"/>
      <c r="E50" s="25">
        <f>SUM(E31:E49)</f>
        <v>79668.540500000003</v>
      </c>
      <c r="F50" s="26">
        <f>SUM(F31:F49)</f>
        <v>35.073608018869123</v>
      </c>
      <c r="G50" s="25"/>
      <c r="H50" s="14"/>
      <c r="I50" s="14"/>
    </row>
    <row r="51" spans="1:9" x14ac:dyDescent="0.2">
      <c r="A51" s="21"/>
      <c r="B51" s="21"/>
      <c r="C51" s="21"/>
      <c r="D51" s="21"/>
      <c r="E51" s="22"/>
      <c r="F51" s="23"/>
      <c r="G51" s="22"/>
    </row>
    <row r="52" spans="1:9" x14ac:dyDescent="0.2">
      <c r="A52" s="20" t="s">
        <v>30</v>
      </c>
      <c r="B52" s="21"/>
      <c r="C52" s="21"/>
      <c r="D52" s="21"/>
      <c r="E52" s="22"/>
      <c r="F52" s="23"/>
      <c r="G52" s="22"/>
    </row>
    <row r="53" spans="1:9" x14ac:dyDescent="0.2">
      <c r="A53" s="21" t="s">
        <v>1110</v>
      </c>
      <c r="B53" s="21" t="s">
        <v>1111</v>
      </c>
      <c r="C53" s="21" t="s">
        <v>32</v>
      </c>
      <c r="D53" s="24">
        <v>10000000</v>
      </c>
      <c r="E53" s="22">
        <v>9518.61</v>
      </c>
      <c r="F53" s="23">
        <v>4.1905122640534396</v>
      </c>
      <c r="G53" s="22">
        <v>6.6401000000000003</v>
      </c>
    </row>
    <row r="54" spans="1:9" x14ac:dyDescent="0.2">
      <c r="A54" s="21" t="s">
        <v>1112</v>
      </c>
      <c r="B54" s="21" t="s">
        <v>1113</v>
      </c>
      <c r="C54" s="21" t="s">
        <v>32</v>
      </c>
      <c r="D54" s="24">
        <v>6151200</v>
      </c>
      <c r="E54" s="22">
        <v>5862.327346</v>
      </c>
      <c r="F54" s="23">
        <v>2.5808552550539199</v>
      </c>
      <c r="G54" s="22">
        <v>6.6368999999999998</v>
      </c>
    </row>
    <row r="55" spans="1:9" x14ac:dyDescent="0.2">
      <c r="A55" s="20" t="s">
        <v>28</v>
      </c>
      <c r="B55" s="20"/>
      <c r="C55" s="20"/>
      <c r="D55" s="20"/>
      <c r="E55" s="25">
        <f>SUM(E52:E54)</f>
        <v>15380.937346000001</v>
      </c>
      <c r="F55" s="26">
        <f>SUM(F52:F54)</f>
        <v>6.7713675191073595</v>
      </c>
      <c r="G55" s="25"/>
      <c r="H55" s="14"/>
      <c r="I55" s="14"/>
    </row>
    <row r="56" spans="1:9" x14ac:dyDescent="0.2">
      <c r="A56" s="21"/>
      <c r="B56" s="21"/>
      <c r="C56" s="21"/>
      <c r="D56" s="21"/>
      <c r="E56" s="22"/>
      <c r="F56" s="23"/>
      <c r="G56" s="22"/>
    </row>
    <row r="57" spans="1:9" x14ac:dyDescent="0.2">
      <c r="A57" s="20" t="s">
        <v>31</v>
      </c>
      <c r="B57" s="21"/>
      <c r="C57" s="21"/>
      <c r="D57" s="21"/>
      <c r="E57" s="22"/>
      <c r="F57" s="23"/>
      <c r="G57" s="22"/>
    </row>
    <row r="58" spans="1:9" x14ac:dyDescent="0.2">
      <c r="A58" s="21" t="s">
        <v>1114</v>
      </c>
      <c r="B58" s="21" t="s">
        <v>1115</v>
      </c>
      <c r="C58" s="21" t="s">
        <v>32</v>
      </c>
      <c r="D58" s="24">
        <v>5000000</v>
      </c>
      <c r="E58" s="22">
        <v>5080.6400000000003</v>
      </c>
      <c r="F58" s="23">
        <v>2.2367219824365598</v>
      </c>
      <c r="G58" s="22">
        <v>6.8158211403125097</v>
      </c>
    </row>
    <row r="59" spans="1:9" x14ac:dyDescent="0.2">
      <c r="A59" s="20" t="s">
        <v>28</v>
      </c>
      <c r="B59" s="20"/>
      <c r="C59" s="20"/>
      <c r="D59" s="20"/>
      <c r="E59" s="25">
        <f>SUM(E58:E58)</f>
        <v>5080.6400000000003</v>
      </c>
      <c r="F59" s="26">
        <f>SUM(F58:F58)</f>
        <v>2.2367219824365598</v>
      </c>
      <c r="G59" s="25"/>
      <c r="H59" s="14"/>
      <c r="I59" s="14"/>
    </row>
    <row r="60" spans="1:9" x14ac:dyDescent="0.2">
      <c r="A60" s="21"/>
      <c r="B60" s="21"/>
      <c r="C60" s="21"/>
      <c r="D60" s="21"/>
      <c r="E60" s="22"/>
      <c r="F60" s="23"/>
      <c r="G60" s="22"/>
    </row>
    <row r="61" spans="1:9" x14ac:dyDescent="0.2">
      <c r="A61" s="20" t="s">
        <v>989</v>
      </c>
      <c r="B61" s="21"/>
      <c r="C61" s="21"/>
      <c r="D61" s="21"/>
      <c r="E61" s="22"/>
      <c r="F61" s="23"/>
      <c r="G61" s="22"/>
    </row>
    <row r="62" spans="1:9" x14ac:dyDescent="0.2">
      <c r="A62" s="21" t="s">
        <v>990</v>
      </c>
      <c r="B62" s="21" t="s">
        <v>991</v>
      </c>
      <c r="C62" s="21" t="s">
        <v>992</v>
      </c>
      <c r="D62" s="24">
        <v>3966.085</v>
      </c>
      <c r="E62" s="22">
        <v>415.08783849999998</v>
      </c>
      <c r="F62" s="23">
        <v>0.18273998807532599</v>
      </c>
      <c r="G62" s="22">
        <v>6.66</v>
      </c>
    </row>
    <row r="63" spans="1:9" x14ac:dyDescent="0.2">
      <c r="A63" s="20" t="s">
        <v>28</v>
      </c>
      <c r="B63" s="20"/>
      <c r="C63" s="20"/>
      <c r="D63" s="20"/>
      <c r="E63" s="25">
        <f>SUM(E62:E62)</f>
        <v>415.08783849999998</v>
      </c>
      <c r="F63" s="26">
        <f>SUM(F62:F62)</f>
        <v>0.18273998807532599</v>
      </c>
      <c r="G63" s="25"/>
      <c r="H63" s="14"/>
      <c r="I63" s="14"/>
    </row>
    <row r="64" spans="1:9" x14ac:dyDescent="0.2">
      <c r="A64" s="21"/>
      <c r="B64" s="21"/>
      <c r="C64" s="21"/>
      <c r="D64" s="21"/>
      <c r="E64" s="22"/>
      <c r="F64" s="23"/>
      <c r="G64" s="22"/>
    </row>
    <row r="65" spans="1:9" x14ac:dyDescent="0.2">
      <c r="A65" s="20" t="s">
        <v>33</v>
      </c>
      <c r="B65" s="20"/>
      <c r="C65" s="20"/>
      <c r="D65" s="20"/>
      <c r="E65" s="25">
        <f>E29+E50+E55+E59+E63</f>
        <v>220755.48368450001</v>
      </c>
      <c r="F65" s="26">
        <f>F29+F50+F55+F59+F63</f>
        <v>97.186307847148427</v>
      </c>
      <c r="G65" s="25"/>
      <c r="H65" s="14"/>
      <c r="I65" s="14"/>
    </row>
    <row r="66" spans="1:9" x14ac:dyDescent="0.2">
      <c r="A66" s="20"/>
      <c r="B66" s="20"/>
      <c r="C66" s="20"/>
      <c r="D66" s="20"/>
      <c r="E66" s="25"/>
      <c r="F66" s="26"/>
      <c r="G66" s="25"/>
      <c r="H66" s="14"/>
      <c r="I66" s="14"/>
    </row>
    <row r="67" spans="1:9" x14ac:dyDescent="0.2">
      <c r="A67" s="20" t="s">
        <v>35</v>
      </c>
      <c r="B67" s="20"/>
      <c r="C67" s="20"/>
      <c r="D67" s="20"/>
      <c r="E67" s="25">
        <f>E69-(E29+E50+E55+E59+E63)</f>
        <v>6391.2086578999879</v>
      </c>
      <c r="F67" s="26">
        <f>F69-(F29+F50+F55+F59+F63)</f>
        <v>2.8136921528515728</v>
      </c>
      <c r="G67" s="25"/>
      <c r="H67" s="14"/>
      <c r="I67" s="14"/>
    </row>
    <row r="68" spans="1:9" x14ac:dyDescent="0.2">
      <c r="A68" s="20"/>
      <c r="B68" s="20"/>
      <c r="C68" s="20"/>
      <c r="D68" s="20"/>
      <c r="E68" s="25"/>
      <c r="F68" s="26"/>
      <c r="G68" s="25"/>
      <c r="H68" s="14"/>
      <c r="I68" s="14"/>
    </row>
    <row r="69" spans="1:9" x14ac:dyDescent="0.2">
      <c r="A69" s="27" t="s">
        <v>34</v>
      </c>
      <c r="B69" s="27"/>
      <c r="C69" s="27"/>
      <c r="D69" s="27"/>
      <c r="E69" s="28">
        <v>227146.6923424</v>
      </c>
      <c r="F69" s="29">
        <v>100</v>
      </c>
      <c r="G69" s="28"/>
      <c r="H69" s="14"/>
      <c r="I69" s="14"/>
    </row>
    <row r="71" spans="1:9" x14ac:dyDescent="0.2">
      <c r="A71" s="14" t="s">
        <v>993</v>
      </c>
    </row>
    <row r="72" spans="1:9" x14ac:dyDescent="0.2">
      <c r="A72" s="14" t="s">
        <v>36</v>
      </c>
    </row>
    <row r="73" spans="1:9" x14ac:dyDescent="0.2">
      <c r="A73" s="14" t="s">
        <v>994</v>
      </c>
    </row>
    <row r="75" spans="1:9" x14ac:dyDescent="0.2">
      <c r="A75" s="14" t="s">
        <v>37</v>
      </c>
    </row>
    <row r="76" spans="1:9" x14ac:dyDescent="0.2">
      <c r="A76" s="14" t="s">
        <v>38</v>
      </c>
    </row>
    <row r="77" spans="1:9" x14ac:dyDescent="0.2">
      <c r="A77" s="14" t="s">
        <v>39</v>
      </c>
      <c r="B77" s="14"/>
      <c r="C77" s="30" t="s">
        <v>41</v>
      </c>
      <c r="D77" s="14" t="s">
        <v>40</v>
      </c>
    </row>
    <row r="78" spans="1:9" x14ac:dyDescent="0.2">
      <c r="A78" s="7" t="s">
        <v>1116</v>
      </c>
      <c r="C78" s="31">
        <v>46.227899999999998</v>
      </c>
      <c r="D78" s="31">
        <v>47.923200000000001</v>
      </c>
    </row>
    <row r="79" spans="1:9" x14ac:dyDescent="0.2">
      <c r="A79" s="7" t="s">
        <v>1117</v>
      </c>
      <c r="C79" s="31">
        <v>10.045500000000001</v>
      </c>
      <c r="D79" s="31">
        <v>10.045199999999999</v>
      </c>
    </row>
    <row r="80" spans="1:9" x14ac:dyDescent="0.2">
      <c r="A80" s="7" t="s">
        <v>1118</v>
      </c>
      <c r="C80" s="31">
        <v>10.027699999999999</v>
      </c>
      <c r="D80" s="31">
        <v>10.026400000000001</v>
      </c>
    </row>
    <row r="81" spans="1:4" x14ac:dyDescent="0.2">
      <c r="A81" s="7" t="s">
        <v>1119</v>
      </c>
      <c r="C81" s="31">
        <v>10.3847</v>
      </c>
      <c r="D81" s="31">
        <v>10.43</v>
      </c>
    </row>
    <row r="82" spans="1:4" x14ac:dyDescent="0.2">
      <c r="A82" s="7" t="s">
        <v>1120</v>
      </c>
      <c r="C82" s="31">
        <v>10.8734</v>
      </c>
      <c r="D82" s="31">
        <v>10.985799999999999</v>
      </c>
    </row>
    <row r="83" spans="1:4" x14ac:dyDescent="0.2">
      <c r="A83" s="7" t="s">
        <v>1121</v>
      </c>
      <c r="C83" s="31">
        <v>47.688699999999997</v>
      </c>
      <c r="D83" s="31">
        <v>49.472999999999999</v>
      </c>
    </row>
    <row r="84" spans="1:4" x14ac:dyDescent="0.2">
      <c r="A84" s="7" t="s">
        <v>1122</v>
      </c>
      <c r="C84" s="31">
        <v>10.056900000000001</v>
      </c>
      <c r="D84" s="31">
        <v>10.056699999999999</v>
      </c>
    </row>
    <row r="85" spans="1:4" x14ac:dyDescent="0.2">
      <c r="A85" s="7" t="s">
        <v>1123</v>
      </c>
      <c r="C85" s="31">
        <v>10.0327</v>
      </c>
      <c r="D85" s="31">
        <v>10.0313</v>
      </c>
    </row>
    <row r="86" spans="1:4" x14ac:dyDescent="0.2">
      <c r="A86" s="7" t="s">
        <v>1124</v>
      </c>
      <c r="C86" s="31">
        <v>10.811500000000001</v>
      </c>
      <c r="D86" s="31">
        <v>10.850199999999999</v>
      </c>
    </row>
    <row r="87" spans="1:4" x14ac:dyDescent="0.2">
      <c r="A87" s="7" t="s">
        <v>1125</v>
      </c>
      <c r="C87" s="31">
        <v>11.3925</v>
      </c>
      <c r="D87" s="31">
        <v>11.5124</v>
      </c>
    </row>
    <row r="89" spans="1:4" x14ac:dyDescent="0.2">
      <c r="A89" s="14" t="s">
        <v>47</v>
      </c>
    </row>
    <row r="90" spans="1:4" x14ac:dyDescent="0.2">
      <c r="A90" s="82" t="s">
        <v>52</v>
      </c>
      <c r="B90" s="83"/>
      <c r="C90" s="33" t="s">
        <v>53</v>
      </c>
    </row>
    <row r="91" spans="1:4" x14ac:dyDescent="0.2">
      <c r="A91" s="77" t="s">
        <v>1117</v>
      </c>
      <c r="B91" s="78"/>
      <c r="C91" s="34">
        <v>0.36203637999999999</v>
      </c>
    </row>
    <row r="92" spans="1:4" x14ac:dyDescent="0.2">
      <c r="A92" s="77" t="s">
        <v>1118</v>
      </c>
      <c r="B92" s="78"/>
      <c r="C92" s="34">
        <v>0.36262892000000002</v>
      </c>
    </row>
    <row r="93" spans="1:4" x14ac:dyDescent="0.2">
      <c r="A93" s="77" t="s">
        <v>1119</v>
      </c>
      <c r="B93" s="78"/>
      <c r="C93" s="34">
        <v>0.33</v>
      </c>
    </row>
    <row r="94" spans="1:4" x14ac:dyDescent="0.2">
      <c r="A94" s="77" t="s">
        <v>1120</v>
      </c>
      <c r="B94" s="78"/>
      <c r="C94" s="34">
        <v>0.28000000000000003</v>
      </c>
    </row>
    <row r="95" spans="1:4" x14ac:dyDescent="0.2">
      <c r="A95" s="77" t="s">
        <v>1122</v>
      </c>
      <c r="B95" s="78"/>
      <c r="C95" s="34">
        <v>0.37032848000000002</v>
      </c>
    </row>
    <row r="96" spans="1:4" x14ac:dyDescent="0.2">
      <c r="A96" s="77" t="s">
        <v>1123</v>
      </c>
      <c r="B96" s="78"/>
      <c r="C96" s="34">
        <v>0.36985836</v>
      </c>
    </row>
    <row r="97" spans="1:5" x14ac:dyDescent="0.2">
      <c r="A97" s="77" t="s">
        <v>1124</v>
      </c>
      <c r="B97" s="78"/>
      <c r="C97" s="34">
        <v>0.36</v>
      </c>
    </row>
    <row r="98" spans="1:5" x14ac:dyDescent="0.2">
      <c r="A98" s="77" t="s">
        <v>1125</v>
      </c>
      <c r="B98" s="78"/>
      <c r="C98" s="34">
        <v>0.3</v>
      </c>
    </row>
    <row r="99" spans="1:5" x14ac:dyDescent="0.2">
      <c r="A99" s="7" t="s">
        <v>54</v>
      </c>
    </row>
    <row r="100" spans="1:5" x14ac:dyDescent="0.2">
      <c r="A100" s="7" t="s">
        <v>46</v>
      </c>
    </row>
    <row r="102" spans="1:5" x14ac:dyDescent="0.2">
      <c r="A102" s="14" t="s">
        <v>1012</v>
      </c>
      <c r="D102" s="32">
        <v>0.41889632559183398</v>
      </c>
      <c r="E102" s="10" t="s">
        <v>49</v>
      </c>
    </row>
    <row r="104" spans="1:5" x14ac:dyDescent="0.2">
      <c r="A104" s="14" t="s">
        <v>1266</v>
      </c>
      <c r="D104" s="30" t="s">
        <v>48</v>
      </c>
    </row>
    <row r="106" spans="1:5" x14ac:dyDescent="0.2">
      <c r="A106" s="14" t="s">
        <v>1013</v>
      </c>
    </row>
    <row r="108" spans="1:5" x14ac:dyDescent="0.2">
      <c r="A108" s="62" t="s">
        <v>885</v>
      </c>
    </row>
    <row r="109" spans="1:5" x14ac:dyDescent="0.2">
      <c r="A109" s="64"/>
    </row>
    <row r="110" spans="1:5" x14ac:dyDescent="0.2">
      <c r="A110" s="64"/>
    </row>
    <row r="111" spans="1:5" x14ac:dyDescent="0.2">
      <c r="A111" s="64"/>
    </row>
    <row r="112" spans="1:5" x14ac:dyDescent="0.2">
      <c r="A112" s="64"/>
    </row>
    <row r="113" spans="1:1" x14ac:dyDescent="0.2">
      <c r="A113" s="64"/>
    </row>
    <row r="114" spans="1:1" x14ac:dyDescent="0.2">
      <c r="A114" s="64"/>
    </row>
    <row r="115" spans="1:1" x14ac:dyDescent="0.2">
      <c r="A115" s="64"/>
    </row>
    <row r="116" spans="1:1" x14ac:dyDescent="0.2">
      <c r="A116" s="64"/>
    </row>
    <row r="117" spans="1:1" x14ac:dyDescent="0.2">
      <c r="A117" s="64"/>
    </row>
    <row r="118" spans="1:1" x14ac:dyDescent="0.2">
      <c r="A118" s="64"/>
    </row>
    <row r="119" spans="1:1" x14ac:dyDescent="0.2">
      <c r="A119" s="64"/>
    </row>
    <row r="120" spans="1:1" x14ac:dyDescent="0.2">
      <c r="A120" s="64"/>
    </row>
    <row r="121" spans="1:1" x14ac:dyDescent="0.2">
      <c r="A121" s="64"/>
    </row>
    <row r="122" spans="1:1" x14ac:dyDescent="0.2">
      <c r="A122" s="62"/>
    </row>
    <row r="123" spans="1:1" x14ac:dyDescent="0.2">
      <c r="A123" s="64"/>
    </row>
    <row r="124" spans="1:1" x14ac:dyDescent="0.2">
      <c r="A124" s="64"/>
    </row>
    <row r="125" spans="1:1" x14ac:dyDescent="0.2">
      <c r="A125" s="62" t="s">
        <v>1126</v>
      </c>
    </row>
    <row r="126" spans="1:1" x14ac:dyDescent="0.2">
      <c r="A126" s="64"/>
    </row>
    <row r="127" spans="1:1" x14ac:dyDescent="0.2">
      <c r="A127" s="62" t="s">
        <v>1015</v>
      </c>
    </row>
    <row r="128" spans="1:1" x14ac:dyDescent="0.2">
      <c r="A128" s="64"/>
    </row>
    <row r="129" spans="1:1" x14ac:dyDescent="0.2">
      <c r="A129" s="64"/>
    </row>
    <row r="130" spans="1:1" x14ac:dyDescent="0.2">
      <c r="A130" s="64"/>
    </row>
    <row r="131" spans="1:1" x14ac:dyDescent="0.2">
      <c r="A131" s="64"/>
    </row>
    <row r="132" spans="1:1" x14ac:dyDescent="0.2">
      <c r="A132" s="64"/>
    </row>
    <row r="133" spans="1:1" x14ac:dyDescent="0.2">
      <c r="A133" s="64"/>
    </row>
    <row r="134" spans="1:1" x14ac:dyDescent="0.2">
      <c r="A134" s="64"/>
    </row>
    <row r="135" spans="1:1" x14ac:dyDescent="0.2">
      <c r="A135" s="64"/>
    </row>
    <row r="136" spans="1:1" x14ac:dyDescent="0.2">
      <c r="A136" s="64"/>
    </row>
    <row r="137" spans="1:1" x14ac:dyDescent="0.2">
      <c r="A137" s="64"/>
    </row>
    <row r="138" spans="1:1" x14ac:dyDescent="0.2">
      <c r="A138" s="64"/>
    </row>
    <row r="139" spans="1:1" x14ac:dyDescent="0.2">
      <c r="A139" s="64"/>
    </row>
    <row r="140" spans="1:1" x14ac:dyDescent="0.2">
      <c r="A140" s="64"/>
    </row>
    <row r="141" spans="1:1" x14ac:dyDescent="0.2">
      <c r="A141" s="14" t="s">
        <v>1127</v>
      </c>
    </row>
    <row r="143" spans="1:1" x14ac:dyDescent="0.2">
      <c r="A143" s="64"/>
    </row>
    <row r="144" spans="1:1" x14ac:dyDescent="0.2">
      <c r="A144" s="7" t="s">
        <v>884</v>
      </c>
    </row>
    <row r="146" spans="1:1" x14ac:dyDescent="0.2">
      <c r="A146" s="64"/>
    </row>
    <row r="147" spans="1:1" x14ac:dyDescent="0.2">
      <c r="A147" s="63"/>
    </row>
  </sheetData>
  <mergeCells count="10">
    <mergeCell ref="A95:B95"/>
    <mergeCell ref="A96:B96"/>
    <mergeCell ref="A97:B97"/>
    <mergeCell ref="A98:B98"/>
    <mergeCell ref="A1:G1"/>
    <mergeCell ref="A90:B90"/>
    <mergeCell ref="A91:B91"/>
    <mergeCell ref="A92:B92"/>
    <mergeCell ref="A93:B93"/>
    <mergeCell ref="A94:B94"/>
  </mergeCells>
  <conditionalFormatting sqref="F2:F3 F5:F65537">
    <cfRule type="cellIs" dxfId="88" priority="2"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138"/>
  <sheetViews>
    <sheetView workbookViewId="0">
      <selection sqref="A1:F1"/>
    </sheetView>
  </sheetViews>
  <sheetFormatPr defaultColWidth="9.140625" defaultRowHeight="11.25" x14ac:dyDescent="0.2"/>
  <cols>
    <col min="1" max="1" width="38.7109375" style="7" bestFit="1" customWidth="1"/>
    <col min="2" max="2" width="34.140625" style="7" bestFit="1" customWidth="1"/>
    <col min="3" max="3" width="25.5703125" style="7" bestFit="1" customWidth="1"/>
    <col min="4" max="4" width="15.28515625" style="7" bestFit="1" customWidth="1"/>
    <col min="5" max="5" width="31.28515625" style="10" customWidth="1"/>
    <col min="6" max="6" width="14.7109375" style="11" bestFit="1" customWidth="1"/>
    <col min="7" max="16384" width="9.140625" style="7"/>
  </cols>
  <sheetData>
    <row r="1" spans="1:6" s="1" customFormat="1" ht="15" x14ac:dyDescent="0.2">
      <c r="A1" s="79" t="s">
        <v>873</v>
      </c>
      <c r="B1" s="80"/>
      <c r="C1" s="80"/>
      <c r="D1" s="80"/>
      <c r="E1" s="80"/>
      <c r="F1" s="80"/>
    </row>
    <row r="2" spans="1:6" s="1" customFormat="1" ht="12" x14ac:dyDescent="0.2">
      <c r="E2" s="5"/>
      <c r="F2" s="9"/>
    </row>
    <row r="3" spans="1:6" s="1" customFormat="1" ht="12" x14ac:dyDescent="0.2">
      <c r="A3" s="8" t="s">
        <v>7</v>
      </c>
      <c r="B3" s="2"/>
      <c r="C3" s="3"/>
      <c r="D3" s="3"/>
      <c r="E3" s="4"/>
      <c r="F3" s="9"/>
    </row>
    <row r="4" spans="1:6" s="1" customFormat="1" ht="28.5" customHeight="1" x14ac:dyDescent="0.2">
      <c r="A4" s="6" t="s">
        <v>2</v>
      </c>
      <c r="B4" s="6" t="s">
        <v>0</v>
      </c>
      <c r="C4" s="13" t="s">
        <v>415</v>
      </c>
      <c r="D4" s="13" t="s">
        <v>1</v>
      </c>
      <c r="E4" s="53" t="s">
        <v>6</v>
      </c>
      <c r="F4" s="12" t="s">
        <v>3</v>
      </c>
    </row>
    <row r="5" spans="1:6" x14ac:dyDescent="0.2">
      <c r="A5" s="16" t="s">
        <v>103</v>
      </c>
      <c r="B5" s="17"/>
      <c r="C5" s="17"/>
      <c r="D5" s="17"/>
      <c r="E5" s="18"/>
      <c r="F5" s="19"/>
    </row>
    <row r="6" spans="1:6" x14ac:dyDescent="0.2">
      <c r="A6" s="20" t="s">
        <v>25</v>
      </c>
      <c r="B6" s="21"/>
      <c r="C6" s="21"/>
      <c r="D6" s="21"/>
      <c r="E6" s="22"/>
      <c r="F6" s="23"/>
    </row>
    <row r="7" spans="1:6" x14ac:dyDescent="0.2">
      <c r="A7" s="21" t="s">
        <v>108</v>
      </c>
      <c r="B7" s="21" t="s">
        <v>107</v>
      </c>
      <c r="C7" s="21" t="s">
        <v>106</v>
      </c>
      <c r="D7" s="24">
        <v>4546914</v>
      </c>
      <c r="E7" s="22">
        <v>59114.428910000002</v>
      </c>
      <c r="F7" s="23">
        <v>8.5802814315107092</v>
      </c>
    </row>
    <row r="8" spans="1:6" x14ac:dyDescent="0.2">
      <c r="A8" s="21" t="s">
        <v>105</v>
      </c>
      <c r="B8" s="21" t="s">
        <v>104</v>
      </c>
      <c r="C8" s="21" t="s">
        <v>106</v>
      </c>
      <c r="D8" s="24">
        <v>3260417</v>
      </c>
      <c r="E8" s="22">
        <v>58558.719530000002</v>
      </c>
      <c r="F8" s="23">
        <v>8.4996218875981793</v>
      </c>
    </row>
    <row r="9" spans="1:6" x14ac:dyDescent="0.2">
      <c r="A9" s="21" t="s">
        <v>116</v>
      </c>
      <c r="B9" s="21" t="s">
        <v>115</v>
      </c>
      <c r="C9" s="21" t="s">
        <v>117</v>
      </c>
      <c r="D9" s="24">
        <v>2213637</v>
      </c>
      <c r="E9" s="22">
        <v>36019.194450000003</v>
      </c>
      <c r="F9" s="23">
        <v>5.2280776625252603</v>
      </c>
    </row>
    <row r="10" spans="1:6" x14ac:dyDescent="0.2">
      <c r="A10" s="21" t="s">
        <v>110</v>
      </c>
      <c r="B10" s="21" t="s">
        <v>109</v>
      </c>
      <c r="C10" s="21" t="s">
        <v>111</v>
      </c>
      <c r="D10" s="24">
        <v>1922741</v>
      </c>
      <c r="E10" s="22">
        <v>35721.643669999998</v>
      </c>
      <c r="F10" s="23">
        <v>5.1848890623875104</v>
      </c>
    </row>
    <row r="11" spans="1:6" x14ac:dyDescent="0.2">
      <c r="A11" s="21" t="s">
        <v>113</v>
      </c>
      <c r="B11" s="21" t="s">
        <v>112</v>
      </c>
      <c r="C11" s="21" t="s">
        <v>114</v>
      </c>
      <c r="D11" s="24">
        <v>883853</v>
      </c>
      <c r="E11" s="22">
        <v>32921.756540000002</v>
      </c>
      <c r="F11" s="23">
        <v>4.7784938726709596</v>
      </c>
    </row>
    <row r="12" spans="1:6" x14ac:dyDescent="0.2">
      <c r="A12" s="21" t="s">
        <v>124</v>
      </c>
      <c r="B12" s="21" t="s">
        <v>123</v>
      </c>
      <c r="C12" s="21" t="s">
        <v>111</v>
      </c>
      <c r="D12" s="24">
        <v>1462587</v>
      </c>
      <c r="E12" s="22">
        <v>27029.339049999999</v>
      </c>
      <c r="F12" s="23">
        <v>3.92322720921169</v>
      </c>
    </row>
    <row r="13" spans="1:6" x14ac:dyDescent="0.2">
      <c r="A13" s="21" t="s">
        <v>119</v>
      </c>
      <c r="B13" s="21" t="s">
        <v>118</v>
      </c>
      <c r="C13" s="21" t="s">
        <v>106</v>
      </c>
      <c r="D13" s="24">
        <v>2252948</v>
      </c>
      <c r="E13" s="22">
        <v>25600.24812</v>
      </c>
      <c r="F13" s="23">
        <v>3.7157989620524798</v>
      </c>
    </row>
    <row r="14" spans="1:6" x14ac:dyDescent="0.2">
      <c r="A14" s="21" t="s">
        <v>129</v>
      </c>
      <c r="B14" s="21" t="s">
        <v>128</v>
      </c>
      <c r="C14" s="21" t="s">
        <v>130</v>
      </c>
      <c r="D14" s="24">
        <v>1575000</v>
      </c>
      <c r="E14" s="22">
        <v>24083.325000000001</v>
      </c>
      <c r="F14" s="23">
        <v>3.4956221368753102</v>
      </c>
    </row>
    <row r="15" spans="1:6" x14ac:dyDescent="0.2">
      <c r="A15" s="21" t="s">
        <v>126</v>
      </c>
      <c r="B15" s="21" t="s">
        <v>125</v>
      </c>
      <c r="C15" s="21" t="s">
        <v>127</v>
      </c>
      <c r="D15" s="24">
        <v>7500000</v>
      </c>
      <c r="E15" s="22">
        <v>20982</v>
      </c>
      <c r="F15" s="23">
        <v>3.04547414760702</v>
      </c>
    </row>
    <row r="16" spans="1:6" x14ac:dyDescent="0.2">
      <c r="A16" s="21" t="s">
        <v>362</v>
      </c>
      <c r="B16" s="21" t="s">
        <v>361</v>
      </c>
      <c r="C16" s="21" t="s">
        <v>156</v>
      </c>
      <c r="D16" s="24">
        <v>658198</v>
      </c>
      <c r="E16" s="22">
        <v>17154.285380000001</v>
      </c>
      <c r="F16" s="23">
        <v>2.4898928913098399</v>
      </c>
    </row>
    <row r="17" spans="1:6" x14ac:dyDescent="0.2">
      <c r="A17" s="21" t="s">
        <v>121</v>
      </c>
      <c r="B17" s="21" t="s">
        <v>120</v>
      </c>
      <c r="C17" s="21" t="s">
        <v>122</v>
      </c>
      <c r="D17" s="24">
        <v>1324806</v>
      </c>
      <c r="E17" s="22">
        <v>17119.14313</v>
      </c>
      <c r="F17" s="23">
        <v>2.4847920994947699</v>
      </c>
    </row>
    <row r="18" spans="1:6" x14ac:dyDescent="0.2">
      <c r="A18" s="21" t="s">
        <v>132</v>
      </c>
      <c r="B18" s="21" t="s">
        <v>131</v>
      </c>
      <c r="C18" s="21" t="s">
        <v>133</v>
      </c>
      <c r="D18" s="24">
        <v>4581067</v>
      </c>
      <c r="E18" s="22">
        <v>16659.050149999999</v>
      </c>
      <c r="F18" s="23">
        <v>2.4180109882524898</v>
      </c>
    </row>
    <row r="19" spans="1:6" x14ac:dyDescent="0.2">
      <c r="A19" s="21" t="s">
        <v>152</v>
      </c>
      <c r="B19" s="21" t="s">
        <v>151</v>
      </c>
      <c r="C19" s="21" t="s">
        <v>153</v>
      </c>
      <c r="D19" s="24">
        <v>2061397</v>
      </c>
      <c r="E19" s="22">
        <v>16211.85671</v>
      </c>
      <c r="F19" s="23">
        <v>2.3531022064156999</v>
      </c>
    </row>
    <row r="20" spans="1:6" x14ac:dyDescent="0.2">
      <c r="A20" s="21" t="s">
        <v>248</v>
      </c>
      <c r="B20" s="21" t="s">
        <v>247</v>
      </c>
      <c r="C20" s="21" t="s">
        <v>106</v>
      </c>
      <c r="D20" s="24">
        <v>843530</v>
      </c>
      <c r="E20" s="22">
        <v>14890.413329999999</v>
      </c>
      <c r="F20" s="23">
        <v>2.1612986771374501</v>
      </c>
    </row>
    <row r="21" spans="1:6" x14ac:dyDescent="0.2">
      <c r="A21" s="21" t="s">
        <v>143</v>
      </c>
      <c r="B21" s="21" t="s">
        <v>142</v>
      </c>
      <c r="C21" s="21" t="s">
        <v>144</v>
      </c>
      <c r="D21" s="24">
        <v>194847</v>
      </c>
      <c r="E21" s="22">
        <v>13305.906779999999</v>
      </c>
      <c r="F21" s="23">
        <v>1.93131232051086</v>
      </c>
    </row>
    <row r="22" spans="1:6" x14ac:dyDescent="0.2">
      <c r="A22" s="21" t="s">
        <v>188</v>
      </c>
      <c r="B22" s="21" t="s">
        <v>187</v>
      </c>
      <c r="C22" s="21" t="s">
        <v>189</v>
      </c>
      <c r="D22" s="24">
        <v>4232579</v>
      </c>
      <c r="E22" s="22">
        <v>13036.34332</v>
      </c>
      <c r="F22" s="23">
        <v>1.89218599563385</v>
      </c>
    </row>
    <row r="23" spans="1:6" x14ac:dyDescent="0.2">
      <c r="A23" s="21" t="s">
        <v>514</v>
      </c>
      <c r="B23" s="21" t="s">
        <v>513</v>
      </c>
      <c r="C23" s="21" t="s">
        <v>147</v>
      </c>
      <c r="D23" s="24">
        <v>1599982</v>
      </c>
      <c r="E23" s="22">
        <v>11591.069600000001</v>
      </c>
      <c r="F23" s="23">
        <v>1.6824088652136899</v>
      </c>
    </row>
    <row r="24" spans="1:6" x14ac:dyDescent="0.2">
      <c r="A24" s="21" t="s">
        <v>168</v>
      </c>
      <c r="B24" s="21" t="s">
        <v>167</v>
      </c>
      <c r="C24" s="21" t="s">
        <v>111</v>
      </c>
      <c r="D24" s="24">
        <v>674952</v>
      </c>
      <c r="E24" s="22">
        <v>11557.203100000001</v>
      </c>
      <c r="F24" s="23">
        <v>1.67749324467132</v>
      </c>
    </row>
    <row r="25" spans="1:6" x14ac:dyDescent="0.2">
      <c r="A25" s="21" t="s">
        <v>183</v>
      </c>
      <c r="B25" s="21" t="s">
        <v>182</v>
      </c>
      <c r="C25" s="21" t="s">
        <v>184</v>
      </c>
      <c r="D25" s="24">
        <v>1012130</v>
      </c>
      <c r="E25" s="22">
        <v>11353.56828</v>
      </c>
      <c r="F25" s="23">
        <v>1.6479362634558701</v>
      </c>
    </row>
    <row r="26" spans="1:6" x14ac:dyDescent="0.2">
      <c r="A26" s="21" t="s">
        <v>135</v>
      </c>
      <c r="B26" s="21" t="s">
        <v>134</v>
      </c>
      <c r="C26" s="21" t="s">
        <v>106</v>
      </c>
      <c r="D26" s="24">
        <v>1310706</v>
      </c>
      <c r="E26" s="22">
        <v>10996.16799</v>
      </c>
      <c r="F26" s="23">
        <v>1.5960606870788701</v>
      </c>
    </row>
    <row r="27" spans="1:6" x14ac:dyDescent="0.2">
      <c r="A27" s="21" t="s">
        <v>199</v>
      </c>
      <c r="B27" s="21" t="s">
        <v>198</v>
      </c>
      <c r="C27" s="21" t="s">
        <v>200</v>
      </c>
      <c r="D27" s="24">
        <v>1633734</v>
      </c>
      <c r="E27" s="22">
        <v>10536.76743</v>
      </c>
      <c r="F27" s="23">
        <v>1.52938007851552</v>
      </c>
    </row>
    <row r="28" spans="1:6" x14ac:dyDescent="0.2">
      <c r="A28" s="21" t="s">
        <v>137</v>
      </c>
      <c r="B28" s="21" t="s">
        <v>136</v>
      </c>
      <c r="C28" s="21" t="s">
        <v>138</v>
      </c>
      <c r="D28" s="24">
        <v>550412</v>
      </c>
      <c r="E28" s="22">
        <v>10424.25287</v>
      </c>
      <c r="F28" s="23">
        <v>1.5130489287819699</v>
      </c>
    </row>
    <row r="29" spans="1:6" x14ac:dyDescent="0.2">
      <c r="A29" s="21" t="s">
        <v>255</v>
      </c>
      <c r="B29" s="21" t="s">
        <v>254</v>
      </c>
      <c r="C29" s="21" t="s">
        <v>153</v>
      </c>
      <c r="D29" s="24">
        <v>321590</v>
      </c>
      <c r="E29" s="22">
        <v>9538.6809900000007</v>
      </c>
      <c r="F29" s="23">
        <v>1.38451083582668</v>
      </c>
    </row>
    <row r="30" spans="1:6" x14ac:dyDescent="0.2">
      <c r="A30" s="21" t="s">
        <v>660</v>
      </c>
      <c r="B30" s="21" t="s">
        <v>659</v>
      </c>
      <c r="C30" s="21" t="s">
        <v>141</v>
      </c>
      <c r="D30" s="24">
        <v>21219</v>
      </c>
      <c r="E30" s="22">
        <v>9473.2013310000002</v>
      </c>
      <c r="F30" s="23">
        <v>1.3750066604059099</v>
      </c>
    </row>
    <row r="31" spans="1:6" x14ac:dyDescent="0.2">
      <c r="A31" s="21" t="s">
        <v>693</v>
      </c>
      <c r="B31" s="21" t="s">
        <v>692</v>
      </c>
      <c r="C31" s="21" t="s">
        <v>150</v>
      </c>
      <c r="D31" s="24">
        <v>429940</v>
      </c>
      <c r="E31" s="22">
        <v>8816.9945499999994</v>
      </c>
      <c r="F31" s="23">
        <v>1.27976022121899</v>
      </c>
    </row>
    <row r="32" spans="1:6" x14ac:dyDescent="0.2">
      <c r="A32" s="21" t="s">
        <v>158</v>
      </c>
      <c r="B32" s="21" t="s">
        <v>157</v>
      </c>
      <c r="C32" s="21" t="s">
        <v>159</v>
      </c>
      <c r="D32" s="24">
        <v>1330000</v>
      </c>
      <c r="E32" s="22">
        <v>8572.5149999999994</v>
      </c>
      <c r="F32" s="23">
        <v>1.24427475038001</v>
      </c>
    </row>
    <row r="33" spans="1:6" x14ac:dyDescent="0.2">
      <c r="A33" s="21" t="s">
        <v>149</v>
      </c>
      <c r="B33" s="21" t="s">
        <v>148</v>
      </c>
      <c r="C33" s="21" t="s">
        <v>150</v>
      </c>
      <c r="D33" s="24">
        <v>447035</v>
      </c>
      <c r="E33" s="22">
        <v>7961.2463150000003</v>
      </c>
      <c r="F33" s="23">
        <v>1.1555509405711599</v>
      </c>
    </row>
    <row r="34" spans="1:6" x14ac:dyDescent="0.2">
      <c r="A34" s="21" t="s">
        <v>206</v>
      </c>
      <c r="B34" s="21" t="s">
        <v>205</v>
      </c>
      <c r="C34" s="21" t="s">
        <v>181</v>
      </c>
      <c r="D34" s="24">
        <v>213945</v>
      </c>
      <c r="E34" s="22">
        <v>7681.8021980000003</v>
      </c>
      <c r="F34" s="23">
        <v>1.11499046806976</v>
      </c>
    </row>
    <row r="35" spans="1:6" x14ac:dyDescent="0.2">
      <c r="A35" s="21" t="s">
        <v>563</v>
      </c>
      <c r="B35" s="21" t="s">
        <v>562</v>
      </c>
      <c r="C35" s="21" t="s">
        <v>564</v>
      </c>
      <c r="D35" s="24">
        <v>1723096</v>
      </c>
      <c r="E35" s="22">
        <v>7238.7262959999998</v>
      </c>
      <c r="F35" s="23">
        <v>1.0506793344805601</v>
      </c>
    </row>
    <row r="36" spans="1:6" x14ac:dyDescent="0.2">
      <c r="A36" s="21" t="s">
        <v>161</v>
      </c>
      <c r="B36" s="21" t="s">
        <v>160</v>
      </c>
      <c r="C36" s="21" t="s">
        <v>162</v>
      </c>
      <c r="D36" s="24">
        <v>3541198</v>
      </c>
      <c r="E36" s="22">
        <v>7063.2735309999998</v>
      </c>
      <c r="F36" s="23">
        <v>1.02521289372497</v>
      </c>
    </row>
    <row r="37" spans="1:6" x14ac:dyDescent="0.2">
      <c r="A37" s="21" t="s">
        <v>287</v>
      </c>
      <c r="B37" s="21" t="s">
        <v>286</v>
      </c>
      <c r="C37" s="21" t="s">
        <v>122</v>
      </c>
      <c r="D37" s="24">
        <v>5039457</v>
      </c>
      <c r="E37" s="22">
        <v>6986.1992389999996</v>
      </c>
      <c r="F37" s="23">
        <v>1.0140257922222</v>
      </c>
    </row>
    <row r="38" spans="1:6" x14ac:dyDescent="0.2">
      <c r="A38" s="21" t="s">
        <v>621</v>
      </c>
      <c r="B38" s="21" t="s">
        <v>620</v>
      </c>
      <c r="C38" s="21" t="s">
        <v>159</v>
      </c>
      <c r="D38" s="24">
        <v>4200152</v>
      </c>
      <c r="E38" s="22">
        <v>6939.9111499999999</v>
      </c>
      <c r="F38" s="23">
        <v>1.0073072154234399</v>
      </c>
    </row>
    <row r="39" spans="1:6" x14ac:dyDescent="0.2">
      <c r="A39" s="21" t="s">
        <v>279</v>
      </c>
      <c r="B39" s="21" t="s">
        <v>278</v>
      </c>
      <c r="C39" s="21" t="s">
        <v>225</v>
      </c>
      <c r="D39" s="24">
        <v>534037</v>
      </c>
      <c r="E39" s="22">
        <v>6589.749562</v>
      </c>
      <c r="F39" s="23">
        <v>0.95648231485443003</v>
      </c>
    </row>
    <row r="40" spans="1:6" x14ac:dyDescent="0.2">
      <c r="A40" s="21" t="s">
        <v>644</v>
      </c>
      <c r="B40" s="21" t="s">
        <v>643</v>
      </c>
      <c r="C40" s="21" t="s">
        <v>147</v>
      </c>
      <c r="D40" s="24">
        <v>390868</v>
      </c>
      <c r="E40" s="22">
        <v>6481.5686100000003</v>
      </c>
      <c r="F40" s="23">
        <v>0.94078017527862601</v>
      </c>
    </row>
    <row r="41" spans="1:6" x14ac:dyDescent="0.2">
      <c r="A41" s="21" t="s">
        <v>164</v>
      </c>
      <c r="B41" s="21" t="s">
        <v>163</v>
      </c>
      <c r="C41" s="21" t="s">
        <v>150</v>
      </c>
      <c r="D41" s="24">
        <v>443906</v>
      </c>
      <c r="E41" s="22">
        <v>6392.9122589999997</v>
      </c>
      <c r="F41" s="23">
        <v>0.92791197277211201</v>
      </c>
    </row>
    <row r="42" spans="1:6" x14ac:dyDescent="0.2">
      <c r="A42" s="21" t="s">
        <v>211</v>
      </c>
      <c r="B42" s="21" t="s">
        <v>210</v>
      </c>
      <c r="C42" s="21" t="s">
        <v>212</v>
      </c>
      <c r="D42" s="24">
        <v>4228993</v>
      </c>
      <c r="E42" s="22">
        <v>6112.5864819999997</v>
      </c>
      <c r="F42" s="23">
        <v>0.88722352997536502</v>
      </c>
    </row>
    <row r="43" spans="1:6" x14ac:dyDescent="0.2">
      <c r="A43" s="21" t="s">
        <v>216</v>
      </c>
      <c r="B43" s="21" t="s">
        <v>215</v>
      </c>
      <c r="C43" s="21" t="s">
        <v>217</v>
      </c>
      <c r="D43" s="24">
        <v>519375</v>
      </c>
      <c r="E43" s="22">
        <v>5791.2909380000001</v>
      </c>
      <c r="F43" s="23">
        <v>0.84058844881087502</v>
      </c>
    </row>
    <row r="44" spans="1:6" x14ac:dyDescent="0.2">
      <c r="A44" s="21" t="s">
        <v>222</v>
      </c>
      <c r="B44" s="21" t="s">
        <v>221</v>
      </c>
      <c r="C44" s="21" t="s">
        <v>184</v>
      </c>
      <c r="D44" s="24">
        <v>111808</v>
      </c>
      <c r="E44" s="22">
        <v>5597.4439039999997</v>
      </c>
      <c r="F44" s="23">
        <v>0.81245213527368598</v>
      </c>
    </row>
    <row r="45" spans="1:6" x14ac:dyDescent="0.2">
      <c r="A45" s="21" t="s">
        <v>208</v>
      </c>
      <c r="B45" s="21" t="s">
        <v>207</v>
      </c>
      <c r="C45" s="21" t="s">
        <v>209</v>
      </c>
      <c r="D45" s="24">
        <v>337280</v>
      </c>
      <c r="E45" s="22">
        <v>5566.9750400000003</v>
      </c>
      <c r="F45" s="23">
        <v>0.80802967137038995</v>
      </c>
    </row>
    <row r="46" spans="1:6" x14ac:dyDescent="0.2">
      <c r="A46" s="21" t="s">
        <v>204</v>
      </c>
      <c r="B46" s="21" t="s">
        <v>203</v>
      </c>
      <c r="C46" s="21" t="s">
        <v>156</v>
      </c>
      <c r="D46" s="24">
        <v>675384</v>
      </c>
      <c r="E46" s="22">
        <v>5266.30674</v>
      </c>
      <c r="F46" s="23">
        <v>0.76438857258786497</v>
      </c>
    </row>
    <row r="47" spans="1:6" x14ac:dyDescent="0.2">
      <c r="A47" s="21" t="s">
        <v>271</v>
      </c>
      <c r="B47" s="21" t="s">
        <v>270</v>
      </c>
      <c r="C47" s="21" t="s">
        <v>150</v>
      </c>
      <c r="D47" s="24">
        <v>335000</v>
      </c>
      <c r="E47" s="22">
        <v>5138.5649999999996</v>
      </c>
      <c r="F47" s="23">
        <v>0.74584724350863796</v>
      </c>
    </row>
    <row r="48" spans="1:6" x14ac:dyDescent="0.2">
      <c r="A48" s="21" t="s">
        <v>178</v>
      </c>
      <c r="B48" s="21" t="s">
        <v>177</v>
      </c>
      <c r="C48" s="21" t="s">
        <v>106</v>
      </c>
      <c r="D48" s="24">
        <v>490288</v>
      </c>
      <c r="E48" s="22">
        <v>4882.5330480000002</v>
      </c>
      <c r="F48" s="23">
        <v>0.708684976290196</v>
      </c>
    </row>
    <row r="49" spans="1:9" x14ac:dyDescent="0.2">
      <c r="A49" s="21" t="s">
        <v>180</v>
      </c>
      <c r="B49" s="21" t="s">
        <v>179</v>
      </c>
      <c r="C49" s="21" t="s">
        <v>181</v>
      </c>
      <c r="D49" s="24">
        <v>374730</v>
      </c>
      <c r="E49" s="22">
        <v>4799.1671100000003</v>
      </c>
      <c r="F49" s="23">
        <v>0.69658466130735297</v>
      </c>
    </row>
    <row r="50" spans="1:9" x14ac:dyDescent="0.2">
      <c r="A50" s="21" t="s">
        <v>191</v>
      </c>
      <c r="B50" s="21" t="s">
        <v>190</v>
      </c>
      <c r="C50" s="21" t="s">
        <v>159</v>
      </c>
      <c r="D50" s="24">
        <v>3645399</v>
      </c>
      <c r="E50" s="22">
        <v>4760.526554</v>
      </c>
      <c r="F50" s="23">
        <v>0.69097610090571504</v>
      </c>
    </row>
    <row r="51" spans="1:9" x14ac:dyDescent="0.2">
      <c r="A51" s="21" t="s">
        <v>229</v>
      </c>
      <c r="B51" s="21" t="s">
        <v>228</v>
      </c>
      <c r="C51" s="21" t="s">
        <v>220</v>
      </c>
      <c r="D51" s="24">
        <v>209500</v>
      </c>
      <c r="E51" s="22">
        <v>4745.1750000000002</v>
      </c>
      <c r="F51" s="23">
        <v>0.688747869048285</v>
      </c>
    </row>
    <row r="52" spans="1:9" x14ac:dyDescent="0.2">
      <c r="A52" s="21" t="s">
        <v>214</v>
      </c>
      <c r="B52" s="21" t="s">
        <v>213</v>
      </c>
      <c r="C52" s="21" t="s">
        <v>111</v>
      </c>
      <c r="D52" s="24">
        <v>604568</v>
      </c>
      <c r="E52" s="22">
        <v>4334.7525599999999</v>
      </c>
      <c r="F52" s="23">
        <v>0.62917628718679497</v>
      </c>
    </row>
    <row r="53" spans="1:9" x14ac:dyDescent="0.2">
      <c r="A53" s="21" t="s">
        <v>585</v>
      </c>
      <c r="B53" s="21" t="s">
        <v>584</v>
      </c>
      <c r="C53" s="21" t="s">
        <v>156</v>
      </c>
      <c r="D53" s="24">
        <v>407700</v>
      </c>
      <c r="E53" s="22">
        <v>4137.3396000000002</v>
      </c>
      <c r="F53" s="23">
        <v>0.60052239022356102</v>
      </c>
    </row>
    <row r="54" spans="1:9" x14ac:dyDescent="0.2">
      <c r="A54" s="21" t="s">
        <v>193</v>
      </c>
      <c r="B54" s="21" t="s">
        <v>192</v>
      </c>
      <c r="C54" s="21" t="s">
        <v>194</v>
      </c>
      <c r="D54" s="24">
        <v>118969</v>
      </c>
      <c r="E54" s="22">
        <v>3448.0190429999998</v>
      </c>
      <c r="F54" s="23">
        <v>0.50046958611729997</v>
      </c>
    </row>
    <row r="55" spans="1:9" x14ac:dyDescent="0.2">
      <c r="A55" s="21" t="s">
        <v>383</v>
      </c>
      <c r="B55" s="21" t="s">
        <v>382</v>
      </c>
      <c r="C55" s="21" t="s">
        <v>153</v>
      </c>
      <c r="D55" s="24">
        <v>174054</v>
      </c>
      <c r="E55" s="22">
        <v>3335.8319369999999</v>
      </c>
      <c r="F55" s="23">
        <v>0.48418596534626501</v>
      </c>
    </row>
    <row r="56" spans="1:9" x14ac:dyDescent="0.2">
      <c r="A56" s="21" t="s">
        <v>295</v>
      </c>
      <c r="B56" s="21" t="s">
        <v>294</v>
      </c>
      <c r="C56" s="21" t="s">
        <v>156</v>
      </c>
      <c r="D56" s="24">
        <v>150000</v>
      </c>
      <c r="E56" s="22">
        <v>3333.8249999999998</v>
      </c>
      <c r="F56" s="23">
        <v>0.483894664481268</v>
      </c>
    </row>
    <row r="57" spans="1:9" x14ac:dyDescent="0.2">
      <c r="A57" s="21" t="s">
        <v>227</v>
      </c>
      <c r="B57" s="21" t="s">
        <v>226</v>
      </c>
      <c r="C57" s="21" t="s">
        <v>117</v>
      </c>
      <c r="D57" s="24">
        <v>808586</v>
      </c>
      <c r="E57" s="22">
        <v>2824.7951910000002</v>
      </c>
      <c r="F57" s="23">
        <v>0.41001051980150199</v>
      </c>
    </row>
    <row r="58" spans="1:9" x14ac:dyDescent="0.2">
      <c r="A58" s="21" t="s">
        <v>430</v>
      </c>
      <c r="B58" s="21" t="s">
        <v>880</v>
      </c>
      <c r="C58" s="21" t="s">
        <v>156</v>
      </c>
      <c r="D58" s="24">
        <v>26815</v>
      </c>
      <c r="E58" s="22">
        <v>445.43737249999998</v>
      </c>
      <c r="F58" s="23">
        <v>6.4653893924637607E-2</v>
      </c>
    </row>
    <row r="59" spans="1:9" x14ac:dyDescent="0.2">
      <c r="A59" s="21" t="s">
        <v>528</v>
      </c>
      <c r="B59" s="21" t="s">
        <v>527</v>
      </c>
      <c r="C59" s="21" t="s">
        <v>127</v>
      </c>
      <c r="D59" s="24">
        <v>7356</v>
      </c>
      <c r="E59" s="22">
        <v>57.575412</v>
      </c>
      <c r="F59" s="23">
        <v>8.3568977592137408E-3</v>
      </c>
    </row>
    <row r="60" spans="1:9" x14ac:dyDescent="0.2">
      <c r="A60" s="20" t="s">
        <v>28</v>
      </c>
      <c r="B60" s="20"/>
      <c r="C60" s="20"/>
      <c r="D60" s="20"/>
      <c r="E60" s="25">
        <f>SUM(E7:E59)</f>
        <v>669181.61030249973</v>
      </c>
      <c r="F60" s="26">
        <f>SUM(F7:F59)</f>
        <v>97.129696608059106</v>
      </c>
      <c r="G60" s="14"/>
      <c r="H60" s="14"/>
      <c r="I60" s="14"/>
    </row>
    <row r="61" spans="1:9" x14ac:dyDescent="0.2">
      <c r="A61" s="21"/>
      <c r="B61" s="21"/>
      <c r="C61" s="21"/>
      <c r="D61" s="21"/>
      <c r="E61" s="22"/>
      <c r="F61" s="23"/>
    </row>
    <row r="62" spans="1:9" x14ac:dyDescent="0.2">
      <c r="A62" s="20" t="s">
        <v>323</v>
      </c>
      <c r="B62" s="21"/>
      <c r="C62" s="21"/>
      <c r="D62" s="21"/>
      <c r="E62" s="22"/>
      <c r="F62" s="23"/>
    </row>
    <row r="63" spans="1:9" x14ac:dyDescent="0.2">
      <c r="A63" s="21" t="s">
        <v>326</v>
      </c>
      <c r="B63" s="21" t="s">
        <v>325</v>
      </c>
      <c r="C63" s="21" t="s">
        <v>327</v>
      </c>
      <c r="D63" s="24">
        <v>3000</v>
      </c>
      <c r="E63" s="22">
        <v>2.9999999999999997E-4</v>
      </c>
      <c r="F63" s="23">
        <v>4.3544097048999397E-8</v>
      </c>
    </row>
    <row r="64" spans="1:9" x14ac:dyDescent="0.2">
      <c r="A64" s="21"/>
      <c r="B64" s="21" t="s">
        <v>324</v>
      </c>
      <c r="C64" s="21" t="s">
        <v>225</v>
      </c>
      <c r="D64" s="24">
        <v>2900</v>
      </c>
      <c r="E64" s="22">
        <v>2.9E-4</v>
      </c>
      <c r="F64" s="23">
        <v>4.2092627147366E-8</v>
      </c>
    </row>
    <row r="65" spans="1:9" x14ac:dyDescent="0.2">
      <c r="A65" s="20" t="s">
        <v>28</v>
      </c>
      <c r="B65" s="20"/>
      <c r="C65" s="20"/>
      <c r="D65" s="20"/>
      <c r="E65" s="25">
        <f>SUM(E62:E64)</f>
        <v>5.9000000000000003E-4</v>
      </c>
      <c r="F65" s="26">
        <f>SUM(F62:F64)</f>
        <v>8.5636724196365391E-8</v>
      </c>
      <c r="G65" s="14"/>
      <c r="H65" s="14"/>
      <c r="I65" s="14"/>
    </row>
    <row r="66" spans="1:9" x14ac:dyDescent="0.2">
      <c r="A66" s="21"/>
      <c r="B66" s="21"/>
      <c r="C66" s="21"/>
      <c r="D66" s="21"/>
      <c r="E66" s="22"/>
      <c r="F66" s="23"/>
    </row>
    <row r="67" spans="1:9" x14ac:dyDescent="0.2">
      <c r="A67" s="20" t="s">
        <v>33</v>
      </c>
      <c r="B67" s="20"/>
      <c r="C67" s="20"/>
      <c r="D67" s="20"/>
      <c r="E67" s="25">
        <f>E60+E65</f>
        <v>669181.61089249968</v>
      </c>
      <c r="F67" s="26">
        <f>F60+F65</f>
        <v>97.129696693695834</v>
      </c>
      <c r="G67" s="14"/>
      <c r="H67" s="14"/>
      <c r="I67" s="14"/>
    </row>
    <row r="68" spans="1:9" x14ac:dyDescent="0.2">
      <c r="A68" s="20"/>
      <c r="B68" s="20"/>
      <c r="C68" s="20"/>
      <c r="D68" s="20"/>
      <c r="E68" s="25"/>
      <c r="F68" s="26"/>
      <c r="G68" s="14"/>
      <c r="H68" s="14"/>
      <c r="I68" s="14"/>
    </row>
    <row r="69" spans="1:9" x14ac:dyDescent="0.2">
      <c r="A69" s="20" t="s">
        <v>35</v>
      </c>
      <c r="B69" s="20"/>
      <c r="C69" s="20"/>
      <c r="D69" s="20"/>
      <c r="E69" s="25">
        <f>E71-(E60+E65)</f>
        <v>19775.148648100323</v>
      </c>
      <c r="F69" s="26">
        <f>F71-(F60+F65)</f>
        <v>2.8703033063041659</v>
      </c>
      <c r="G69" s="14"/>
      <c r="H69" s="14"/>
      <c r="I69" s="14"/>
    </row>
    <row r="70" spans="1:9" x14ac:dyDescent="0.2">
      <c r="A70" s="20"/>
      <c r="B70" s="20"/>
      <c r="C70" s="20"/>
      <c r="D70" s="20"/>
      <c r="E70" s="25"/>
      <c r="F70" s="26"/>
      <c r="G70" s="14"/>
      <c r="H70" s="14"/>
      <c r="I70" s="14"/>
    </row>
    <row r="71" spans="1:9" x14ac:dyDescent="0.2">
      <c r="A71" s="27" t="s">
        <v>34</v>
      </c>
      <c r="B71" s="27"/>
      <c r="C71" s="27"/>
      <c r="D71" s="27"/>
      <c r="E71" s="28">
        <v>688956.7595406</v>
      </c>
      <c r="F71" s="29">
        <v>100</v>
      </c>
      <c r="G71" s="14"/>
      <c r="H71" s="14"/>
      <c r="I71" s="14"/>
    </row>
    <row r="72" spans="1:9" x14ac:dyDescent="0.2">
      <c r="F72" s="15" t="s">
        <v>700</v>
      </c>
    </row>
    <row r="73" spans="1:9" x14ac:dyDescent="0.2">
      <c r="A73" s="14" t="s">
        <v>36</v>
      </c>
    </row>
    <row r="74" spans="1:9" x14ac:dyDescent="0.2">
      <c r="A74" s="14" t="s">
        <v>340</v>
      </c>
    </row>
    <row r="76" spans="1:9" x14ac:dyDescent="0.2">
      <c r="A76" s="14" t="s">
        <v>37</v>
      </c>
    </row>
    <row r="77" spans="1:9" x14ac:dyDescent="0.2">
      <c r="A77" s="14" t="s">
        <v>38</v>
      </c>
    </row>
    <row r="78" spans="1:9" x14ac:dyDescent="0.2">
      <c r="A78" s="14" t="s">
        <v>39</v>
      </c>
      <c r="B78" s="14"/>
      <c r="C78" s="30" t="s">
        <v>41</v>
      </c>
      <c r="D78" s="14" t="s">
        <v>40</v>
      </c>
    </row>
    <row r="79" spans="1:9" x14ac:dyDescent="0.2">
      <c r="A79" s="7" t="s">
        <v>42</v>
      </c>
      <c r="C79" s="31">
        <v>1321.6695999999999</v>
      </c>
      <c r="D79" s="31">
        <v>1468.4472000000001</v>
      </c>
    </row>
    <row r="80" spans="1:9" x14ac:dyDescent="0.2">
      <c r="A80" s="7" t="s">
        <v>43</v>
      </c>
      <c r="C80" s="31">
        <v>64.313900000000004</v>
      </c>
      <c r="D80" s="31">
        <v>71.456299999999999</v>
      </c>
    </row>
    <row r="81" spans="1:4" x14ac:dyDescent="0.2">
      <c r="A81" s="7" t="s">
        <v>44</v>
      </c>
      <c r="C81" s="31">
        <v>1460.4386</v>
      </c>
      <c r="D81" s="31">
        <v>1629.1034</v>
      </c>
    </row>
    <row r="82" spans="1:4" x14ac:dyDescent="0.2">
      <c r="A82" s="7" t="s">
        <v>45</v>
      </c>
      <c r="C82" s="31">
        <v>73.954499999999996</v>
      </c>
      <c r="D82" s="31">
        <v>82.49</v>
      </c>
    </row>
    <row r="84" spans="1:4" x14ac:dyDescent="0.2">
      <c r="A84" s="7" t="s">
        <v>46</v>
      </c>
    </row>
    <row r="86" spans="1:4" x14ac:dyDescent="0.2">
      <c r="A86" s="14" t="s">
        <v>47</v>
      </c>
      <c r="D86" s="30" t="s">
        <v>48</v>
      </c>
    </row>
    <row r="88" spans="1:4" x14ac:dyDescent="0.2">
      <c r="A88" s="14" t="s">
        <v>341</v>
      </c>
      <c r="D88" s="52">
        <v>0.13420000000000001</v>
      </c>
    </row>
    <row r="90" spans="1:4" x14ac:dyDescent="0.2">
      <c r="A90" s="84" t="s">
        <v>50</v>
      </c>
      <c r="B90" s="84"/>
      <c r="C90" s="84"/>
      <c r="D90" s="30" t="s">
        <v>48</v>
      </c>
    </row>
    <row r="91" spans="1:4" x14ac:dyDescent="0.2">
      <c r="A91" s="58" t="s">
        <v>865</v>
      </c>
    </row>
    <row r="92" spans="1:4" ht="15" x14ac:dyDescent="0.25">
      <c r="A92" s="35" t="s">
        <v>866</v>
      </c>
    </row>
    <row r="94" spans="1:4" x14ac:dyDescent="0.2">
      <c r="A94" s="14" t="s">
        <v>864</v>
      </c>
    </row>
    <row r="95" spans="1:4" x14ac:dyDescent="0.2">
      <c r="A95" s="61"/>
    </row>
    <row r="96" spans="1:4" x14ac:dyDescent="0.2">
      <c r="A96" s="62" t="s">
        <v>885</v>
      </c>
    </row>
    <row r="97" spans="1:1" x14ac:dyDescent="0.2">
      <c r="A97" s="63"/>
    </row>
    <row r="98" spans="1:1" x14ac:dyDescent="0.2">
      <c r="A98" s="64"/>
    </row>
    <row r="99" spans="1:1" x14ac:dyDescent="0.2">
      <c r="A99" s="64"/>
    </row>
    <row r="100" spans="1:1" x14ac:dyDescent="0.2">
      <c r="A100" s="64"/>
    </row>
    <row r="101" spans="1:1" x14ac:dyDescent="0.2">
      <c r="A101" s="64"/>
    </row>
    <row r="102" spans="1:1" x14ac:dyDescent="0.2">
      <c r="A102" s="64"/>
    </row>
    <row r="103" spans="1:1" x14ac:dyDescent="0.2">
      <c r="A103" s="64"/>
    </row>
    <row r="104" spans="1:1" x14ac:dyDescent="0.2">
      <c r="A104" s="64"/>
    </row>
    <row r="105" spans="1:1" x14ac:dyDescent="0.2">
      <c r="A105" s="64"/>
    </row>
    <row r="106" spans="1:1" x14ac:dyDescent="0.2">
      <c r="A106" s="64"/>
    </row>
    <row r="107" spans="1:1" x14ac:dyDescent="0.2">
      <c r="A107" s="64"/>
    </row>
    <row r="108" spans="1:1" x14ac:dyDescent="0.2">
      <c r="A108" s="64"/>
    </row>
    <row r="109" spans="1:1" x14ac:dyDescent="0.2">
      <c r="A109" s="64"/>
    </row>
    <row r="110" spans="1:1" x14ac:dyDescent="0.2">
      <c r="A110" s="64"/>
    </row>
    <row r="111" spans="1:1" x14ac:dyDescent="0.2">
      <c r="A111" s="64"/>
    </row>
    <row r="112" spans="1:1" x14ac:dyDescent="0.2">
      <c r="A112" s="64"/>
    </row>
    <row r="113" spans="1:1" x14ac:dyDescent="0.2">
      <c r="A113" s="64"/>
    </row>
    <row r="114" spans="1:1" x14ac:dyDescent="0.2">
      <c r="A114" s="64"/>
    </row>
    <row r="115" spans="1:1" x14ac:dyDescent="0.2">
      <c r="A115" s="62" t="s">
        <v>897</v>
      </c>
    </row>
    <row r="116" spans="1:1" x14ac:dyDescent="0.2">
      <c r="A116" s="64"/>
    </row>
    <row r="117" spans="1:1" x14ac:dyDescent="0.2">
      <c r="A117" s="62" t="s">
        <v>886</v>
      </c>
    </row>
    <row r="118" spans="1:1" x14ac:dyDescent="0.2">
      <c r="A118" s="64"/>
    </row>
    <row r="119" spans="1:1" x14ac:dyDescent="0.2">
      <c r="A119" s="64"/>
    </row>
    <row r="120" spans="1:1" x14ac:dyDescent="0.2">
      <c r="A120" s="64"/>
    </row>
    <row r="121" spans="1:1" x14ac:dyDescent="0.2">
      <c r="A121" s="64"/>
    </row>
    <row r="122" spans="1:1" x14ac:dyDescent="0.2">
      <c r="A122" s="64"/>
    </row>
    <row r="123" spans="1:1" x14ac:dyDescent="0.2">
      <c r="A123" s="64"/>
    </row>
    <row r="124" spans="1:1" x14ac:dyDescent="0.2">
      <c r="A124" s="64"/>
    </row>
    <row r="125" spans="1:1" x14ac:dyDescent="0.2">
      <c r="A125" s="64"/>
    </row>
    <row r="126" spans="1:1" x14ac:dyDescent="0.2">
      <c r="A126" s="64"/>
    </row>
    <row r="127" spans="1:1" x14ac:dyDescent="0.2">
      <c r="A127" s="64"/>
    </row>
    <row r="128" spans="1:1" x14ac:dyDescent="0.2">
      <c r="A128" s="64"/>
    </row>
    <row r="129" spans="1:1" x14ac:dyDescent="0.2">
      <c r="A129" s="64"/>
    </row>
    <row r="136" spans="1:1" x14ac:dyDescent="0.2">
      <c r="A136" s="14" t="s">
        <v>906</v>
      </c>
    </row>
    <row r="138" spans="1:1" x14ac:dyDescent="0.2">
      <c r="A138" s="7" t="s">
        <v>884</v>
      </c>
    </row>
  </sheetData>
  <mergeCells count="2">
    <mergeCell ref="A1:F1"/>
    <mergeCell ref="A90:C90"/>
  </mergeCells>
  <conditionalFormatting sqref="F2:F3">
    <cfRule type="cellIs" dxfId="27" priority="3" stopIfTrue="1" operator="between">
      <formula>0.009</formula>
      <formula>-0.009</formula>
    </cfRule>
  </conditionalFormatting>
  <conditionalFormatting sqref="F5:F131">
    <cfRule type="cellIs" dxfId="26" priority="1" stopIfTrue="1" operator="between">
      <formula>0.009</formula>
      <formula>-0.009</formula>
    </cfRule>
  </conditionalFormatting>
  <conditionalFormatting sqref="F232:F65541">
    <cfRule type="cellIs" dxfId="25" priority="2" stopIfTrue="1" operator="between">
      <formula>0.009</formula>
      <formula>-0.009</formula>
    </cfRule>
  </conditionalFormatting>
  <hyperlinks>
    <hyperlink ref="A92" r:id="rId1" xr:uid="{00000000-0004-0000-1D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167"/>
  <sheetViews>
    <sheetView workbookViewId="0">
      <selection sqref="A1:F1"/>
    </sheetView>
  </sheetViews>
  <sheetFormatPr defaultColWidth="9.140625" defaultRowHeight="11.25" x14ac:dyDescent="0.2"/>
  <cols>
    <col min="1" max="1" width="36.85546875" style="7" bestFit="1" customWidth="1"/>
    <col min="2" max="2" width="33.5703125" style="7" bestFit="1" customWidth="1"/>
    <col min="3" max="3" width="18.85546875" style="7" bestFit="1" customWidth="1"/>
    <col min="4" max="4" width="27.7109375" style="7" customWidth="1"/>
    <col min="5" max="5" width="23.85546875" style="10" customWidth="1"/>
    <col min="6" max="6" width="13.5703125" style="11" bestFit="1" customWidth="1"/>
    <col min="7" max="16384" width="9.140625" style="7"/>
  </cols>
  <sheetData>
    <row r="1" spans="1:8" s="1" customFormat="1" ht="15" x14ac:dyDescent="0.2">
      <c r="A1" s="79" t="s">
        <v>23</v>
      </c>
      <c r="B1" s="80"/>
      <c r="C1" s="80"/>
      <c r="D1" s="80"/>
      <c r="E1" s="80"/>
      <c r="F1" s="80"/>
    </row>
    <row r="2" spans="1:8" s="1" customFormat="1" ht="12" x14ac:dyDescent="0.2">
      <c r="E2" s="5"/>
      <c r="F2" s="9"/>
    </row>
    <row r="3" spans="1:8" s="1" customFormat="1" ht="12" x14ac:dyDescent="0.2">
      <c r="A3" s="8" t="s">
        <v>7</v>
      </c>
      <c r="B3" s="2"/>
      <c r="C3" s="3"/>
      <c r="D3" s="3"/>
      <c r="E3" s="4"/>
      <c r="F3" s="9"/>
    </row>
    <row r="4" spans="1:8" s="1" customFormat="1" ht="28.5" customHeight="1" x14ac:dyDescent="0.2">
      <c r="A4" s="6" t="s">
        <v>2</v>
      </c>
      <c r="B4" s="6" t="s">
        <v>0</v>
      </c>
      <c r="C4" s="13" t="s">
        <v>1</v>
      </c>
      <c r="D4" s="53" t="s">
        <v>6</v>
      </c>
      <c r="E4" s="12" t="s">
        <v>3</v>
      </c>
    </row>
    <row r="5" spans="1:8" x14ac:dyDescent="0.2">
      <c r="A5" s="16" t="s">
        <v>462</v>
      </c>
      <c r="B5" s="17"/>
      <c r="C5" s="17"/>
      <c r="D5" s="18"/>
      <c r="E5" s="19"/>
      <c r="F5" s="7"/>
    </row>
    <row r="6" spans="1:8" x14ac:dyDescent="0.2">
      <c r="A6" s="21" t="s">
        <v>844</v>
      </c>
      <c r="B6" s="21" t="s">
        <v>843</v>
      </c>
      <c r="C6" s="24">
        <v>4454734.5140000004</v>
      </c>
      <c r="D6" s="22">
        <v>372977.52733999997</v>
      </c>
      <c r="E6" s="23">
        <v>98.786464535758199</v>
      </c>
      <c r="F6" s="7"/>
    </row>
    <row r="7" spans="1:8" x14ac:dyDescent="0.2">
      <c r="A7" s="20" t="s">
        <v>28</v>
      </c>
      <c r="B7" s="20"/>
      <c r="C7" s="20"/>
      <c r="D7" s="25">
        <f>SUM(D6:D6)</f>
        <v>372977.52733999997</v>
      </c>
      <c r="E7" s="26">
        <f>SUM(E6:E6)</f>
        <v>98.786464535758199</v>
      </c>
      <c r="F7" s="14"/>
      <c r="G7" s="14"/>
      <c r="H7" s="14"/>
    </row>
    <row r="8" spans="1:8" x14ac:dyDescent="0.2">
      <c r="A8" s="21"/>
      <c r="B8" s="21"/>
      <c r="C8" s="21"/>
      <c r="D8" s="22"/>
      <c r="E8" s="23"/>
      <c r="F8" s="7"/>
    </row>
    <row r="9" spans="1:8" x14ac:dyDescent="0.2">
      <c r="A9" s="20" t="s">
        <v>33</v>
      </c>
      <c r="B9" s="20"/>
      <c r="C9" s="20"/>
      <c r="D9" s="25">
        <f>D7</f>
        <v>372977.52733999997</v>
      </c>
      <c r="E9" s="26">
        <f>E7</f>
        <v>98.786464535758199</v>
      </c>
      <c r="F9" s="14"/>
      <c r="G9" s="14"/>
      <c r="H9" s="14"/>
    </row>
    <row r="10" spans="1:8" x14ac:dyDescent="0.2">
      <c r="A10" s="20"/>
      <c r="B10" s="20"/>
      <c r="C10" s="20"/>
      <c r="D10" s="25"/>
      <c r="E10" s="26"/>
      <c r="F10" s="14"/>
      <c r="G10" s="14"/>
      <c r="H10" s="14"/>
    </row>
    <row r="11" spans="1:8" x14ac:dyDescent="0.2">
      <c r="A11" s="20" t="s">
        <v>35</v>
      </c>
      <c r="B11" s="20"/>
      <c r="C11" s="20"/>
      <c r="D11" s="25">
        <f>D13-(D7)</f>
        <v>4581.8165365000023</v>
      </c>
      <c r="E11" s="26">
        <f>E13-(E7)</f>
        <v>1.2135354642418008</v>
      </c>
      <c r="F11" s="14"/>
      <c r="G11" s="14"/>
      <c r="H11" s="14"/>
    </row>
    <row r="12" spans="1:8" x14ac:dyDescent="0.2">
      <c r="A12" s="20"/>
      <c r="B12" s="20"/>
      <c r="C12" s="20"/>
      <c r="D12" s="25"/>
      <c r="E12" s="26"/>
      <c r="F12" s="14"/>
      <c r="G12" s="14"/>
      <c r="H12" s="14"/>
    </row>
    <row r="13" spans="1:8" x14ac:dyDescent="0.2">
      <c r="A13" s="27" t="s">
        <v>34</v>
      </c>
      <c r="B13" s="27"/>
      <c r="C13" s="27"/>
      <c r="D13" s="28">
        <v>377559.34387649997</v>
      </c>
      <c r="E13" s="29">
        <v>100</v>
      </c>
      <c r="F13" s="14"/>
      <c r="G13" s="14"/>
      <c r="H13" s="14"/>
    </row>
    <row r="15" spans="1:8" x14ac:dyDescent="0.2">
      <c r="A15" s="14" t="s">
        <v>37</v>
      </c>
    </row>
    <row r="16" spans="1:8" x14ac:dyDescent="0.2">
      <c r="A16" s="14" t="s">
        <v>38</v>
      </c>
    </row>
    <row r="17" spans="1:6" x14ac:dyDescent="0.2">
      <c r="A17" s="14" t="s">
        <v>39</v>
      </c>
      <c r="B17" s="14"/>
      <c r="C17" s="30" t="s">
        <v>41</v>
      </c>
      <c r="D17" s="30" t="s">
        <v>40</v>
      </c>
      <c r="E17" s="14"/>
    </row>
    <row r="18" spans="1:6" x14ac:dyDescent="0.2">
      <c r="A18" s="7" t="s">
        <v>42</v>
      </c>
      <c r="C18" s="31">
        <v>63.668100000000003</v>
      </c>
      <c r="D18" s="31">
        <v>73.744699999999995</v>
      </c>
    </row>
    <row r="19" spans="1:6" x14ac:dyDescent="0.2">
      <c r="A19" s="7" t="s">
        <v>43</v>
      </c>
      <c r="C19" s="31">
        <v>63.668100000000003</v>
      </c>
      <c r="D19" s="31">
        <v>73.744699999999995</v>
      </c>
    </row>
    <row r="20" spans="1:6" x14ac:dyDescent="0.2">
      <c r="A20" s="7" t="s">
        <v>44</v>
      </c>
      <c r="C20" s="31">
        <v>71.191100000000006</v>
      </c>
      <c r="D20" s="31">
        <v>82.843599999999995</v>
      </c>
    </row>
    <row r="21" spans="1:6" x14ac:dyDescent="0.2">
      <c r="A21" s="7" t="s">
        <v>45</v>
      </c>
      <c r="C21" s="31">
        <v>71.191100000000006</v>
      </c>
      <c r="D21" s="31">
        <v>82.843599999999995</v>
      </c>
    </row>
    <row r="23" spans="1:6" x14ac:dyDescent="0.2">
      <c r="A23" s="7" t="s">
        <v>46</v>
      </c>
    </row>
    <row r="25" spans="1:6" x14ac:dyDescent="0.2">
      <c r="A25" s="14" t="s">
        <v>47</v>
      </c>
      <c r="D25" s="30" t="s">
        <v>48</v>
      </c>
    </row>
    <row r="27" spans="1:6" x14ac:dyDescent="0.2">
      <c r="A27" s="14" t="s">
        <v>341</v>
      </c>
      <c r="D27" s="52">
        <v>3.5999999999999999E-3</v>
      </c>
    </row>
    <row r="29" spans="1:6" x14ac:dyDescent="0.2">
      <c r="A29" s="84" t="s">
        <v>50</v>
      </c>
      <c r="B29" s="84"/>
      <c r="C29" s="84"/>
      <c r="D29" s="30" t="s">
        <v>48</v>
      </c>
    </row>
    <row r="31" spans="1:6" x14ac:dyDescent="0.2">
      <c r="A31" s="14" t="s">
        <v>864</v>
      </c>
      <c r="F31" s="7"/>
    </row>
    <row r="32" spans="1:6" x14ac:dyDescent="0.2">
      <c r="A32" s="61"/>
      <c r="F32" s="7"/>
    </row>
    <row r="33" spans="1:6" x14ac:dyDescent="0.2">
      <c r="A33" s="62" t="s">
        <v>885</v>
      </c>
      <c r="F33" s="7"/>
    </row>
    <row r="34" spans="1:6" x14ac:dyDescent="0.2">
      <c r="A34" s="63"/>
      <c r="F34" s="7"/>
    </row>
    <row r="35" spans="1:6" x14ac:dyDescent="0.2">
      <c r="A35" s="64"/>
      <c r="F35" s="7"/>
    </row>
    <row r="36" spans="1:6" x14ac:dyDescent="0.2">
      <c r="A36" s="64"/>
      <c r="F36" s="7"/>
    </row>
    <row r="37" spans="1:6" x14ac:dyDescent="0.2">
      <c r="A37" s="64"/>
      <c r="F37" s="7"/>
    </row>
    <row r="38" spans="1:6" x14ac:dyDescent="0.2">
      <c r="A38" s="64"/>
      <c r="F38" s="7"/>
    </row>
    <row r="39" spans="1:6" x14ac:dyDescent="0.2">
      <c r="A39" s="64"/>
      <c r="F39" s="7"/>
    </row>
    <row r="40" spans="1:6" x14ac:dyDescent="0.2">
      <c r="A40" s="64"/>
      <c r="F40" s="7"/>
    </row>
    <row r="41" spans="1:6" x14ac:dyDescent="0.2">
      <c r="A41" s="64"/>
      <c r="F41" s="7"/>
    </row>
    <row r="42" spans="1:6" x14ac:dyDescent="0.2">
      <c r="A42" s="64"/>
      <c r="F42" s="7"/>
    </row>
    <row r="43" spans="1:6" x14ac:dyDescent="0.2">
      <c r="A43" s="64"/>
      <c r="F43" s="7"/>
    </row>
    <row r="44" spans="1:6" x14ac:dyDescent="0.2">
      <c r="A44" s="64"/>
      <c r="F44" s="7"/>
    </row>
    <row r="45" spans="1:6" x14ac:dyDescent="0.2">
      <c r="A45" s="64"/>
      <c r="F45" s="7"/>
    </row>
    <row r="46" spans="1:6" x14ac:dyDescent="0.2">
      <c r="A46" s="64"/>
      <c r="F46" s="7"/>
    </row>
    <row r="47" spans="1:6" x14ac:dyDescent="0.2">
      <c r="A47" s="64"/>
      <c r="F47" s="7"/>
    </row>
    <row r="48" spans="1:6" x14ac:dyDescent="0.2">
      <c r="A48" s="64"/>
      <c r="F48" s="7"/>
    </row>
    <row r="49" spans="1:6" x14ac:dyDescent="0.2">
      <c r="A49" s="64"/>
      <c r="F49" s="7"/>
    </row>
    <row r="50" spans="1:6" x14ac:dyDescent="0.2">
      <c r="A50" s="64"/>
      <c r="F50" s="7"/>
    </row>
    <row r="51" spans="1:6" x14ac:dyDescent="0.2">
      <c r="A51" s="62" t="s">
        <v>907</v>
      </c>
      <c r="F51" s="7"/>
    </row>
    <row r="52" spans="1:6" x14ac:dyDescent="0.2">
      <c r="A52" s="64"/>
      <c r="F52" s="7"/>
    </row>
    <row r="53" spans="1:6" x14ac:dyDescent="0.2">
      <c r="A53" s="62" t="s">
        <v>886</v>
      </c>
      <c r="F53" s="7"/>
    </row>
    <row r="54" spans="1:6" x14ac:dyDescent="0.2">
      <c r="A54" s="64"/>
      <c r="F54" s="7"/>
    </row>
    <row r="55" spans="1:6" x14ac:dyDescent="0.2">
      <c r="A55" s="64"/>
      <c r="F55" s="7"/>
    </row>
    <row r="56" spans="1:6" x14ac:dyDescent="0.2">
      <c r="A56" s="64"/>
      <c r="F56" s="7"/>
    </row>
    <row r="57" spans="1:6" x14ac:dyDescent="0.2">
      <c r="A57" s="64"/>
      <c r="F57" s="7"/>
    </row>
    <row r="58" spans="1:6" x14ac:dyDescent="0.2">
      <c r="A58" s="64"/>
      <c r="F58" s="7"/>
    </row>
    <row r="59" spans="1:6" x14ac:dyDescent="0.2">
      <c r="A59" s="64"/>
      <c r="F59" s="7"/>
    </row>
    <row r="60" spans="1:6" x14ac:dyDescent="0.2">
      <c r="A60" s="64"/>
      <c r="F60" s="7"/>
    </row>
    <row r="61" spans="1:6" x14ac:dyDescent="0.2">
      <c r="A61" s="64"/>
      <c r="F61" s="7"/>
    </row>
    <row r="62" spans="1:6" x14ac:dyDescent="0.2">
      <c r="A62" s="64"/>
      <c r="F62" s="7"/>
    </row>
    <row r="63" spans="1:6" x14ac:dyDescent="0.2">
      <c r="A63" s="64"/>
      <c r="F63" s="7"/>
    </row>
    <row r="64" spans="1:6" x14ac:dyDescent="0.2">
      <c r="A64" s="64"/>
      <c r="F64" s="7"/>
    </row>
    <row r="65" spans="1:6" x14ac:dyDescent="0.2">
      <c r="A65" s="64"/>
      <c r="F65" s="7"/>
    </row>
    <row r="66" spans="1:6" x14ac:dyDescent="0.2">
      <c r="F66" s="7"/>
    </row>
    <row r="67" spans="1:6" x14ac:dyDescent="0.2">
      <c r="F67" s="7"/>
    </row>
    <row r="68" spans="1:6" x14ac:dyDescent="0.2">
      <c r="F68" s="7"/>
    </row>
    <row r="69" spans="1:6" x14ac:dyDescent="0.2">
      <c r="F69" s="7"/>
    </row>
    <row r="70" spans="1:6" x14ac:dyDescent="0.2">
      <c r="F70" s="7"/>
    </row>
    <row r="71" spans="1:6" x14ac:dyDescent="0.2">
      <c r="F71" s="7"/>
    </row>
    <row r="72" spans="1:6" x14ac:dyDescent="0.2">
      <c r="A72" s="7" t="s">
        <v>884</v>
      </c>
      <c r="F72" s="7"/>
    </row>
    <row r="73" spans="1:6" x14ac:dyDescent="0.2">
      <c r="F73" s="7"/>
    </row>
    <row r="74" spans="1:6" x14ac:dyDescent="0.2">
      <c r="F74" s="7"/>
    </row>
    <row r="75" spans="1:6" x14ac:dyDescent="0.2">
      <c r="F75" s="7"/>
    </row>
    <row r="76" spans="1:6" x14ac:dyDescent="0.2">
      <c r="F76" s="7"/>
    </row>
    <row r="77" spans="1:6" x14ac:dyDescent="0.2">
      <c r="F77" s="7"/>
    </row>
    <row r="78" spans="1:6" x14ac:dyDescent="0.2">
      <c r="F78" s="7"/>
    </row>
    <row r="79" spans="1:6" x14ac:dyDescent="0.2">
      <c r="F79" s="7"/>
    </row>
    <row r="80" spans="1:6" x14ac:dyDescent="0.2">
      <c r="F80" s="7"/>
    </row>
    <row r="81" spans="6:6" x14ac:dyDescent="0.2">
      <c r="F81" s="7"/>
    </row>
    <row r="82" spans="6:6" x14ac:dyDescent="0.2">
      <c r="F82" s="7"/>
    </row>
    <row r="83" spans="6:6" x14ac:dyDescent="0.2">
      <c r="F83" s="7"/>
    </row>
    <row r="84" spans="6:6" x14ac:dyDescent="0.2">
      <c r="F84" s="7"/>
    </row>
    <row r="85" spans="6:6" x14ac:dyDescent="0.2">
      <c r="F85" s="7"/>
    </row>
    <row r="86" spans="6:6" x14ac:dyDescent="0.2">
      <c r="F86" s="7"/>
    </row>
    <row r="87" spans="6:6" x14ac:dyDescent="0.2">
      <c r="F87" s="7"/>
    </row>
    <row r="88" spans="6:6" x14ac:dyDescent="0.2">
      <c r="F88" s="7"/>
    </row>
    <row r="89" spans="6:6" x14ac:dyDescent="0.2">
      <c r="F89" s="7"/>
    </row>
    <row r="90" spans="6:6" x14ac:dyDescent="0.2">
      <c r="F90" s="7"/>
    </row>
    <row r="91" spans="6:6" x14ac:dyDescent="0.2">
      <c r="F91" s="7"/>
    </row>
    <row r="92" spans="6:6" x14ac:dyDescent="0.2">
      <c r="F92" s="7"/>
    </row>
    <row r="93" spans="6:6" x14ac:dyDescent="0.2">
      <c r="F93" s="7"/>
    </row>
    <row r="94" spans="6:6" x14ac:dyDescent="0.2">
      <c r="F94" s="7"/>
    </row>
    <row r="95" spans="6:6" x14ac:dyDescent="0.2">
      <c r="F95" s="7"/>
    </row>
    <row r="96" spans="6:6" x14ac:dyDescent="0.2">
      <c r="F96" s="7"/>
    </row>
    <row r="97" spans="6:6" x14ac:dyDescent="0.2">
      <c r="F97" s="7"/>
    </row>
    <row r="98" spans="6:6" x14ac:dyDescent="0.2">
      <c r="F98" s="7"/>
    </row>
    <row r="99" spans="6:6" x14ac:dyDescent="0.2">
      <c r="F99" s="7"/>
    </row>
    <row r="100" spans="6:6" x14ac:dyDescent="0.2">
      <c r="F100" s="7"/>
    </row>
    <row r="101" spans="6:6" x14ac:dyDescent="0.2">
      <c r="F101" s="7"/>
    </row>
    <row r="102" spans="6:6" x14ac:dyDescent="0.2">
      <c r="F102" s="7"/>
    </row>
    <row r="103" spans="6:6" x14ac:dyDescent="0.2">
      <c r="F103" s="7"/>
    </row>
    <row r="104" spans="6:6" x14ac:dyDescent="0.2">
      <c r="F104" s="7"/>
    </row>
    <row r="105" spans="6:6" x14ac:dyDescent="0.2">
      <c r="F105" s="7"/>
    </row>
    <row r="106" spans="6:6" x14ac:dyDescent="0.2">
      <c r="F106" s="7"/>
    </row>
    <row r="107" spans="6:6" x14ac:dyDescent="0.2">
      <c r="F107" s="7"/>
    </row>
    <row r="108" spans="6:6" x14ac:dyDescent="0.2">
      <c r="F108" s="7"/>
    </row>
    <row r="109" spans="6:6" x14ac:dyDescent="0.2">
      <c r="F109" s="7"/>
    </row>
    <row r="110" spans="6:6" x14ac:dyDescent="0.2">
      <c r="F110" s="7"/>
    </row>
    <row r="111" spans="6:6" x14ac:dyDescent="0.2">
      <c r="F111" s="7"/>
    </row>
    <row r="112" spans="6:6" x14ac:dyDescent="0.2">
      <c r="F112" s="7"/>
    </row>
    <row r="113" spans="6:6" x14ac:dyDescent="0.2">
      <c r="F113" s="7"/>
    </row>
    <row r="114" spans="6:6" x14ac:dyDescent="0.2">
      <c r="F114" s="7"/>
    </row>
    <row r="115" spans="6:6" x14ac:dyDescent="0.2">
      <c r="F115" s="7"/>
    </row>
    <row r="116" spans="6:6" x14ac:dyDescent="0.2">
      <c r="F116" s="7"/>
    </row>
    <row r="117" spans="6:6" x14ac:dyDescent="0.2">
      <c r="F117" s="7"/>
    </row>
    <row r="118" spans="6:6" x14ac:dyDescent="0.2">
      <c r="F118" s="7"/>
    </row>
    <row r="119" spans="6:6" x14ac:dyDescent="0.2">
      <c r="F119" s="7"/>
    </row>
    <row r="120" spans="6:6" x14ac:dyDescent="0.2">
      <c r="F120" s="7"/>
    </row>
    <row r="121" spans="6:6" x14ac:dyDescent="0.2">
      <c r="F121" s="7"/>
    </row>
    <row r="122" spans="6:6" x14ac:dyDescent="0.2">
      <c r="F122" s="7"/>
    </row>
    <row r="123" spans="6:6" x14ac:dyDescent="0.2">
      <c r="F123" s="7"/>
    </row>
    <row r="124" spans="6:6" x14ac:dyDescent="0.2">
      <c r="F124" s="7"/>
    </row>
    <row r="125" spans="6:6" x14ac:dyDescent="0.2">
      <c r="F125" s="7"/>
    </row>
    <row r="126" spans="6:6" x14ac:dyDescent="0.2">
      <c r="F126" s="7"/>
    </row>
    <row r="127" spans="6:6" x14ac:dyDescent="0.2">
      <c r="F127" s="7"/>
    </row>
    <row r="128" spans="6:6" x14ac:dyDescent="0.2">
      <c r="F128" s="7"/>
    </row>
    <row r="129" spans="6:6" x14ac:dyDescent="0.2">
      <c r="F129" s="7"/>
    </row>
    <row r="130" spans="6:6" x14ac:dyDescent="0.2">
      <c r="F130" s="7"/>
    </row>
    <row r="131" spans="6:6" x14ac:dyDescent="0.2">
      <c r="F131" s="7"/>
    </row>
    <row r="132" spans="6:6" x14ac:dyDescent="0.2">
      <c r="F132" s="7"/>
    </row>
    <row r="133" spans="6:6" x14ac:dyDescent="0.2">
      <c r="F133" s="7"/>
    </row>
    <row r="134" spans="6:6" x14ac:dyDescent="0.2">
      <c r="F134" s="7"/>
    </row>
    <row r="135" spans="6:6" x14ac:dyDescent="0.2">
      <c r="F135" s="7"/>
    </row>
    <row r="136" spans="6:6" x14ac:dyDescent="0.2">
      <c r="F136" s="7"/>
    </row>
    <row r="137" spans="6:6" x14ac:dyDescent="0.2">
      <c r="F137" s="7"/>
    </row>
    <row r="138" spans="6:6" x14ac:dyDescent="0.2">
      <c r="F138" s="7"/>
    </row>
    <row r="139" spans="6:6" x14ac:dyDescent="0.2">
      <c r="F139" s="7"/>
    </row>
    <row r="140" spans="6:6" x14ac:dyDescent="0.2">
      <c r="F140" s="7"/>
    </row>
    <row r="141" spans="6:6" x14ac:dyDescent="0.2">
      <c r="F141" s="7"/>
    </row>
    <row r="142" spans="6:6" x14ac:dyDescent="0.2">
      <c r="F142" s="7"/>
    </row>
    <row r="143" spans="6:6" x14ac:dyDescent="0.2">
      <c r="F143" s="7"/>
    </row>
    <row r="144" spans="6:6" x14ac:dyDescent="0.2">
      <c r="F144" s="7"/>
    </row>
    <row r="145" spans="6:6" x14ac:dyDescent="0.2">
      <c r="F145" s="7"/>
    </row>
    <row r="146" spans="6:6" x14ac:dyDescent="0.2">
      <c r="F146" s="7"/>
    </row>
    <row r="147" spans="6:6" x14ac:dyDescent="0.2">
      <c r="F147" s="7"/>
    </row>
    <row r="148" spans="6:6" x14ac:dyDescent="0.2">
      <c r="F148" s="7"/>
    </row>
    <row r="149" spans="6:6" x14ac:dyDescent="0.2">
      <c r="F149" s="7"/>
    </row>
    <row r="150" spans="6:6" x14ac:dyDescent="0.2">
      <c r="F150" s="7"/>
    </row>
    <row r="151" spans="6:6" x14ac:dyDescent="0.2">
      <c r="F151" s="7"/>
    </row>
    <row r="152" spans="6:6" x14ac:dyDescent="0.2">
      <c r="F152" s="7"/>
    </row>
    <row r="153" spans="6:6" x14ac:dyDescent="0.2">
      <c r="F153" s="7"/>
    </row>
    <row r="154" spans="6:6" x14ac:dyDescent="0.2">
      <c r="F154" s="7"/>
    </row>
    <row r="155" spans="6:6" x14ac:dyDescent="0.2">
      <c r="F155" s="7"/>
    </row>
    <row r="156" spans="6:6" x14ac:dyDescent="0.2">
      <c r="F156" s="7"/>
    </row>
    <row r="157" spans="6:6" x14ac:dyDescent="0.2">
      <c r="F157" s="7"/>
    </row>
    <row r="158" spans="6:6" x14ac:dyDescent="0.2">
      <c r="F158" s="7"/>
    </row>
    <row r="159" spans="6:6" x14ac:dyDescent="0.2">
      <c r="F159" s="7"/>
    </row>
    <row r="160" spans="6:6" x14ac:dyDescent="0.2">
      <c r="F160" s="7"/>
    </row>
    <row r="161" spans="6:6" x14ac:dyDescent="0.2">
      <c r="F161" s="7"/>
    </row>
    <row r="162" spans="6:6" x14ac:dyDescent="0.2">
      <c r="F162" s="7"/>
    </row>
    <row r="163" spans="6:6" x14ac:dyDescent="0.2">
      <c r="F163" s="7"/>
    </row>
    <row r="164" spans="6:6" x14ac:dyDescent="0.2">
      <c r="F164" s="7"/>
    </row>
    <row r="165" spans="6:6" x14ac:dyDescent="0.2">
      <c r="F165" s="7"/>
    </row>
    <row r="166" spans="6:6" x14ac:dyDescent="0.2">
      <c r="F166" s="7"/>
    </row>
    <row r="167" spans="6:6" x14ac:dyDescent="0.2">
      <c r="F167" s="7"/>
    </row>
  </sheetData>
  <mergeCells count="2">
    <mergeCell ref="A1:F1"/>
    <mergeCell ref="A29:C29"/>
  </mergeCells>
  <conditionalFormatting sqref="F2:F3 E5:E13 F14:F30">
    <cfRule type="cellIs" dxfId="24" priority="2" stopIfTrue="1" operator="between">
      <formula>0.009</formula>
      <formula>-0.009</formula>
    </cfRule>
  </conditionalFormatting>
  <conditionalFormatting sqref="F168:F65540">
    <cfRule type="cellIs" dxfId="23" priority="1" stopIfTrue="1" operator="between">
      <formula>0.009</formula>
      <formula>-0.009</formula>
    </cfRule>
  </conditionalFormatting>
  <hyperlinks>
    <hyperlink ref="A34" r:id="rId1" tooltip="https://www.franklintempletonindia.com/downloadsServlet/pdf/product-labels-jg9o5k7l" display="https://www.franklintempletonindia.com/downloadsServlet/pdf/product-labels-jg9o5k7l" xr:uid="{00000000-0004-0000-1E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166"/>
  <sheetViews>
    <sheetView workbookViewId="0">
      <selection sqref="A1:F1"/>
    </sheetView>
  </sheetViews>
  <sheetFormatPr defaultColWidth="9.140625" defaultRowHeight="11.25" x14ac:dyDescent="0.2"/>
  <cols>
    <col min="1" max="1" width="36.85546875" style="7" bestFit="1" customWidth="1"/>
    <col min="2" max="2" width="39.28515625" style="7" bestFit="1" customWidth="1"/>
    <col min="3" max="3" width="18.85546875" style="7" bestFit="1" customWidth="1"/>
    <col min="4" max="4" width="27.85546875" style="7" customWidth="1"/>
    <col min="5" max="5" width="18.85546875" style="10" customWidth="1"/>
    <col min="6" max="6" width="13.5703125" style="11" bestFit="1" customWidth="1"/>
    <col min="7" max="16384" width="9.140625" style="7"/>
  </cols>
  <sheetData>
    <row r="1" spans="1:8" s="1" customFormat="1" ht="15" x14ac:dyDescent="0.2">
      <c r="A1" s="79" t="s">
        <v>1299</v>
      </c>
      <c r="B1" s="80"/>
      <c r="C1" s="80"/>
      <c r="D1" s="80"/>
      <c r="E1" s="80"/>
      <c r="F1" s="80"/>
    </row>
    <row r="2" spans="1:8" s="1" customFormat="1" ht="12" x14ac:dyDescent="0.2">
      <c r="E2" s="5"/>
      <c r="F2" s="9"/>
    </row>
    <row r="3" spans="1:8" s="1" customFormat="1" ht="12" x14ac:dyDescent="0.2">
      <c r="A3" s="8" t="s">
        <v>7</v>
      </c>
      <c r="B3" s="2"/>
      <c r="C3" s="3"/>
      <c r="D3" s="3"/>
      <c r="E3" s="4"/>
      <c r="F3" s="9"/>
    </row>
    <row r="4" spans="1:8" s="1" customFormat="1" ht="28.5" customHeight="1" x14ac:dyDescent="0.2">
      <c r="A4" s="6" t="s">
        <v>2</v>
      </c>
      <c r="B4" s="6" t="s">
        <v>0</v>
      </c>
      <c r="C4" s="13" t="s">
        <v>1</v>
      </c>
      <c r="D4" s="53" t="s">
        <v>6</v>
      </c>
      <c r="E4" s="12" t="s">
        <v>3</v>
      </c>
    </row>
    <row r="5" spans="1:8" x14ac:dyDescent="0.2">
      <c r="A5" s="16" t="s">
        <v>462</v>
      </c>
      <c r="B5" s="17"/>
      <c r="C5" s="17"/>
      <c r="D5" s="18"/>
      <c r="E5" s="19"/>
      <c r="F5" s="7"/>
    </row>
    <row r="6" spans="1:8" x14ac:dyDescent="0.2">
      <c r="A6" s="21" t="s">
        <v>846</v>
      </c>
      <c r="B6" s="21" t="s">
        <v>845</v>
      </c>
      <c r="C6" s="24">
        <v>53620.402000000002</v>
      </c>
      <c r="D6" s="22">
        <v>1523.4619150000001</v>
      </c>
      <c r="E6" s="23">
        <v>97.774600870620006</v>
      </c>
      <c r="F6" s="7"/>
    </row>
    <row r="7" spans="1:8" x14ac:dyDescent="0.2">
      <c r="A7" s="20" t="s">
        <v>28</v>
      </c>
      <c r="B7" s="20"/>
      <c r="C7" s="20"/>
      <c r="D7" s="25">
        <f>SUM(D6:D6)</f>
        <v>1523.4619150000001</v>
      </c>
      <c r="E7" s="26">
        <f>SUM(E6:E6)</f>
        <v>97.774600870620006</v>
      </c>
      <c r="F7" s="14"/>
      <c r="G7" s="14"/>
      <c r="H7" s="14"/>
    </row>
    <row r="8" spans="1:8" x14ac:dyDescent="0.2">
      <c r="A8" s="21"/>
      <c r="B8" s="21"/>
      <c r="C8" s="21"/>
      <c r="D8" s="22"/>
      <c r="E8" s="23"/>
      <c r="F8" s="7"/>
    </row>
    <row r="9" spans="1:8" x14ac:dyDescent="0.2">
      <c r="A9" s="20" t="s">
        <v>33</v>
      </c>
      <c r="B9" s="20"/>
      <c r="C9" s="20"/>
      <c r="D9" s="25">
        <f>D7</f>
        <v>1523.4619150000001</v>
      </c>
      <c r="E9" s="26">
        <f>E7</f>
        <v>97.774600870620006</v>
      </c>
      <c r="F9" s="14"/>
      <c r="G9" s="14"/>
      <c r="H9" s="14"/>
    </row>
    <row r="10" spans="1:8" x14ac:dyDescent="0.2">
      <c r="A10" s="20"/>
      <c r="B10" s="20"/>
      <c r="C10" s="20"/>
      <c r="D10" s="25"/>
      <c r="E10" s="26"/>
      <c r="F10" s="14"/>
      <c r="G10" s="14"/>
      <c r="H10" s="14"/>
    </row>
    <row r="11" spans="1:8" x14ac:dyDescent="0.2">
      <c r="A11" s="20" t="s">
        <v>35</v>
      </c>
      <c r="B11" s="20"/>
      <c r="C11" s="20"/>
      <c r="D11" s="25">
        <f>D13-(D7)</f>
        <v>34.674759999999878</v>
      </c>
      <c r="E11" s="26">
        <f>E13-(E7)</f>
        <v>2.2253991293799942</v>
      </c>
      <c r="F11" s="14"/>
      <c r="G11" s="14"/>
      <c r="H11" s="14"/>
    </row>
    <row r="12" spans="1:8" x14ac:dyDescent="0.2">
      <c r="A12" s="20"/>
      <c r="B12" s="20"/>
      <c r="C12" s="20"/>
      <c r="D12" s="25"/>
      <c r="E12" s="26"/>
      <c r="F12" s="14"/>
      <c r="G12" s="14"/>
      <c r="H12" s="14"/>
    </row>
    <row r="13" spans="1:8" x14ac:dyDescent="0.2">
      <c r="A13" s="27" t="s">
        <v>34</v>
      </c>
      <c r="B13" s="27"/>
      <c r="C13" s="27"/>
      <c r="D13" s="28">
        <v>1558.136675</v>
      </c>
      <c r="E13" s="29">
        <v>100</v>
      </c>
      <c r="F13" s="14"/>
      <c r="G13" s="14"/>
      <c r="H13" s="14"/>
    </row>
    <row r="15" spans="1:8" x14ac:dyDescent="0.2">
      <c r="A15" s="14" t="s">
        <v>37</v>
      </c>
    </row>
    <row r="16" spans="1:8" x14ac:dyDescent="0.2">
      <c r="A16" s="14" t="s">
        <v>38</v>
      </c>
    </row>
    <row r="17" spans="1:6" x14ac:dyDescent="0.2">
      <c r="A17" s="14" t="s">
        <v>39</v>
      </c>
      <c r="B17" s="14"/>
      <c r="C17" s="30" t="s">
        <v>41</v>
      </c>
      <c r="D17" s="30" t="s">
        <v>40</v>
      </c>
    </row>
    <row r="18" spans="1:6" x14ac:dyDescent="0.2">
      <c r="A18" s="7" t="s">
        <v>42</v>
      </c>
      <c r="C18" s="31">
        <v>10.648400000000001</v>
      </c>
      <c r="D18" s="31">
        <v>10.158899999999999</v>
      </c>
    </row>
    <row r="19" spans="1:6" x14ac:dyDescent="0.2">
      <c r="A19" s="7" t="s">
        <v>43</v>
      </c>
      <c r="C19" s="31">
        <v>10.648400000000001</v>
      </c>
      <c r="D19" s="31">
        <v>10.158899999999999</v>
      </c>
    </row>
    <row r="20" spans="1:6" x14ac:dyDescent="0.2">
      <c r="A20" s="7" t="s">
        <v>44</v>
      </c>
      <c r="C20" s="31">
        <v>11.883900000000001</v>
      </c>
      <c r="D20" s="31">
        <v>11.386699999999999</v>
      </c>
    </row>
    <row r="21" spans="1:6" x14ac:dyDescent="0.2">
      <c r="A21" s="7" t="s">
        <v>45</v>
      </c>
      <c r="C21" s="31">
        <v>11.883900000000001</v>
      </c>
      <c r="D21" s="31">
        <v>11.386699999999999</v>
      </c>
    </row>
    <row r="23" spans="1:6" x14ac:dyDescent="0.2">
      <c r="A23" s="7" t="s">
        <v>46</v>
      </c>
    </row>
    <row r="25" spans="1:6" x14ac:dyDescent="0.2">
      <c r="A25" s="14" t="s">
        <v>47</v>
      </c>
      <c r="D25" s="30" t="s">
        <v>48</v>
      </c>
    </row>
    <row r="27" spans="1:6" x14ac:dyDescent="0.2">
      <c r="A27" s="14" t="s">
        <v>341</v>
      </c>
      <c r="D27" s="52">
        <v>1.0999999999999999E-2</v>
      </c>
    </row>
    <row r="29" spans="1:6" x14ac:dyDescent="0.2">
      <c r="A29" s="84" t="s">
        <v>50</v>
      </c>
      <c r="B29" s="84"/>
      <c r="C29" s="84"/>
      <c r="D29" s="30" t="s">
        <v>48</v>
      </c>
    </row>
    <row r="31" spans="1:6" x14ac:dyDescent="0.2">
      <c r="A31" s="14" t="s">
        <v>864</v>
      </c>
      <c r="F31" s="7"/>
    </row>
    <row r="32" spans="1:6" x14ac:dyDescent="0.2">
      <c r="A32" s="61"/>
      <c r="F32" s="7"/>
    </row>
    <row r="33" spans="1:6" x14ac:dyDescent="0.2">
      <c r="A33" s="62" t="s">
        <v>885</v>
      </c>
      <c r="F33" s="7"/>
    </row>
    <row r="34" spans="1:6" x14ac:dyDescent="0.2">
      <c r="A34" s="63"/>
      <c r="F34" s="7"/>
    </row>
    <row r="35" spans="1:6" x14ac:dyDescent="0.2">
      <c r="A35" s="64"/>
      <c r="F35" s="7"/>
    </row>
    <row r="36" spans="1:6" x14ac:dyDescent="0.2">
      <c r="A36" s="64"/>
      <c r="F36" s="7"/>
    </row>
    <row r="37" spans="1:6" x14ac:dyDescent="0.2">
      <c r="A37" s="64"/>
      <c r="F37" s="7"/>
    </row>
    <row r="38" spans="1:6" x14ac:dyDescent="0.2">
      <c r="A38" s="64"/>
      <c r="F38" s="7"/>
    </row>
    <row r="39" spans="1:6" x14ac:dyDescent="0.2">
      <c r="A39" s="64"/>
      <c r="F39" s="7"/>
    </row>
    <row r="40" spans="1:6" x14ac:dyDescent="0.2">
      <c r="A40" s="64"/>
      <c r="F40" s="7"/>
    </row>
    <row r="41" spans="1:6" x14ac:dyDescent="0.2">
      <c r="A41" s="64"/>
      <c r="F41" s="7"/>
    </row>
    <row r="42" spans="1:6" x14ac:dyDescent="0.2">
      <c r="A42" s="64"/>
      <c r="F42" s="7"/>
    </row>
    <row r="43" spans="1:6" x14ac:dyDescent="0.2">
      <c r="A43" s="64"/>
      <c r="F43" s="7"/>
    </row>
    <row r="44" spans="1:6" x14ac:dyDescent="0.2">
      <c r="A44" s="64"/>
      <c r="F44" s="7"/>
    </row>
    <row r="45" spans="1:6" x14ac:dyDescent="0.2">
      <c r="A45" s="64"/>
      <c r="F45" s="7"/>
    </row>
    <row r="46" spans="1:6" x14ac:dyDescent="0.2">
      <c r="A46" s="64"/>
      <c r="F46" s="7"/>
    </row>
    <row r="47" spans="1:6" x14ac:dyDescent="0.2">
      <c r="A47" s="64"/>
      <c r="F47" s="7"/>
    </row>
    <row r="48" spans="1:6" x14ac:dyDescent="0.2">
      <c r="A48" s="64"/>
      <c r="F48" s="7"/>
    </row>
    <row r="49" spans="1:6" x14ac:dyDescent="0.2">
      <c r="A49" s="64"/>
      <c r="F49" s="7"/>
    </row>
    <row r="50" spans="1:6" x14ac:dyDescent="0.2">
      <c r="A50" s="62" t="s">
        <v>908</v>
      </c>
      <c r="F50" s="7"/>
    </row>
    <row r="51" spans="1:6" x14ac:dyDescent="0.2">
      <c r="A51" s="64"/>
      <c r="F51" s="7"/>
    </row>
    <row r="52" spans="1:6" x14ac:dyDescent="0.2">
      <c r="A52" s="62" t="s">
        <v>886</v>
      </c>
      <c r="F52" s="7"/>
    </row>
    <row r="53" spans="1:6" x14ac:dyDescent="0.2">
      <c r="A53" s="64"/>
      <c r="F53" s="7"/>
    </row>
    <row r="54" spans="1:6" x14ac:dyDescent="0.2">
      <c r="A54" s="64"/>
      <c r="F54" s="7"/>
    </row>
    <row r="55" spans="1:6" x14ac:dyDescent="0.2">
      <c r="A55" s="64"/>
      <c r="F55" s="7"/>
    </row>
    <row r="56" spans="1:6" x14ac:dyDescent="0.2">
      <c r="A56" s="64"/>
      <c r="F56" s="7"/>
    </row>
    <row r="57" spans="1:6" x14ac:dyDescent="0.2">
      <c r="A57" s="64"/>
      <c r="F57" s="7"/>
    </row>
    <row r="58" spans="1:6" x14ac:dyDescent="0.2">
      <c r="A58" s="64"/>
      <c r="F58" s="7"/>
    </row>
    <row r="59" spans="1:6" x14ac:dyDescent="0.2">
      <c r="A59" s="64"/>
      <c r="F59" s="7"/>
    </row>
    <row r="60" spans="1:6" x14ac:dyDescent="0.2">
      <c r="A60" s="64"/>
      <c r="F60" s="7"/>
    </row>
    <row r="61" spans="1:6" x14ac:dyDescent="0.2">
      <c r="A61" s="64"/>
      <c r="F61" s="7"/>
    </row>
    <row r="62" spans="1:6" x14ac:dyDescent="0.2">
      <c r="A62" s="64"/>
      <c r="F62" s="7"/>
    </row>
    <row r="63" spans="1:6" x14ac:dyDescent="0.2">
      <c r="A63" s="64"/>
      <c r="F63" s="7"/>
    </row>
    <row r="64" spans="1:6" x14ac:dyDescent="0.2">
      <c r="A64" s="64"/>
      <c r="F64" s="7"/>
    </row>
    <row r="65" spans="1:6" x14ac:dyDescent="0.2">
      <c r="F65" s="7"/>
    </row>
    <row r="66" spans="1:6" x14ac:dyDescent="0.2">
      <c r="F66" s="7"/>
    </row>
    <row r="67" spans="1:6" x14ac:dyDescent="0.2">
      <c r="F67" s="7"/>
    </row>
    <row r="68" spans="1:6" x14ac:dyDescent="0.2">
      <c r="F68" s="7"/>
    </row>
    <row r="69" spans="1:6" x14ac:dyDescent="0.2">
      <c r="F69" s="7"/>
    </row>
    <row r="70" spans="1:6" x14ac:dyDescent="0.2">
      <c r="F70" s="7"/>
    </row>
    <row r="71" spans="1:6" x14ac:dyDescent="0.2">
      <c r="A71" s="7" t="s">
        <v>884</v>
      </c>
      <c r="F71" s="7"/>
    </row>
    <row r="72" spans="1:6" x14ac:dyDescent="0.2">
      <c r="F72" s="7"/>
    </row>
    <row r="73" spans="1:6" x14ac:dyDescent="0.2">
      <c r="F73" s="7"/>
    </row>
    <row r="74" spans="1:6" x14ac:dyDescent="0.2">
      <c r="F74" s="7"/>
    </row>
    <row r="75" spans="1:6" x14ac:dyDescent="0.2">
      <c r="F75" s="7"/>
    </row>
    <row r="76" spans="1:6" x14ac:dyDescent="0.2">
      <c r="F76" s="7"/>
    </row>
    <row r="77" spans="1:6" x14ac:dyDescent="0.2">
      <c r="F77" s="7"/>
    </row>
    <row r="78" spans="1:6" x14ac:dyDescent="0.2">
      <c r="F78" s="7"/>
    </row>
    <row r="79" spans="1:6" x14ac:dyDescent="0.2">
      <c r="F79" s="7"/>
    </row>
    <row r="80" spans="1:6" x14ac:dyDescent="0.2">
      <c r="F80" s="7"/>
    </row>
    <row r="81" spans="6:6" x14ac:dyDescent="0.2">
      <c r="F81" s="7"/>
    </row>
    <row r="82" spans="6:6" x14ac:dyDescent="0.2">
      <c r="F82" s="7"/>
    </row>
    <row r="83" spans="6:6" x14ac:dyDescent="0.2">
      <c r="F83" s="7"/>
    </row>
    <row r="84" spans="6:6" x14ac:dyDescent="0.2">
      <c r="F84" s="7"/>
    </row>
    <row r="85" spans="6:6" x14ac:dyDescent="0.2">
      <c r="F85" s="7"/>
    </row>
    <row r="86" spans="6:6" x14ac:dyDescent="0.2">
      <c r="F86" s="7"/>
    </row>
    <row r="87" spans="6:6" x14ac:dyDescent="0.2">
      <c r="F87" s="7"/>
    </row>
    <row r="88" spans="6:6" x14ac:dyDescent="0.2">
      <c r="F88" s="7"/>
    </row>
    <row r="89" spans="6:6" x14ac:dyDescent="0.2">
      <c r="F89" s="7"/>
    </row>
    <row r="90" spans="6:6" x14ac:dyDescent="0.2">
      <c r="F90" s="7"/>
    </row>
    <row r="91" spans="6:6" x14ac:dyDescent="0.2">
      <c r="F91" s="7"/>
    </row>
    <row r="92" spans="6:6" x14ac:dyDescent="0.2">
      <c r="F92" s="7"/>
    </row>
    <row r="93" spans="6:6" x14ac:dyDescent="0.2">
      <c r="F93" s="7"/>
    </row>
    <row r="94" spans="6:6" x14ac:dyDescent="0.2">
      <c r="F94" s="7"/>
    </row>
    <row r="95" spans="6:6" x14ac:dyDescent="0.2">
      <c r="F95" s="7"/>
    </row>
    <row r="96" spans="6:6" x14ac:dyDescent="0.2">
      <c r="F96" s="7"/>
    </row>
    <row r="97" spans="6:6" x14ac:dyDescent="0.2">
      <c r="F97" s="7"/>
    </row>
    <row r="98" spans="6:6" x14ac:dyDescent="0.2">
      <c r="F98" s="7"/>
    </row>
    <row r="99" spans="6:6" x14ac:dyDescent="0.2">
      <c r="F99" s="7"/>
    </row>
    <row r="100" spans="6:6" x14ac:dyDescent="0.2">
      <c r="F100" s="7"/>
    </row>
    <row r="101" spans="6:6" x14ac:dyDescent="0.2">
      <c r="F101" s="7"/>
    </row>
    <row r="102" spans="6:6" x14ac:dyDescent="0.2">
      <c r="F102" s="7"/>
    </row>
    <row r="103" spans="6:6" x14ac:dyDescent="0.2">
      <c r="F103" s="7"/>
    </row>
    <row r="104" spans="6:6" x14ac:dyDescent="0.2">
      <c r="F104" s="7"/>
    </row>
    <row r="105" spans="6:6" x14ac:dyDescent="0.2">
      <c r="F105" s="7"/>
    </row>
    <row r="106" spans="6:6" x14ac:dyDescent="0.2">
      <c r="F106" s="7"/>
    </row>
    <row r="107" spans="6:6" x14ac:dyDescent="0.2">
      <c r="F107" s="7"/>
    </row>
    <row r="108" spans="6:6" x14ac:dyDescent="0.2">
      <c r="F108" s="7"/>
    </row>
    <row r="109" spans="6:6" x14ac:dyDescent="0.2">
      <c r="F109" s="7"/>
    </row>
    <row r="110" spans="6:6" x14ac:dyDescent="0.2">
      <c r="F110" s="7"/>
    </row>
    <row r="111" spans="6:6" x14ac:dyDescent="0.2">
      <c r="F111" s="7"/>
    </row>
    <row r="112" spans="6:6" x14ac:dyDescent="0.2">
      <c r="F112" s="7"/>
    </row>
    <row r="113" spans="6:6" x14ac:dyDescent="0.2">
      <c r="F113" s="7"/>
    </row>
    <row r="114" spans="6:6" x14ac:dyDescent="0.2">
      <c r="F114" s="7"/>
    </row>
    <row r="115" spans="6:6" x14ac:dyDescent="0.2">
      <c r="F115" s="7"/>
    </row>
    <row r="116" spans="6:6" x14ac:dyDescent="0.2">
      <c r="F116" s="7"/>
    </row>
    <row r="117" spans="6:6" x14ac:dyDescent="0.2">
      <c r="F117" s="7"/>
    </row>
    <row r="118" spans="6:6" x14ac:dyDescent="0.2">
      <c r="F118" s="7"/>
    </row>
    <row r="119" spans="6:6" x14ac:dyDescent="0.2">
      <c r="F119" s="7"/>
    </row>
    <row r="120" spans="6:6" x14ac:dyDescent="0.2">
      <c r="F120" s="7"/>
    </row>
    <row r="121" spans="6:6" x14ac:dyDescent="0.2">
      <c r="F121" s="7"/>
    </row>
    <row r="122" spans="6:6" x14ac:dyDescent="0.2">
      <c r="F122" s="7"/>
    </row>
    <row r="123" spans="6:6" x14ac:dyDescent="0.2">
      <c r="F123" s="7"/>
    </row>
    <row r="124" spans="6:6" x14ac:dyDescent="0.2">
      <c r="F124" s="7"/>
    </row>
    <row r="125" spans="6:6" x14ac:dyDescent="0.2">
      <c r="F125" s="7"/>
    </row>
    <row r="126" spans="6:6" x14ac:dyDescent="0.2">
      <c r="F126" s="7"/>
    </row>
    <row r="127" spans="6:6" x14ac:dyDescent="0.2">
      <c r="F127" s="7"/>
    </row>
    <row r="128" spans="6:6" x14ac:dyDescent="0.2">
      <c r="F128" s="7"/>
    </row>
    <row r="129" spans="6:6" x14ac:dyDescent="0.2">
      <c r="F129" s="7"/>
    </row>
    <row r="130" spans="6:6" x14ac:dyDescent="0.2">
      <c r="F130" s="7"/>
    </row>
    <row r="131" spans="6:6" x14ac:dyDescent="0.2">
      <c r="F131" s="7"/>
    </row>
    <row r="132" spans="6:6" x14ac:dyDescent="0.2">
      <c r="F132" s="7"/>
    </row>
    <row r="133" spans="6:6" x14ac:dyDescent="0.2">
      <c r="F133" s="7"/>
    </row>
    <row r="134" spans="6:6" x14ac:dyDescent="0.2">
      <c r="F134" s="7"/>
    </row>
    <row r="135" spans="6:6" x14ac:dyDescent="0.2">
      <c r="F135" s="7"/>
    </row>
    <row r="136" spans="6:6" x14ac:dyDescent="0.2">
      <c r="F136" s="7"/>
    </row>
    <row r="137" spans="6:6" x14ac:dyDescent="0.2">
      <c r="F137" s="7"/>
    </row>
    <row r="138" spans="6:6" x14ac:dyDescent="0.2">
      <c r="F138" s="7"/>
    </row>
    <row r="139" spans="6:6" x14ac:dyDescent="0.2">
      <c r="F139" s="7"/>
    </row>
    <row r="140" spans="6:6" x14ac:dyDescent="0.2">
      <c r="F140" s="7"/>
    </row>
    <row r="141" spans="6:6" x14ac:dyDescent="0.2">
      <c r="F141" s="7"/>
    </row>
    <row r="142" spans="6:6" x14ac:dyDescent="0.2">
      <c r="F142" s="7"/>
    </row>
    <row r="143" spans="6:6" x14ac:dyDescent="0.2">
      <c r="F143" s="7"/>
    </row>
    <row r="144" spans="6:6" x14ac:dyDescent="0.2">
      <c r="F144" s="7"/>
    </row>
    <row r="145" spans="6:6" x14ac:dyDescent="0.2">
      <c r="F145" s="7"/>
    </row>
    <row r="146" spans="6:6" x14ac:dyDescent="0.2">
      <c r="F146" s="7"/>
    </row>
    <row r="147" spans="6:6" x14ac:dyDescent="0.2">
      <c r="F147" s="7"/>
    </row>
    <row r="148" spans="6:6" x14ac:dyDescent="0.2">
      <c r="F148" s="7"/>
    </row>
    <row r="149" spans="6:6" x14ac:dyDescent="0.2">
      <c r="F149" s="7"/>
    </row>
    <row r="150" spans="6:6" x14ac:dyDescent="0.2">
      <c r="F150" s="7"/>
    </row>
    <row r="151" spans="6:6" x14ac:dyDescent="0.2">
      <c r="F151" s="7"/>
    </row>
    <row r="152" spans="6:6" x14ac:dyDescent="0.2">
      <c r="F152" s="7"/>
    </row>
    <row r="153" spans="6:6" x14ac:dyDescent="0.2">
      <c r="F153" s="7"/>
    </row>
    <row r="154" spans="6:6" x14ac:dyDescent="0.2">
      <c r="F154" s="7"/>
    </row>
    <row r="155" spans="6:6" x14ac:dyDescent="0.2">
      <c r="F155" s="7"/>
    </row>
    <row r="156" spans="6:6" x14ac:dyDescent="0.2">
      <c r="F156" s="7"/>
    </row>
    <row r="157" spans="6:6" x14ac:dyDescent="0.2">
      <c r="F157" s="7"/>
    </row>
    <row r="158" spans="6:6" x14ac:dyDescent="0.2">
      <c r="F158" s="7"/>
    </row>
    <row r="159" spans="6:6" x14ac:dyDescent="0.2">
      <c r="F159" s="7"/>
    </row>
    <row r="160" spans="6:6" x14ac:dyDescent="0.2">
      <c r="F160" s="7"/>
    </row>
    <row r="161" spans="6:6" x14ac:dyDescent="0.2">
      <c r="F161" s="7"/>
    </row>
    <row r="162" spans="6:6" x14ac:dyDescent="0.2">
      <c r="F162" s="7"/>
    </row>
    <row r="163" spans="6:6" x14ac:dyDescent="0.2">
      <c r="F163" s="7"/>
    </row>
    <row r="164" spans="6:6" x14ac:dyDescent="0.2">
      <c r="F164" s="7"/>
    </row>
    <row r="165" spans="6:6" x14ac:dyDescent="0.2">
      <c r="F165" s="7"/>
    </row>
    <row r="166" spans="6:6" x14ac:dyDescent="0.2">
      <c r="F166" s="7"/>
    </row>
  </sheetData>
  <mergeCells count="2">
    <mergeCell ref="A1:F1"/>
    <mergeCell ref="A29:C29"/>
  </mergeCells>
  <conditionalFormatting sqref="F2:F3 E5:E13 F14:F30">
    <cfRule type="cellIs" dxfId="22" priority="2" stopIfTrue="1" operator="between">
      <formula>0.009</formula>
      <formula>-0.009</formula>
    </cfRule>
  </conditionalFormatting>
  <conditionalFormatting sqref="F167:F65539">
    <cfRule type="cellIs" dxfId="21"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180"/>
  <sheetViews>
    <sheetView workbookViewId="0">
      <selection sqref="A1:F1"/>
    </sheetView>
  </sheetViews>
  <sheetFormatPr defaultColWidth="9.140625" defaultRowHeight="11.25" x14ac:dyDescent="0.2"/>
  <cols>
    <col min="1" max="1" width="36.85546875" style="7" bestFit="1" customWidth="1"/>
    <col min="2" max="2" width="69.28515625" style="7" customWidth="1"/>
    <col min="3" max="3" width="15.5703125" style="7" bestFit="1" customWidth="1"/>
    <col min="4" max="4" width="15.28515625" style="7" bestFit="1" customWidth="1"/>
    <col min="5" max="5" width="31.28515625" style="10" customWidth="1"/>
    <col min="6" max="6" width="14.7109375" style="11" bestFit="1" customWidth="1"/>
    <col min="7" max="16384" width="9.140625" style="7"/>
  </cols>
  <sheetData>
    <row r="1" spans="1:8" s="1" customFormat="1" ht="15" x14ac:dyDescent="0.2">
      <c r="A1" s="79" t="s">
        <v>915</v>
      </c>
      <c r="B1" s="80"/>
      <c r="C1" s="80"/>
      <c r="D1" s="80"/>
      <c r="E1" s="80"/>
      <c r="F1" s="80"/>
    </row>
    <row r="2" spans="1:8" s="1" customFormat="1" ht="12" x14ac:dyDescent="0.2">
      <c r="E2" s="5"/>
      <c r="F2" s="9"/>
    </row>
    <row r="3" spans="1:8" s="1" customFormat="1" ht="12" x14ac:dyDescent="0.2">
      <c r="A3" s="8" t="s">
        <v>7</v>
      </c>
      <c r="B3" s="2"/>
      <c r="C3" s="3"/>
      <c r="D3" s="3"/>
      <c r="E3" s="4"/>
      <c r="F3" s="9"/>
    </row>
    <row r="4" spans="1:8" s="1" customFormat="1" ht="28.5" customHeight="1" x14ac:dyDescent="0.2">
      <c r="A4" s="6" t="s">
        <v>2</v>
      </c>
      <c r="B4" s="6" t="s">
        <v>0</v>
      </c>
      <c r="C4" s="13" t="s">
        <v>1</v>
      </c>
      <c r="D4" s="53" t="s">
        <v>6</v>
      </c>
      <c r="E4" s="12" t="s">
        <v>3</v>
      </c>
    </row>
    <row r="5" spans="1:8" x14ac:dyDescent="0.2">
      <c r="A5" s="16" t="s">
        <v>874</v>
      </c>
      <c r="B5" s="17"/>
      <c r="C5" s="17"/>
      <c r="D5" s="18"/>
      <c r="E5" s="19"/>
      <c r="F5" s="7"/>
    </row>
    <row r="6" spans="1:8" x14ac:dyDescent="0.2">
      <c r="A6" s="21" t="s">
        <v>852</v>
      </c>
      <c r="B6" s="60" t="s">
        <v>851</v>
      </c>
      <c r="C6" s="24">
        <v>2014066</v>
      </c>
      <c r="D6" s="22">
        <v>1294.8430310000001</v>
      </c>
      <c r="E6" s="23">
        <v>21.5353159532335</v>
      </c>
      <c r="F6" s="7"/>
    </row>
    <row r="7" spans="1:8" x14ac:dyDescent="0.2">
      <c r="A7" s="20" t="s">
        <v>33</v>
      </c>
      <c r="B7" s="21"/>
      <c r="C7" s="21"/>
      <c r="D7" s="25">
        <f>SUM(D6)</f>
        <v>1294.8430310000001</v>
      </c>
      <c r="E7" s="25">
        <f>SUM(E6)</f>
        <v>21.5353159532335</v>
      </c>
      <c r="F7" s="7"/>
    </row>
    <row r="8" spans="1:8" x14ac:dyDescent="0.2">
      <c r="A8" s="20"/>
      <c r="B8" s="21"/>
      <c r="C8" s="21"/>
      <c r="D8" s="22"/>
      <c r="E8" s="23"/>
      <c r="F8" s="7"/>
    </row>
    <row r="9" spans="1:8" x14ac:dyDescent="0.2">
      <c r="A9" s="20" t="s">
        <v>51</v>
      </c>
      <c r="B9" s="21"/>
      <c r="C9" s="21"/>
      <c r="D9" s="22"/>
      <c r="E9" s="23"/>
      <c r="F9" s="7"/>
    </row>
    <row r="10" spans="1:8" x14ac:dyDescent="0.2">
      <c r="A10" s="21" t="s">
        <v>848</v>
      </c>
      <c r="B10" s="60" t="s">
        <v>847</v>
      </c>
      <c r="C10" s="24">
        <v>164001.63200000001</v>
      </c>
      <c r="D10" s="22">
        <v>1802.2841269999999</v>
      </c>
      <c r="E10" s="23">
        <v>29.974875087729899</v>
      </c>
      <c r="F10" s="7"/>
    </row>
    <row r="11" spans="1:8" x14ac:dyDescent="0.2">
      <c r="A11" s="21" t="s">
        <v>849</v>
      </c>
      <c r="B11" s="60" t="s">
        <v>875</v>
      </c>
      <c r="C11" s="24">
        <v>2232978.6749999998</v>
      </c>
      <c r="D11" s="22">
        <v>1389.801461</v>
      </c>
      <c r="E11" s="23">
        <v>23.1146269148824</v>
      </c>
      <c r="F11" s="7"/>
    </row>
    <row r="12" spans="1:8" x14ac:dyDescent="0.2">
      <c r="A12" s="21" t="s">
        <v>850</v>
      </c>
      <c r="B12" s="60" t="s">
        <v>876</v>
      </c>
      <c r="C12" s="24">
        <v>4289153.97</v>
      </c>
      <c r="D12" s="22">
        <v>1388.1031889999999</v>
      </c>
      <c r="E12" s="23">
        <v>23.086381928255499</v>
      </c>
      <c r="F12" s="7"/>
    </row>
    <row r="13" spans="1:8" ht="22.5" x14ac:dyDescent="0.2">
      <c r="A13" s="21" t="s">
        <v>854</v>
      </c>
      <c r="B13" s="60" t="s">
        <v>853</v>
      </c>
      <c r="C13" s="24">
        <v>48.798999999999999</v>
      </c>
      <c r="D13" s="22">
        <v>1.2611296000000001</v>
      </c>
      <c r="E13" s="23">
        <v>2.0974607534474901E-2</v>
      </c>
      <c r="F13" s="7"/>
    </row>
    <row r="14" spans="1:8" x14ac:dyDescent="0.2">
      <c r="A14" s="21" t="s">
        <v>856</v>
      </c>
      <c r="B14" s="60" t="s">
        <v>855</v>
      </c>
      <c r="C14" s="24">
        <v>13.571999999999999</v>
      </c>
      <c r="D14" s="22">
        <v>0.51612610000000003</v>
      </c>
      <c r="E14" s="23">
        <v>8.5840046778690796E-3</v>
      </c>
      <c r="F14" s="7"/>
    </row>
    <row r="15" spans="1:8" ht="22.5" x14ac:dyDescent="0.2">
      <c r="A15" s="21" t="s">
        <v>858</v>
      </c>
      <c r="B15" s="60" t="s">
        <v>857</v>
      </c>
      <c r="C15" s="24">
        <v>23973.544999999998</v>
      </c>
      <c r="D15" s="22">
        <v>2.3973545E-5</v>
      </c>
      <c r="E15" s="23">
        <v>3.9871849616809698E-7</v>
      </c>
      <c r="F15" s="7"/>
    </row>
    <row r="16" spans="1:8" x14ac:dyDescent="0.2">
      <c r="A16" s="20" t="s">
        <v>28</v>
      </c>
      <c r="B16" s="20"/>
      <c r="C16" s="20"/>
      <c r="D16" s="25">
        <f>SUM(D10:D15)</f>
        <v>4581.9660566735438</v>
      </c>
      <c r="E16" s="26">
        <f>SUM(E10:E15)</f>
        <v>76.205442941798637</v>
      </c>
      <c r="F16" s="14"/>
      <c r="G16" s="14"/>
      <c r="H16" s="14"/>
    </row>
    <row r="17" spans="1:8" x14ac:dyDescent="0.2">
      <c r="A17" s="21"/>
      <c r="B17" s="21"/>
      <c r="C17" s="21"/>
      <c r="D17" s="22"/>
      <c r="E17" s="23"/>
      <c r="F17" s="7"/>
    </row>
    <row r="18" spans="1:8" x14ac:dyDescent="0.2">
      <c r="A18" s="20" t="s">
        <v>33</v>
      </c>
      <c r="B18" s="20"/>
      <c r="C18" s="20"/>
      <c r="D18" s="26">
        <f>D16+D7</f>
        <v>5876.8090876735441</v>
      </c>
      <c r="E18" s="26">
        <f>E16+E7</f>
        <v>97.740758895032144</v>
      </c>
      <c r="F18" s="14"/>
      <c r="G18" s="14"/>
      <c r="H18" s="14"/>
    </row>
    <row r="19" spans="1:8" x14ac:dyDescent="0.2">
      <c r="A19" s="20"/>
      <c r="B19" s="20"/>
      <c r="C19" s="20"/>
      <c r="D19" s="25"/>
      <c r="E19" s="26"/>
      <c r="F19" s="14"/>
      <c r="G19" s="14"/>
      <c r="H19" s="14"/>
    </row>
    <row r="20" spans="1:8" x14ac:dyDescent="0.2">
      <c r="A20" s="20" t="s">
        <v>35</v>
      </c>
      <c r="B20" s="20"/>
      <c r="C20" s="20"/>
      <c r="D20" s="26">
        <f>D22-(D18)</f>
        <v>135.84024522645632</v>
      </c>
      <c r="E20" s="26">
        <f>E22-(E18)</f>
        <v>2.259241104967856</v>
      </c>
      <c r="F20" s="14"/>
      <c r="G20" s="14"/>
      <c r="H20" s="14"/>
    </row>
    <row r="21" spans="1:8" x14ac:dyDescent="0.2">
      <c r="A21" s="20"/>
      <c r="B21" s="20"/>
      <c r="C21" s="20"/>
      <c r="D21" s="25"/>
      <c r="E21" s="26"/>
      <c r="F21" s="14"/>
      <c r="G21" s="14"/>
      <c r="H21" s="14"/>
    </row>
    <row r="22" spans="1:8" x14ac:dyDescent="0.2">
      <c r="A22" s="27" t="s">
        <v>34</v>
      </c>
      <c r="B22" s="27"/>
      <c r="C22" s="27"/>
      <c r="D22" s="28">
        <v>6012.6493329000004</v>
      </c>
      <c r="E22" s="29">
        <v>100</v>
      </c>
      <c r="F22" s="14"/>
      <c r="G22" s="14"/>
      <c r="H22" s="14"/>
    </row>
    <row r="23" spans="1:8" x14ac:dyDescent="0.2">
      <c r="F23" s="15" t="s">
        <v>700</v>
      </c>
    </row>
    <row r="24" spans="1:8" x14ac:dyDescent="0.2">
      <c r="A24" s="14" t="s">
        <v>340</v>
      </c>
    </row>
    <row r="25" spans="1:8" ht="15" x14ac:dyDescent="0.25">
      <c r="A25" s="85" t="s">
        <v>877</v>
      </c>
      <c r="B25" s="86"/>
      <c r="C25" s="86"/>
      <c r="D25" s="86"/>
      <c r="E25" s="86"/>
    </row>
    <row r="27" spans="1:8" x14ac:dyDescent="0.2">
      <c r="A27" s="14" t="s">
        <v>37</v>
      </c>
    </row>
    <row r="28" spans="1:8" x14ac:dyDescent="0.2">
      <c r="A28" s="14" t="s">
        <v>38</v>
      </c>
    </row>
    <row r="29" spans="1:8" x14ac:dyDescent="0.2">
      <c r="A29" s="14" t="s">
        <v>39</v>
      </c>
      <c r="B29" s="14"/>
      <c r="C29" s="30" t="s">
        <v>41</v>
      </c>
      <c r="D29" s="14" t="s">
        <v>40</v>
      </c>
    </row>
    <row r="30" spans="1:8" x14ac:dyDescent="0.2">
      <c r="A30" s="7" t="s">
        <v>42</v>
      </c>
      <c r="C30" s="31">
        <v>17.956099999999999</v>
      </c>
      <c r="D30" s="31">
        <v>18.979399999999998</v>
      </c>
    </row>
    <row r="31" spans="1:8" x14ac:dyDescent="0.2">
      <c r="A31" s="7" t="s">
        <v>43</v>
      </c>
      <c r="C31" s="31">
        <v>17.956099999999999</v>
      </c>
      <c r="D31" s="31">
        <v>18.979399999999998</v>
      </c>
    </row>
    <row r="32" spans="1:8" x14ac:dyDescent="0.2">
      <c r="A32" s="7" t="s">
        <v>44</v>
      </c>
      <c r="C32" s="31">
        <v>20.037199999999999</v>
      </c>
      <c r="D32" s="31">
        <v>21.281199999999998</v>
      </c>
    </row>
    <row r="33" spans="1:6" x14ac:dyDescent="0.2">
      <c r="A33" s="7" t="s">
        <v>45</v>
      </c>
      <c r="C33" s="31">
        <v>20.037199999999999</v>
      </c>
      <c r="D33" s="31">
        <v>21.281199999999998</v>
      </c>
    </row>
    <row r="35" spans="1:6" x14ac:dyDescent="0.2">
      <c r="A35" s="7" t="s">
        <v>46</v>
      </c>
    </row>
    <row r="37" spans="1:6" x14ac:dyDescent="0.2">
      <c r="A37" s="14" t="s">
        <v>47</v>
      </c>
      <c r="D37" s="30" t="s">
        <v>48</v>
      </c>
    </row>
    <row r="39" spans="1:6" x14ac:dyDescent="0.2">
      <c r="A39" s="14" t="s">
        <v>341</v>
      </c>
      <c r="D39" s="52">
        <v>0.57640000000000002</v>
      </c>
    </row>
    <row r="41" spans="1:6" x14ac:dyDescent="0.2">
      <c r="A41" s="84" t="s">
        <v>50</v>
      </c>
      <c r="B41" s="84"/>
      <c r="C41" s="84"/>
      <c r="D41" s="30" t="s">
        <v>48</v>
      </c>
    </row>
    <row r="42" spans="1:6" x14ac:dyDescent="0.2">
      <c r="A42" s="58" t="s">
        <v>865</v>
      </c>
    </row>
    <row r="43" spans="1:6" ht="15" x14ac:dyDescent="0.25">
      <c r="A43" s="35" t="s">
        <v>866</v>
      </c>
    </row>
    <row r="45" spans="1:6" x14ac:dyDescent="0.2">
      <c r="A45" s="14" t="s">
        <v>864</v>
      </c>
      <c r="F45" s="7"/>
    </row>
    <row r="46" spans="1:6" x14ac:dyDescent="0.2">
      <c r="A46" s="14"/>
      <c r="F46" s="7"/>
    </row>
    <row r="47" spans="1:6" x14ac:dyDescent="0.2">
      <c r="A47" s="62" t="s">
        <v>885</v>
      </c>
      <c r="F47" s="7"/>
    </row>
    <row r="48" spans="1:6" x14ac:dyDescent="0.2">
      <c r="A48" s="63"/>
      <c r="F48" s="7"/>
    </row>
    <row r="49" spans="1:6" x14ac:dyDescent="0.2">
      <c r="A49" s="64"/>
      <c r="F49" s="7"/>
    </row>
    <row r="50" spans="1:6" x14ac:dyDescent="0.2">
      <c r="A50" s="64"/>
      <c r="F50" s="7"/>
    </row>
    <row r="51" spans="1:6" x14ac:dyDescent="0.2">
      <c r="A51" s="64"/>
      <c r="F51" s="7"/>
    </row>
    <row r="52" spans="1:6" x14ac:dyDescent="0.2">
      <c r="A52" s="64"/>
      <c r="F52" s="7"/>
    </row>
    <row r="53" spans="1:6" x14ac:dyDescent="0.2">
      <c r="A53" s="64"/>
      <c r="F53" s="7"/>
    </row>
    <row r="54" spans="1:6" x14ac:dyDescent="0.2">
      <c r="A54" s="64"/>
      <c r="F54" s="7"/>
    </row>
    <row r="55" spans="1:6" x14ac:dyDescent="0.2">
      <c r="A55" s="64"/>
      <c r="F55" s="7"/>
    </row>
    <row r="56" spans="1:6" x14ac:dyDescent="0.2">
      <c r="A56" s="64"/>
      <c r="F56" s="7"/>
    </row>
    <row r="57" spans="1:6" x14ac:dyDescent="0.2">
      <c r="A57" s="64"/>
      <c r="F57" s="7"/>
    </row>
    <row r="58" spans="1:6" x14ac:dyDescent="0.2">
      <c r="A58" s="64"/>
      <c r="F58" s="7"/>
    </row>
    <row r="59" spans="1:6" x14ac:dyDescent="0.2">
      <c r="A59" s="64"/>
      <c r="B59" s="65"/>
      <c r="C59" s="65"/>
      <c r="D59" s="65"/>
      <c r="E59" s="65"/>
      <c r="F59" s="7"/>
    </row>
    <row r="60" spans="1:6" x14ac:dyDescent="0.2">
      <c r="A60" s="64"/>
      <c r="F60" s="7"/>
    </row>
    <row r="61" spans="1:6" x14ac:dyDescent="0.2">
      <c r="A61" s="64"/>
      <c r="F61" s="7"/>
    </row>
    <row r="62" spans="1:6" x14ac:dyDescent="0.2">
      <c r="A62" s="64"/>
      <c r="F62" s="7"/>
    </row>
    <row r="63" spans="1:6" x14ac:dyDescent="0.2">
      <c r="A63" s="64"/>
      <c r="F63" s="7"/>
    </row>
    <row r="64" spans="1:6" x14ac:dyDescent="0.2">
      <c r="A64" s="66" t="s">
        <v>909</v>
      </c>
      <c r="F64" s="7"/>
    </row>
    <row r="65" spans="1:6" x14ac:dyDescent="0.2">
      <c r="A65" s="64"/>
      <c r="F65" s="7"/>
    </row>
    <row r="66" spans="1:6" x14ac:dyDescent="0.2">
      <c r="A66" s="62" t="s">
        <v>886</v>
      </c>
      <c r="F66" s="7"/>
    </row>
    <row r="67" spans="1:6" x14ac:dyDescent="0.2">
      <c r="A67" s="64"/>
      <c r="F67" s="7"/>
    </row>
    <row r="68" spans="1:6" x14ac:dyDescent="0.2">
      <c r="A68" s="64"/>
      <c r="F68" s="7"/>
    </row>
    <row r="69" spans="1:6" x14ac:dyDescent="0.2">
      <c r="A69" s="64"/>
      <c r="F69" s="7"/>
    </row>
    <row r="70" spans="1:6" x14ac:dyDescent="0.2">
      <c r="A70" s="64"/>
      <c r="F70" s="7"/>
    </row>
    <row r="71" spans="1:6" x14ac:dyDescent="0.2">
      <c r="A71" s="64"/>
      <c r="F71" s="7"/>
    </row>
    <row r="72" spans="1:6" x14ac:dyDescent="0.2">
      <c r="A72" s="64"/>
      <c r="F72" s="7"/>
    </row>
    <row r="73" spans="1:6" x14ac:dyDescent="0.2">
      <c r="A73" s="64"/>
      <c r="F73" s="7"/>
    </row>
    <row r="74" spans="1:6" x14ac:dyDescent="0.2">
      <c r="A74" s="64"/>
      <c r="F74" s="7"/>
    </row>
    <row r="75" spans="1:6" x14ac:dyDescent="0.2">
      <c r="A75" s="64"/>
      <c r="F75" s="7"/>
    </row>
    <row r="76" spans="1:6" x14ac:dyDescent="0.2">
      <c r="A76" s="64"/>
      <c r="F76" s="7"/>
    </row>
    <row r="77" spans="1:6" x14ac:dyDescent="0.2">
      <c r="A77" s="64"/>
      <c r="F77" s="7"/>
    </row>
    <row r="78" spans="1:6" x14ac:dyDescent="0.2">
      <c r="A78" s="64"/>
      <c r="F78" s="7"/>
    </row>
    <row r="79" spans="1:6" x14ac:dyDescent="0.2">
      <c r="F79" s="7"/>
    </row>
    <row r="80" spans="1:6" x14ac:dyDescent="0.2">
      <c r="F80" s="7"/>
    </row>
    <row r="81" spans="1:6" x14ac:dyDescent="0.2">
      <c r="F81" s="7"/>
    </row>
    <row r="82" spans="1:6" x14ac:dyDescent="0.2">
      <c r="F82" s="7"/>
    </row>
    <row r="83" spans="1:6" x14ac:dyDescent="0.2">
      <c r="A83" s="14" t="s">
        <v>910</v>
      </c>
      <c r="F83" s="7"/>
    </row>
    <row r="84" spans="1:6" x14ac:dyDescent="0.2">
      <c r="F84" s="7"/>
    </row>
    <row r="85" spans="1:6" x14ac:dyDescent="0.2">
      <c r="A85" s="7" t="s">
        <v>884</v>
      </c>
      <c r="F85" s="7"/>
    </row>
    <row r="86" spans="1:6" x14ac:dyDescent="0.2">
      <c r="F86" s="7"/>
    </row>
    <row r="87" spans="1:6" x14ac:dyDescent="0.2">
      <c r="F87" s="7"/>
    </row>
    <row r="88" spans="1:6" x14ac:dyDescent="0.2">
      <c r="F88" s="7"/>
    </row>
    <row r="89" spans="1:6" x14ac:dyDescent="0.2">
      <c r="F89" s="7"/>
    </row>
    <row r="90" spans="1:6" x14ac:dyDescent="0.2">
      <c r="F90" s="7"/>
    </row>
    <row r="91" spans="1:6" x14ac:dyDescent="0.2">
      <c r="F91" s="7"/>
    </row>
    <row r="92" spans="1:6" x14ac:dyDescent="0.2">
      <c r="F92" s="7"/>
    </row>
    <row r="93" spans="1:6" x14ac:dyDescent="0.2">
      <c r="F93" s="7"/>
    </row>
    <row r="94" spans="1:6" x14ac:dyDescent="0.2">
      <c r="F94" s="7"/>
    </row>
    <row r="95" spans="1:6" x14ac:dyDescent="0.2">
      <c r="F95" s="7"/>
    </row>
    <row r="96" spans="1:6" x14ac:dyDescent="0.2">
      <c r="F96" s="7"/>
    </row>
    <row r="97" spans="6:6" x14ac:dyDescent="0.2">
      <c r="F97" s="7"/>
    </row>
    <row r="98" spans="6:6" x14ac:dyDescent="0.2">
      <c r="F98" s="7"/>
    </row>
    <row r="99" spans="6:6" x14ac:dyDescent="0.2">
      <c r="F99" s="7"/>
    </row>
    <row r="100" spans="6:6" x14ac:dyDescent="0.2">
      <c r="F100" s="7"/>
    </row>
    <row r="101" spans="6:6" x14ac:dyDescent="0.2">
      <c r="F101" s="7"/>
    </row>
    <row r="102" spans="6:6" x14ac:dyDescent="0.2">
      <c r="F102" s="7"/>
    </row>
    <row r="103" spans="6:6" x14ac:dyDescent="0.2">
      <c r="F103" s="7"/>
    </row>
    <row r="104" spans="6:6" x14ac:dyDescent="0.2">
      <c r="F104" s="7"/>
    </row>
    <row r="105" spans="6:6" x14ac:dyDescent="0.2">
      <c r="F105" s="7"/>
    </row>
    <row r="106" spans="6:6" x14ac:dyDescent="0.2">
      <c r="F106" s="7"/>
    </row>
    <row r="107" spans="6:6" x14ac:dyDescent="0.2">
      <c r="F107" s="7"/>
    </row>
    <row r="108" spans="6:6" x14ac:dyDescent="0.2">
      <c r="F108" s="7"/>
    </row>
    <row r="109" spans="6:6" x14ac:dyDescent="0.2">
      <c r="F109" s="7"/>
    </row>
    <row r="110" spans="6:6" x14ac:dyDescent="0.2">
      <c r="F110" s="7"/>
    </row>
    <row r="111" spans="6:6" x14ac:dyDescent="0.2">
      <c r="F111" s="7"/>
    </row>
    <row r="112" spans="6:6" x14ac:dyDescent="0.2">
      <c r="F112" s="7"/>
    </row>
    <row r="113" spans="6:6" x14ac:dyDescent="0.2">
      <c r="F113" s="7"/>
    </row>
    <row r="114" spans="6:6" x14ac:dyDescent="0.2">
      <c r="F114" s="7"/>
    </row>
    <row r="115" spans="6:6" x14ac:dyDescent="0.2">
      <c r="F115" s="7"/>
    </row>
    <row r="116" spans="6:6" x14ac:dyDescent="0.2">
      <c r="F116" s="7"/>
    </row>
    <row r="117" spans="6:6" x14ac:dyDescent="0.2">
      <c r="F117" s="7"/>
    </row>
    <row r="118" spans="6:6" x14ac:dyDescent="0.2">
      <c r="F118" s="7"/>
    </row>
    <row r="119" spans="6:6" x14ac:dyDescent="0.2">
      <c r="F119" s="7"/>
    </row>
    <row r="120" spans="6:6" x14ac:dyDescent="0.2">
      <c r="F120" s="7"/>
    </row>
    <row r="121" spans="6:6" x14ac:dyDescent="0.2">
      <c r="F121" s="7"/>
    </row>
    <row r="122" spans="6:6" x14ac:dyDescent="0.2">
      <c r="F122" s="7"/>
    </row>
    <row r="123" spans="6:6" x14ac:dyDescent="0.2">
      <c r="F123" s="7"/>
    </row>
    <row r="124" spans="6:6" x14ac:dyDescent="0.2">
      <c r="F124" s="7"/>
    </row>
    <row r="125" spans="6:6" x14ac:dyDescent="0.2">
      <c r="F125" s="7"/>
    </row>
    <row r="126" spans="6:6" x14ac:dyDescent="0.2">
      <c r="F126" s="7"/>
    </row>
    <row r="127" spans="6:6" x14ac:dyDescent="0.2">
      <c r="F127" s="7"/>
    </row>
    <row r="128" spans="6:6" x14ac:dyDescent="0.2">
      <c r="F128" s="7"/>
    </row>
    <row r="129" spans="6:6" x14ac:dyDescent="0.2">
      <c r="F129" s="7"/>
    </row>
    <row r="130" spans="6:6" x14ac:dyDescent="0.2">
      <c r="F130" s="7"/>
    </row>
    <row r="131" spans="6:6" x14ac:dyDescent="0.2">
      <c r="F131" s="7"/>
    </row>
    <row r="132" spans="6:6" x14ac:dyDescent="0.2">
      <c r="F132" s="7"/>
    </row>
    <row r="133" spans="6:6" x14ac:dyDescent="0.2">
      <c r="F133" s="7"/>
    </row>
    <row r="134" spans="6:6" x14ac:dyDescent="0.2">
      <c r="F134" s="7"/>
    </row>
    <row r="135" spans="6:6" x14ac:dyDescent="0.2">
      <c r="F135" s="7"/>
    </row>
    <row r="136" spans="6:6" x14ac:dyDescent="0.2">
      <c r="F136" s="7"/>
    </row>
    <row r="137" spans="6:6" x14ac:dyDescent="0.2">
      <c r="F137" s="7"/>
    </row>
    <row r="138" spans="6:6" x14ac:dyDescent="0.2">
      <c r="F138" s="7"/>
    </row>
    <row r="139" spans="6:6" x14ac:dyDescent="0.2">
      <c r="F139" s="7"/>
    </row>
    <row r="140" spans="6:6" x14ac:dyDescent="0.2">
      <c r="F140" s="7"/>
    </row>
    <row r="141" spans="6:6" x14ac:dyDescent="0.2">
      <c r="F141" s="7"/>
    </row>
    <row r="142" spans="6:6" x14ac:dyDescent="0.2">
      <c r="F142" s="7"/>
    </row>
    <row r="143" spans="6:6" x14ac:dyDescent="0.2">
      <c r="F143" s="7"/>
    </row>
    <row r="144" spans="6:6" x14ac:dyDescent="0.2">
      <c r="F144" s="7"/>
    </row>
    <row r="145" spans="6:6" x14ac:dyDescent="0.2">
      <c r="F145" s="7"/>
    </row>
    <row r="146" spans="6:6" x14ac:dyDescent="0.2">
      <c r="F146" s="7"/>
    </row>
    <row r="147" spans="6:6" x14ac:dyDescent="0.2">
      <c r="F147" s="7"/>
    </row>
    <row r="148" spans="6:6" x14ac:dyDescent="0.2">
      <c r="F148" s="7"/>
    </row>
    <row r="149" spans="6:6" x14ac:dyDescent="0.2">
      <c r="F149" s="7"/>
    </row>
    <row r="150" spans="6:6" x14ac:dyDescent="0.2">
      <c r="F150" s="7"/>
    </row>
    <row r="151" spans="6:6" x14ac:dyDescent="0.2">
      <c r="F151" s="7"/>
    </row>
    <row r="152" spans="6:6" x14ac:dyDescent="0.2">
      <c r="F152" s="7"/>
    </row>
    <row r="153" spans="6:6" x14ac:dyDescent="0.2">
      <c r="F153" s="7"/>
    </row>
    <row r="154" spans="6:6" x14ac:dyDescent="0.2">
      <c r="F154" s="7"/>
    </row>
    <row r="155" spans="6:6" x14ac:dyDescent="0.2">
      <c r="F155" s="7"/>
    </row>
    <row r="156" spans="6:6" x14ac:dyDescent="0.2">
      <c r="F156" s="7"/>
    </row>
    <row r="157" spans="6:6" x14ac:dyDescent="0.2">
      <c r="F157" s="7"/>
    </row>
    <row r="158" spans="6:6" x14ac:dyDescent="0.2">
      <c r="F158" s="7"/>
    </row>
    <row r="159" spans="6:6" x14ac:dyDescent="0.2">
      <c r="F159" s="7"/>
    </row>
    <row r="160" spans="6:6" x14ac:dyDescent="0.2">
      <c r="F160" s="7"/>
    </row>
    <row r="161" spans="6:6" x14ac:dyDescent="0.2">
      <c r="F161" s="7"/>
    </row>
    <row r="162" spans="6:6" x14ac:dyDescent="0.2">
      <c r="F162" s="7"/>
    </row>
    <row r="163" spans="6:6" x14ac:dyDescent="0.2">
      <c r="F163" s="7"/>
    </row>
    <row r="164" spans="6:6" x14ac:dyDescent="0.2">
      <c r="F164" s="7"/>
    </row>
    <row r="165" spans="6:6" x14ac:dyDescent="0.2">
      <c r="F165" s="7"/>
    </row>
    <row r="166" spans="6:6" x14ac:dyDescent="0.2">
      <c r="F166" s="7"/>
    </row>
    <row r="167" spans="6:6" x14ac:dyDescent="0.2">
      <c r="F167" s="7"/>
    </row>
    <row r="168" spans="6:6" x14ac:dyDescent="0.2">
      <c r="F168" s="7"/>
    </row>
    <row r="169" spans="6:6" x14ac:dyDescent="0.2">
      <c r="F169" s="7"/>
    </row>
    <row r="170" spans="6:6" x14ac:dyDescent="0.2">
      <c r="F170" s="7"/>
    </row>
    <row r="171" spans="6:6" x14ac:dyDescent="0.2">
      <c r="F171" s="7"/>
    </row>
    <row r="172" spans="6:6" x14ac:dyDescent="0.2">
      <c r="F172" s="7"/>
    </row>
    <row r="173" spans="6:6" x14ac:dyDescent="0.2">
      <c r="F173" s="7"/>
    </row>
    <row r="174" spans="6:6" x14ac:dyDescent="0.2">
      <c r="F174" s="7"/>
    </row>
    <row r="175" spans="6:6" x14ac:dyDescent="0.2">
      <c r="F175" s="7"/>
    </row>
    <row r="176" spans="6:6" x14ac:dyDescent="0.2">
      <c r="F176" s="7"/>
    </row>
    <row r="177" spans="6:6" x14ac:dyDescent="0.2">
      <c r="F177" s="7"/>
    </row>
    <row r="178" spans="6:6" x14ac:dyDescent="0.2">
      <c r="F178" s="7"/>
    </row>
    <row r="179" spans="6:6" x14ac:dyDescent="0.2">
      <c r="F179" s="7"/>
    </row>
    <row r="180" spans="6:6" x14ac:dyDescent="0.2">
      <c r="F180" s="7"/>
    </row>
  </sheetData>
  <mergeCells count="3">
    <mergeCell ref="A1:F1"/>
    <mergeCell ref="A25:E25"/>
    <mergeCell ref="A41:C41"/>
  </mergeCells>
  <conditionalFormatting sqref="D18">
    <cfRule type="cellIs" dxfId="20" priority="4" stopIfTrue="1" operator="between">
      <formula>0.009</formula>
      <formula>-0.009</formula>
    </cfRule>
  </conditionalFormatting>
  <conditionalFormatting sqref="D20">
    <cfRule type="cellIs" dxfId="19" priority="2" stopIfTrue="1" operator="between">
      <formula>0.009</formula>
      <formula>-0.009</formula>
    </cfRule>
  </conditionalFormatting>
  <conditionalFormatting sqref="E5:E6">
    <cfRule type="cellIs" dxfId="18" priority="6" stopIfTrue="1" operator="between">
      <formula>0.009</formula>
      <formula>-0.009</formula>
    </cfRule>
  </conditionalFormatting>
  <conditionalFormatting sqref="E8:E22">
    <cfRule type="cellIs" dxfId="17" priority="3" stopIfTrue="1" operator="between">
      <formula>0.009</formula>
      <formula>-0.009</formula>
    </cfRule>
  </conditionalFormatting>
  <conditionalFormatting sqref="F2:F3 F23:F44">
    <cfRule type="cellIs" dxfId="16" priority="7" stopIfTrue="1" operator="between">
      <formula>0.009</formula>
      <formula>-0.009</formula>
    </cfRule>
  </conditionalFormatting>
  <conditionalFormatting sqref="F181:F65539">
    <cfRule type="cellIs" dxfId="15" priority="1" stopIfTrue="1" operator="between">
      <formula>0.009</formula>
      <formula>-0.009</formula>
    </cfRule>
  </conditionalFormatting>
  <hyperlinks>
    <hyperlink ref="A43" r:id="rId1" xr:uid="{00000000-0004-0000-20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180"/>
  <sheetViews>
    <sheetView workbookViewId="0">
      <selection sqref="A1:F1"/>
    </sheetView>
  </sheetViews>
  <sheetFormatPr defaultColWidth="9.140625" defaultRowHeight="11.25" x14ac:dyDescent="0.2"/>
  <cols>
    <col min="1" max="1" width="36.85546875" style="7" bestFit="1" customWidth="1"/>
    <col min="2" max="2" width="70.85546875" style="7" customWidth="1"/>
    <col min="3" max="3" width="24.7109375" style="7" bestFit="1" customWidth="1"/>
    <col min="4" max="4" width="22.42578125" style="7" customWidth="1"/>
    <col min="5" max="5" width="23.42578125" style="10" customWidth="1"/>
    <col min="6" max="6" width="14.7109375" style="11" bestFit="1" customWidth="1"/>
    <col min="7" max="16384" width="9.140625" style="7"/>
  </cols>
  <sheetData>
    <row r="1" spans="1:8" s="1" customFormat="1" ht="15" x14ac:dyDescent="0.2">
      <c r="A1" s="79" t="s">
        <v>878</v>
      </c>
      <c r="B1" s="80"/>
      <c r="C1" s="80"/>
      <c r="D1" s="80"/>
      <c r="E1" s="80"/>
      <c r="F1" s="80"/>
    </row>
    <row r="2" spans="1:8" s="1" customFormat="1" ht="12" x14ac:dyDescent="0.2">
      <c r="E2" s="5"/>
      <c r="F2" s="9"/>
    </row>
    <row r="3" spans="1:8" s="1" customFormat="1" ht="12" x14ac:dyDescent="0.2">
      <c r="A3" s="8" t="s">
        <v>7</v>
      </c>
      <c r="B3" s="2"/>
      <c r="C3" s="3"/>
      <c r="D3" s="3"/>
      <c r="E3" s="4"/>
      <c r="F3" s="9"/>
    </row>
    <row r="4" spans="1:8" s="1" customFormat="1" ht="33.75" customHeight="1" x14ac:dyDescent="0.2">
      <c r="A4" s="6" t="s">
        <v>2</v>
      </c>
      <c r="B4" s="6" t="s">
        <v>0</v>
      </c>
      <c r="C4" s="13" t="s">
        <v>1</v>
      </c>
      <c r="D4" s="53" t="s">
        <v>6</v>
      </c>
      <c r="E4" s="12" t="s">
        <v>3</v>
      </c>
    </row>
    <row r="5" spans="1:8" x14ac:dyDescent="0.2">
      <c r="A5" s="16" t="s">
        <v>51</v>
      </c>
      <c r="B5" s="17"/>
      <c r="C5" s="17"/>
      <c r="D5" s="18"/>
      <c r="E5" s="19"/>
      <c r="F5" s="7"/>
    </row>
    <row r="6" spans="1:8" x14ac:dyDescent="0.2">
      <c r="A6" s="21" t="s">
        <v>860</v>
      </c>
      <c r="B6" s="60" t="s">
        <v>859</v>
      </c>
      <c r="C6" s="24">
        <v>3337303.26</v>
      </c>
      <c r="D6" s="22">
        <v>59722.610370000002</v>
      </c>
      <c r="E6" s="23">
        <v>45.4482627811811</v>
      </c>
      <c r="F6" s="7"/>
    </row>
    <row r="7" spans="1:8" x14ac:dyDescent="0.2">
      <c r="A7" s="21" t="s">
        <v>849</v>
      </c>
      <c r="B7" s="60" t="s">
        <v>875</v>
      </c>
      <c r="C7" s="24">
        <v>57397363.781000003</v>
      </c>
      <c r="D7" s="22">
        <v>35724.004419999997</v>
      </c>
      <c r="E7" s="23">
        <v>27.185582318280598</v>
      </c>
      <c r="F7" s="7"/>
    </row>
    <row r="8" spans="1:8" x14ac:dyDescent="0.2">
      <c r="A8" s="21" t="s">
        <v>850</v>
      </c>
      <c r="B8" s="60" t="s">
        <v>876</v>
      </c>
      <c r="C8" s="24">
        <v>110144680.736</v>
      </c>
      <c r="D8" s="22">
        <v>35646.23317</v>
      </c>
      <c r="E8" s="23">
        <v>27.126399235275301</v>
      </c>
      <c r="F8" s="7"/>
    </row>
    <row r="9" spans="1:8" ht="22.5" x14ac:dyDescent="0.2">
      <c r="A9" s="21" t="s">
        <v>854</v>
      </c>
      <c r="B9" s="60" t="s">
        <v>853</v>
      </c>
      <c r="C9" s="24">
        <v>1210.933</v>
      </c>
      <c r="D9" s="22">
        <v>31.294564099999999</v>
      </c>
      <c r="E9" s="23">
        <v>2.3814825976758699E-2</v>
      </c>
      <c r="F9" s="7"/>
    </row>
    <row r="10" spans="1:8" ht="22.5" x14ac:dyDescent="0.2">
      <c r="A10" s="21" t="s">
        <v>862</v>
      </c>
      <c r="B10" s="60" t="s">
        <v>861</v>
      </c>
      <c r="C10" s="24">
        <v>1483902.88</v>
      </c>
      <c r="D10" s="22">
        <v>1.48390288E-3</v>
      </c>
      <c r="E10" s="23">
        <v>1.12923409767548E-6</v>
      </c>
      <c r="F10" s="7"/>
    </row>
    <row r="11" spans="1:8" ht="22.5" x14ac:dyDescent="0.2">
      <c r="A11" s="21" t="s">
        <v>858</v>
      </c>
      <c r="B11" s="60" t="s">
        <v>857</v>
      </c>
      <c r="C11" s="24">
        <v>1370528.45</v>
      </c>
      <c r="D11" s="22">
        <v>1.3705284499999999E-3</v>
      </c>
      <c r="E11" s="23">
        <v>1.04295737843324E-6</v>
      </c>
      <c r="F11" s="7"/>
    </row>
    <row r="12" spans="1:8" x14ac:dyDescent="0.2">
      <c r="A12" s="20" t="s">
        <v>28</v>
      </c>
      <c r="B12" s="20"/>
      <c r="C12" s="20"/>
      <c r="D12" s="25">
        <f>SUM(D6:D11)</f>
        <v>131124.14537853134</v>
      </c>
      <c r="E12" s="26">
        <f>SUM(E6:E11)</f>
        <v>99.784061332905225</v>
      </c>
      <c r="F12" s="14"/>
      <c r="G12" s="14"/>
      <c r="H12" s="14"/>
    </row>
    <row r="13" spans="1:8" x14ac:dyDescent="0.2">
      <c r="A13" s="21"/>
      <c r="B13" s="21"/>
      <c r="C13" s="21"/>
      <c r="D13" s="22"/>
      <c r="E13" s="23"/>
      <c r="F13" s="7"/>
    </row>
    <row r="14" spans="1:8" x14ac:dyDescent="0.2">
      <c r="A14" s="20" t="s">
        <v>33</v>
      </c>
      <c r="B14" s="20"/>
      <c r="C14" s="20"/>
      <c r="D14" s="25">
        <f>D12</f>
        <v>131124.14537853134</v>
      </c>
      <c r="E14" s="26">
        <f>E12</f>
        <v>99.784061332905225</v>
      </c>
      <c r="F14" s="14"/>
      <c r="G14" s="14"/>
      <c r="H14" s="14"/>
    </row>
    <row r="15" spans="1:8" x14ac:dyDescent="0.2">
      <c r="A15" s="20"/>
      <c r="B15" s="20"/>
      <c r="C15" s="20"/>
      <c r="D15" s="25"/>
      <c r="E15" s="26"/>
      <c r="F15" s="14"/>
      <c r="G15" s="14"/>
      <c r="H15" s="14"/>
    </row>
    <row r="16" spans="1:8" x14ac:dyDescent="0.2">
      <c r="A16" s="20" t="s">
        <v>35</v>
      </c>
      <c r="B16" s="20"/>
      <c r="C16" s="20"/>
      <c r="D16" s="25">
        <f>D18-(D12)</f>
        <v>283.76048036865541</v>
      </c>
      <c r="E16" s="26">
        <f>E18-(E12)</f>
        <v>0.21593866709477538</v>
      </c>
      <c r="F16" s="14"/>
      <c r="G16" s="14"/>
      <c r="H16" s="14"/>
    </row>
    <row r="17" spans="1:8" x14ac:dyDescent="0.2">
      <c r="A17" s="20"/>
      <c r="B17" s="20"/>
      <c r="C17" s="20"/>
      <c r="D17" s="25"/>
      <c r="E17" s="26"/>
      <c r="F17" s="14"/>
      <c r="G17" s="14"/>
      <c r="H17" s="14"/>
    </row>
    <row r="18" spans="1:8" x14ac:dyDescent="0.2">
      <c r="A18" s="27" t="s">
        <v>34</v>
      </c>
      <c r="B18" s="27"/>
      <c r="C18" s="27"/>
      <c r="D18" s="28">
        <v>131407.90585889999</v>
      </c>
      <c r="E18" s="29">
        <v>100</v>
      </c>
      <c r="F18" s="14"/>
      <c r="G18" s="14"/>
      <c r="H18" s="14"/>
    </row>
    <row r="19" spans="1:8" x14ac:dyDescent="0.2">
      <c r="F19" s="15" t="s">
        <v>700</v>
      </c>
    </row>
    <row r="20" spans="1:8" x14ac:dyDescent="0.2">
      <c r="A20" s="14" t="s">
        <v>340</v>
      </c>
    </row>
    <row r="21" spans="1:8" ht="15" x14ac:dyDescent="0.25">
      <c r="A21" s="85" t="s">
        <v>877</v>
      </c>
      <c r="B21" s="86"/>
      <c r="C21" s="86"/>
      <c r="D21" s="86"/>
      <c r="E21" s="86"/>
    </row>
    <row r="23" spans="1:8" x14ac:dyDescent="0.2">
      <c r="A23" s="14" t="s">
        <v>37</v>
      </c>
    </row>
    <row r="24" spans="1:8" x14ac:dyDescent="0.2">
      <c r="A24" s="14" t="s">
        <v>38</v>
      </c>
    </row>
    <row r="25" spans="1:8" x14ac:dyDescent="0.2">
      <c r="A25" s="14" t="s">
        <v>39</v>
      </c>
      <c r="B25" s="14"/>
      <c r="C25" s="30" t="s">
        <v>41</v>
      </c>
      <c r="D25" s="14" t="s">
        <v>40</v>
      </c>
    </row>
    <row r="26" spans="1:8" x14ac:dyDescent="0.2">
      <c r="A26" s="7" t="s">
        <v>42</v>
      </c>
      <c r="C26" s="31">
        <v>149.60409999999999</v>
      </c>
      <c r="D26" s="31">
        <v>159.2217</v>
      </c>
    </row>
    <row r="27" spans="1:8" x14ac:dyDescent="0.2">
      <c r="A27" s="7" t="s">
        <v>43</v>
      </c>
      <c r="C27" s="31">
        <v>42.983699999999999</v>
      </c>
      <c r="D27" s="31">
        <v>44.033799999999999</v>
      </c>
    </row>
    <row r="28" spans="1:8" x14ac:dyDescent="0.2">
      <c r="A28" s="7" t="s">
        <v>44</v>
      </c>
      <c r="C28" s="31">
        <v>167.381</v>
      </c>
      <c r="D28" s="31">
        <v>178.9539</v>
      </c>
    </row>
    <row r="29" spans="1:8" x14ac:dyDescent="0.2">
      <c r="A29" s="7" t="s">
        <v>45</v>
      </c>
      <c r="C29" s="31">
        <v>50.348399999999998</v>
      </c>
      <c r="D29" s="31">
        <v>51.805999999999997</v>
      </c>
    </row>
    <row r="31" spans="1:8" x14ac:dyDescent="0.2">
      <c r="A31" s="14" t="s">
        <v>47</v>
      </c>
    </row>
    <row r="32" spans="1:8" x14ac:dyDescent="0.2">
      <c r="A32" s="82" t="s">
        <v>52</v>
      </c>
      <c r="B32" s="83"/>
      <c r="C32" s="33" t="s">
        <v>53</v>
      </c>
    </row>
    <row r="33" spans="1:6" x14ac:dyDescent="0.2">
      <c r="A33" s="77" t="s">
        <v>43</v>
      </c>
      <c r="B33" s="78"/>
      <c r="C33" s="34">
        <v>1.7</v>
      </c>
    </row>
    <row r="34" spans="1:6" x14ac:dyDescent="0.2">
      <c r="A34" s="77" t="s">
        <v>45</v>
      </c>
      <c r="B34" s="78"/>
      <c r="C34" s="34">
        <v>2</v>
      </c>
    </row>
    <row r="35" spans="1:6" x14ac:dyDescent="0.2">
      <c r="A35" s="7" t="s">
        <v>54</v>
      </c>
    </row>
    <row r="36" spans="1:6" x14ac:dyDescent="0.2">
      <c r="A36" s="7" t="s">
        <v>46</v>
      </c>
    </row>
    <row r="38" spans="1:6" x14ac:dyDescent="0.2">
      <c r="A38" s="14" t="s">
        <v>341</v>
      </c>
      <c r="D38" s="52">
        <v>0.1115</v>
      </c>
    </row>
    <row r="40" spans="1:6" x14ac:dyDescent="0.2">
      <c r="A40" s="84" t="s">
        <v>50</v>
      </c>
      <c r="B40" s="84"/>
      <c r="C40" s="84"/>
      <c r="D40" s="30" t="s">
        <v>48</v>
      </c>
    </row>
    <row r="41" spans="1:6" x14ac:dyDescent="0.2">
      <c r="A41" s="58" t="s">
        <v>865</v>
      </c>
    </row>
    <row r="42" spans="1:6" ht="15" x14ac:dyDescent="0.25">
      <c r="A42" s="35" t="s">
        <v>866</v>
      </c>
    </row>
    <row r="44" spans="1:6" x14ac:dyDescent="0.2">
      <c r="A44" s="14" t="s">
        <v>864</v>
      </c>
      <c r="F44" s="7"/>
    </row>
    <row r="45" spans="1:6" x14ac:dyDescent="0.2">
      <c r="A45" s="61"/>
      <c r="F45" s="7"/>
    </row>
    <row r="46" spans="1:6" x14ac:dyDescent="0.2">
      <c r="A46" s="62" t="s">
        <v>885</v>
      </c>
      <c r="F46" s="7"/>
    </row>
    <row r="47" spans="1:6" x14ac:dyDescent="0.2">
      <c r="A47" s="63"/>
      <c r="F47" s="7"/>
    </row>
    <row r="48" spans="1:6" x14ac:dyDescent="0.2">
      <c r="A48" s="64"/>
      <c r="F48" s="7"/>
    </row>
    <row r="49" spans="1:6" x14ac:dyDescent="0.2">
      <c r="A49" s="64"/>
      <c r="F49" s="7"/>
    </row>
    <row r="50" spans="1:6" x14ac:dyDescent="0.2">
      <c r="A50" s="64"/>
      <c r="F50" s="7"/>
    </row>
    <row r="51" spans="1:6" x14ac:dyDescent="0.2">
      <c r="A51" s="64"/>
      <c r="F51" s="7"/>
    </row>
    <row r="52" spans="1:6" x14ac:dyDescent="0.2">
      <c r="A52" s="64"/>
      <c r="F52" s="7"/>
    </row>
    <row r="53" spans="1:6" x14ac:dyDescent="0.2">
      <c r="A53" s="64"/>
      <c r="F53" s="7"/>
    </row>
    <row r="54" spans="1:6" x14ac:dyDescent="0.2">
      <c r="A54" s="64"/>
      <c r="F54" s="7"/>
    </row>
    <row r="55" spans="1:6" x14ac:dyDescent="0.2">
      <c r="A55" s="64"/>
      <c r="F55" s="7"/>
    </row>
    <row r="56" spans="1:6" x14ac:dyDescent="0.2">
      <c r="A56" s="64"/>
      <c r="F56" s="7"/>
    </row>
    <row r="57" spans="1:6" x14ac:dyDescent="0.2">
      <c r="A57" s="64"/>
      <c r="F57" s="7"/>
    </row>
    <row r="58" spans="1:6" x14ac:dyDescent="0.2">
      <c r="A58" s="64"/>
      <c r="F58" s="7"/>
    </row>
    <row r="59" spans="1:6" x14ac:dyDescent="0.2">
      <c r="A59" s="64"/>
      <c r="F59" s="7"/>
    </row>
    <row r="60" spans="1:6" x14ac:dyDescent="0.2">
      <c r="A60" s="64"/>
      <c r="F60" s="7"/>
    </row>
    <row r="61" spans="1:6" x14ac:dyDescent="0.2">
      <c r="A61" s="64"/>
      <c r="F61" s="7"/>
    </row>
    <row r="62" spans="1:6" x14ac:dyDescent="0.2">
      <c r="A62" s="64"/>
      <c r="F62" s="7"/>
    </row>
    <row r="63" spans="1:6" x14ac:dyDescent="0.2">
      <c r="A63" s="64"/>
      <c r="F63" s="7"/>
    </row>
    <row r="64" spans="1:6" x14ac:dyDescent="0.2">
      <c r="A64" s="62" t="s">
        <v>911</v>
      </c>
      <c r="F64" s="7"/>
    </row>
    <row r="65" spans="1:6" x14ac:dyDescent="0.2">
      <c r="A65" s="64"/>
      <c r="F65" s="7"/>
    </row>
    <row r="66" spans="1:6" x14ac:dyDescent="0.2">
      <c r="A66" s="62" t="s">
        <v>886</v>
      </c>
      <c r="F66" s="7"/>
    </row>
    <row r="67" spans="1:6" x14ac:dyDescent="0.2">
      <c r="A67" s="64"/>
      <c r="F67" s="7"/>
    </row>
    <row r="68" spans="1:6" x14ac:dyDescent="0.2">
      <c r="A68" s="64"/>
      <c r="F68" s="7"/>
    </row>
    <row r="69" spans="1:6" x14ac:dyDescent="0.2">
      <c r="A69" s="64"/>
      <c r="F69" s="7"/>
    </row>
    <row r="70" spans="1:6" x14ac:dyDescent="0.2">
      <c r="A70" s="64"/>
      <c r="F70" s="7"/>
    </row>
    <row r="71" spans="1:6" x14ac:dyDescent="0.2">
      <c r="A71" s="64"/>
      <c r="F71" s="7"/>
    </row>
    <row r="72" spans="1:6" x14ac:dyDescent="0.2">
      <c r="A72" s="64"/>
      <c r="F72" s="7"/>
    </row>
    <row r="73" spans="1:6" x14ac:dyDescent="0.2">
      <c r="A73" s="64"/>
      <c r="F73" s="7"/>
    </row>
    <row r="74" spans="1:6" x14ac:dyDescent="0.2">
      <c r="A74" s="64"/>
      <c r="F74" s="7"/>
    </row>
    <row r="75" spans="1:6" x14ac:dyDescent="0.2">
      <c r="A75" s="64"/>
      <c r="F75" s="7"/>
    </row>
    <row r="76" spans="1:6" x14ac:dyDescent="0.2">
      <c r="A76" s="64"/>
      <c r="F76" s="7"/>
    </row>
    <row r="77" spans="1:6" x14ac:dyDescent="0.2">
      <c r="A77" s="64"/>
      <c r="F77" s="7"/>
    </row>
    <row r="78" spans="1:6" x14ac:dyDescent="0.2">
      <c r="A78" s="64"/>
      <c r="B78" s="67"/>
      <c r="C78" s="67"/>
      <c r="D78" s="67"/>
      <c r="E78" s="67"/>
      <c r="F78" s="7"/>
    </row>
    <row r="79" spans="1:6" x14ac:dyDescent="0.2">
      <c r="A79" s="64"/>
      <c r="F79" s="7"/>
    </row>
    <row r="80" spans="1:6" x14ac:dyDescent="0.2">
      <c r="F80" s="7"/>
    </row>
    <row r="81" spans="1:6" x14ac:dyDescent="0.2">
      <c r="F81" s="7"/>
    </row>
    <row r="82" spans="1:6" x14ac:dyDescent="0.2">
      <c r="F82" s="7"/>
    </row>
    <row r="83" spans="1:6" x14ac:dyDescent="0.2">
      <c r="A83" s="68" t="s">
        <v>912</v>
      </c>
      <c r="F83" s="7"/>
    </row>
    <row r="84" spans="1:6" x14ac:dyDescent="0.2">
      <c r="F84" s="7"/>
    </row>
    <row r="85" spans="1:6" x14ac:dyDescent="0.2">
      <c r="A85" s="7" t="s">
        <v>884</v>
      </c>
      <c r="F85" s="7"/>
    </row>
    <row r="86" spans="1:6" x14ac:dyDescent="0.2">
      <c r="F86" s="7"/>
    </row>
    <row r="87" spans="1:6" x14ac:dyDescent="0.2">
      <c r="F87" s="7"/>
    </row>
    <row r="88" spans="1:6" x14ac:dyDescent="0.2">
      <c r="F88" s="7"/>
    </row>
    <row r="89" spans="1:6" x14ac:dyDescent="0.2">
      <c r="F89" s="7"/>
    </row>
    <row r="90" spans="1:6" x14ac:dyDescent="0.2">
      <c r="F90" s="7"/>
    </row>
    <row r="91" spans="1:6" x14ac:dyDescent="0.2">
      <c r="F91" s="7"/>
    </row>
    <row r="92" spans="1:6" x14ac:dyDescent="0.2">
      <c r="F92" s="7"/>
    </row>
    <row r="93" spans="1:6" x14ac:dyDescent="0.2">
      <c r="F93" s="7"/>
    </row>
    <row r="94" spans="1:6" x14ac:dyDescent="0.2">
      <c r="F94" s="7"/>
    </row>
    <row r="95" spans="1:6" x14ac:dyDescent="0.2">
      <c r="F95" s="7"/>
    </row>
    <row r="96" spans="1:6" x14ac:dyDescent="0.2">
      <c r="F96" s="7"/>
    </row>
    <row r="97" spans="6:6" x14ac:dyDescent="0.2">
      <c r="F97" s="7"/>
    </row>
    <row r="98" spans="6:6" x14ac:dyDescent="0.2">
      <c r="F98" s="7"/>
    </row>
    <row r="99" spans="6:6" x14ac:dyDescent="0.2">
      <c r="F99" s="7"/>
    </row>
    <row r="100" spans="6:6" x14ac:dyDescent="0.2">
      <c r="F100" s="7"/>
    </row>
    <row r="101" spans="6:6" x14ac:dyDescent="0.2">
      <c r="F101" s="7"/>
    </row>
    <row r="102" spans="6:6" x14ac:dyDescent="0.2">
      <c r="F102" s="7"/>
    </row>
    <row r="103" spans="6:6" x14ac:dyDescent="0.2">
      <c r="F103" s="7"/>
    </row>
    <row r="104" spans="6:6" x14ac:dyDescent="0.2">
      <c r="F104" s="7"/>
    </row>
    <row r="105" spans="6:6" x14ac:dyDescent="0.2">
      <c r="F105" s="7"/>
    </row>
    <row r="106" spans="6:6" x14ac:dyDescent="0.2">
      <c r="F106" s="7"/>
    </row>
    <row r="107" spans="6:6" x14ac:dyDescent="0.2">
      <c r="F107" s="7"/>
    </row>
    <row r="108" spans="6:6" x14ac:dyDescent="0.2">
      <c r="F108" s="7"/>
    </row>
    <row r="109" spans="6:6" x14ac:dyDescent="0.2">
      <c r="F109" s="7"/>
    </row>
    <row r="110" spans="6:6" x14ac:dyDescent="0.2">
      <c r="F110" s="7"/>
    </row>
    <row r="111" spans="6:6" x14ac:dyDescent="0.2">
      <c r="F111" s="7"/>
    </row>
    <row r="112" spans="6:6" x14ac:dyDescent="0.2">
      <c r="F112" s="7"/>
    </row>
    <row r="113" spans="6:6" x14ac:dyDescent="0.2">
      <c r="F113" s="7"/>
    </row>
    <row r="114" spans="6:6" x14ac:dyDescent="0.2">
      <c r="F114" s="7"/>
    </row>
    <row r="115" spans="6:6" x14ac:dyDescent="0.2">
      <c r="F115" s="7"/>
    </row>
    <row r="116" spans="6:6" x14ac:dyDescent="0.2">
      <c r="F116" s="7"/>
    </row>
    <row r="117" spans="6:6" x14ac:dyDescent="0.2">
      <c r="F117" s="7"/>
    </row>
    <row r="118" spans="6:6" x14ac:dyDescent="0.2">
      <c r="F118" s="7"/>
    </row>
    <row r="119" spans="6:6" x14ac:dyDescent="0.2">
      <c r="F119" s="7"/>
    </row>
    <row r="120" spans="6:6" x14ac:dyDescent="0.2">
      <c r="F120" s="7"/>
    </row>
    <row r="121" spans="6:6" x14ac:dyDescent="0.2">
      <c r="F121" s="7"/>
    </row>
    <row r="122" spans="6:6" x14ac:dyDescent="0.2">
      <c r="F122" s="7"/>
    </row>
    <row r="123" spans="6:6" x14ac:dyDescent="0.2">
      <c r="F123" s="7"/>
    </row>
    <row r="124" spans="6:6" x14ac:dyDescent="0.2">
      <c r="F124" s="7"/>
    </row>
    <row r="125" spans="6:6" x14ac:dyDescent="0.2">
      <c r="F125" s="7"/>
    </row>
    <row r="126" spans="6:6" x14ac:dyDescent="0.2">
      <c r="F126" s="7"/>
    </row>
    <row r="127" spans="6:6" x14ac:dyDescent="0.2">
      <c r="F127" s="7"/>
    </row>
    <row r="128" spans="6:6" x14ac:dyDescent="0.2">
      <c r="F128" s="7"/>
    </row>
    <row r="129" spans="6:6" x14ac:dyDescent="0.2">
      <c r="F129" s="7"/>
    </row>
    <row r="130" spans="6:6" x14ac:dyDescent="0.2">
      <c r="F130" s="7"/>
    </row>
    <row r="131" spans="6:6" x14ac:dyDescent="0.2">
      <c r="F131" s="7"/>
    </row>
    <row r="132" spans="6:6" x14ac:dyDescent="0.2">
      <c r="F132" s="7"/>
    </row>
    <row r="133" spans="6:6" x14ac:dyDescent="0.2">
      <c r="F133" s="7"/>
    </row>
    <row r="134" spans="6:6" x14ac:dyDescent="0.2">
      <c r="F134" s="7"/>
    </row>
    <row r="135" spans="6:6" x14ac:dyDescent="0.2">
      <c r="F135" s="7"/>
    </row>
    <row r="136" spans="6:6" x14ac:dyDescent="0.2">
      <c r="F136" s="7"/>
    </row>
    <row r="137" spans="6:6" x14ac:dyDescent="0.2">
      <c r="F137" s="7"/>
    </row>
    <row r="138" spans="6:6" x14ac:dyDescent="0.2">
      <c r="F138" s="7"/>
    </row>
    <row r="139" spans="6:6" x14ac:dyDescent="0.2">
      <c r="F139" s="7"/>
    </row>
    <row r="140" spans="6:6" x14ac:dyDescent="0.2">
      <c r="F140" s="7"/>
    </row>
    <row r="141" spans="6:6" x14ac:dyDescent="0.2">
      <c r="F141" s="7"/>
    </row>
    <row r="142" spans="6:6" x14ac:dyDescent="0.2">
      <c r="F142" s="7"/>
    </row>
    <row r="143" spans="6:6" x14ac:dyDescent="0.2">
      <c r="F143" s="7"/>
    </row>
    <row r="144" spans="6:6" x14ac:dyDescent="0.2">
      <c r="F144" s="7"/>
    </row>
    <row r="145" spans="6:6" x14ac:dyDescent="0.2">
      <c r="F145" s="7"/>
    </row>
    <row r="146" spans="6:6" x14ac:dyDescent="0.2">
      <c r="F146" s="7"/>
    </row>
    <row r="147" spans="6:6" x14ac:dyDescent="0.2">
      <c r="F147" s="7"/>
    </row>
    <row r="148" spans="6:6" x14ac:dyDescent="0.2">
      <c r="F148" s="7"/>
    </row>
    <row r="149" spans="6:6" x14ac:dyDescent="0.2">
      <c r="F149" s="7"/>
    </row>
    <row r="150" spans="6:6" x14ac:dyDescent="0.2">
      <c r="F150" s="7"/>
    </row>
    <row r="151" spans="6:6" x14ac:dyDescent="0.2">
      <c r="F151" s="7"/>
    </row>
    <row r="152" spans="6:6" x14ac:dyDescent="0.2">
      <c r="F152" s="7"/>
    </row>
    <row r="153" spans="6:6" x14ac:dyDescent="0.2">
      <c r="F153" s="7"/>
    </row>
    <row r="154" spans="6:6" x14ac:dyDescent="0.2">
      <c r="F154" s="7"/>
    </row>
    <row r="155" spans="6:6" x14ac:dyDescent="0.2">
      <c r="F155" s="7"/>
    </row>
    <row r="156" spans="6:6" x14ac:dyDescent="0.2">
      <c r="F156" s="7"/>
    </row>
    <row r="157" spans="6:6" x14ac:dyDescent="0.2">
      <c r="F157" s="7"/>
    </row>
    <row r="158" spans="6:6" x14ac:dyDescent="0.2">
      <c r="F158" s="7"/>
    </row>
    <row r="159" spans="6:6" x14ac:dyDescent="0.2">
      <c r="F159" s="7"/>
    </row>
    <row r="160" spans="6:6" x14ac:dyDescent="0.2">
      <c r="F160" s="7"/>
    </row>
    <row r="161" spans="6:6" x14ac:dyDescent="0.2">
      <c r="F161" s="7"/>
    </row>
    <row r="162" spans="6:6" x14ac:dyDescent="0.2">
      <c r="F162" s="7"/>
    </row>
    <row r="163" spans="6:6" x14ac:dyDescent="0.2">
      <c r="F163" s="7"/>
    </row>
    <row r="164" spans="6:6" x14ac:dyDescent="0.2">
      <c r="F164" s="7"/>
    </row>
    <row r="165" spans="6:6" x14ac:dyDescent="0.2">
      <c r="F165" s="7"/>
    </row>
    <row r="166" spans="6:6" x14ac:dyDescent="0.2">
      <c r="F166" s="7"/>
    </row>
    <row r="167" spans="6:6" x14ac:dyDescent="0.2">
      <c r="F167" s="7"/>
    </row>
    <row r="168" spans="6:6" x14ac:dyDescent="0.2">
      <c r="F168" s="7"/>
    </row>
    <row r="169" spans="6:6" x14ac:dyDescent="0.2">
      <c r="F169" s="7"/>
    </row>
    <row r="170" spans="6:6" x14ac:dyDescent="0.2">
      <c r="F170" s="7"/>
    </row>
    <row r="171" spans="6:6" x14ac:dyDescent="0.2">
      <c r="F171" s="7"/>
    </row>
    <row r="172" spans="6:6" x14ac:dyDescent="0.2">
      <c r="F172" s="7"/>
    </row>
    <row r="173" spans="6:6" x14ac:dyDescent="0.2">
      <c r="F173" s="7"/>
    </row>
    <row r="174" spans="6:6" x14ac:dyDescent="0.2">
      <c r="F174" s="7"/>
    </row>
    <row r="175" spans="6:6" x14ac:dyDescent="0.2">
      <c r="F175" s="7"/>
    </row>
    <row r="176" spans="6:6" x14ac:dyDescent="0.2">
      <c r="F176" s="7"/>
    </row>
    <row r="177" spans="6:6" x14ac:dyDescent="0.2">
      <c r="F177" s="7"/>
    </row>
    <row r="178" spans="6:6" x14ac:dyDescent="0.2">
      <c r="F178" s="7"/>
    </row>
    <row r="179" spans="6:6" x14ac:dyDescent="0.2">
      <c r="F179" s="7"/>
    </row>
    <row r="180" spans="6:6" x14ac:dyDescent="0.2">
      <c r="F180" s="7"/>
    </row>
  </sheetData>
  <mergeCells count="6">
    <mergeCell ref="A40:C40"/>
    <mergeCell ref="A1:F1"/>
    <mergeCell ref="A32:B32"/>
    <mergeCell ref="A33:B33"/>
    <mergeCell ref="A34:B34"/>
    <mergeCell ref="A21:E21"/>
  </mergeCells>
  <conditionalFormatting sqref="F2:F3 E5:E18 F19:F43">
    <cfRule type="cellIs" dxfId="14" priority="2" stopIfTrue="1" operator="between">
      <formula>0.009</formula>
      <formula>-0.009</formula>
    </cfRule>
  </conditionalFormatting>
  <conditionalFormatting sqref="F181:F65540">
    <cfRule type="cellIs" dxfId="13" priority="1" stopIfTrue="1" operator="between">
      <formula>0.009</formula>
      <formula>-0.009</formula>
    </cfRule>
  </conditionalFormatting>
  <hyperlinks>
    <hyperlink ref="A42" r:id="rId1" xr:uid="{00000000-0004-0000-21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71"/>
  <sheetViews>
    <sheetView zoomScaleNormal="100" workbookViewId="0">
      <selection sqref="A1:G1"/>
    </sheetView>
  </sheetViews>
  <sheetFormatPr defaultColWidth="9.42578125" defaultRowHeight="11.25" x14ac:dyDescent="0.2"/>
  <cols>
    <col min="1" max="1" width="38.5703125" style="7" bestFit="1" customWidth="1"/>
    <col min="2" max="2" width="60" style="7" customWidth="1"/>
    <col min="3" max="3" width="15.42578125" style="7" bestFit="1" customWidth="1"/>
    <col min="4" max="4" width="14.5703125" style="7" bestFit="1" customWidth="1"/>
    <col min="5" max="5" width="25.7109375" style="10" customWidth="1"/>
    <col min="6" max="6" width="13.5703125" style="11" bestFit="1" customWidth="1"/>
    <col min="7" max="7" width="11" style="10" customWidth="1"/>
    <col min="8" max="8" width="9.42578125" style="7"/>
    <col min="9" max="13" width="9.42578125" style="7" customWidth="1"/>
    <col min="14" max="256" width="9.42578125" style="7"/>
    <col min="257" max="257" width="38.5703125" style="7" bestFit="1" customWidth="1"/>
    <col min="258" max="258" width="60" style="7" customWidth="1"/>
    <col min="259" max="259" width="15.42578125" style="7" bestFit="1" customWidth="1"/>
    <col min="260" max="260" width="14.5703125" style="7" bestFit="1" customWidth="1"/>
    <col min="261" max="261" width="25.7109375" style="7" customWidth="1"/>
    <col min="262" max="262" width="13.5703125" style="7" bestFit="1" customWidth="1"/>
    <col min="263" max="263" width="11" style="7" customWidth="1"/>
    <col min="264" max="264" width="9.42578125" style="7"/>
    <col min="265" max="269" width="9.42578125" style="7" customWidth="1"/>
    <col min="270" max="512" width="9.42578125" style="7"/>
    <col min="513" max="513" width="38.5703125" style="7" bestFit="1" customWidth="1"/>
    <col min="514" max="514" width="60" style="7" customWidth="1"/>
    <col min="515" max="515" width="15.42578125" style="7" bestFit="1" customWidth="1"/>
    <col min="516" max="516" width="14.5703125" style="7" bestFit="1" customWidth="1"/>
    <col min="517" max="517" width="25.7109375" style="7" customWidth="1"/>
    <col min="518" max="518" width="13.5703125" style="7" bestFit="1" customWidth="1"/>
    <col min="519" max="519" width="11" style="7" customWidth="1"/>
    <col min="520" max="520" width="9.42578125" style="7"/>
    <col min="521" max="525" width="9.42578125" style="7" customWidth="1"/>
    <col min="526" max="768" width="9.42578125" style="7"/>
    <col min="769" max="769" width="38.5703125" style="7" bestFit="1" customWidth="1"/>
    <col min="770" max="770" width="60" style="7" customWidth="1"/>
    <col min="771" max="771" width="15.42578125" style="7" bestFit="1" customWidth="1"/>
    <col min="772" max="772" width="14.5703125" style="7" bestFit="1" customWidth="1"/>
    <col min="773" max="773" width="25.7109375" style="7" customWidth="1"/>
    <col min="774" max="774" width="13.5703125" style="7" bestFit="1" customWidth="1"/>
    <col min="775" max="775" width="11" style="7" customWidth="1"/>
    <col min="776" max="776" width="9.42578125" style="7"/>
    <col min="777" max="781" width="9.42578125" style="7" customWidth="1"/>
    <col min="782" max="1024" width="9.42578125" style="7"/>
    <col min="1025" max="1025" width="38.5703125" style="7" bestFit="1" customWidth="1"/>
    <col min="1026" max="1026" width="60" style="7" customWidth="1"/>
    <col min="1027" max="1027" width="15.42578125" style="7" bestFit="1" customWidth="1"/>
    <col min="1028" max="1028" width="14.5703125" style="7" bestFit="1" customWidth="1"/>
    <col min="1029" max="1029" width="25.7109375" style="7" customWidth="1"/>
    <col min="1030" max="1030" width="13.5703125" style="7" bestFit="1" customWidth="1"/>
    <col min="1031" max="1031" width="11" style="7" customWidth="1"/>
    <col min="1032" max="1032" width="9.42578125" style="7"/>
    <col min="1033" max="1037" width="9.42578125" style="7" customWidth="1"/>
    <col min="1038" max="1280" width="9.42578125" style="7"/>
    <col min="1281" max="1281" width="38.5703125" style="7" bestFit="1" customWidth="1"/>
    <col min="1282" max="1282" width="60" style="7" customWidth="1"/>
    <col min="1283" max="1283" width="15.42578125" style="7" bestFit="1" customWidth="1"/>
    <col min="1284" max="1284" width="14.5703125" style="7" bestFit="1" customWidth="1"/>
    <col min="1285" max="1285" width="25.7109375" style="7" customWidth="1"/>
    <col min="1286" max="1286" width="13.5703125" style="7" bestFit="1" customWidth="1"/>
    <col min="1287" max="1287" width="11" style="7" customWidth="1"/>
    <col min="1288" max="1288" width="9.42578125" style="7"/>
    <col min="1289" max="1293" width="9.42578125" style="7" customWidth="1"/>
    <col min="1294" max="1536" width="9.42578125" style="7"/>
    <col min="1537" max="1537" width="38.5703125" style="7" bestFit="1" customWidth="1"/>
    <col min="1538" max="1538" width="60" style="7" customWidth="1"/>
    <col min="1539" max="1539" width="15.42578125" style="7" bestFit="1" customWidth="1"/>
    <col min="1540" max="1540" width="14.5703125" style="7" bestFit="1" customWidth="1"/>
    <col min="1541" max="1541" width="25.7109375" style="7" customWidth="1"/>
    <col min="1542" max="1542" width="13.5703125" style="7" bestFit="1" customWidth="1"/>
    <col min="1543" max="1543" width="11" style="7" customWidth="1"/>
    <col min="1544" max="1544" width="9.42578125" style="7"/>
    <col min="1545" max="1549" width="9.42578125" style="7" customWidth="1"/>
    <col min="1550" max="1792" width="9.42578125" style="7"/>
    <col min="1793" max="1793" width="38.5703125" style="7" bestFit="1" customWidth="1"/>
    <col min="1794" max="1794" width="60" style="7" customWidth="1"/>
    <col min="1795" max="1795" width="15.42578125" style="7" bestFit="1" customWidth="1"/>
    <col min="1796" max="1796" width="14.5703125" style="7" bestFit="1" customWidth="1"/>
    <col min="1797" max="1797" width="25.7109375" style="7" customWidth="1"/>
    <col min="1798" max="1798" width="13.5703125" style="7" bestFit="1" customWidth="1"/>
    <col min="1799" max="1799" width="11" style="7" customWidth="1"/>
    <col min="1800" max="1800" width="9.42578125" style="7"/>
    <col min="1801" max="1805" width="9.42578125" style="7" customWidth="1"/>
    <col min="1806" max="2048" width="9.42578125" style="7"/>
    <col min="2049" max="2049" width="38.5703125" style="7" bestFit="1" customWidth="1"/>
    <col min="2050" max="2050" width="60" style="7" customWidth="1"/>
    <col min="2051" max="2051" width="15.42578125" style="7" bestFit="1" customWidth="1"/>
    <col min="2052" max="2052" width="14.5703125" style="7" bestFit="1" customWidth="1"/>
    <col min="2053" max="2053" width="25.7109375" style="7" customWidth="1"/>
    <col min="2054" max="2054" width="13.5703125" style="7" bestFit="1" customWidth="1"/>
    <col min="2055" max="2055" width="11" style="7" customWidth="1"/>
    <col min="2056" max="2056" width="9.42578125" style="7"/>
    <col min="2057" max="2061" width="9.42578125" style="7" customWidth="1"/>
    <col min="2062" max="2304" width="9.42578125" style="7"/>
    <col min="2305" max="2305" width="38.5703125" style="7" bestFit="1" customWidth="1"/>
    <col min="2306" max="2306" width="60" style="7" customWidth="1"/>
    <col min="2307" max="2307" width="15.42578125" style="7" bestFit="1" customWidth="1"/>
    <col min="2308" max="2308" width="14.5703125" style="7" bestFit="1" customWidth="1"/>
    <col min="2309" max="2309" width="25.7109375" style="7" customWidth="1"/>
    <col min="2310" max="2310" width="13.5703125" style="7" bestFit="1" customWidth="1"/>
    <col min="2311" max="2311" width="11" style="7" customWidth="1"/>
    <col min="2312" max="2312" width="9.42578125" style="7"/>
    <col min="2313" max="2317" width="9.42578125" style="7" customWidth="1"/>
    <col min="2318" max="2560" width="9.42578125" style="7"/>
    <col min="2561" max="2561" width="38.5703125" style="7" bestFit="1" customWidth="1"/>
    <col min="2562" max="2562" width="60" style="7" customWidth="1"/>
    <col min="2563" max="2563" width="15.42578125" style="7" bestFit="1" customWidth="1"/>
    <col min="2564" max="2564" width="14.5703125" style="7" bestFit="1" customWidth="1"/>
    <col min="2565" max="2565" width="25.7109375" style="7" customWidth="1"/>
    <col min="2566" max="2566" width="13.5703125" style="7" bestFit="1" customWidth="1"/>
    <col min="2567" max="2567" width="11" style="7" customWidth="1"/>
    <col min="2568" max="2568" width="9.42578125" style="7"/>
    <col min="2569" max="2573" width="9.42578125" style="7" customWidth="1"/>
    <col min="2574" max="2816" width="9.42578125" style="7"/>
    <col min="2817" max="2817" width="38.5703125" style="7" bestFit="1" customWidth="1"/>
    <col min="2818" max="2818" width="60" style="7" customWidth="1"/>
    <col min="2819" max="2819" width="15.42578125" style="7" bestFit="1" customWidth="1"/>
    <col min="2820" max="2820" width="14.5703125" style="7" bestFit="1" customWidth="1"/>
    <col min="2821" max="2821" width="25.7109375" style="7" customWidth="1"/>
    <col min="2822" max="2822" width="13.5703125" style="7" bestFit="1" customWidth="1"/>
    <col min="2823" max="2823" width="11" style="7" customWidth="1"/>
    <col min="2824" max="2824" width="9.42578125" style="7"/>
    <col min="2825" max="2829" width="9.42578125" style="7" customWidth="1"/>
    <col min="2830" max="3072" width="9.42578125" style="7"/>
    <col min="3073" max="3073" width="38.5703125" style="7" bestFit="1" customWidth="1"/>
    <col min="3074" max="3074" width="60" style="7" customWidth="1"/>
    <col min="3075" max="3075" width="15.42578125" style="7" bestFit="1" customWidth="1"/>
    <col min="3076" max="3076" width="14.5703125" style="7" bestFit="1" customWidth="1"/>
    <col min="3077" max="3077" width="25.7109375" style="7" customWidth="1"/>
    <col min="3078" max="3078" width="13.5703125" style="7" bestFit="1" customWidth="1"/>
    <col min="3079" max="3079" width="11" style="7" customWidth="1"/>
    <col min="3080" max="3080" width="9.42578125" style="7"/>
    <col min="3081" max="3085" width="9.42578125" style="7" customWidth="1"/>
    <col min="3086" max="3328" width="9.42578125" style="7"/>
    <col min="3329" max="3329" width="38.5703125" style="7" bestFit="1" customWidth="1"/>
    <col min="3330" max="3330" width="60" style="7" customWidth="1"/>
    <col min="3331" max="3331" width="15.42578125" style="7" bestFit="1" customWidth="1"/>
    <col min="3332" max="3332" width="14.5703125" style="7" bestFit="1" customWidth="1"/>
    <col min="3333" max="3333" width="25.7109375" style="7" customWidth="1"/>
    <col min="3334" max="3334" width="13.5703125" style="7" bestFit="1" customWidth="1"/>
    <col min="3335" max="3335" width="11" style="7" customWidth="1"/>
    <col min="3336" max="3336" width="9.42578125" style="7"/>
    <col min="3337" max="3341" width="9.42578125" style="7" customWidth="1"/>
    <col min="3342" max="3584" width="9.42578125" style="7"/>
    <col min="3585" max="3585" width="38.5703125" style="7" bestFit="1" customWidth="1"/>
    <col min="3586" max="3586" width="60" style="7" customWidth="1"/>
    <col min="3587" max="3587" width="15.42578125" style="7" bestFit="1" customWidth="1"/>
    <col min="3588" max="3588" width="14.5703125" style="7" bestFit="1" customWidth="1"/>
    <col min="3589" max="3589" width="25.7109375" style="7" customWidth="1"/>
    <col min="3590" max="3590" width="13.5703125" style="7" bestFit="1" customWidth="1"/>
    <col min="3591" max="3591" width="11" style="7" customWidth="1"/>
    <col min="3592" max="3592" width="9.42578125" style="7"/>
    <col min="3593" max="3597" width="9.42578125" style="7" customWidth="1"/>
    <col min="3598" max="3840" width="9.42578125" style="7"/>
    <col min="3841" max="3841" width="38.5703125" style="7" bestFit="1" customWidth="1"/>
    <col min="3842" max="3842" width="60" style="7" customWidth="1"/>
    <col min="3843" max="3843" width="15.42578125" style="7" bestFit="1" customWidth="1"/>
    <col min="3844" max="3844" width="14.5703125" style="7" bestFit="1" customWidth="1"/>
    <col min="3845" max="3845" width="25.7109375" style="7" customWidth="1"/>
    <col min="3846" max="3846" width="13.5703125" style="7" bestFit="1" customWidth="1"/>
    <col min="3847" max="3847" width="11" style="7" customWidth="1"/>
    <col min="3848" max="3848" width="9.42578125" style="7"/>
    <col min="3849" max="3853" width="9.42578125" style="7" customWidth="1"/>
    <col min="3854" max="4096" width="9.42578125" style="7"/>
    <col min="4097" max="4097" width="38.5703125" style="7" bestFit="1" customWidth="1"/>
    <col min="4098" max="4098" width="60" style="7" customWidth="1"/>
    <col min="4099" max="4099" width="15.42578125" style="7" bestFit="1" customWidth="1"/>
    <col min="4100" max="4100" width="14.5703125" style="7" bestFit="1" customWidth="1"/>
    <col min="4101" max="4101" width="25.7109375" style="7" customWidth="1"/>
    <col min="4102" max="4102" width="13.5703125" style="7" bestFit="1" customWidth="1"/>
    <col min="4103" max="4103" width="11" style="7" customWidth="1"/>
    <col min="4104" max="4104" width="9.42578125" style="7"/>
    <col min="4105" max="4109" width="9.42578125" style="7" customWidth="1"/>
    <col min="4110" max="4352" width="9.42578125" style="7"/>
    <col min="4353" max="4353" width="38.5703125" style="7" bestFit="1" customWidth="1"/>
    <col min="4354" max="4354" width="60" style="7" customWidth="1"/>
    <col min="4355" max="4355" width="15.42578125" style="7" bestFit="1" customWidth="1"/>
    <col min="4356" max="4356" width="14.5703125" style="7" bestFit="1" customWidth="1"/>
    <col min="4357" max="4357" width="25.7109375" style="7" customWidth="1"/>
    <col min="4358" max="4358" width="13.5703125" style="7" bestFit="1" customWidth="1"/>
    <col min="4359" max="4359" width="11" style="7" customWidth="1"/>
    <col min="4360" max="4360" width="9.42578125" style="7"/>
    <col min="4361" max="4365" width="9.42578125" style="7" customWidth="1"/>
    <col min="4366" max="4608" width="9.42578125" style="7"/>
    <col min="4609" max="4609" width="38.5703125" style="7" bestFit="1" customWidth="1"/>
    <col min="4610" max="4610" width="60" style="7" customWidth="1"/>
    <col min="4611" max="4611" width="15.42578125" style="7" bestFit="1" customWidth="1"/>
    <col min="4612" max="4612" width="14.5703125" style="7" bestFit="1" customWidth="1"/>
    <col min="4613" max="4613" width="25.7109375" style="7" customWidth="1"/>
    <col min="4614" max="4614" width="13.5703125" style="7" bestFit="1" customWidth="1"/>
    <col min="4615" max="4615" width="11" style="7" customWidth="1"/>
    <col min="4616" max="4616" width="9.42578125" style="7"/>
    <col min="4617" max="4621" width="9.42578125" style="7" customWidth="1"/>
    <col min="4622" max="4864" width="9.42578125" style="7"/>
    <col min="4865" max="4865" width="38.5703125" style="7" bestFit="1" customWidth="1"/>
    <col min="4866" max="4866" width="60" style="7" customWidth="1"/>
    <col min="4867" max="4867" width="15.42578125" style="7" bestFit="1" customWidth="1"/>
    <col min="4868" max="4868" width="14.5703125" style="7" bestFit="1" customWidth="1"/>
    <col min="4869" max="4869" width="25.7109375" style="7" customWidth="1"/>
    <col min="4870" max="4870" width="13.5703125" style="7" bestFit="1" customWidth="1"/>
    <col min="4871" max="4871" width="11" style="7" customWidth="1"/>
    <col min="4872" max="4872" width="9.42578125" style="7"/>
    <col min="4873" max="4877" width="9.42578125" style="7" customWidth="1"/>
    <col min="4878" max="5120" width="9.42578125" style="7"/>
    <col min="5121" max="5121" width="38.5703125" style="7" bestFit="1" customWidth="1"/>
    <col min="5122" max="5122" width="60" style="7" customWidth="1"/>
    <col min="5123" max="5123" width="15.42578125" style="7" bestFit="1" customWidth="1"/>
    <col min="5124" max="5124" width="14.5703125" style="7" bestFit="1" customWidth="1"/>
    <col min="5125" max="5125" width="25.7109375" style="7" customWidth="1"/>
    <col min="5126" max="5126" width="13.5703125" style="7" bestFit="1" customWidth="1"/>
    <col min="5127" max="5127" width="11" style="7" customWidth="1"/>
    <col min="5128" max="5128" width="9.42578125" style="7"/>
    <col min="5129" max="5133" width="9.42578125" style="7" customWidth="1"/>
    <col min="5134" max="5376" width="9.42578125" style="7"/>
    <col min="5377" max="5377" width="38.5703125" style="7" bestFit="1" customWidth="1"/>
    <col min="5378" max="5378" width="60" style="7" customWidth="1"/>
    <col min="5379" max="5379" width="15.42578125" style="7" bestFit="1" customWidth="1"/>
    <col min="5380" max="5380" width="14.5703125" style="7" bestFit="1" customWidth="1"/>
    <col min="5381" max="5381" width="25.7109375" style="7" customWidth="1"/>
    <col min="5382" max="5382" width="13.5703125" style="7" bestFit="1" customWidth="1"/>
    <col min="5383" max="5383" width="11" style="7" customWidth="1"/>
    <col min="5384" max="5384" width="9.42578125" style="7"/>
    <col min="5385" max="5389" width="9.42578125" style="7" customWidth="1"/>
    <col min="5390" max="5632" width="9.42578125" style="7"/>
    <col min="5633" max="5633" width="38.5703125" style="7" bestFit="1" customWidth="1"/>
    <col min="5634" max="5634" width="60" style="7" customWidth="1"/>
    <col min="5635" max="5635" width="15.42578125" style="7" bestFit="1" customWidth="1"/>
    <col min="5636" max="5636" width="14.5703125" style="7" bestFit="1" customWidth="1"/>
    <col min="5637" max="5637" width="25.7109375" style="7" customWidth="1"/>
    <col min="5638" max="5638" width="13.5703125" style="7" bestFit="1" customWidth="1"/>
    <col min="5639" max="5639" width="11" style="7" customWidth="1"/>
    <col min="5640" max="5640" width="9.42578125" style="7"/>
    <col min="5641" max="5645" width="9.42578125" style="7" customWidth="1"/>
    <col min="5646" max="5888" width="9.42578125" style="7"/>
    <col min="5889" max="5889" width="38.5703125" style="7" bestFit="1" customWidth="1"/>
    <col min="5890" max="5890" width="60" style="7" customWidth="1"/>
    <col min="5891" max="5891" width="15.42578125" style="7" bestFit="1" customWidth="1"/>
    <col min="5892" max="5892" width="14.5703125" style="7" bestFit="1" customWidth="1"/>
    <col min="5893" max="5893" width="25.7109375" style="7" customWidth="1"/>
    <col min="5894" max="5894" width="13.5703125" style="7" bestFit="1" customWidth="1"/>
    <col min="5895" max="5895" width="11" style="7" customWidth="1"/>
    <col min="5896" max="5896" width="9.42578125" style="7"/>
    <col min="5897" max="5901" width="9.42578125" style="7" customWidth="1"/>
    <col min="5902" max="6144" width="9.42578125" style="7"/>
    <col min="6145" max="6145" width="38.5703125" style="7" bestFit="1" customWidth="1"/>
    <col min="6146" max="6146" width="60" style="7" customWidth="1"/>
    <col min="6147" max="6147" width="15.42578125" style="7" bestFit="1" customWidth="1"/>
    <col min="6148" max="6148" width="14.5703125" style="7" bestFit="1" customWidth="1"/>
    <col min="6149" max="6149" width="25.7109375" style="7" customWidth="1"/>
    <col min="6150" max="6150" width="13.5703125" style="7" bestFit="1" customWidth="1"/>
    <col min="6151" max="6151" width="11" style="7" customWidth="1"/>
    <col min="6152" max="6152" width="9.42578125" style="7"/>
    <col min="6153" max="6157" width="9.42578125" style="7" customWidth="1"/>
    <col min="6158" max="6400" width="9.42578125" style="7"/>
    <col min="6401" max="6401" width="38.5703125" style="7" bestFit="1" customWidth="1"/>
    <col min="6402" max="6402" width="60" style="7" customWidth="1"/>
    <col min="6403" max="6403" width="15.42578125" style="7" bestFit="1" customWidth="1"/>
    <col min="6404" max="6404" width="14.5703125" style="7" bestFit="1" customWidth="1"/>
    <col min="6405" max="6405" width="25.7109375" style="7" customWidth="1"/>
    <col min="6406" max="6406" width="13.5703125" style="7" bestFit="1" customWidth="1"/>
    <col min="6407" max="6407" width="11" style="7" customWidth="1"/>
    <col min="6408" max="6408" width="9.42578125" style="7"/>
    <col min="6409" max="6413" width="9.42578125" style="7" customWidth="1"/>
    <col min="6414" max="6656" width="9.42578125" style="7"/>
    <col min="6657" max="6657" width="38.5703125" style="7" bestFit="1" customWidth="1"/>
    <col min="6658" max="6658" width="60" style="7" customWidth="1"/>
    <col min="6659" max="6659" width="15.42578125" style="7" bestFit="1" customWidth="1"/>
    <col min="6660" max="6660" width="14.5703125" style="7" bestFit="1" customWidth="1"/>
    <col min="6661" max="6661" width="25.7109375" style="7" customWidth="1"/>
    <col min="6662" max="6662" width="13.5703125" style="7" bestFit="1" customWidth="1"/>
    <col min="6663" max="6663" width="11" style="7" customWidth="1"/>
    <col min="6664" max="6664" width="9.42578125" style="7"/>
    <col min="6665" max="6669" width="9.42578125" style="7" customWidth="1"/>
    <col min="6670" max="6912" width="9.42578125" style="7"/>
    <col min="6913" max="6913" width="38.5703125" style="7" bestFit="1" customWidth="1"/>
    <col min="6914" max="6914" width="60" style="7" customWidth="1"/>
    <col min="6915" max="6915" width="15.42578125" style="7" bestFit="1" customWidth="1"/>
    <col min="6916" max="6916" width="14.5703125" style="7" bestFit="1" customWidth="1"/>
    <col min="6917" max="6917" width="25.7109375" style="7" customWidth="1"/>
    <col min="6918" max="6918" width="13.5703125" style="7" bestFit="1" customWidth="1"/>
    <col min="6919" max="6919" width="11" style="7" customWidth="1"/>
    <col min="6920" max="6920" width="9.42578125" style="7"/>
    <col min="6921" max="6925" width="9.42578125" style="7" customWidth="1"/>
    <col min="6926" max="7168" width="9.42578125" style="7"/>
    <col min="7169" max="7169" width="38.5703125" style="7" bestFit="1" customWidth="1"/>
    <col min="7170" max="7170" width="60" style="7" customWidth="1"/>
    <col min="7171" max="7171" width="15.42578125" style="7" bestFit="1" customWidth="1"/>
    <col min="7172" max="7172" width="14.5703125" style="7" bestFit="1" customWidth="1"/>
    <col min="7173" max="7173" width="25.7109375" style="7" customWidth="1"/>
    <col min="7174" max="7174" width="13.5703125" style="7" bestFit="1" customWidth="1"/>
    <col min="7175" max="7175" width="11" style="7" customWidth="1"/>
    <col min="7176" max="7176" width="9.42578125" style="7"/>
    <col min="7177" max="7181" width="9.42578125" style="7" customWidth="1"/>
    <col min="7182" max="7424" width="9.42578125" style="7"/>
    <col min="7425" max="7425" width="38.5703125" style="7" bestFit="1" customWidth="1"/>
    <col min="7426" max="7426" width="60" style="7" customWidth="1"/>
    <col min="7427" max="7427" width="15.42578125" style="7" bestFit="1" customWidth="1"/>
    <col min="7428" max="7428" width="14.5703125" style="7" bestFit="1" customWidth="1"/>
    <col min="7429" max="7429" width="25.7109375" style="7" customWidth="1"/>
    <col min="7430" max="7430" width="13.5703125" style="7" bestFit="1" customWidth="1"/>
    <col min="7431" max="7431" width="11" style="7" customWidth="1"/>
    <col min="7432" max="7432" width="9.42578125" style="7"/>
    <col min="7433" max="7437" width="9.42578125" style="7" customWidth="1"/>
    <col min="7438" max="7680" width="9.42578125" style="7"/>
    <col min="7681" max="7681" width="38.5703125" style="7" bestFit="1" customWidth="1"/>
    <col min="7682" max="7682" width="60" style="7" customWidth="1"/>
    <col min="7683" max="7683" width="15.42578125" style="7" bestFit="1" customWidth="1"/>
    <col min="7684" max="7684" width="14.5703125" style="7" bestFit="1" customWidth="1"/>
    <col min="7685" max="7685" width="25.7109375" style="7" customWidth="1"/>
    <col min="7686" max="7686" width="13.5703125" style="7" bestFit="1" customWidth="1"/>
    <col min="7687" max="7687" width="11" style="7" customWidth="1"/>
    <col min="7688" max="7688" width="9.42578125" style="7"/>
    <col min="7689" max="7693" width="9.42578125" style="7" customWidth="1"/>
    <col min="7694" max="7936" width="9.42578125" style="7"/>
    <col min="7937" max="7937" width="38.5703125" style="7" bestFit="1" customWidth="1"/>
    <col min="7938" max="7938" width="60" style="7" customWidth="1"/>
    <col min="7939" max="7939" width="15.42578125" style="7" bestFit="1" customWidth="1"/>
    <col min="7940" max="7940" width="14.5703125" style="7" bestFit="1" customWidth="1"/>
    <col min="7941" max="7941" width="25.7109375" style="7" customWidth="1"/>
    <col min="7942" max="7942" width="13.5703125" style="7" bestFit="1" customWidth="1"/>
    <col min="7943" max="7943" width="11" style="7" customWidth="1"/>
    <col min="7944" max="7944" width="9.42578125" style="7"/>
    <col min="7945" max="7949" width="9.42578125" style="7" customWidth="1"/>
    <col min="7950" max="8192" width="9.42578125" style="7"/>
    <col min="8193" max="8193" width="38.5703125" style="7" bestFit="1" customWidth="1"/>
    <col min="8194" max="8194" width="60" style="7" customWidth="1"/>
    <col min="8195" max="8195" width="15.42578125" style="7" bestFit="1" customWidth="1"/>
    <col min="8196" max="8196" width="14.5703125" style="7" bestFit="1" customWidth="1"/>
    <col min="8197" max="8197" width="25.7109375" style="7" customWidth="1"/>
    <col min="8198" max="8198" width="13.5703125" style="7" bestFit="1" customWidth="1"/>
    <col min="8199" max="8199" width="11" style="7" customWidth="1"/>
    <col min="8200" max="8200" width="9.42578125" style="7"/>
    <col min="8201" max="8205" width="9.42578125" style="7" customWidth="1"/>
    <col min="8206" max="8448" width="9.42578125" style="7"/>
    <col min="8449" max="8449" width="38.5703125" style="7" bestFit="1" customWidth="1"/>
    <col min="8450" max="8450" width="60" style="7" customWidth="1"/>
    <col min="8451" max="8451" width="15.42578125" style="7" bestFit="1" customWidth="1"/>
    <col min="8452" max="8452" width="14.5703125" style="7" bestFit="1" customWidth="1"/>
    <col min="8453" max="8453" width="25.7109375" style="7" customWidth="1"/>
    <col min="8454" max="8454" width="13.5703125" style="7" bestFit="1" customWidth="1"/>
    <col min="8455" max="8455" width="11" style="7" customWidth="1"/>
    <col min="8456" max="8456" width="9.42578125" style="7"/>
    <col min="8457" max="8461" width="9.42578125" style="7" customWidth="1"/>
    <col min="8462" max="8704" width="9.42578125" style="7"/>
    <col min="8705" max="8705" width="38.5703125" style="7" bestFit="1" customWidth="1"/>
    <col min="8706" max="8706" width="60" style="7" customWidth="1"/>
    <col min="8707" max="8707" width="15.42578125" style="7" bestFit="1" customWidth="1"/>
    <col min="8708" max="8708" width="14.5703125" style="7" bestFit="1" customWidth="1"/>
    <col min="8709" max="8709" width="25.7109375" style="7" customWidth="1"/>
    <col min="8710" max="8710" width="13.5703125" style="7" bestFit="1" customWidth="1"/>
    <col min="8711" max="8711" width="11" style="7" customWidth="1"/>
    <col min="8712" max="8712" width="9.42578125" style="7"/>
    <col min="8713" max="8717" width="9.42578125" style="7" customWidth="1"/>
    <col min="8718" max="8960" width="9.42578125" style="7"/>
    <col min="8961" max="8961" width="38.5703125" style="7" bestFit="1" customWidth="1"/>
    <col min="8962" max="8962" width="60" style="7" customWidth="1"/>
    <col min="8963" max="8963" width="15.42578125" style="7" bestFit="1" customWidth="1"/>
    <col min="8964" max="8964" width="14.5703125" style="7" bestFit="1" customWidth="1"/>
    <col min="8965" max="8965" width="25.7109375" style="7" customWidth="1"/>
    <col min="8966" max="8966" width="13.5703125" style="7" bestFit="1" customWidth="1"/>
    <col min="8967" max="8967" width="11" style="7" customWidth="1"/>
    <col min="8968" max="8968" width="9.42578125" style="7"/>
    <col min="8969" max="8973" width="9.42578125" style="7" customWidth="1"/>
    <col min="8974" max="9216" width="9.42578125" style="7"/>
    <col min="9217" max="9217" width="38.5703125" style="7" bestFit="1" customWidth="1"/>
    <col min="9218" max="9218" width="60" style="7" customWidth="1"/>
    <col min="9219" max="9219" width="15.42578125" style="7" bestFit="1" customWidth="1"/>
    <col min="9220" max="9220" width="14.5703125" style="7" bestFit="1" customWidth="1"/>
    <col min="9221" max="9221" width="25.7109375" style="7" customWidth="1"/>
    <col min="9222" max="9222" width="13.5703125" style="7" bestFit="1" customWidth="1"/>
    <col min="9223" max="9223" width="11" style="7" customWidth="1"/>
    <col min="9224" max="9224" width="9.42578125" style="7"/>
    <col min="9225" max="9229" width="9.42578125" style="7" customWidth="1"/>
    <col min="9230" max="9472" width="9.42578125" style="7"/>
    <col min="9473" max="9473" width="38.5703125" style="7" bestFit="1" customWidth="1"/>
    <col min="9474" max="9474" width="60" style="7" customWidth="1"/>
    <col min="9475" max="9475" width="15.42578125" style="7" bestFit="1" customWidth="1"/>
    <col min="9476" max="9476" width="14.5703125" style="7" bestFit="1" customWidth="1"/>
    <col min="9477" max="9477" width="25.7109375" style="7" customWidth="1"/>
    <col min="9478" max="9478" width="13.5703125" style="7" bestFit="1" customWidth="1"/>
    <col min="9479" max="9479" width="11" style="7" customWidth="1"/>
    <col min="9480" max="9480" width="9.42578125" style="7"/>
    <col min="9481" max="9485" width="9.42578125" style="7" customWidth="1"/>
    <col min="9486" max="9728" width="9.42578125" style="7"/>
    <col min="9729" max="9729" width="38.5703125" style="7" bestFit="1" customWidth="1"/>
    <col min="9730" max="9730" width="60" style="7" customWidth="1"/>
    <col min="9731" max="9731" width="15.42578125" style="7" bestFit="1" customWidth="1"/>
    <col min="9732" max="9732" width="14.5703125" style="7" bestFit="1" customWidth="1"/>
    <col min="9733" max="9733" width="25.7109375" style="7" customWidth="1"/>
    <col min="9734" max="9734" width="13.5703125" style="7" bestFit="1" customWidth="1"/>
    <col min="9735" max="9735" width="11" style="7" customWidth="1"/>
    <col min="9736" max="9736" width="9.42578125" style="7"/>
    <col min="9737" max="9741" width="9.42578125" style="7" customWidth="1"/>
    <col min="9742" max="9984" width="9.42578125" style="7"/>
    <col min="9985" max="9985" width="38.5703125" style="7" bestFit="1" customWidth="1"/>
    <col min="9986" max="9986" width="60" style="7" customWidth="1"/>
    <col min="9987" max="9987" width="15.42578125" style="7" bestFit="1" customWidth="1"/>
    <col min="9988" max="9988" width="14.5703125" style="7" bestFit="1" customWidth="1"/>
    <col min="9989" max="9989" width="25.7109375" style="7" customWidth="1"/>
    <col min="9990" max="9990" width="13.5703125" style="7" bestFit="1" customWidth="1"/>
    <col min="9991" max="9991" width="11" style="7" customWidth="1"/>
    <col min="9992" max="9992" width="9.42578125" style="7"/>
    <col min="9993" max="9997" width="9.42578125" style="7" customWidth="1"/>
    <col min="9998" max="10240" width="9.42578125" style="7"/>
    <col min="10241" max="10241" width="38.5703125" style="7" bestFit="1" customWidth="1"/>
    <col min="10242" max="10242" width="60" style="7" customWidth="1"/>
    <col min="10243" max="10243" width="15.42578125" style="7" bestFit="1" customWidth="1"/>
    <col min="10244" max="10244" width="14.5703125" style="7" bestFit="1" customWidth="1"/>
    <col min="10245" max="10245" width="25.7109375" style="7" customWidth="1"/>
    <col min="10246" max="10246" width="13.5703125" style="7" bestFit="1" customWidth="1"/>
    <col min="10247" max="10247" width="11" style="7" customWidth="1"/>
    <col min="10248" max="10248" width="9.42578125" style="7"/>
    <col min="10249" max="10253" width="9.42578125" style="7" customWidth="1"/>
    <col min="10254" max="10496" width="9.42578125" style="7"/>
    <col min="10497" max="10497" width="38.5703125" style="7" bestFit="1" customWidth="1"/>
    <col min="10498" max="10498" width="60" style="7" customWidth="1"/>
    <col min="10499" max="10499" width="15.42578125" style="7" bestFit="1" customWidth="1"/>
    <col min="10500" max="10500" width="14.5703125" style="7" bestFit="1" customWidth="1"/>
    <col min="10501" max="10501" width="25.7109375" style="7" customWidth="1"/>
    <col min="10502" max="10502" width="13.5703125" style="7" bestFit="1" customWidth="1"/>
    <col min="10503" max="10503" width="11" style="7" customWidth="1"/>
    <col min="10504" max="10504" width="9.42578125" style="7"/>
    <col min="10505" max="10509" width="9.42578125" style="7" customWidth="1"/>
    <col min="10510" max="10752" width="9.42578125" style="7"/>
    <col min="10753" max="10753" width="38.5703125" style="7" bestFit="1" customWidth="1"/>
    <col min="10754" max="10754" width="60" style="7" customWidth="1"/>
    <col min="10755" max="10755" width="15.42578125" style="7" bestFit="1" customWidth="1"/>
    <col min="10756" max="10756" width="14.5703125" style="7" bestFit="1" customWidth="1"/>
    <col min="10757" max="10757" width="25.7109375" style="7" customWidth="1"/>
    <col min="10758" max="10758" width="13.5703125" style="7" bestFit="1" customWidth="1"/>
    <col min="10759" max="10759" width="11" style="7" customWidth="1"/>
    <col min="10760" max="10760" width="9.42578125" style="7"/>
    <col min="10761" max="10765" width="9.42578125" style="7" customWidth="1"/>
    <col min="10766" max="11008" width="9.42578125" style="7"/>
    <col min="11009" max="11009" width="38.5703125" style="7" bestFit="1" customWidth="1"/>
    <col min="11010" max="11010" width="60" style="7" customWidth="1"/>
    <col min="11011" max="11011" width="15.42578125" style="7" bestFit="1" customWidth="1"/>
    <col min="11012" max="11012" width="14.5703125" style="7" bestFit="1" customWidth="1"/>
    <col min="11013" max="11013" width="25.7109375" style="7" customWidth="1"/>
    <col min="11014" max="11014" width="13.5703125" style="7" bestFit="1" customWidth="1"/>
    <col min="11015" max="11015" width="11" style="7" customWidth="1"/>
    <col min="11016" max="11016" width="9.42578125" style="7"/>
    <col min="11017" max="11021" width="9.42578125" style="7" customWidth="1"/>
    <col min="11022" max="11264" width="9.42578125" style="7"/>
    <col min="11265" max="11265" width="38.5703125" style="7" bestFit="1" customWidth="1"/>
    <col min="11266" max="11266" width="60" style="7" customWidth="1"/>
    <col min="11267" max="11267" width="15.42578125" style="7" bestFit="1" customWidth="1"/>
    <col min="11268" max="11268" width="14.5703125" style="7" bestFit="1" customWidth="1"/>
    <col min="11269" max="11269" width="25.7109375" style="7" customWidth="1"/>
    <col min="11270" max="11270" width="13.5703125" style="7" bestFit="1" customWidth="1"/>
    <col min="11271" max="11271" width="11" style="7" customWidth="1"/>
    <col min="11272" max="11272" width="9.42578125" style="7"/>
    <col min="11273" max="11277" width="9.42578125" style="7" customWidth="1"/>
    <col min="11278" max="11520" width="9.42578125" style="7"/>
    <col min="11521" max="11521" width="38.5703125" style="7" bestFit="1" customWidth="1"/>
    <col min="11522" max="11522" width="60" style="7" customWidth="1"/>
    <col min="11523" max="11523" width="15.42578125" style="7" bestFit="1" customWidth="1"/>
    <col min="11524" max="11524" width="14.5703125" style="7" bestFit="1" customWidth="1"/>
    <col min="11525" max="11525" width="25.7109375" style="7" customWidth="1"/>
    <col min="11526" max="11526" width="13.5703125" style="7" bestFit="1" customWidth="1"/>
    <col min="11527" max="11527" width="11" style="7" customWidth="1"/>
    <col min="11528" max="11528" width="9.42578125" style="7"/>
    <col min="11529" max="11533" width="9.42578125" style="7" customWidth="1"/>
    <col min="11534" max="11776" width="9.42578125" style="7"/>
    <col min="11777" max="11777" width="38.5703125" style="7" bestFit="1" customWidth="1"/>
    <col min="11778" max="11778" width="60" style="7" customWidth="1"/>
    <col min="11779" max="11779" width="15.42578125" style="7" bestFit="1" customWidth="1"/>
    <col min="11780" max="11780" width="14.5703125" style="7" bestFit="1" customWidth="1"/>
    <col min="11781" max="11781" width="25.7109375" style="7" customWidth="1"/>
    <col min="11782" max="11782" width="13.5703125" style="7" bestFit="1" customWidth="1"/>
    <col min="11783" max="11783" width="11" style="7" customWidth="1"/>
    <col min="11784" max="11784" width="9.42578125" style="7"/>
    <col min="11785" max="11789" width="9.42578125" style="7" customWidth="1"/>
    <col min="11790" max="12032" width="9.42578125" style="7"/>
    <col min="12033" max="12033" width="38.5703125" style="7" bestFit="1" customWidth="1"/>
    <col min="12034" max="12034" width="60" style="7" customWidth="1"/>
    <col min="12035" max="12035" width="15.42578125" style="7" bestFit="1" customWidth="1"/>
    <col min="12036" max="12036" width="14.5703125" style="7" bestFit="1" customWidth="1"/>
    <col min="12037" max="12037" width="25.7109375" style="7" customWidth="1"/>
    <col min="12038" max="12038" width="13.5703125" style="7" bestFit="1" customWidth="1"/>
    <col min="12039" max="12039" width="11" style="7" customWidth="1"/>
    <col min="12040" max="12040" width="9.42578125" style="7"/>
    <col min="12041" max="12045" width="9.42578125" style="7" customWidth="1"/>
    <col min="12046" max="12288" width="9.42578125" style="7"/>
    <col min="12289" max="12289" width="38.5703125" style="7" bestFit="1" customWidth="1"/>
    <col min="12290" max="12290" width="60" style="7" customWidth="1"/>
    <col min="12291" max="12291" width="15.42578125" style="7" bestFit="1" customWidth="1"/>
    <col min="12292" max="12292" width="14.5703125" style="7" bestFit="1" customWidth="1"/>
    <col min="12293" max="12293" width="25.7109375" style="7" customWidth="1"/>
    <col min="12294" max="12294" width="13.5703125" style="7" bestFit="1" customWidth="1"/>
    <col min="12295" max="12295" width="11" style="7" customWidth="1"/>
    <col min="12296" max="12296" width="9.42578125" style="7"/>
    <col min="12297" max="12301" width="9.42578125" style="7" customWidth="1"/>
    <col min="12302" max="12544" width="9.42578125" style="7"/>
    <col min="12545" max="12545" width="38.5703125" style="7" bestFit="1" customWidth="1"/>
    <col min="12546" max="12546" width="60" style="7" customWidth="1"/>
    <col min="12547" max="12547" width="15.42578125" style="7" bestFit="1" customWidth="1"/>
    <col min="12548" max="12548" width="14.5703125" style="7" bestFit="1" customWidth="1"/>
    <col min="12549" max="12549" width="25.7109375" style="7" customWidth="1"/>
    <col min="12550" max="12550" width="13.5703125" style="7" bestFit="1" customWidth="1"/>
    <col min="12551" max="12551" width="11" style="7" customWidth="1"/>
    <col min="12552" max="12552" width="9.42578125" style="7"/>
    <col min="12553" max="12557" width="9.42578125" style="7" customWidth="1"/>
    <col min="12558" max="12800" width="9.42578125" style="7"/>
    <col min="12801" max="12801" width="38.5703125" style="7" bestFit="1" customWidth="1"/>
    <col min="12802" max="12802" width="60" style="7" customWidth="1"/>
    <col min="12803" max="12803" width="15.42578125" style="7" bestFit="1" customWidth="1"/>
    <col min="12804" max="12804" width="14.5703125" style="7" bestFit="1" customWidth="1"/>
    <col min="12805" max="12805" width="25.7109375" style="7" customWidth="1"/>
    <col min="12806" max="12806" width="13.5703125" style="7" bestFit="1" customWidth="1"/>
    <col min="12807" max="12807" width="11" style="7" customWidth="1"/>
    <col min="12808" max="12808" width="9.42578125" style="7"/>
    <col min="12809" max="12813" width="9.42578125" style="7" customWidth="1"/>
    <col min="12814" max="13056" width="9.42578125" style="7"/>
    <col min="13057" max="13057" width="38.5703125" style="7" bestFit="1" customWidth="1"/>
    <col min="13058" max="13058" width="60" style="7" customWidth="1"/>
    <col min="13059" max="13059" width="15.42578125" style="7" bestFit="1" customWidth="1"/>
    <col min="13060" max="13060" width="14.5703125" style="7" bestFit="1" customWidth="1"/>
    <col min="13061" max="13061" width="25.7109375" style="7" customWidth="1"/>
    <col min="13062" max="13062" width="13.5703125" style="7" bestFit="1" customWidth="1"/>
    <col min="13063" max="13063" width="11" style="7" customWidth="1"/>
    <col min="13064" max="13064" width="9.42578125" style="7"/>
    <col min="13065" max="13069" width="9.42578125" style="7" customWidth="1"/>
    <col min="13070" max="13312" width="9.42578125" style="7"/>
    <col min="13313" max="13313" width="38.5703125" style="7" bestFit="1" customWidth="1"/>
    <col min="13314" max="13314" width="60" style="7" customWidth="1"/>
    <col min="13315" max="13315" width="15.42578125" style="7" bestFit="1" customWidth="1"/>
    <col min="13316" max="13316" width="14.5703125" style="7" bestFit="1" customWidth="1"/>
    <col min="13317" max="13317" width="25.7109375" style="7" customWidth="1"/>
    <col min="13318" max="13318" width="13.5703125" style="7" bestFit="1" customWidth="1"/>
    <col min="13319" max="13319" width="11" style="7" customWidth="1"/>
    <col min="13320" max="13320" width="9.42578125" style="7"/>
    <col min="13321" max="13325" width="9.42578125" style="7" customWidth="1"/>
    <col min="13326" max="13568" width="9.42578125" style="7"/>
    <col min="13569" max="13569" width="38.5703125" style="7" bestFit="1" customWidth="1"/>
    <col min="13570" max="13570" width="60" style="7" customWidth="1"/>
    <col min="13571" max="13571" width="15.42578125" style="7" bestFit="1" customWidth="1"/>
    <col min="13572" max="13572" width="14.5703125" style="7" bestFit="1" customWidth="1"/>
    <col min="13573" max="13573" width="25.7109375" style="7" customWidth="1"/>
    <col min="13574" max="13574" width="13.5703125" style="7" bestFit="1" customWidth="1"/>
    <col min="13575" max="13575" width="11" style="7" customWidth="1"/>
    <col min="13576" max="13576" width="9.42578125" style="7"/>
    <col min="13577" max="13581" width="9.42578125" style="7" customWidth="1"/>
    <col min="13582" max="13824" width="9.42578125" style="7"/>
    <col min="13825" max="13825" width="38.5703125" style="7" bestFit="1" customWidth="1"/>
    <col min="13826" max="13826" width="60" style="7" customWidth="1"/>
    <col min="13827" max="13827" width="15.42578125" style="7" bestFit="1" customWidth="1"/>
    <col min="13828" max="13828" width="14.5703125" style="7" bestFit="1" customWidth="1"/>
    <col min="13829" max="13829" width="25.7109375" style="7" customWidth="1"/>
    <col min="13830" max="13830" width="13.5703125" style="7" bestFit="1" customWidth="1"/>
    <col min="13831" max="13831" width="11" style="7" customWidth="1"/>
    <col min="13832" max="13832" width="9.42578125" style="7"/>
    <col min="13833" max="13837" width="9.42578125" style="7" customWidth="1"/>
    <col min="13838" max="14080" width="9.42578125" style="7"/>
    <col min="14081" max="14081" width="38.5703125" style="7" bestFit="1" customWidth="1"/>
    <col min="14082" max="14082" width="60" style="7" customWidth="1"/>
    <col min="14083" max="14083" width="15.42578125" style="7" bestFit="1" customWidth="1"/>
    <col min="14084" max="14084" width="14.5703125" style="7" bestFit="1" customWidth="1"/>
    <col min="14085" max="14085" width="25.7109375" style="7" customWidth="1"/>
    <col min="14086" max="14086" width="13.5703125" style="7" bestFit="1" customWidth="1"/>
    <col min="14087" max="14087" width="11" style="7" customWidth="1"/>
    <col min="14088" max="14088" width="9.42578125" style="7"/>
    <col min="14089" max="14093" width="9.42578125" style="7" customWidth="1"/>
    <col min="14094" max="14336" width="9.42578125" style="7"/>
    <col min="14337" max="14337" width="38.5703125" style="7" bestFit="1" customWidth="1"/>
    <col min="14338" max="14338" width="60" style="7" customWidth="1"/>
    <col min="14339" max="14339" width="15.42578125" style="7" bestFit="1" customWidth="1"/>
    <col min="14340" max="14340" width="14.5703125" style="7" bestFit="1" customWidth="1"/>
    <col min="14341" max="14341" width="25.7109375" style="7" customWidth="1"/>
    <col min="14342" max="14342" width="13.5703125" style="7" bestFit="1" customWidth="1"/>
    <col min="14343" max="14343" width="11" style="7" customWidth="1"/>
    <col min="14344" max="14344" width="9.42578125" style="7"/>
    <col min="14345" max="14349" width="9.42578125" style="7" customWidth="1"/>
    <col min="14350" max="14592" width="9.42578125" style="7"/>
    <col min="14593" max="14593" width="38.5703125" style="7" bestFit="1" customWidth="1"/>
    <col min="14594" max="14594" width="60" style="7" customWidth="1"/>
    <col min="14595" max="14595" width="15.42578125" style="7" bestFit="1" customWidth="1"/>
    <col min="14596" max="14596" width="14.5703125" style="7" bestFit="1" customWidth="1"/>
    <col min="14597" max="14597" width="25.7109375" style="7" customWidth="1"/>
    <col min="14598" max="14598" width="13.5703125" style="7" bestFit="1" customWidth="1"/>
    <col min="14599" max="14599" width="11" style="7" customWidth="1"/>
    <col min="14600" max="14600" width="9.42578125" style="7"/>
    <col min="14601" max="14605" width="9.42578125" style="7" customWidth="1"/>
    <col min="14606" max="14848" width="9.42578125" style="7"/>
    <col min="14849" max="14849" width="38.5703125" style="7" bestFit="1" customWidth="1"/>
    <col min="14850" max="14850" width="60" style="7" customWidth="1"/>
    <col min="14851" max="14851" width="15.42578125" style="7" bestFit="1" customWidth="1"/>
    <col min="14852" max="14852" width="14.5703125" style="7" bestFit="1" customWidth="1"/>
    <col min="14853" max="14853" width="25.7109375" style="7" customWidth="1"/>
    <col min="14854" max="14854" width="13.5703125" style="7" bestFit="1" customWidth="1"/>
    <col min="14855" max="14855" width="11" style="7" customWidth="1"/>
    <col min="14856" max="14856" width="9.42578125" style="7"/>
    <col min="14857" max="14861" width="9.42578125" style="7" customWidth="1"/>
    <col min="14862" max="15104" width="9.42578125" style="7"/>
    <col min="15105" max="15105" width="38.5703125" style="7" bestFit="1" customWidth="1"/>
    <col min="15106" max="15106" width="60" style="7" customWidth="1"/>
    <col min="15107" max="15107" width="15.42578125" style="7" bestFit="1" customWidth="1"/>
    <col min="15108" max="15108" width="14.5703125" style="7" bestFit="1" customWidth="1"/>
    <col min="15109" max="15109" width="25.7109375" style="7" customWidth="1"/>
    <col min="15110" max="15110" width="13.5703125" style="7" bestFit="1" customWidth="1"/>
    <col min="15111" max="15111" width="11" style="7" customWidth="1"/>
    <col min="15112" max="15112" width="9.42578125" style="7"/>
    <col min="15113" max="15117" width="9.42578125" style="7" customWidth="1"/>
    <col min="15118" max="15360" width="9.42578125" style="7"/>
    <col min="15361" max="15361" width="38.5703125" style="7" bestFit="1" customWidth="1"/>
    <col min="15362" max="15362" width="60" style="7" customWidth="1"/>
    <col min="15363" max="15363" width="15.42578125" style="7" bestFit="1" customWidth="1"/>
    <col min="15364" max="15364" width="14.5703125" style="7" bestFit="1" customWidth="1"/>
    <col min="15365" max="15365" width="25.7109375" style="7" customWidth="1"/>
    <col min="15366" max="15366" width="13.5703125" style="7" bestFit="1" customWidth="1"/>
    <col min="15367" max="15367" width="11" style="7" customWidth="1"/>
    <col min="15368" max="15368" width="9.42578125" style="7"/>
    <col min="15369" max="15373" width="9.42578125" style="7" customWidth="1"/>
    <col min="15374" max="15616" width="9.42578125" style="7"/>
    <col min="15617" max="15617" width="38.5703125" style="7" bestFit="1" customWidth="1"/>
    <col min="15618" max="15618" width="60" style="7" customWidth="1"/>
    <col min="15619" max="15619" width="15.42578125" style="7" bestFit="1" customWidth="1"/>
    <col min="15620" max="15620" width="14.5703125" style="7" bestFit="1" customWidth="1"/>
    <col min="15621" max="15621" width="25.7109375" style="7" customWidth="1"/>
    <col min="15622" max="15622" width="13.5703125" style="7" bestFit="1" customWidth="1"/>
    <col min="15623" max="15623" width="11" style="7" customWidth="1"/>
    <col min="15624" max="15624" width="9.42578125" style="7"/>
    <col min="15625" max="15629" width="9.42578125" style="7" customWidth="1"/>
    <col min="15630" max="15872" width="9.42578125" style="7"/>
    <col min="15873" max="15873" width="38.5703125" style="7" bestFit="1" customWidth="1"/>
    <col min="15874" max="15874" width="60" style="7" customWidth="1"/>
    <col min="15875" max="15875" width="15.42578125" style="7" bestFit="1" customWidth="1"/>
    <col min="15876" max="15876" width="14.5703125" style="7" bestFit="1" customWidth="1"/>
    <col min="15877" max="15877" width="25.7109375" style="7" customWidth="1"/>
    <col min="15878" max="15878" width="13.5703125" style="7" bestFit="1" customWidth="1"/>
    <col min="15879" max="15879" width="11" style="7" customWidth="1"/>
    <col min="15880" max="15880" width="9.42578125" style="7"/>
    <col min="15881" max="15885" width="9.42578125" style="7" customWidth="1"/>
    <col min="15886" max="16128" width="9.42578125" style="7"/>
    <col min="16129" max="16129" width="38.5703125" style="7" bestFit="1" customWidth="1"/>
    <col min="16130" max="16130" width="60" style="7" customWidth="1"/>
    <col min="16131" max="16131" width="15.42578125" style="7" bestFit="1" customWidth="1"/>
    <col min="16132" max="16132" width="14.5703125" style="7" bestFit="1" customWidth="1"/>
    <col min="16133" max="16133" width="25.7109375" style="7" customWidth="1"/>
    <col min="16134" max="16134" width="13.5703125" style="7" bestFit="1" customWidth="1"/>
    <col min="16135" max="16135" width="11" style="7" customWidth="1"/>
    <col min="16136" max="16136" width="9.42578125" style="7"/>
    <col min="16137" max="16141" width="9.42578125" style="7" customWidth="1"/>
    <col min="16142" max="16384" width="9.42578125" style="7"/>
  </cols>
  <sheetData>
    <row r="1" spans="1:7" s="1" customFormat="1" ht="15" customHeight="1" x14ac:dyDescent="0.2">
      <c r="A1" s="79" t="s">
        <v>1245</v>
      </c>
      <c r="B1" s="80"/>
      <c r="C1" s="80"/>
      <c r="D1" s="80"/>
      <c r="E1" s="80"/>
      <c r="F1" s="80"/>
      <c r="G1" s="80"/>
    </row>
    <row r="2" spans="1:7" s="1" customFormat="1" ht="12" x14ac:dyDescent="0.2">
      <c r="A2" s="8" t="s">
        <v>7</v>
      </c>
      <c r="B2" s="7"/>
      <c r="C2" s="7"/>
      <c r="D2" s="7"/>
      <c r="E2" s="10"/>
      <c r="F2" s="11"/>
      <c r="G2" s="10"/>
    </row>
    <row r="3" spans="1:7" s="1" customFormat="1" ht="33.75" x14ac:dyDescent="0.2">
      <c r="A3" s="6" t="s">
        <v>2</v>
      </c>
      <c r="B3" s="6" t="s">
        <v>0</v>
      </c>
      <c r="C3" s="13" t="s">
        <v>917</v>
      </c>
      <c r="D3" s="13" t="s">
        <v>1</v>
      </c>
      <c r="E3" s="53" t="s">
        <v>6</v>
      </c>
      <c r="F3" s="12" t="s">
        <v>3</v>
      </c>
      <c r="G3" s="12" t="s">
        <v>5</v>
      </c>
    </row>
    <row r="4" spans="1:7" s="1" customFormat="1" ht="39.75" customHeight="1" x14ac:dyDescent="0.2">
      <c r="A4" s="16" t="s">
        <v>24</v>
      </c>
      <c r="B4" s="17"/>
      <c r="C4" s="17"/>
      <c r="D4" s="17"/>
      <c r="E4" s="18"/>
      <c r="F4" s="19"/>
      <c r="G4" s="18"/>
    </row>
    <row r="5" spans="1:7" x14ac:dyDescent="0.2">
      <c r="A5" s="20" t="s">
        <v>25</v>
      </c>
      <c r="B5" s="21"/>
      <c r="C5" s="21"/>
      <c r="D5" s="21"/>
      <c r="E5" s="22"/>
      <c r="F5" s="23"/>
      <c r="G5" s="22"/>
    </row>
    <row r="6" spans="1:7" ht="22.5" x14ac:dyDescent="0.2">
      <c r="A6" s="21" t="s">
        <v>1246</v>
      </c>
      <c r="B6" s="21" t="s">
        <v>1247</v>
      </c>
      <c r="C6" s="60" t="s">
        <v>1248</v>
      </c>
      <c r="D6" s="24">
        <v>682</v>
      </c>
      <c r="E6" s="22">
        <v>0</v>
      </c>
      <c r="F6" s="23">
        <v>100</v>
      </c>
      <c r="G6" s="22">
        <v>0</v>
      </c>
    </row>
    <row r="7" spans="1:7" x14ac:dyDescent="0.2">
      <c r="A7" s="20" t="s">
        <v>28</v>
      </c>
      <c r="B7" s="20"/>
      <c r="C7" s="20"/>
      <c r="D7" s="20"/>
      <c r="E7" s="25">
        <v>0</v>
      </c>
      <c r="F7" s="26">
        <v>100</v>
      </c>
      <c r="G7" s="25"/>
    </row>
    <row r="8" spans="1:7" x14ac:dyDescent="0.2">
      <c r="A8" s="21"/>
      <c r="B8" s="21"/>
      <c r="C8" s="21"/>
      <c r="D8" s="21"/>
      <c r="E8" s="22"/>
      <c r="F8" s="23"/>
      <c r="G8" s="22"/>
    </row>
    <row r="9" spans="1:7" x14ac:dyDescent="0.2">
      <c r="A9" s="20" t="s">
        <v>33</v>
      </c>
      <c r="B9" s="20"/>
      <c r="C9" s="20"/>
      <c r="D9" s="20"/>
      <c r="E9" s="25">
        <v>0</v>
      </c>
      <c r="F9" s="26">
        <v>100</v>
      </c>
      <c r="G9" s="25"/>
    </row>
    <row r="10" spans="1:7" x14ac:dyDescent="0.2">
      <c r="A10" s="20"/>
      <c r="B10" s="20"/>
      <c r="C10" s="20"/>
      <c r="D10" s="20"/>
      <c r="E10" s="25"/>
      <c r="F10" s="26"/>
      <c r="G10" s="25"/>
    </row>
    <row r="11" spans="1:7" x14ac:dyDescent="0.2">
      <c r="A11" s="20" t="s">
        <v>35</v>
      </c>
      <c r="B11" s="20"/>
      <c r="C11" s="20"/>
      <c r="D11" s="20"/>
      <c r="E11" s="74">
        <v>0</v>
      </c>
      <c r="F11" s="74">
        <v>0</v>
      </c>
      <c r="G11" s="25"/>
    </row>
    <row r="12" spans="1:7" x14ac:dyDescent="0.2">
      <c r="A12" s="20"/>
      <c r="B12" s="20"/>
      <c r="C12" s="20"/>
      <c r="D12" s="20"/>
      <c r="E12" s="25"/>
      <c r="F12" s="26"/>
      <c r="G12" s="25"/>
    </row>
    <row r="13" spans="1:7" x14ac:dyDescent="0.2">
      <c r="A13" s="27" t="s">
        <v>34</v>
      </c>
      <c r="B13" s="27"/>
      <c r="C13" s="27"/>
      <c r="D13" s="27"/>
      <c r="E13" s="28">
        <v>0</v>
      </c>
      <c r="F13" s="29">
        <v>100</v>
      </c>
      <c r="G13" s="28"/>
    </row>
    <row r="15" spans="1:7" x14ac:dyDescent="0.2">
      <c r="A15" s="14" t="s">
        <v>36</v>
      </c>
    </row>
    <row r="16" spans="1:7" x14ac:dyDescent="0.2">
      <c r="A16" s="14" t="s">
        <v>1249</v>
      </c>
    </row>
    <row r="17" spans="1:7" ht="23.25" customHeight="1" x14ac:dyDescent="0.2">
      <c r="A17" s="87" t="s">
        <v>1250</v>
      </c>
      <c r="B17" s="87"/>
      <c r="C17" s="87"/>
      <c r="D17" s="87"/>
      <c r="E17" s="87"/>
      <c r="F17" s="87"/>
      <c r="G17" s="87"/>
    </row>
    <row r="19" spans="1:7" x14ac:dyDescent="0.2">
      <c r="A19" s="14" t="s">
        <v>37</v>
      </c>
    </row>
    <row r="20" spans="1:7" x14ac:dyDescent="0.2">
      <c r="A20" s="14" t="s">
        <v>38</v>
      </c>
    </row>
    <row r="21" spans="1:7" x14ac:dyDescent="0.2">
      <c r="A21" s="14" t="s">
        <v>39</v>
      </c>
      <c r="B21" s="14"/>
      <c r="C21" s="30" t="s">
        <v>41</v>
      </c>
      <c r="D21" s="14" t="s">
        <v>40</v>
      </c>
    </row>
    <row r="22" spans="1:7" x14ac:dyDescent="0.2">
      <c r="A22" s="7" t="s">
        <v>42</v>
      </c>
      <c r="C22" s="31">
        <v>0</v>
      </c>
      <c r="D22" s="31">
        <v>0</v>
      </c>
    </row>
    <row r="23" spans="1:7" x14ac:dyDescent="0.2">
      <c r="A23" s="7" t="s">
        <v>43</v>
      </c>
      <c r="C23" s="31">
        <v>0</v>
      </c>
      <c r="D23" s="31">
        <v>0</v>
      </c>
    </row>
    <row r="24" spans="1:7" x14ac:dyDescent="0.2">
      <c r="A24" s="7" t="s">
        <v>44</v>
      </c>
      <c r="C24" s="31">
        <v>0</v>
      </c>
      <c r="D24" s="31">
        <v>0</v>
      </c>
    </row>
    <row r="25" spans="1:7" ht="15" customHeight="1" x14ac:dyDescent="0.2">
      <c r="A25" s="7" t="s">
        <v>45</v>
      </c>
      <c r="C25" s="31">
        <v>0</v>
      </c>
      <c r="D25" s="31">
        <v>0</v>
      </c>
    </row>
    <row r="27" spans="1:7" ht="25.5" customHeight="1" x14ac:dyDescent="0.2">
      <c r="A27" s="7" t="s">
        <v>46</v>
      </c>
    </row>
    <row r="29" spans="1:7" ht="15" x14ac:dyDescent="0.25">
      <c r="A29" s="85" t="s">
        <v>1300</v>
      </c>
      <c r="B29" s="86"/>
      <c r="C29" s="86"/>
      <c r="D29" s="30" t="s">
        <v>48</v>
      </c>
    </row>
    <row r="31" spans="1:7" ht="15" x14ac:dyDescent="0.25">
      <c r="A31" s="14" t="s">
        <v>1251</v>
      </c>
      <c r="B31"/>
      <c r="C31"/>
    </row>
    <row r="34" spans="1:7" ht="27" customHeight="1" x14ac:dyDescent="0.2"/>
    <row r="36" spans="1:7" ht="22.5" customHeight="1" x14ac:dyDescent="0.2"/>
    <row r="39" spans="1:7" ht="46.5" customHeight="1" x14ac:dyDescent="0.2"/>
    <row r="41" spans="1:7" ht="24.75" customHeight="1" x14ac:dyDescent="0.2"/>
    <row r="43" spans="1:7" s="1" customFormat="1" ht="12" x14ac:dyDescent="0.2">
      <c r="A43" s="7"/>
      <c r="B43" s="7"/>
      <c r="C43" s="7"/>
      <c r="D43" s="7"/>
      <c r="E43" s="10"/>
      <c r="F43" s="11"/>
      <c r="G43" s="10"/>
    </row>
    <row r="45" spans="1:7" s="1" customFormat="1" ht="12" x14ac:dyDescent="0.2">
      <c r="A45" s="7"/>
      <c r="B45" s="7"/>
      <c r="C45" s="7"/>
      <c r="D45" s="7"/>
      <c r="E45" s="10"/>
      <c r="F45" s="11"/>
      <c r="G45" s="10"/>
    </row>
    <row r="49" spans="8:9" x14ac:dyDescent="0.2">
      <c r="H49" s="14"/>
      <c r="I49" s="14"/>
    </row>
    <row r="51" spans="8:9" x14ac:dyDescent="0.2">
      <c r="H51" s="14"/>
      <c r="I51" s="14"/>
    </row>
    <row r="52" spans="8:9" x14ac:dyDescent="0.2">
      <c r="H52" s="14"/>
      <c r="I52" s="14"/>
    </row>
    <row r="53" spans="8:9" x14ac:dyDescent="0.2">
      <c r="H53" s="14"/>
      <c r="I53" s="14"/>
    </row>
    <row r="54" spans="8:9" x14ac:dyDescent="0.2">
      <c r="H54" s="14"/>
      <c r="I54" s="14"/>
    </row>
    <row r="55" spans="8:9" x14ac:dyDescent="0.2">
      <c r="H55" s="14"/>
      <c r="I55" s="14"/>
    </row>
    <row r="59" spans="8:9" ht="25.5" customHeight="1" x14ac:dyDescent="0.2"/>
    <row r="71" spans="1:9" s="10" customFormat="1" ht="15.75" customHeight="1" x14ac:dyDescent="0.2">
      <c r="A71" s="7"/>
      <c r="B71" s="7"/>
      <c r="C71" s="7"/>
      <c r="D71" s="7"/>
      <c r="F71" s="11"/>
      <c r="H71" s="7"/>
      <c r="I71" s="7"/>
    </row>
  </sheetData>
  <mergeCells count="3">
    <mergeCell ref="A1:G1"/>
    <mergeCell ref="A17:G17"/>
    <mergeCell ref="A29:C29"/>
  </mergeCells>
  <conditionalFormatting sqref="F2 F18:F65441">
    <cfRule type="cellIs" dxfId="12" priority="3" stopIfTrue="1" operator="between">
      <formula>0.009</formula>
      <formula>-0.009</formula>
    </cfRule>
  </conditionalFormatting>
  <conditionalFormatting sqref="F4:F10">
    <cfRule type="cellIs" dxfId="11" priority="2" stopIfTrue="1" operator="between">
      <formula>0.009</formula>
      <formula>-0.009</formula>
    </cfRule>
  </conditionalFormatting>
  <conditionalFormatting sqref="F12:F16">
    <cfRule type="cellIs" dxfId="10" priority="1" stopIfTrue="1" operator="between">
      <formula>0.009</formula>
      <formula>-0.009</formula>
    </cfRule>
  </conditionalFormatting>
  <pageMargins left="0.7" right="0.7" top="0.75" bottom="0.75" header="0.3" footer="0.3"/>
  <pageSetup orientation="portrait" horizontalDpi="90" verticalDpi="90" r:id="rId1"/>
  <headerFooter>
    <oddFooter>&amp;C&amp;1#&amp;"Calibri"&amp;10&amp;K000000PUBLIC</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122"/>
  <sheetViews>
    <sheetView zoomScaleNormal="100" workbookViewId="0">
      <selection sqref="A1:G1"/>
    </sheetView>
  </sheetViews>
  <sheetFormatPr defaultColWidth="9.28515625" defaultRowHeight="11.25" x14ac:dyDescent="0.2"/>
  <cols>
    <col min="1" max="1" width="38.5703125" style="7" bestFit="1" customWidth="1"/>
    <col min="2" max="2" width="48.5703125" style="7" bestFit="1" customWidth="1"/>
    <col min="3" max="4" width="15.42578125" style="7" bestFit="1" customWidth="1"/>
    <col min="5" max="5" width="23" style="10" customWidth="1"/>
    <col min="6" max="6" width="14.5703125" style="11" bestFit="1" customWidth="1"/>
    <col min="7" max="7" width="8.5703125" style="10" customWidth="1"/>
    <col min="8" max="256" width="9.28515625" style="7"/>
    <col min="257" max="257" width="38.5703125" style="7" bestFit="1" customWidth="1"/>
    <col min="258" max="258" width="48.5703125" style="7" bestFit="1" customWidth="1"/>
    <col min="259" max="260" width="15.42578125" style="7" bestFit="1" customWidth="1"/>
    <col min="261" max="261" width="23" style="7" customWidth="1"/>
    <col min="262" max="262" width="14.5703125" style="7" bestFit="1" customWidth="1"/>
    <col min="263" max="263" width="8.5703125" style="7" customWidth="1"/>
    <col min="264" max="512" width="9.28515625" style="7"/>
    <col min="513" max="513" width="38.5703125" style="7" bestFit="1" customWidth="1"/>
    <col min="514" max="514" width="48.5703125" style="7" bestFit="1" customWidth="1"/>
    <col min="515" max="516" width="15.42578125" style="7" bestFit="1" customWidth="1"/>
    <col min="517" max="517" width="23" style="7" customWidth="1"/>
    <col min="518" max="518" width="14.5703125" style="7" bestFit="1" customWidth="1"/>
    <col min="519" max="519" width="8.5703125" style="7" customWidth="1"/>
    <col min="520" max="768" width="9.28515625" style="7"/>
    <col min="769" max="769" width="38.5703125" style="7" bestFit="1" customWidth="1"/>
    <col min="770" max="770" width="48.5703125" style="7" bestFit="1" customWidth="1"/>
    <col min="771" max="772" width="15.42578125" style="7" bestFit="1" customWidth="1"/>
    <col min="773" max="773" width="23" style="7" customWidth="1"/>
    <col min="774" max="774" width="14.5703125" style="7" bestFit="1" customWidth="1"/>
    <col min="775" max="775" width="8.5703125" style="7" customWidth="1"/>
    <col min="776" max="1024" width="9.28515625" style="7"/>
    <col min="1025" max="1025" width="38.5703125" style="7" bestFit="1" customWidth="1"/>
    <col min="1026" max="1026" width="48.5703125" style="7" bestFit="1" customWidth="1"/>
    <col min="1027" max="1028" width="15.42578125" style="7" bestFit="1" customWidth="1"/>
    <col min="1029" max="1029" width="23" style="7" customWidth="1"/>
    <col min="1030" max="1030" width="14.5703125" style="7" bestFit="1" customWidth="1"/>
    <col min="1031" max="1031" width="8.5703125" style="7" customWidth="1"/>
    <col min="1032" max="1280" width="9.28515625" style="7"/>
    <col min="1281" max="1281" width="38.5703125" style="7" bestFit="1" customWidth="1"/>
    <col min="1282" max="1282" width="48.5703125" style="7" bestFit="1" customWidth="1"/>
    <col min="1283" max="1284" width="15.42578125" style="7" bestFit="1" customWidth="1"/>
    <col min="1285" max="1285" width="23" style="7" customWidth="1"/>
    <col min="1286" max="1286" width="14.5703125" style="7" bestFit="1" customWidth="1"/>
    <col min="1287" max="1287" width="8.5703125" style="7" customWidth="1"/>
    <col min="1288" max="1536" width="9.28515625" style="7"/>
    <col min="1537" max="1537" width="38.5703125" style="7" bestFit="1" customWidth="1"/>
    <col min="1538" max="1538" width="48.5703125" style="7" bestFit="1" customWidth="1"/>
    <col min="1539" max="1540" width="15.42578125" style="7" bestFit="1" customWidth="1"/>
    <col min="1541" max="1541" width="23" style="7" customWidth="1"/>
    <col min="1542" max="1542" width="14.5703125" style="7" bestFit="1" customWidth="1"/>
    <col min="1543" max="1543" width="8.5703125" style="7" customWidth="1"/>
    <col min="1544" max="1792" width="9.28515625" style="7"/>
    <col min="1793" max="1793" width="38.5703125" style="7" bestFit="1" customWidth="1"/>
    <col min="1794" max="1794" width="48.5703125" style="7" bestFit="1" customWidth="1"/>
    <col min="1795" max="1796" width="15.42578125" style="7" bestFit="1" customWidth="1"/>
    <col min="1797" max="1797" width="23" style="7" customWidth="1"/>
    <col min="1798" max="1798" width="14.5703125" style="7" bestFit="1" customWidth="1"/>
    <col min="1799" max="1799" width="8.5703125" style="7" customWidth="1"/>
    <col min="1800" max="2048" width="9.28515625" style="7"/>
    <col min="2049" max="2049" width="38.5703125" style="7" bestFit="1" customWidth="1"/>
    <col min="2050" max="2050" width="48.5703125" style="7" bestFit="1" customWidth="1"/>
    <col min="2051" max="2052" width="15.42578125" style="7" bestFit="1" customWidth="1"/>
    <col min="2053" max="2053" width="23" style="7" customWidth="1"/>
    <col min="2054" max="2054" width="14.5703125" style="7" bestFit="1" customWidth="1"/>
    <col min="2055" max="2055" width="8.5703125" style="7" customWidth="1"/>
    <col min="2056" max="2304" width="9.28515625" style="7"/>
    <col min="2305" max="2305" width="38.5703125" style="7" bestFit="1" customWidth="1"/>
    <col min="2306" max="2306" width="48.5703125" style="7" bestFit="1" customWidth="1"/>
    <col min="2307" max="2308" width="15.42578125" style="7" bestFit="1" customWidth="1"/>
    <col min="2309" max="2309" width="23" style="7" customWidth="1"/>
    <col min="2310" max="2310" width="14.5703125" style="7" bestFit="1" customWidth="1"/>
    <col min="2311" max="2311" width="8.5703125" style="7" customWidth="1"/>
    <col min="2312" max="2560" width="9.28515625" style="7"/>
    <col min="2561" max="2561" width="38.5703125" style="7" bestFit="1" customWidth="1"/>
    <col min="2562" max="2562" width="48.5703125" style="7" bestFit="1" customWidth="1"/>
    <col min="2563" max="2564" width="15.42578125" style="7" bestFit="1" customWidth="1"/>
    <col min="2565" max="2565" width="23" style="7" customWidth="1"/>
    <col min="2566" max="2566" width="14.5703125" style="7" bestFit="1" customWidth="1"/>
    <col min="2567" max="2567" width="8.5703125" style="7" customWidth="1"/>
    <col min="2568" max="2816" width="9.28515625" style="7"/>
    <col min="2817" max="2817" width="38.5703125" style="7" bestFit="1" customWidth="1"/>
    <col min="2818" max="2818" width="48.5703125" style="7" bestFit="1" customWidth="1"/>
    <col min="2819" max="2820" width="15.42578125" style="7" bestFit="1" customWidth="1"/>
    <col min="2821" max="2821" width="23" style="7" customWidth="1"/>
    <col min="2822" max="2822" width="14.5703125" style="7" bestFit="1" customWidth="1"/>
    <col min="2823" max="2823" width="8.5703125" style="7" customWidth="1"/>
    <col min="2824" max="3072" width="9.28515625" style="7"/>
    <col min="3073" max="3073" width="38.5703125" style="7" bestFit="1" customWidth="1"/>
    <col min="3074" max="3074" width="48.5703125" style="7" bestFit="1" customWidth="1"/>
    <col min="3075" max="3076" width="15.42578125" style="7" bestFit="1" customWidth="1"/>
    <col min="3077" max="3077" width="23" style="7" customWidth="1"/>
    <col min="3078" max="3078" width="14.5703125" style="7" bestFit="1" customWidth="1"/>
    <col min="3079" max="3079" width="8.5703125" style="7" customWidth="1"/>
    <col min="3080" max="3328" width="9.28515625" style="7"/>
    <col min="3329" max="3329" width="38.5703125" style="7" bestFit="1" customWidth="1"/>
    <col min="3330" max="3330" width="48.5703125" style="7" bestFit="1" customWidth="1"/>
    <col min="3331" max="3332" width="15.42578125" style="7" bestFit="1" customWidth="1"/>
    <col min="3333" max="3333" width="23" style="7" customWidth="1"/>
    <col min="3334" max="3334" width="14.5703125" style="7" bestFit="1" customWidth="1"/>
    <col min="3335" max="3335" width="8.5703125" style="7" customWidth="1"/>
    <col min="3336" max="3584" width="9.28515625" style="7"/>
    <col min="3585" max="3585" width="38.5703125" style="7" bestFit="1" customWidth="1"/>
    <col min="3586" max="3586" width="48.5703125" style="7" bestFit="1" customWidth="1"/>
    <col min="3587" max="3588" width="15.42578125" style="7" bestFit="1" customWidth="1"/>
    <col min="3589" max="3589" width="23" style="7" customWidth="1"/>
    <col min="3590" max="3590" width="14.5703125" style="7" bestFit="1" customWidth="1"/>
    <col min="3591" max="3591" width="8.5703125" style="7" customWidth="1"/>
    <col min="3592" max="3840" width="9.28515625" style="7"/>
    <col min="3841" max="3841" width="38.5703125" style="7" bestFit="1" customWidth="1"/>
    <col min="3842" max="3842" width="48.5703125" style="7" bestFit="1" customWidth="1"/>
    <col min="3843" max="3844" width="15.42578125" style="7" bestFit="1" customWidth="1"/>
    <col min="3845" max="3845" width="23" style="7" customWidth="1"/>
    <col min="3846" max="3846" width="14.5703125" style="7" bestFit="1" customWidth="1"/>
    <col min="3847" max="3847" width="8.5703125" style="7" customWidth="1"/>
    <col min="3848" max="4096" width="9.28515625" style="7"/>
    <col min="4097" max="4097" width="38.5703125" style="7" bestFit="1" customWidth="1"/>
    <col min="4098" max="4098" width="48.5703125" style="7" bestFit="1" customWidth="1"/>
    <col min="4099" max="4100" width="15.42578125" style="7" bestFit="1" customWidth="1"/>
    <col min="4101" max="4101" width="23" style="7" customWidth="1"/>
    <col min="4102" max="4102" width="14.5703125" style="7" bestFit="1" customWidth="1"/>
    <col min="4103" max="4103" width="8.5703125" style="7" customWidth="1"/>
    <col min="4104" max="4352" width="9.28515625" style="7"/>
    <col min="4353" max="4353" width="38.5703125" style="7" bestFit="1" customWidth="1"/>
    <col min="4354" max="4354" width="48.5703125" style="7" bestFit="1" customWidth="1"/>
    <col min="4355" max="4356" width="15.42578125" style="7" bestFit="1" customWidth="1"/>
    <col min="4357" max="4357" width="23" style="7" customWidth="1"/>
    <col min="4358" max="4358" width="14.5703125" style="7" bestFit="1" customWidth="1"/>
    <col min="4359" max="4359" width="8.5703125" style="7" customWidth="1"/>
    <col min="4360" max="4608" width="9.28515625" style="7"/>
    <col min="4609" max="4609" width="38.5703125" style="7" bestFit="1" customWidth="1"/>
    <col min="4610" max="4610" width="48.5703125" style="7" bestFit="1" customWidth="1"/>
    <col min="4611" max="4612" width="15.42578125" style="7" bestFit="1" customWidth="1"/>
    <col min="4613" max="4613" width="23" style="7" customWidth="1"/>
    <col min="4614" max="4614" width="14.5703125" style="7" bestFit="1" customWidth="1"/>
    <col min="4615" max="4615" width="8.5703125" style="7" customWidth="1"/>
    <col min="4616" max="4864" width="9.28515625" style="7"/>
    <col min="4865" max="4865" width="38.5703125" style="7" bestFit="1" customWidth="1"/>
    <col min="4866" max="4866" width="48.5703125" style="7" bestFit="1" customWidth="1"/>
    <col min="4867" max="4868" width="15.42578125" style="7" bestFit="1" customWidth="1"/>
    <col min="4869" max="4869" width="23" style="7" customWidth="1"/>
    <col min="4870" max="4870" width="14.5703125" style="7" bestFit="1" customWidth="1"/>
    <col min="4871" max="4871" width="8.5703125" style="7" customWidth="1"/>
    <col min="4872" max="5120" width="9.28515625" style="7"/>
    <col min="5121" max="5121" width="38.5703125" style="7" bestFit="1" customWidth="1"/>
    <col min="5122" max="5122" width="48.5703125" style="7" bestFit="1" customWidth="1"/>
    <col min="5123" max="5124" width="15.42578125" style="7" bestFit="1" customWidth="1"/>
    <col min="5125" max="5125" width="23" style="7" customWidth="1"/>
    <col min="5126" max="5126" width="14.5703125" style="7" bestFit="1" customWidth="1"/>
    <col min="5127" max="5127" width="8.5703125" style="7" customWidth="1"/>
    <col min="5128" max="5376" width="9.28515625" style="7"/>
    <col min="5377" max="5377" width="38.5703125" style="7" bestFit="1" customWidth="1"/>
    <col min="5378" max="5378" width="48.5703125" style="7" bestFit="1" customWidth="1"/>
    <col min="5379" max="5380" width="15.42578125" style="7" bestFit="1" customWidth="1"/>
    <col min="5381" max="5381" width="23" style="7" customWidth="1"/>
    <col min="5382" max="5382" width="14.5703125" style="7" bestFit="1" customWidth="1"/>
    <col min="5383" max="5383" width="8.5703125" style="7" customWidth="1"/>
    <col min="5384" max="5632" width="9.28515625" style="7"/>
    <col min="5633" max="5633" width="38.5703125" style="7" bestFit="1" customWidth="1"/>
    <col min="5634" max="5634" width="48.5703125" style="7" bestFit="1" customWidth="1"/>
    <col min="5635" max="5636" width="15.42578125" style="7" bestFit="1" customWidth="1"/>
    <col min="5637" max="5637" width="23" style="7" customWidth="1"/>
    <col min="5638" max="5638" width="14.5703125" style="7" bestFit="1" customWidth="1"/>
    <col min="5639" max="5639" width="8.5703125" style="7" customWidth="1"/>
    <col min="5640" max="5888" width="9.28515625" style="7"/>
    <col min="5889" max="5889" width="38.5703125" style="7" bestFit="1" customWidth="1"/>
    <col min="5890" max="5890" width="48.5703125" style="7" bestFit="1" customWidth="1"/>
    <col min="5891" max="5892" width="15.42578125" style="7" bestFit="1" customWidth="1"/>
    <col min="5893" max="5893" width="23" style="7" customWidth="1"/>
    <col min="5894" max="5894" width="14.5703125" style="7" bestFit="1" customWidth="1"/>
    <col min="5895" max="5895" width="8.5703125" style="7" customWidth="1"/>
    <col min="5896" max="6144" width="9.28515625" style="7"/>
    <col min="6145" max="6145" width="38.5703125" style="7" bestFit="1" customWidth="1"/>
    <col min="6146" max="6146" width="48.5703125" style="7" bestFit="1" customWidth="1"/>
    <col min="6147" max="6148" width="15.42578125" style="7" bestFit="1" customWidth="1"/>
    <col min="6149" max="6149" width="23" style="7" customWidth="1"/>
    <col min="6150" max="6150" width="14.5703125" style="7" bestFit="1" customWidth="1"/>
    <col min="6151" max="6151" width="8.5703125" style="7" customWidth="1"/>
    <col min="6152" max="6400" width="9.28515625" style="7"/>
    <col min="6401" max="6401" width="38.5703125" style="7" bestFit="1" customWidth="1"/>
    <col min="6402" max="6402" width="48.5703125" style="7" bestFit="1" customWidth="1"/>
    <col min="6403" max="6404" width="15.42578125" style="7" bestFit="1" customWidth="1"/>
    <col min="6405" max="6405" width="23" style="7" customWidth="1"/>
    <col min="6406" max="6406" width="14.5703125" style="7" bestFit="1" customWidth="1"/>
    <col min="6407" max="6407" width="8.5703125" style="7" customWidth="1"/>
    <col min="6408" max="6656" width="9.28515625" style="7"/>
    <col min="6657" max="6657" width="38.5703125" style="7" bestFit="1" customWidth="1"/>
    <col min="6658" max="6658" width="48.5703125" style="7" bestFit="1" customWidth="1"/>
    <col min="6659" max="6660" width="15.42578125" style="7" bestFit="1" customWidth="1"/>
    <col min="6661" max="6661" width="23" style="7" customWidth="1"/>
    <col min="6662" max="6662" width="14.5703125" style="7" bestFit="1" customWidth="1"/>
    <col min="6663" max="6663" width="8.5703125" style="7" customWidth="1"/>
    <col min="6664" max="6912" width="9.28515625" style="7"/>
    <col min="6913" max="6913" width="38.5703125" style="7" bestFit="1" customWidth="1"/>
    <col min="6914" max="6914" width="48.5703125" style="7" bestFit="1" customWidth="1"/>
    <col min="6915" max="6916" width="15.42578125" style="7" bestFit="1" customWidth="1"/>
    <col min="6917" max="6917" width="23" style="7" customWidth="1"/>
    <col min="6918" max="6918" width="14.5703125" style="7" bestFit="1" customWidth="1"/>
    <col min="6919" max="6919" width="8.5703125" style="7" customWidth="1"/>
    <col min="6920" max="7168" width="9.28515625" style="7"/>
    <col min="7169" max="7169" width="38.5703125" style="7" bestFit="1" customWidth="1"/>
    <col min="7170" max="7170" width="48.5703125" style="7" bestFit="1" customWidth="1"/>
    <col min="7171" max="7172" width="15.42578125" style="7" bestFit="1" customWidth="1"/>
    <col min="7173" max="7173" width="23" style="7" customWidth="1"/>
    <col min="7174" max="7174" width="14.5703125" style="7" bestFit="1" customWidth="1"/>
    <col min="7175" max="7175" width="8.5703125" style="7" customWidth="1"/>
    <col min="7176" max="7424" width="9.28515625" style="7"/>
    <col min="7425" max="7425" width="38.5703125" style="7" bestFit="1" customWidth="1"/>
    <col min="7426" max="7426" width="48.5703125" style="7" bestFit="1" customWidth="1"/>
    <col min="7427" max="7428" width="15.42578125" style="7" bestFit="1" customWidth="1"/>
    <col min="7429" max="7429" width="23" style="7" customWidth="1"/>
    <col min="7430" max="7430" width="14.5703125" style="7" bestFit="1" customWidth="1"/>
    <col min="7431" max="7431" width="8.5703125" style="7" customWidth="1"/>
    <col min="7432" max="7680" width="9.28515625" style="7"/>
    <col min="7681" max="7681" width="38.5703125" style="7" bestFit="1" customWidth="1"/>
    <col min="7682" max="7682" width="48.5703125" style="7" bestFit="1" customWidth="1"/>
    <col min="7683" max="7684" width="15.42578125" style="7" bestFit="1" customWidth="1"/>
    <col min="7685" max="7685" width="23" style="7" customWidth="1"/>
    <col min="7686" max="7686" width="14.5703125" style="7" bestFit="1" customWidth="1"/>
    <col min="7687" max="7687" width="8.5703125" style="7" customWidth="1"/>
    <col min="7688" max="7936" width="9.28515625" style="7"/>
    <col min="7937" max="7937" width="38.5703125" style="7" bestFit="1" customWidth="1"/>
    <col min="7938" max="7938" width="48.5703125" style="7" bestFit="1" customWidth="1"/>
    <col min="7939" max="7940" width="15.42578125" style="7" bestFit="1" customWidth="1"/>
    <col min="7941" max="7941" width="23" style="7" customWidth="1"/>
    <col min="7942" max="7942" width="14.5703125" style="7" bestFit="1" customWidth="1"/>
    <col min="7943" max="7943" width="8.5703125" style="7" customWidth="1"/>
    <col min="7944" max="8192" width="9.28515625" style="7"/>
    <col min="8193" max="8193" width="38.5703125" style="7" bestFit="1" customWidth="1"/>
    <col min="8194" max="8194" width="48.5703125" style="7" bestFit="1" customWidth="1"/>
    <col min="8195" max="8196" width="15.42578125" style="7" bestFit="1" customWidth="1"/>
    <col min="8197" max="8197" width="23" style="7" customWidth="1"/>
    <col min="8198" max="8198" width="14.5703125" style="7" bestFit="1" customWidth="1"/>
    <col min="8199" max="8199" width="8.5703125" style="7" customWidth="1"/>
    <col min="8200" max="8448" width="9.28515625" style="7"/>
    <col min="8449" max="8449" width="38.5703125" style="7" bestFit="1" customWidth="1"/>
    <col min="8450" max="8450" width="48.5703125" style="7" bestFit="1" customWidth="1"/>
    <col min="8451" max="8452" width="15.42578125" style="7" bestFit="1" customWidth="1"/>
    <col min="8453" max="8453" width="23" style="7" customWidth="1"/>
    <col min="8454" max="8454" width="14.5703125" style="7" bestFit="1" customWidth="1"/>
    <col min="8455" max="8455" width="8.5703125" style="7" customWidth="1"/>
    <col min="8456" max="8704" width="9.28515625" style="7"/>
    <col min="8705" max="8705" width="38.5703125" style="7" bestFit="1" customWidth="1"/>
    <col min="8706" max="8706" width="48.5703125" style="7" bestFit="1" customWidth="1"/>
    <col min="8707" max="8708" width="15.42578125" style="7" bestFit="1" customWidth="1"/>
    <col min="8709" max="8709" width="23" style="7" customWidth="1"/>
    <col min="8710" max="8710" width="14.5703125" style="7" bestFit="1" customWidth="1"/>
    <col min="8711" max="8711" width="8.5703125" style="7" customWidth="1"/>
    <col min="8712" max="8960" width="9.28515625" style="7"/>
    <col min="8961" max="8961" width="38.5703125" style="7" bestFit="1" customWidth="1"/>
    <col min="8962" max="8962" width="48.5703125" style="7" bestFit="1" customWidth="1"/>
    <col min="8963" max="8964" width="15.42578125" style="7" bestFit="1" customWidth="1"/>
    <col min="8965" max="8965" width="23" style="7" customWidth="1"/>
    <col min="8966" max="8966" width="14.5703125" style="7" bestFit="1" customWidth="1"/>
    <col min="8967" max="8967" width="8.5703125" style="7" customWidth="1"/>
    <col min="8968" max="9216" width="9.28515625" style="7"/>
    <col min="9217" max="9217" width="38.5703125" style="7" bestFit="1" customWidth="1"/>
    <col min="9218" max="9218" width="48.5703125" style="7" bestFit="1" customWidth="1"/>
    <col min="9219" max="9220" width="15.42578125" style="7" bestFit="1" customWidth="1"/>
    <col min="9221" max="9221" width="23" style="7" customWidth="1"/>
    <col min="9222" max="9222" width="14.5703125" style="7" bestFit="1" customWidth="1"/>
    <col min="9223" max="9223" width="8.5703125" style="7" customWidth="1"/>
    <col min="9224" max="9472" width="9.28515625" style="7"/>
    <col min="9473" max="9473" width="38.5703125" style="7" bestFit="1" customWidth="1"/>
    <col min="9474" max="9474" width="48.5703125" style="7" bestFit="1" customWidth="1"/>
    <col min="9475" max="9476" width="15.42578125" style="7" bestFit="1" customWidth="1"/>
    <col min="9477" max="9477" width="23" style="7" customWidth="1"/>
    <col min="9478" max="9478" width="14.5703125" style="7" bestFit="1" customWidth="1"/>
    <col min="9479" max="9479" width="8.5703125" style="7" customWidth="1"/>
    <col min="9480" max="9728" width="9.28515625" style="7"/>
    <col min="9729" max="9729" width="38.5703125" style="7" bestFit="1" customWidth="1"/>
    <col min="9730" max="9730" width="48.5703125" style="7" bestFit="1" customWidth="1"/>
    <col min="9731" max="9732" width="15.42578125" style="7" bestFit="1" customWidth="1"/>
    <col min="9733" max="9733" width="23" style="7" customWidth="1"/>
    <col min="9734" max="9734" width="14.5703125" style="7" bestFit="1" customWidth="1"/>
    <col min="9735" max="9735" width="8.5703125" style="7" customWidth="1"/>
    <col min="9736" max="9984" width="9.28515625" style="7"/>
    <col min="9985" max="9985" width="38.5703125" style="7" bestFit="1" customWidth="1"/>
    <col min="9986" max="9986" width="48.5703125" style="7" bestFit="1" customWidth="1"/>
    <col min="9987" max="9988" width="15.42578125" style="7" bestFit="1" customWidth="1"/>
    <col min="9989" max="9989" width="23" style="7" customWidth="1"/>
    <col min="9990" max="9990" width="14.5703125" style="7" bestFit="1" customWidth="1"/>
    <col min="9991" max="9991" width="8.5703125" style="7" customWidth="1"/>
    <col min="9992" max="10240" width="9.28515625" style="7"/>
    <col min="10241" max="10241" width="38.5703125" style="7" bestFit="1" customWidth="1"/>
    <col min="10242" max="10242" width="48.5703125" style="7" bestFit="1" customWidth="1"/>
    <col min="10243" max="10244" width="15.42578125" style="7" bestFit="1" customWidth="1"/>
    <col min="10245" max="10245" width="23" style="7" customWidth="1"/>
    <col min="10246" max="10246" width="14.5703125" style="7" bestFit="1" customWidth="1"/>
    <col min="10247" max="10247" width="8.5703125" style="7" customWidth="1"/>
    <col min="10248" max="10496" width="9.28515625" style="7"/>
    <col min="10497" max="10497" width="38.5703125" style="7" bestFit="1" customWidth="1"/>
    <col min="10498" max="10498" width="48.5703125" style="7" bestFit="1" customWidth="1"/>
    <col min="10499" max="10500" width="15.42578125" style="7" bestFit="1" customWidth="1"/>
    <col min="10501" max="10501" width="23" style="7" customWidth="1"/>
    <col min="10502" max="10502" width="14.5703125" style="7" bestFit="1" customWidth="1"/>
    <col min="10503" max="10503" width="8.5703125" style="7" customWidth="1"/>
    <col min="10504" max="10752" width="9.28515625" style="7"/>
    <col min="10753" max="10753" width="38.5703125" style="7" bestFit="1" customWidth="1"/>
    <col min="10754" max="10754" width="48.5703125" style="7" bestFit="1" customWidth="1"/>
    <col min="10755" max="10756" width="15.42578125" style="7" bestFit="1" customWidth="1"/>
    <col min="10757" max="10757" width="23" style="7" customWidth="1"/>
    <col min="10758" max="10758" width="14.5703125" style="7" bestFit="1" customWidth="1"/>
    <col min="10759" max="10759" width="8.5703125" style="7" customWidth="1"/>
    <col min="10760" max="11008" width="9.28515625" style="7"/>
    <col min="11009" max="11009" width="38.5703125" style="7" bestFit="1" customWidth="1"/>
    <col min="11010" max="11010" width="48.5703125" style="7" bestFit="1" customWidth="1"/>
    <col min="11011" max="11012" width="15.42578125" style="7" bestFit="1" customWidth="1"/>
    <col min="11013" max="11013" width="23" style="7" customWidth="1"/>
    <col min="11014" max="11014" width="14.5703125" style="7" bestFit="1" customWidth="1"/>
    <col min="11015" max="11015" width="8.5703125" style="7" customWidth="1"/>
    <col min="11016" max="11264" width="9.28515625" style="7"/>
    <col min="11265" max="11265" width="38.5703125" style="7" bestFit="1" customWidth="1"/>
    <col min="11266" max="11266" width="48.5703125" style="7" bestFit="1" customWidth="1"/>
    <col min="11267" max="11268" width="15.42578125" style="7" bestFit="1" customWidth="1"/>
    <col min="11269" max="11269" width="23" style="7" customWidth="1"/>
    <col min="11270" max="11270" width="14.5703125" style="7" bestFit="1" customWidth="1"/>
    <col min="11271" max="11271" width="8.5703125" style="7" customWidth="1"/>
    <col min="11272" max="11520" width="9.28515625" style="7"/>
    <col min="11521" max="11521" width="38.5703125" style="7" bestFit="1" customWidth="1"/>
    <col min="11522" max="11522" width="48.5703125" style="7" bestFit="1" customWidth="1"/>
    <col min="11523" max="11524" width="15.42578125" style="7" bestFit="1" customWidth="1"/>
    <col min="11525" max="11525" width="23" style="7" customWidth="1"/>
    <col min="11526" max="11526" width="14.5703125" style="7" bestFit="1" customWidth="1"/>
    <col min="11527" max="11527" width="8.5703125" style="7" customWidth="1"/>
    <col min="11528" max="11776" width="9.28515625" style="7"/>
    <col min="11777" max="11777" width="38.5703125" style="7" bestFit="1" customWidth="1"/>
    <col min="11778" max="11778" width="48.5703125" style="7" bestFit="1" customWidth="1"/>
    <col min="11779" max="11780" width="15.42578125" style="7" bestFit="1" customWidth="1"/>
    <col min="11781" max="11781" width="23" style="7" customWidth="1"/>
    <col min="11782" max="11782" width="14.5703125" style="7" bestFit="1" customWidth="1"/>
    <col min="11783" max="11783" width="8.5703125" style="7" customWidth="1"/>
    <col min="11784" max="12032" width="9.28515625" style="7"/>
    <col min="12033" max="12033" width="38.5703125" style="7" bestFit="1" customWidth="1"/>
    <col min="12034" max="12034" width="48.5703125" style="7" bestFit="1" customWidth="1"/>
    <col min="12035" max="12036" width="15.42578125" style="7" bestFit="1" customWidth="1"/>
    <col min="12037" max="12037" width="23" style="7" customWidth="1"/>
    <col min="12038" max="12038" width="14.5703125" style="7" bestFit="1" customWidth="1"/>
    <col min="12039" max="12039" width="8.5703125" style="7" customWidth="1"/>
    <col min="12040" max="12288" width="9.28515625" style="7"/>
    <col min="12289" max="12289" width="38.5703125" style="7" bestFit="1" customWidth="1"/>
    <col min="12290" max="12290" width="48.5703125" style="7" bestFit="1" customWidth="1"/>
    <col min="12291" max="12292" width="15.42578125" style="7" bestFit="1" customWidth="1"/>
    <col min="12293" max="12293" width="23" style="7" customWidth="1"/>
    <col min="12294" max="12294" width="14.5703125" style="7" bestFit="1" customWidth="1"/>
    <col min="12295" max="12295" width="8.5703125" style="7" customWidth="1"/>
    <col min="12296" max="12544" width="9.28515625" style="7"/>
    <col min="12545" max="12545" width="38.5703125" style="7" bestFit="1" customWidth="1"/>
    <col min="12546" max="12546" width="48.5703125" style="7" bestFit="1" customWidth="1"/>
    <col min="12547" max="12548" width="15.42578125" style="7" bestFit="1" customWidth="1"/>
    <col min="12549" max="12549" width="23" style="7" customWidth="1"/>
    <col min="12550" max="12550" width="14.5703125" style="7" bestFit="1" customWidth="1"/>
    <col min="12551" max="12551" width="8.5703125" style="7" customWidth="1"/>
    <col min="12552" max="12800" width="9.28515625" style="7"/>
    <col min="12801" max="12801" width="38.5703125" style="7" bestFit="1" customWidth="1"/>
    <col min="12802" max="12802" width="48.5703125" style="7" bestFit="1" customWidth="1"/>
    <col min="12803" max="12804" width="15.42578125" style="7" bestFit="1" customWidth="1"/>
    <col min="12805" max="12805" width="23" style="7" customWidth="1"/>
    <col min="12806" max="12806" width="14.5703125" style="7" bestFit="1" customWidth="1"/>
    <col min="12807" max="12807" width="8.5703125" style="7" customWidth="1"/>
    <col min="12808" max="13056" width="9.28515625" style="7"/>
    <col min="13057" max="13057" width="38.5703125" style="7" bestFit="1" customWidth="1"/>
    <col min="13058" max="13058" width="48.5703125" style="7" bestFit="1" customWidth="1"/>
    <col min="13059" max="13060" width="15.42578125" style="7" bestFit="1" customWidth="1"/>
    <col min="13061" max="13061" width="23" style="7" customWidth="1"/>
    <col min="13062" max="13062" width="14.5703125" style="7" bestFit="1" customWidth="1"/>
    <col min="13063" max="13063" width="8.5703125" style="7" customWidth="1"/>
    <col min="13064" max="13312" width="9.28515625" style="7"/>
    <col min="13313" max="13313" width="38.5703125" style="7" bestFit="1" customWidth="1"/>
    <col min="13314" max="13314" width="48.5703125" style="7" bestFit="1" customWidth="1"/>
    <col min="13315" max="13316" width="15.42578125" style="7" bestFit="1" customWidth="1"/>
    <col min="13317" max="13317" width="23" style="7" customWidth="1"/>
    <col min="13318" max="13318" width="14.5703125" style="7" bestFit="1" customWidth="1"/>
    <col min="13319" max="13319" width="8.5703125" style="7" customWidth="1"/>
    <col min="13320" max="13568" width="9.28515625" style="7"/>
    <col min="13569" max="13569" width="38.5703125" style="7" bestFit="1" customWidth="1"/>
    <col min="13570" max="13570" width="48.5703125" style="7" bestFit="1" customWidth="1"/>
    <col min="13571" max="13572" width="15.42578125" style="7" bestFit="1" customWidth="1"/>
    <col min="13573" max="13573" width="23" style="7" customWidth="1"/>
    <col min="13574" max="13574" width="14.5703125" style="7" bestFit="1" customWidth="1"/>
    <col min="13575" max="13575" width="8.5703125" style="7" customWidth="1"/>
    <col min="13576" max="13824" width="9.28515625" style="7"/>
    <col min="13825" max="13825" width="38.5703125" style="7" bestFit="1" customWidth="1"/>
    <col min="13826" max="13826" width="48.5703125" style="7" bestFit="1" customWidth="1"/>
    <col min="13827" max="13828" width="15.42578125" style="7" bestFit="1" customWidth="1"/>
    <col min="13829" max="13829" width="23" style="7" customWidth="1"/>
    <col min="13830" max="13830" width="14.5703125" style="7" bestFit="1" customWidth="1"/>
    <col min="13831" max="13831" width="8.5703125" style="7" customWidth="1"/>
    <col min="13832" max="14080" width="9.28515625" style="7"/>
    <col min="14081" max="14081" width="38.5703125" style="7" bestFit="1" customWidth="1"/>
    <col min="14082" max="14082" width="48.5703125" style="7" bestFit="1" customWidth="1"/>
    <col min="14083" max="14084" width="15.42578125" style="7" bestFit="1" customWidth="1"/>
    <col min="14085" max="14085" width="23" style="7" customWidth="1"/>
    <col min="14086" max="14086" width="14.5703125" style="7" bestFit="1" customWidth="1"/>
    <col min="14087" max="14087" width="8.5703125" style="7" customWidth="1"/>
    <col min="14088" max="14336" width="9.28515625" style="7"/>
    <col min="14337" max="14337" width="38.5703125" style="7" bestFit="1" customWidth="1"/>
    <col min="14338" max="14338" width="48.5703125" style="7" bestFit="1" customWidth="1"/>
    <col min="14339" max="14340" width="15.42578125" style="7" bestFit="1" customWidth="1"/>
    <col min="14341" max="14341" width="23" style="7" customWidth="1"/>
    <col min="14342" max="14342" width="14.5703125" style="7" bestFit="1" customWidth="1"/>
    <col min="14343" max="14343" width="8.5703125" style="7" customWidth="1"/>
    <col min="14344" max="14592" width="9.28515625" style="7"/>
    <col min="14593" max="14593" width="38.5703125" style="7" bestFit="1" customWidth="1"/>
    <col min="14594" max="14594" width="48.5703125" style="7" bestFit="1" customWidth="1"/>
    <col min="14595" max="14596" width="15.42578125" style="7" bestFit="1" customWidth="1"/>
    <col min="14597" max="14597" width="23" style="7" customWidth="1"/>
    <col min="14598" max="14598" width="14.5703125" style="7" bestFit="1" customWidth="1"/>
    <col min="14599" max="14599" width="8.5703125" style="7" customWidth="1"/>
    <col min="14600" max="14848" width="9.28515625" style="7"/>
    <col min="14849" max="14849" width="38.5703125" style="7" bestFit="1" customWidth="1"/>
    <col min="14850" max="14850" width="48.5703125" style="7" bestFit="1" customWidth="1"/>
    <col min="14851" max="14852" width="15.42578125" style="7" bestFit="1" customWidth="1"/>
    <col min="14853" max="14853" width="23" style="7" customWidth="1"/>
    <col min="14854" max="14854" width="14.5703125" style="7" bestFit="1" customWidth="1"/>
    <col min="14855" max="14855" width="8.5703125" style="7" customWidth="1"/>
    <col min="14856" max="15104" width="9.28515625" style="7"/>
    <col min="15105" max="15105" width="38.5703125" style="7" bestFit="1" customWidth="1"/>
    <col min="15106" max="15106" width="48.5703125" style="7" bestFit="1" customWidth="1"/>
    <col min="15107" max="15108" width="15.42578125" style="7" bestFit="1" customWidth="1"/>
    <col min="15109" max="15109" width="23" style="7" customWidth="1"/>
    <col min="15110" max="15110" width="14.5703125" style="7" bestFit="1" customWidth="1"/>
    <col min="15111" max="15111" width="8.5703125" style="7" customWidth="1"/>
    <col min="15112" max="15360" width="9.28515625" style="7"/>
    <col min="15361" max="15361" width="38.5703125" style="7" bestFit="1" customWidth="1"/>
    <col min="15362" max="15362" width="48.5703125" style="7" bestFit="1" customWidth="1"/>
    <col min="15363" max="15364" width="15.42578125" style="7" bestFit="1" customWidth="1"/>
    <col min="15365" max="15365" width="23" style="7" customWidth="1"/>
    <col min="15366" max="15366" width="14.5703125" style="7" bestFit="1" customWidth="1"/>
    <col min="15367" max="15367" width="8.5703125" style="7" customWidth="1"/>
    <col min="15368" max="15616" width="9.28515625" style="7"/>
    <col min="15617" max="15617" width="38.5703125" style="7" bestFit="1" customWidth="1"/>
    <col min="15618" max="15618" width="48.5703125" style="7" bestFit="1" customWidth="1"/>
    <col min="15619" max="15620" width="15.42578125" style="7" bestFit="1" customWidth="1"/>
    <col min="15621" max="15621" width="23" style="7" customWidth="1"/>
    <col min="15622" max="15622" width="14.5703125" style="7" bestFit="1" customWidth="1"/>
    <col min="15623" max="15623" width="8.5703125" style="7" customWidth="1"/>
    <col min="15624" max="15872" width="9.28515625" style="7"/>
    <col min="15873" max="15873" width="38.5703125" style="7" bestFit="1" customWidth="1"/>
    <col min="15874" max="15874" width="48.5703125" style="7" bestFit="1" customWidth="1"/>
    <col min="15875" max="15876" width="15.42578125" style="7" bestFit="1" customWidth="1"/>
    <col min="15877" max="15877" width="23" style="7" customWidth="1"/>
    <col min="15878" max="15878" width="14.5703125" style="7" bestFit="1" customWidth="1"/>
    <col min="15879" max="15879" width="8.5703125" style="7" customWidth="1"/>
    <col min="15880" max="16128" width="9.28515625" style="7"/>
    <col min="16129" max="16129" width="38.5703125" style="7" bestFit="1" customWidth="1"/>
    <col min="16130" max="16130" width="48.5703125" style="7" bestFit="1" customWidth="1"/>
    <col min="16131" max="16132" width="15.42578125" style="7" bestFit="1" customWidth="1"/>
    <col min="16133" max="16133" width="23" style="7" customWidth="1"/>
    <col min="16134" max="16134" width="14.5703125" style="7" bestFit="1" customWidth="1"/>
    <col min="16135" max="16135" width="8.5703125" style="7" customWidth="1"/>
    <col min="16136" max="16384" width="9.28515625" style="7"/>
  </cols>
  <sheetData>
    <row r="1" spans="1:9" s="1" customFormat="1" ht="15" x14ac:dyDescent="0.2">
      <c r="A1" s="79" t="s">
        <v>1252</v>
      </c>
      <c r="B1" s="80"/>
      <c r="C1" s="80"/>
      <c r="D1" s="80"/>
      <c r="E1" s="80"/>
      <c r="F1" s="80"/>
      <c r="G1" s="80"/>
    </row>
    <row r="2" spans="1:9" s="1" customFormat="1" ht="12" x14ac:dyDescent="0.2">
      <c r="A2" s="36"/>
      <c r="E2" s="5"/>
      <c r="F2" s="9"/>
      <c r="G2" s="10"/>
    </row>
    <row r="3" spans="1:9" s="1" customFormat="1" ht="12" x14ac:dyDescent="0.2">
      <c r="A3" s="8" t="s">
        <v>7</v>
      </c>
      <c r="B3" s="2"/>
      <c r="C3" s="3"/>
      <c r="D3" s="3"/>
      <c r="E3" s="4"/>
      <c r="F3" s="9"/>
      <c r="G3" s="10"/>
    </row>
    <row r="4" spans="1:9" s="1" customFormat="1" ht="33.75" x14ac:dyDescent="0.2">
      <c r="A4" s="6" t="s">
        <v>2</v>
      </c>
      <c r="B4" s="6" t="s">
        <v>0</v>
      </c>
      <c r="C4" s="13" t="s">
        <v>917</v>
      </c>
      <c r="D4" s="13" t="s">
        <v>1</v>
      </c>
      <c r="E4" s="53" t="s">
        <v>6</v>
      </c>
      <c r="F4" s="12" t="s">
        <v>3</v>
      </c>
      <c r="G4" s="12" t="s">
        <v>5</v>
      </c>
    </row>
    <row r="5" spans="1:9" x14ac:dyDescent="0.2">
      <c r="A5" s="20" t="s">
        <v>35</v>
      </c>
      <c r="B5" s="20"/>
      <c r="C5" s="20"/>
      <c r="D5" s="20"/>
      <c r="E5" s="25">
        <v>1250.9374829999999</v>
      </c>
      <c r="F5" s="26">
        <v>100</v>
      </c>
      <c r="G5" s="25"/>
      <c r="H5" s="14"/>
      <c r="I5" s="14"/>
    </row>
    <row r="6" spans="1:9" x14ac:dyDescent="0.2">
      <c r="A6" s="20"/>
      <c r="B6" s="20"/>
      <c r="C6" s="20"/>
      <c r="D6" s="20"/>
      <c r="E6" s="25"/>
      <c r="F6" s="26"/>
      <c r="G6" s="25"/>
      <c r="H6" s="14"/>
      <c r="I6" s="14"/>
    </row>
    <row r="7" spans="1:9" x14ac:dyDescent="0.2">
      <c r="A7" s="27" t="s">
        <v>34</v>
      </c>
      <c r="B7" s="27"/>
      <c r="C7" s="27"/>
      <c r="D7" s="27"/>
      <c r="E7" s="28">
        <v>1250.9374829999999</v>
      </c>
      <c r="F7" s="29">
        <v>100</v>
      </c>
      <c r="G7" s="28"/>
      <c r="H7" s="14"/>
      <c r="I7" s="14"/>
    </row>
    <row r="8" spans="1:9" x14ac:dyDescent="0.2">
      <c r="F8" s="15"/>
    </row>
    <row r="9" spans="1:9" x14ac:dyDescent="0.2">
      <c r="A9" s="14" t="s">
        <v>37</v>
      </c>
    </row>
    <row r="10" spans="1:9" x14ac:dyDescent="0.2">
      <c r="A10" s="14" t="s">
        <v>38</v>
      </c>
    </row>
    <row r="11" spans="1:9" x14ac:dyDescent="0.2">
      <c r="A11" s="14" t="s">
        <v>39</v>
      </c>
      <c r="B11" s="14"/>
      <c r="C11" s="30" t="s">
        <v>41</v>
      </c>
      <c r="D11" s="14" t="s">
        <v>40</v>
      </c>
    </row>
    <row r="12" spans="1:9" x14ac:dyDescent="0.2">
      <c r="A12" s="7" t="s">
        <v>1116</v>
      </c>
      <c r="C12" s="31">
        <v>5149.4098999999997</v>
      </c>
      <c r="D12" s="31">
        <v>5149.4098999999997</v>
      </c>
    </row>
    <row r="13" spans="1:9" x14ac:dyDescent="0.2">
      <c r="A13" s="7" t="s">
        <v>1118</v>
      </c>
      <c r="C13" s="31">
        <v>1301.4838999999999</v>
      </c>
      <c r="D13" s="31">
        <v>1301.4838999999999</v>
      </c>
    </row>
    <row r="14" spans="1:9" x14ac:dyDescent="0.2">
      <c r="A14" s="7" t="s">
        <v>1119</v>
      </c>
      <c r="C14" s="31">
        <v>1436.9029</v>
      </c>
      <c r="D14" s="31">
        <v>1436.9029</v>
      </c>
    </row>
    <row r="15" spans="1:9" x14ac:dyDescent="0.2">
      <c r="A15" s="7" t="s">
        <v>1120</v>
      </c>
      <c r="C15" s="31">
        <v>1494.8231000000001</v>
      </c>
      <c r="D15" s="31">
        <v>1494.8231000000001</v>
      </c>
    </row>
    <row r="16" spans="1:9" x14ac:dyDescent="0.2">
      <c r="A16" s="7" t="s">
        <v>1253</v>
      </c>
      <c r="C16" s="31">
        <v>4256.4772999999996</v>
      </c>
      <c r="D16" s="31">
        <v>4256.4772999999996</v>
      </c>
    </row>
    <row r="17" spans="1:7" x14ac:dyDescent="0.2">
      <c r="A17" s="7" t="s">
        <v>1121</v>
      </c>
      <c r="C17" s="31">
        <v>5168.6697999999997</v>
      </c>
      <c r="D17" s="31">
        <v>5168.6697999999997</v>
      </c>
    </row>
    <row r="18" spans="1:7" x14ac:dyDescent="0.2">
      <c r="A18" s="7" t="s">
        <v>1123</v>
      </c>
      <c r="C18" s="31">
        <v>1240.3343</v>
      </c>
      <c r="D18" s="31">
        <v>1240.3343</v>
      </c>
    </row>
    <row r="19" spans="1:7" x14ac:dyDescent="0.2">
      <c r="A19" s="7" t="s">
        <v>1124</v>
      </c>
      <c r="C19" s="31">
        <v>1465.75</v>
      </c>
      <c r="D19" s="31">
        <v>1465.75</v>
      </c>
    </row>
    <row r="20" spans="1:7" x14ac:dyDescent="0.2">
      <c r="A20" s="7" t="s">
        <v>1125</v>
      </c>
      <c r="C20" s="31">
        <v>1526.9039</v>
      </c>
      <c r="D20" s="31">
        <v>1526.9039</v>
      </c>
    </row>
    <row r="22" spans="1:7" x14ac:dyDescent="0.2">
      <c r="A22" s="7" t="s">
        <v>46</v>
      </c>
    </row>
    <row r="25" spans="1:7" x14ac:dyDescent="0.2">
      <c r="A25" s="14" t="s">
        <v>47</v>
      </c>
      <c r="D25" s="30" t="s">
        <v>48</v>
      </c>
    </row>
    <row r="27" spans="1:7" x14ac:dyDescent="0.2">
      <c r="A27" s="14" t="s">
        <v>1012</v>
      </c>
      <c r="D27" s="32">
        <v>4.3683085271177498E-11</v>
      </c>
      <c r="E27" s="10" t="s">
        <v>49</v>
      </c>
    </row>
    <row r="29" spans="1:7" ht="15" customHeight="1" x14ac:dyDescent="0.25">
      <c r="A29" s="85" t="s">
        <v>50</v>
      </c>
      <c r="B29" s="86"/>
      <c r="C29" s="86"/>
      <c r="D29" s="30" t="s">
        <v>48</v>
      </c>
    </row>
    <row r="31" spans="1:7" ht="25.5" customHeight="1" x14ac:dyDescent="0.25">
      <c r="A31" s="88" t="s">
        <v>1254</v>
      </c>
      <c r="B31" s="89"/>
      <c r="C31" s="89"/>
      <c r="D31" s="89"/>
      <c r="E31" s="89"/>
      <c r="F31" s="89"/>
      <c r="G31" s="89"/>
    </row>
    <row r="33" spans="1:7" ht="32.25" customHeight="1" x14ac:dyDescent="0.2">
      <c r="A33" s="87" t="s">
        <v>1255</v>
      </c>
      <c r="B33" s="87"/>
      <c r="C33" s="87"/>
      <c r="D33" s="87"/>
      <c r="E33" s="87"/>
      <c r="F33" s="87"/>
      <c r="G33" s="87"/>
    </row>
    <row r="34" spans="1:7" x14ac:dyDescent="0.2">
      <c r="A34" s="61" t="s">
        <v>1166</v>
      </c>
    </row>
    <row r="36" spans="1:7" ht="69" customHeight="1" x14ac:dyDescent="0.25">
      <c r="A36" s="88" t="s">
        <v>1256</v>
      </c>
      <c r="B36" s="89"/>
      <c r="C36" s="89"/>
      <c r="D36" s="89"/>
      <c r="E36" s="89"/>
      <c r="F36" s="89"/>
      <c r="G36" s="89"/>
    </row>
    <row r="38" spans="1:7" ht="45.75" customHeight="1" x14ac:dyDescent="0.25">
      <c r="A38" s="88" t="s">
        <v>1257</v>
      </c>
      <c r="B38" s="89"/>
      <c r="C38" s="89"/>
      <c r="D38" s="89"/>
      <c r="E38" s="89"/>
      <c r="F38" s="89"/>
      <c r="G38" s="89"/>
    </row>
    <row r="39" spans="1:7" x14ac:dyDescent="0.2">
      <c r="A39" s="61" t="s">
        <v>1258</v>
      </c>
    </row>
    <row r="41" spans="1:7" ht="25.5" customHeight="1" x14ac:dyDescent="0.25">
      <c r="A41" s="88" t="s">
        <v>1259</v>
      </c>
      <c r="B41" s="89"/>
      <c r="C41" s="89"/>
      <c r="D41" s="89"/>
      <c r="E41" s="89"/>
      <c r="F41" s="89"/>
      <c r="G41" s="89"/>
    </row>
    <row r="43" spans="1:7" ht="33.75" customHeight="1" x14ac:dyDescent="0.25">
      <c r="A43" s="88" t="s">
        <v>1260</v>
      </c>
      <c r="B43" s="89"/>
      <c r="C43" s="89"/>
      <c r="D43" s="89"/>
      <c r="E43" s="89"/>
      <c r="F43" s="89"/>
      <c r="G43" s="89"/>
    </row>
    <row r="44" spans="1:7" x14ac:dyDescent="0.2">
      <c r="A44" s="14"/>
    </row>
    <row r="45" spans="1:7" x14ac:dyDescent="0.2">
      <c r="A45" s="14" t="s">
        <v>1261</v>
      </c>
    </row>
    <row r="46" spans="1:7" x14ac:dyDescent="0.2">
      <c r="A46" s="14"/>
    </row>
    <row r="47" spans="1:7" x14ac:dyDescent="0.2">
      <c r="A47" s="62" t="s">
        <v>885</v>
      </c>
    </row>
    <row r="48" spans="1:7" x14ac:dyDescent="0.2">
      <c r="A48" s="63"/>
    </row>
    <row r="49" spans="1:1" x14ac:dyDescent="0.2">
      <c r="A49" s="64"/>
    </row>
    <row r="50" spans="1:1" x14ac:dyDescent="0.2">
      <c r="A50" s="64"/>
    </row>
    <row r="51" spans="1:1" x14ac:dyDescent="0.2">
      <c r="A51" s="64"/>
    </row>
    <row r="52" spans="1:1" x14ac:dyDescent="0.2">
      <c r="A52" s="64"/>
    </row>
    <row r="53" spans="1:1" x14ac:dyDescent="0.2">
      <c r="A53" s="64"/>
    </row>
    <row r="54" spans="1:1" x14ac:dyDescent="0.2">
      <c r="A54" s="64"/>
    </row>
    <row r="55" spans="1:1" x14ac:dyDescent="0.2">
      <c r="A55" s="64"/>
    </row>
    <row r="56" spans="1:1" x14ac:dyDescent="0.2">
      <c r="A56" s="64"/>
    </row>
    <row r="57" spans="1:1" x14ac:dyDescent="0.2">
      <c r="A57" s="64"/>
    </row>
    <row r="58" spans="1:1" x14ac:dyDescent="0.2">
      <c r="A58" s="64"/>
    </row>
    <row r="59" spans="1:1" x14ac:dyDescent="0.2">
      <c r="A59" s="64"/>
    </row>
    <row r="60" spans="1:1" x14ac:dyDescent="0.2">
      <c r="A60" s="64"/>
    </row>
    <row r="61" spans="1:1" x14ac:dyDescent="0.2">
      <c r="A61" s="64"/>
    </row>
    <row r="62" spans="1:1" x14ac:dyDescent="0.2">
      <c r="A62" s="64"/>
    </row>
    <row r="63" spans="1:1" x14ac:dyDescent="0.2">
      <c r="A63" s="64"/>
    </row>
    <row r="64" spans="1:1" x14ac:dyDescent="0.2">
      <c r="A64" s="64"/>
    </row>
    <row r="65" spans="1:1" x14ac:dyDescent="0.2">
      <c r="A65" s="62" t="s">
        <v>1262</v>
      </c>
    </row>
    <row r="66" spans="1:1" x14ac:dyDescent="0.2">
      <c r="A66" s="64"/>
    </row>
    <row r="67" spans="1:1" x14ac:dyDescent="0.2">
      <c r="A67" s="62" t="s">
        <v>886</v>
      </c>
    </row>
    <row r="68" spans="1:1" x14ac:dyDescent="0.2">
      <c r="A68" s="64"/>
    </row>
    <row r="69" spans="1:1" x14ac:dyDescent="0.2">
      <c r="A69" s="64"/>
    </row>
    <row r="70" spans="1:1" x14ac:dyDescent="0.2">
      <c r="A70" s="64"/>
    </row>
    <row r="71" spans="1:1" x14ac:dyDescent="0.2">
      <c r="A71" s="64"/>
    </row>
    <row r="72" spans="1:1" x14ac:dyDescent="0.2">
      <c r="A72" s="64"/>
    </row>
    <row r="73" spans="1:1" x14ac:dyDescent="0.2">
      <c r="A73" s="64"/>
    </row>
    <row r="74" spans="1:1" x14ac:dyDescent="0.2">
      <c r="A74" s="64"/>
    </row>
    <row r="75" spans="1:1" x14ac:dyDescent="0.2">
      <c r="A75" s="64"/>
    </row>
    <row r="76" spans="1:1" x14ac:dyDescent="0.2">
      <c r="A76" s="64"/>
    </row>
    <row r="77" spans="1:1" x14ac:dyDescent="0.2">
      <c r="A77" s="64"/>
    </row>
    <row r="78" spans="1:1" x14ac:dyDescent="0.2">
      <c r="A78" s="64"/>
    </row>
    <row r="79" spans="1:1" x14ac:dyDescent="0.2">
      <c r="A79" s="64"/>
    </row>
    <row r="80" spans="1:1" x14ac:dyDescent="0.2">
      <c r="A80" s="64"/>
    </row>
    <row r="81" spans="1:9" x14ac:dyDescent="0.2">
      <c r="A81" s="64"/>
    </row>
    <row r="82" spans="1:9" x14ac:dyDescent="0.2">
      <c r="A82" s="64"/>
    </row>
    <row r="83" spans="1:9" x14ac:dyDescent="0.2">
      <c r="A83" s="64"/>
    </row>
    <row r="84" spans="1:9" x14ac:dyDescent="0.2">
      <c r="A84" s="64"/>
    </row>
    <row r="85" spans="1:9" x14ac:dyDescent="0.2">
      <c r="A85" s="7" t="s">
        <v>884</v>
      </c>
    </row>
    <row r="86" spans="1:9" x14ac:dyDescent="0.2">
      <c r="A86" s="64"/>
    </row>
    <row r="87" spans="1:9" x14ac:dyDescent="0.2">
      <c r="A87" s="14" t="s">
        <v>877</v>
      </c>
    </row>
    <row r="88" spans="1:9" x14ac:dyDescent="0.2">
      <c r="A88" s="14"/>
    </row>
    <row r="89" spans="1:9" s="1" customFormat="1" ht="15" x14ac:dyDescent="0.2">
      <c r="A89" s="79" t="s">
        <v>1263</v>
      </c>
      <c r="B89" s="80"/>
      <c r="C89" s="80"/>
      <c r="D89" s="80"/>
      <c r="E89" s="80"/>
      <c r="F89" s="80"/>
      <c r="G89" s="80"/>
    </row>
    <row r="90" spans="1:9" x14ac:dyDescent="0.2">
      <c r="A90" s="8" t="s">
        <v>7</v>
      </c>
    </row>
    <row r="91" spans="1:9" s="1" customFormat="1" ht="33.75" x14ac:dyDescent="0.2">
      <c r="A91" s="6" t="s">
        <v>2</v>
      </c>
      <c r="B91" s="6" t="s">
        <v>0</v>
      </c>
      <c r="C91" s="13" t="s">
        <v>917</v>
      </c>
      <c r="D91" s="13" t="s">
        <v>1</v>
      </c>
      <c r="E91" s="53" t="s">
        <v>6</v>
      </c>
      <c r="F91" s="12" t="s">
        <v>3</v>
      </c>
      <c r="G91" s="12" t="s">
        <v>5</v>
      </c>
    </row>
    <row r="92" spans="1:9" x14ac:dyDescent="0.2">
      <c r="A92" s="16" t="s">
        <v>24</v>
      </c>
      <c r="B92" s="17"/>
      <c r="C92" s="17"/>
      <c r="D92" s="17"/>
      <c r="E92" s="18"/>
      <c r="F92" s="19"/>
      <c r="G92" s="18"/>
    </row>
    <row r="93" spans="1:9" x14ac:dyDescent="0.2">
      <c r="A93" s="20" t="s">
        <v>25</v>
      </c>
      <c r="B93" s="21"/>
      <c r="C93" s="21"/>
      <c r="D93" s="21"/>
      <c r="E93" s="22"/>
      <c r="F93" s="23"/>
      <c r="G93" s="22"/>
    </row>
    <row r="94" spans="1:9" ht="22.5" x14ac:dyDescent="0.2">
      <c r="A94" s="21" t="s">
        <v>1246</v>
      </c>
      <c r="B94" s="21" t="s">
        <v>1247</v>
      </c>
      <c r="C94" s="60" t="s">
        <v>1248</v>
      </c>
      <c r="D94" s="24">
        <v>3523</v>
      </c>
      <c r="E94" s="22">
        <v>0</v>
      </c>
      <c r="F94" s="23">
        <v>100</v>
      </c>
      <c r="G94" s="22"/>
    </row>
    <row r="95" spans="1:9" x14ac:dyDescent="0.2">
      <c r="A95" s="20" t="s">
        <v>28</v>
      </c>
      <c r="B95" s="20"/>
      <c r="C95" s="20"/>
      <c r="D95" s="20"/>
      <c r="E95" s="25">
        <f>SUM(E93:E94)</f>
        <v>0</v>
      </c>
      <c r="F95" s="26">
        <f>SUM(F93:F94)</f>
        <v>100</v>
      </c>
      <c r="G95" s="25"/>
      <c r="H95" s="14"/>
      <c r="I95" s="14"/>
    </row>
    <row r="96" spans="1:9" x14ac:dyDescent="0.2">
      <c r="A96" s="21"/>
      <c r="B96" s="21"/>
      <c r="C96" s="21"/>
      <c r="D96" s="21"/>
      <c r="E96" s="22"/>
      <c r="F96" s="23"/>
      <c r="G96" s="22"/>
    </row>
    <row r="97" spans="1:9" x14ac:dyDescent="0.2">
      <c r="A97" s="20" t="s">
        <v>33</v>
      </c>
      <c r="B97" s="20"/>
      <c r="C97" s="20"/>
      <c r="D97" s="20"/>
      <c r="E97" s="25">
        <f>E95</f>
        <v>0</v>
      </c>
      <c r="F97" s="26">
        <f>F95</f>
        <v>100</v>
      </c>
      <c r="G97" s="25"/>
      <c r="H97" s="14"/>
      <c r="I97" s="14"/>
    </row>
    <row r="98" spans="1:9" x14ac:dyDescent="0.2">
      <c r="A98" s="20"/>
      <c r="B98" s="20"/>
      <c r="C98" s="20"/>
      <c r="D98" s="20"/>
      <c r="E98" s="25"/>
      <c r="F98" s="26"/>
      <c r="G98" s="25"/>
      <c r="H98" s="14"/>
      <c r="I98" s="14"/>
    </row>
    <row r="99" spans="1:9" x14ac:dyDescent="0.2">
      <c r="A99" s="20" t="s">
        <v>35</v>
      </c>
      <c r="B99" s="20"/>
      <c r="C99" s="20"/>
      <c r="D99" s="20"/>
      <c r="E99" s="74">
        <v>0</v>
      </c>
      <c r="F99" s="74">
        <v>0</v>
      </c>
      <c r="G99" s="25"/>
      <c r="H99" s="14"/>
      <c r="I99" s="14"/>
    </row>
    <row r="100" spans="1:9" x14ac:dyDescent="0.2">
      <c r="A100" s="20"/>
      <c r="B100" s="20"/>
      <c r="C100" s="20"/>
      <c r="D100" s="20"/>
      <c r="E100" s="25"/>
      <c r="F100" s="26"/>
      <c r="G100" s="25"/>
      <c r="H100" s="14"/>
      <c r="I100" s="14"/>
    </row>
    <row r="101" spans="1:9" x14ac:dyDescent="0.2">
      <c r="A101" s="27" t="s">
        <v>34</v>
      </c>
      <c r="B101" s="27"/>
      <c r="C101" s="27"/>
      <c r="D101" s="27"/>
      <c r="E101" s="28">
        <v>8.9999999999999996E-7</v>
      </c>
      <c r="F101" s="29">
        <v>100</v>
      </c>
      <c r="G101" s="28"/>
      <c r="H101" s="14"/>
      <c r="I101" s="14"/>
    </row>
    <row r="103" spans="1:9" x14ac:dyDescent="0.2">
      <c r="A103" s="14" t="s">
        <v>36</v>
      </c>
    </row>
    <row r="104" spans="1:9" x14ac:dyDescent="0.2">
      <c r="A104" s="14" t="s">
        <v>1249</v>
      </c>
    </row>
    <row r="105" spans="1:9" ht="25.5" customHeight="1" x14ac:dyDescent="0.25">
      <c r="A105" s="85" t="s">
        <v>1250</v>
      </c>
      <c r="B105" s="86"/>
      <c r="C105" s="86"/>
      <c r="D105" s="86"/>
      <c r="E105" s="86"/>
      <c r="F105" s="86"/>
      <c r="G105" s="86"/>
    </row>
    <row r="107" spans="1:9" x14ac:dyDescent="0.2">
      <c r="A107" s="14" t="s">
        <v>37</v>
      </c>
    </row>
    <row r="108" spans="1:9" x14ac:dyDescent="0.2">
      <c r="A108" s="14" t="s">
        <v>38</v>
      </c>
    </row>
    <row r="109" spans="1:9" x14ac:dyDescent="0.2">
      <c r="A109" s="14" t="s">
        <v>39</v>
      </c>
      <c r="B109" s="14"/>
      <c r="C109" s="30" t="s">
        <v>41</v>
      </c>
      <c r="D109" s="14" t="s">
        <v>40</v>
      </c>
    </row>
    <row r="110" spans="1:9" x14ac:dyDescent="0.2">
      <c r="A110" s="7" t="s">
        <v>1116</v>
      </c>
      <c r="C110" s="31">
        <v>0</v>
      </c>
      <c r="D110" s="31">
        <v>0</v>
      </c>
    </row>
    <row r="111" spans="1:9" x14ac:dyDescent="0.2">
      <c r="A111" s="7" t="s">
        <v>1118</v>
      </c>
      <c r="C111" s="31">
        <v>0</v>
      </c>
      <c r="D111" s="31">
        <v>0</v>
      </c>
    </row>
    <row r="112" spans="1:9" x14ac:dyDescent="0.2">
      <c r="A112" s="7" t="s">
        <v>1119</v>
      </c>
      <c r="C112" s="31">
        <v>0</v>
      </c>
      <c r="D112" s="31">
        <v>0</v>
      </c>
    </row>
    <row r="113" spans="1:9" s="10" customFormat="1" x14ac:dyDescent="0.2">
      <c r="A113" s="7" t="s">
        <v>1120</v>
      </c>
      <c r="B113" s="7"/>
      <c r="C113" s="31">
        <v>0</v>
      </c>
      <c r="D113" s="31">
        <v>0</v>
      </c>
      <c r="F113" s="11"/>
      <c r="H113" s="7"/>
      <c r="I113" s="7"/>
    </row>
    <row r="114" spans="1:9" s="10" customFormat="1" x14ac:dyDescent="0.2">
      <c r="A114" s="7" t="s">
        <v>1253</v>
      </c>
      <c r="B114" s="7"/>
      <c r="C114" s="31">
        <v>0</v>
      </c>
      <c r="D114" s="31">
        <v>0</v>
      </c>
      <c r="F114" s="11"/>
      <c r="H114" s="7"/>
      <c r="I114" s="7"/>
    </row>
    <row r="115" spans="1:9" s="10" customFormat="1" x14ac:dyDescent="0.2">
      <c r="A115" s="7" t="s">
        <v>1121</v>
      </c>
      <c r="B115" s="7"/>
      <c r="C115" s="31">
        <v>0</v>
      </c>
      <c r="D115" s="31">
        <v>0</v>
      </c>
      <c r="F115" s="11"/>
      <c r="H115" s="7"/>
      <c r="I115" s="7"/>
    </row>
    <row r="116" spans="1:9" s="10" customFormat="1" x14ac:dyDescent="0.2">
      <c r="A116" s="7" t="s">
        <v>1123</v>
      </c>
      <c r="B116" s="7"/>
      <c r="C116" s="31">
        <v>0</v>
      </c>
      <c r="D116" s="31">
        <v>0</v>
      </c>
      <c r="F116" s="11"/>
      <c r="H116" s="7"/>
      <c r="I116" s="7"/>
    </row>
    <row r="117" spans="1:9" s="10" customFormat="1" x14ac:dyDescent="0.2">
      <c r="A117" s="7" t="s">
        <v>1124</v>
      </c>
      <c r="B117" s="7"/>
      <c r="C117" s="31">
        <v>0</v>
      </c>
      <c r="D117" s="31">
        <v>0</v>
      </c>
      <c r="F117" s="11"/>
      <c r="H117" s="7"/>
      <c r="I117" s="7"/>
    </row>
    <row r="118" spans="1:9" s="10" customFormat="1" x14ac:dyDescent="0.2">
      <c r="A118" s="7" t="s">
        <v>1125</v>
      </c>
      <c r="B118" s="7"/>
      <c r="C118" s="31">
        <v>0</v>
      </c>
      <c r="D118" s="31">
        <v>0</v>
      </c>
      <c r="F118" s="11"/>
      <c r="H118" s="7"/>
      <c r="I118" s="7"/>
    </row>
    <row r="120" spans="1:9" s="10" customFormat="1" x14ac:dyDescent="0.2">
      <c r="A120" s="7" t="s">
        <v>46</v>
      </c>
      <c r="B120" s="7"/>
      <c r="C120" s="7"/>
      <c r="D120" s="7"/>
      <c r="F120" s="11"/>
      <c r="H120" s="7"/>
      <c r="I120" s="7"/>
    </row>
    <row r="122" spans="1:9" s="10" customFormat="1" ht="15" customHeight="1" x14ac:dyDescent="0.25">
      <c r="A122" s="85" t="s">
        <v>1300</v>
      </c>
      <c r="B122" s="86"/>
      <c r="C122" s="86"/>
      <c r="D122" s="30" t="s">
        <v>48</v>
      </c>
      <c r="F122" s="11"/>
      <c r="H122" s="7"/>
      <c r="I122" s="7"/>
    </row>
  </sheetData>
  <mergeCells count="11">
    <mergeCell ref="A38:G38"/>
    <mergeCell ref="A1:G1"/>
    <mergeCell ref="A29:C29"/>
    <mergeCell ref="A31:G31"/>
    <mergeCell ref="A33:G33"/>
    <mergeCell ref="A36:G36"/>
    <mergeCell ref="A41:G41"/>
    <mergeCell ref="A43:G43"/>
    <mergeCell ref="A89:G89"/>
    <mergeCell ref="A105:G105"/>
    <mergeCell ref="A122:C122"/>
  </mergeCells>
  <conditionalFormatting sqref="F2:F3 F5:F30 F44:F88 F90 F106:F65544">
    <cfRule type="cellIs" dxfId="9" priority="7" stopIfTrue="1" operator="between">
      <formula>0.009</formula>
      <formula>-0.009</formula>
    </cfRule>
  </conditionalFormatting>
  <conditionalFormatting sqref="F32 F37">
    <cfRule type="cellIs" dxfId="8" priority="5" stopIfTrue="1" operator="between">
      <formula>0.009</formula>
      <formula>-0.009</formula>
    </cfRule>
  </conditionalFormatting>
  <conditionalFormatting sqref="F34:F35">
    <cfRule type="cellIs" dxfId="7" priority="4" stopIfTrue="1" operator="between">
      <formula>0.009</formula>
      <formula>-0.009</formula>
    </cfRule>
  </conditionalFormatting>
  <conditionalFormatting sqref="F39:F40">
    <cfRule type="cellIs" dxfId="6" priority="3" stopIfTrue="1" operator="between">
      <formula>0.009</formula>
      <formula>-0.009</formula>
    </cfRule>
  </conditionalFormatting>
  <conditionalFormatting sqref="F42">
    <cfRule type="cellIs" dxfId="5" priority="6" stopIfTrue="1" operator="between">
      <formula>0.009</formula>
      <formula>-0.009</formula>
    </cfRule>
  </conditionalFormatting>
  <conditionalFormatting sqref="F92:F98">
    <cfRule type="cellIs" dxfId="4" priority="2" stopIfTrue="1" operator="between">
      <formula>0.009</formula>
      <formula>-0.009</formula>
    </cfRule>
  </conditionalFormatting>
  <conditionalFormatting sqref="F100:F104">
    <cfRule type="cellIs" dxfId="3" priority="1" stopIfTrue="1" operator="between">
      <formula>0.009</formula>
      <formula>-0.009</formula>
    </cfRule>
  </conditionalFormatting>
  <hyperlinks>
    <hyperlink ref="A34" r:id="rId1" tooltip="https://www.franklintempletonindia.com/download/en-in/latest%20updates/189ea834-ae3f-48eb-9d73-a9cc9cd9317e/franklin-templeton-update-on-reliance-broadcast-july-23-2020-kcg9m1gq-en-in.pdf" xr:uid="{00000000-0004-0000-2300-000000000000}"/>
    <hyperlink ref="A39" r:id="rId2" tooltip="https://www.franklintempletonindia.com/download/en-in/valuation-policy/a0e293eb-f28b-4edc-9535-c7d9e7321ddc/fair_valuation_reliance_big_reliance_infra_november_4_2020-kgox4tdb-en-in.pdf" xr:uid="{00000000-0004-0000-2300-000001000000}"/>
  </hyperlinks>
  <pageMargins left="0.7" right="0.7" top="0.75" bottom="0.75" header="0.3" footer="0.3"/>
  <pageSetup orientation="portrait" horizontalDpi="90" verticalDpi="90" r:id="rId3"/>
  <headerFooter>
    <oddFooter>&amp;C&amp;1#&amp;"Calibri"&amp;10&amp;K000000PUBLIC</oddFooter>
  </headerFooter>
  <drawing r:id="rId4"/>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72"/>
  <sheetViews>
    <sheetView zoomScaleNormal="100" workbookViewId="0">
      <selection sqref="A1:G1"/>
    </sheetView>
  </sheetViews>
  <sheetFormatPr defaultColWidth="9.28515625" defaultRowHeight="11.25" x14ac:dyDescent="0.2"/>
  <cols>
    <col min="1" max="1" width="38.5703125" style="7" bestFit="1" customWidth="1"/>
    <col min="2" max="2" width="58" style="7" bestFit="1" customWidth="1"/>
    <col min="3" max="3" width="15.42578125" style="7" bestFit="1" customWidth="1"/>
    <col min="4" max="4" width="15.5703125" style="7" bestFit="1" customWidth="1"/>
    <col min="5" max="5" width="25.7109375" style="10" customWidth="1"/>
    <col min="6" max="6" width="13.5703125" style="11" bestFit="1" customWidth="1"/>
    <col min="7" max="7" width="11" style="10" customWidth="1"/>
    <col min="8" max="256" width="9.28515625" style="7"/>
    <col min="257" max="257" width="38.5703125" style="7" bestFit="1" customWidth="1"/>
    <col min="258" max="258" width="58" style="7" bestFit="1" customWidth="1"/>
    <col min="259" max="259" width="15.42578125" style="7" bestFit="1" customWidth="1"/>
    <col min="260" max="260" width="15.5703125" style="7" bestFit="1" customWidth="1"/>
    <col min="261" max="261" width="25.7109375" style="7" customWidth="1"/>
    <col min="262" max="262" width="13.5703125" style="7" bestFit="1" customWidth="1"/>
    <col min="263" max="263" width="11" style="7" customWidth="1"/>
    <col min="264" max="512" width="9.28515625" style="7"/>
    <col min="513" max="513" width="38.5703125" style="7" bestFit="1" customWidth="1"/>
    <col min="514" max="514" width="58" style="7" bestFit="1" customWidth="1"/>
    <col min="515" max="515" width="15.42578125" style="7" bestFit="1" customWidth="1"/>
    <col min="516" max="516" width="15.5703125" style="7" bestFit="1" customWidth="1"/>
    <col min="517" max="517" width="25.7109375" style="7" customWidth="1"/>
    <col min="518" max="518" width="13.5703125" style="7" bestFit="1" customWidth="1"/>
    <col min="519" max="519" width="11" style="7" customWidth="1"/>
    <col min="520" max="768" width="9.28515625" style="7"/>
    <col min="769" max="769" width="38.5703125" style="7" bestFit="1" customWidth="1"/>
    <col min="770" max="770" width="58" style="7" bestFit="1" customWidth="1"/>
    <col min="771" max="771" width="15.42578125" style="7" bestFit="1" customWidth="1"/>
    <col min="772" max="772" width="15.5703125" style="7" bestFit="1" customWidth="1"/>
    <col min="773" max="773" width="25.7109375" style="7" customWidth="1"/>
    <col min="774" max="774" width="13.5703125" style="7" bestFit="1" customWidth="1"/>
    <col min="775" max="775" width="11" style="7" customWidth="1"/>
    <col min="776" max="1024" width="9.28515625" style="7"/>
    <col min="1025" max="1025" width="38.5703125" style="7" bestFit="1" customWidth="1"/>
    <col min="1026" max="1026" width="58" style="7" bestFit="1" customWidth="1"/>
    <col min="1027" max="1027" width="15.42578125" style="7" bestFit="1" customWidth="1"/>
    <col min="1028" max="1028" width="15.5703125" style="7" bestFit="1" customWidth="1"/>
    <col min="1029" max="1029" width="25.7109375" style="7" customWidth="1"/>
    <col min="1030" max="1030" width="13.5703125" style="7" bestFit="1" customWidth="1"/>
    <col min="1031" max="1031" width="11" style="7" customWidth="1"/>
    <col min="1032" max="1280" width="9.28515625" style="7"/>
    <col min="1281" max="1281" width="38.5703125" style="7" bestFit="1" customWidth="1"/>
    <col min="1282" max="1282" width="58" style="7" bestFit="1" customWidth="1"/>
    <col min="1283" max="1283" width="15.42578125" style="7" bestFit="1" customWidth="1"/>
    <col min="1284" max="1284" width="15.5703125" style="7" bestFit="1" customWidth="1"/>
    <col min="1285" max="1285" width="25.7109375" style="7" customWidth="1"/>
    <col min="1286" max="1286" width="13.5703125" style="7" bestFit="1" customWidth="1"/>
    <col min="1287" max="1287" width="11" style="7" customWidth="1"/>
    <col min="1288" max="1536" width="9.28515625" style="7"/>
    <col min="1537" max="1537" width="38.5703125" style="7" bestFit="1" customWidth="1"/>
    <col min="1538" max="1538" width="58" style="7" bestFit="1" customWidth="1"/>
    <col min="1539" max="1539" width="15.42578125" style="7" bestFit="1" customWidth="1"/>
    <col min="1540" max="1540" width="15.5703125" style="7" bestFit="1" customWidth="1"/>
    <col min="1541" max="1541" width="25.7109375" style="7" customWidth="1"/>
    <col min="1542" max="1542" width="13.5703125" style="7" bestFit="1" customWidth="1"/>
    <col min="1543" max="1543" width="11" style="7" customWidth="1"/>
    <col min="1544" max="1792" width="9.28515625" style="7"/>
    <col min="1793" max="1793" width="38.5703125" style="7" bestFit="1" customWidth="1"/>
    <col min="1794" max="1794" width="58" style="7" bestFit="1" customWidth="1"/>
    <col min="1795" max="1795" width="15.42578125" style="7" bestFit="1" customWidth="1"/>
    <col min="1796" max="1796" width="15.5703125" style="7" bestFit="1" customWidth="1"/>
    <col min="1797" max="1797" width="25.7109375" style="7" customWidth="1"/>
    <col min="1798" max="1798" width="13.5703125" style="7" bestFit="1" customWidth="1"/>
    <col min="1799" max="1799" width="11" style="7" customWidth="1"/>
    <col min="1800" max="2048" width="9.28515625" style="7"/>
    <col min="2049" max="2049" width="38.5703125" style="7" bestFit="1" customWidth="1"/>
    <col min="2050" max="2050" width="58" style="7" bestFit="1" customWidth="1"/>
    <col min="2051" max="2051" width="15.42578125" style="7" bestFit="1" customWidth="1"/>
    <col min="2052" max="2052" width="15.5703125" style="7" bestFit="1" customWidth="1"/>
    <col min="2053" max="2053" width="25.7109375" style="7" customWidth="1"/>
    <col min="2054" max="2054" width="13.5703125" style="7" bestFit="1" customWidth="1"/>
    <col min="2055" max="2055" width="11" style="7" customWidth="1"/>
    <col min="2056" max="2304" width="9.28515625" style="7"/>
    <col min="2305" max="2305" width="38.5703125" style="7" bestFit="1" customWidth="1"/>
    <col min="2306" max="2306" width="58" style="7" bestFit="1" customWidth="1"/>
    <col min="2307" max="2307" width="15.42578125" style="7" bestFit="1" customWidth="1"/>
    <col min="2308" max="2308" width="15.5703125" style="7" bestFit="1" customWidth="1"/>
    <col min="2309" max="2309" width="25.7109375" style="7" customWidth="1"/>
    <col min="2310" max="2310" width="13.5703125" style="7" bestFit="1" customWidth="1"/>
    <col min="2311" max="2311" width="11" style="7" customWidth="1"/>
    <col min="2312" max="2560" width="9.28515625" style="7"/>
    <col min="2561" max="2561" width="38.5703125" style="7" bestFit="1" customWidth="1"/>
    <col min="2562" max="2562" width="58" style="7" bestFit="1" customWidth="1"/>
    <col min="2563" max="2563" width="15.42578125" style="7" bestFit="1" customWidth="1"/>
    <col min="2564" max="2564" width="15.5703125" style="7" bestFit="1" customWidth="1"/>
    <col min="2565" max="2565" width="25.7109375" style="7" customWidth="1"/>
    <col min="2566" max="2566" width="13.5703125" style="7" bestFit="1" customWidth="1"/>
    <col min="2567" max="2567" width="11" style="7" customWidth="1"/>
    <col min="2568" max="2816" width="9.28515625" style="7"/>
    <col min="2817" max="2817" width="38.5703125" style="7" bestFit="1" customWidth="1"/>
    <col min="2818" max="2818" width="58" style="7" bestFit="1" customWidth="1"/>
    <col min="2819" max="2819" width="15.42578125" style="7" bestFit="1" customWidth="1"/>
    <col min="2820" max="2820" width="15.5703125" style="7" bestFit="1" customWidth="1"/>
    <col min="2821" max="2821" width="25.7109375" style="7" customWidth="1"/>
    <col min="2822" max="2822" width="13.5703125" style="7" bestFit="1" customWidth="1"/>
    <col min="2823" max="2823" width="11" style="7" customWidth="1"/>
    <col min="2824" max="3072" width="9.28515625" style="7"/>
    <col min="3073" max="3073" width="38.5703125" style="7" bestFit="1" customWidth="1"/>
    <col min="3074" max="3074" width="58" style="7" bestFit="1" customWidth="1"/>
    <col min="3075" max="3075" width="15.42578125" style="7" bestFit="1" customWidth="1"/>
    <col min="3076" max="3076" width="15.5703125" style="7" bestFit="1" customWidth="1"/>
    <col min="3077" max="3077" width="25.7109375" style="7" customWidth="1"/>
    <col min="3078" max="3078" width="13.5703125" style="7" bestFit="1" customWidth="1"/>
    <col min="3079" max="3079" width="11" style="7" customWidth="1"/>
    <col min="3080" max="3328" width="9.28515625" style="7"/>
    <col min="3329" max="3329" width="38.5703125" style="7" bestFit="1" customWidth="1"/>
    <col min="3330" max="3330" width="58" style="7" bestFit="1" customWidth="1"/>
    <col min="3331" max="3331" width="15.42578125" style="7" bestFit="1" customWidth="1"/>
    <col min="3332" max="3332" width="15.5703125" style="7" bestFit="1" customWidth="1"/>
    <col min="3333" max="3333" width="25.7109375" style="7" customWidth="1"/>
    <col min="3334" max="3334" width="13.5703125" style="7" bestFit="1" customWidth="1"/>
    <col min="3335" max="3335" width="11" style="7" customWidth="1"/>
    <col min="3336" max="3584" width="9.28515625" style="7"/>
    <col min="3585" max="3585" width="38.5703125" style="7" bestFit="1" customWidth="1"/>
    <col min="3586" max="3586" width="58" style="7" bestFit="1" customWidth="1"/>
    <col min="3587" max="3587" width="15.42578125" style="7" bestFit="1" customWidth="1"/>
    <col min="3588" max="3588" width="15.5703125" style="7" bestFit="1" customWidth="1"/>
    <col min="3589" max="3589" width="25.7109375" style="7" customWidth="1"/>
    <col min="3590" max="3590" width="13.5703125" style="7" bestFit="1" customWidth="1"/>
    <col min="3591" max="3591" width="11" style="7" customWidth="1"/>
    <col min="3592" max="3840" width="9.28515625" style="7"/>
    <col min="3841" max="3841" width="38.5703125" style="7" bestFit="1" customWidth="1"/>
    <col min="3842" max="3842" width="58" style="7" bestFit="1" customWidth="1"/>
    <col min="3843" max="3843" width="15.42578125" style="7" bestFit="1" customWidth="1"/>
    <col min="3844" max="3844" width="15.5703125" style="7" bestFit="1" customWidth="1"/>
    <col min="3845" max="3845" width="25.7109375" style="7" customWidth="1"/>
    <col min="3846" max="3846" width="13.5703125" style="7" bestFit="1" customWidth="1"/>
    <col min="3847" max="3847" width="11" style="7" customWidth="1"/>
    <col min="3848" max="4096" width="9.28515625" style="7"/>
    <col min="4097" max="4097" width="38.5703125" style="7" bestFit="1" customWidth="1"/>
    <col min="4098" max="4098" width="58" style="7" bestFit="1" customWidth="1"/>
    <col min="4099" max="4099" width="15.42578125" style="7" bestFit="1" customWidth="1"/>
    <col min="4100" max="4100" width="15.5703125" style="7" bestFit="1" customWidth="1"/>
    <col min="4101" max="4101" width="25.7109375" style="7" customWidth="1"/>
    <col min="4102" max="4102" width="13.5703125" style="7" bestFit="1" customWidth="1"/>
    <col min="4103" max="4103" width="11" style="7" customWidth="1"/>
    <col min="4104" max="4352" width="9.28515625" style="7"/>
    <col min="4353" max="4353" width="38.5703125" style="7" bestFit="1" customWidth="1"/>
    <col min="4354" max="4354" width="58" style="7" bestFit="1" customWidth="1"/>
    <col min="4355" max="4355" width="15.42578125" style="7" bestFit="1" customWidth="1"/>
    <col min="4356" max="4356" width="15.5703125" style="7" bestFit="1" customWidth="1"/>
    <col min="4357" max="4357" width="25.7109375" style="7" customWidth="1"/>
    <col min="4358" max="4358" width="13.5703125" style="7" bestFit="1" customWidth="1"/>
    <col min="4359" max="4359" width="11" style="7" customWidth="1"/>
    <col min="4360" max="4608" width="9.28515625" style="7"/>
    <col min="4609" max="4609" width="38.5703125" style="7" bestFit="1" customWidth="1"/>
    <col min="4610" max="4610" width="58" style="7" bestFit="1" customWidth="1"/>
    <col min="4611" max="4611" width="15.42578125" style="7" bestFit="1" customWidth="1"/>
    <col min="4612" max="4612" width="15.5703125" style="7" bestFit="1" customWidth="1"/>
    <col min="4613" max="4613" width="25.7109375" style="7" customWidth="1"/>
    <col min="4614" max="4614" width="13.5703125" style="7" bestFit="1" customWidth="1"/>
    <col min="4615" max="4615" width="11" style="7" customWidth="1"/>
    <col min="4616" max="4864" width="9.28515625" style="7"/>
    <col min="4865" max="4865" width="38.5703125" style="7" bestFit="1" customWidth="1"/>
    <col min="4866" max="4866" width="58" style="7" bestFit="1" customWidth="1"/>
    <col min="4867" max="4867" width="15.42578125" style="7" bestFit="1" customWidth="1"/>
    <col min="4868" max="4868" width="15.5703125" style="7" bestFit="1" customWidth="1"/>
    <col min="4869" max="4869" width="25.7109375" style="7" customWidth="1"/>
    <col min="4870" max="4870" width="13.5703125" style="7" bestFit="1" customWidth="1"/>
    <col min="4871" max="4871" width="11" style="7" customWidth="1"/>
    <col min="4872" max="5120" width="9.28515625" style="7"/>
    <col min="5121" max="5121" width="38.5703125" style="7" bestFit="1" customWidth="1"/>
    <col min="5122" max="5122" width="58" style="7" bestFit="1" customWidth="1"/>
    <col min="5123" max="5123" width="15.42578125" style="7" bestFit="1" customWidth="1"/>
    <col min="5124" max="5124" width="15.5703125" style="7" bestFit="1" customWidth="1"/>
    <col min="5125" max="5125" width="25.7109375" style="7" customWidth="1"/>
    <col min="5126" max="5126" width="13.5703125" style="7" bestFit="1" customWidth="1"/>
    <col min="5127" max="5127" width="11" style="7" customWidth="1"/>
    <col min="5128" max="5376" width="9.28515625" style="7"/>
    <col min="5377" max="5377" width="38.5703125" style="7" bestFit="1" customWidth="1"/>
    <col min="5378" max="5378" width="58" style="7" bestFit="1" customWidth="1"/>
    <col min="5379" max="5379" width="15.42578125" style="7" bestFit="1" customWidth="1"/>
    <col min="5380" max="5380" width="15.5703125" style="7" bestFit="1" customWidth="1"/>
    <col min="5381" max="5381" width="25.7109375" style="7" customWidth="1"/>
    <col min="5382" max="5382" width="13.5703125" style="7" bestFit="1" customWidth="1"/>
    <col min="5383" max="5383" width="11" style="7" customWidth="1"/>
    <col min="5384" max="5632" width="9.28515625" style="7"/>
    <col min="5633" max="5633" width="38.5703125" style="7" bestFit="1" customWidth="1"/>
    <col min="5634" max="5634" width="58" style="7" bestFit="1" customWidth="1"/>
    <col min="5635" max="5635" width="15.42578125" style="7" bestFit="1" customWidth="1"/>
    <col min="5636" max="5636" width="15.5703125" style="7" bestFit="1" customWidth="1"/>
    <col min="5637" max="5637" width="25.7109375" style="7" customWidth="1"/>
    <col min="5638" max="5638" width="13.5703125" style="7" bestFit="1" customWidth="1"/>
    <col min="5639" max="5639" width="11" style="7" customWidth="1"/>
    <col min="5640" max="5888" width="9.28515625" style="7"/>
    <col min="5889" max="5889" width="38.5703125" style="7" bestFit="1" customWidth="1"/>
    <col min="5890" max="5890" width="58" style="7" bestFit="1" customWidth="1"/>
    <col min="5891" max="5891" width="15.42578125" style="7" bestFit="1" customWidth="1"/>
    <col min="5892" max="5892" width="15.5703125" style="7" bestFit="1" customWidth="1"/>
    <col min="5893" max="5893" width="25.7109375" style="7" customWidth="1"/>
    <col min="5894" max="5894" width="13.5703125" style="7" bestFit="1" customWidth="1"/>
    <col min="5895" max="5895" width="11" style="7" customWidth="1"/>
    <col min="5896" max="6144" width="9.28515625" style="7"/>
    <col min="6145" max="6145" width="38.5703125" style="7" bestFit="1" customWidth="1"/>
    <col min="6146" max="6146" width="58" style="7" bestFit="1" customWidth="1"/>
    <col min="6147" max="6147" width="15.42578125" style="7" bestFit="1" customWidth="1"/>
    <col min="6148" max="6148" width="15.5703125" style="7" bestFit="1" customWidth="1"/>
    <col min="6149" max="6149" width="25.7109375" style="7" customWidth="1"/>
    <col min="6150" max="6150" width="13.5703125" style="7" bestFit="1" customWidth="1"/>
    <col min="6151" max="6151" width="11" style="7" customWidth="1"/>
    <col min="6152" max="6400" width="9.28515625" style="7"/>
    <col min="6401" max="6401" width="38.5703125" style="7" bestFit="1" customWidth="1"/>
    <col min="6402" max="6402" width="58" style="7" bestFit="1" customWidth="1"/>
    <col min="6403" max="6403" width="15.42578125" style="7" bestFit="1" customWidth="1"/>
    <col min="6404" max="6404" width="15.5703125" style="7" bestFit="1" customWidth="1"/>
    <col min="6405" max="6405" width="25.7109375" style="7" customWidth="1"/>
    <col min="6406" max="6406" width="13.5703125" style="7" bestFit="1" customWidth="1"/>
    <col min="6407" max="6407" width="11" style="7" customWidth="1"/>
    <col min="6408" max="6656" width="9.28515625" style="7"/>
    <col min="6657" max="6657" width="38.5703125" style="7" bestFit="1" customWidth="1"/>
    <col min="6658" max="6658" width="58" style="7" bestFit="1" customWidth="1"/>
    <col min="6659" max="6659" width="15.42578125" style="7" bestFit="1" customWidth="1"/>
    <col min="6660" max="6660" width="15.5703125" style="7" bestFit="1" customWidth="1"/>
    <col min="6661" max="6661" width="25.7109375" style="7" customWidth="1"/>
    <col min="6662" max="6662" width="13.5703125" style="7" bestFit="1" customWidth="1"/>
    <col min="6663" max="6663" width="11" style="7" customWidth="1"/>
    <col min="6664" max="6912" width="9.28515625" style="7"/>
    <col min="6913" max="6913" width="38.5703125" style="7" bestFit="1" customWidth="1"/>
    <col min="6914" max="6914" width="58" style="7" bestFit="1" customWidth="1"/>
    <col min="6915" max="6915" width="15.42578125" style="7" bestFit="1" customWidth="1"/>
    <col min="6916" max="6916" width="15.5703125" style="7" bestFit="1" customWidth="1"/>
    <col min="6917" max="6917" width="25.7109375" style="7" customWidth="1"/>
    <col min="6918" max="6918" width="13.5703125" style="7" bestFit="1" customWidth="1"/>
    <col min="6919" max="6919" width="11" style="7" customWidth="1"/>
    <col min="6920" max="7168" width="9.28515625" style="7"/>
    <col min="7169" max="7169" width="38.5703125" style="7" bestFit="1" customWidth="1"/>
    <col min="7170" max="7170" width="58" style="7" bestFit="1" customWidth="1"/>
    <col min="7171" max="7171" width="15.42578125" style="7" bestFit="1" customWidth="1"/>
    <col min="7172" max="7172" width="15.5703125" style="7" bestFit="1" customWidth="1"/>
    <col min="7173" max="7173" width="25.7109375" style="7" customWidth="1"/>
    <col min="7174" max="7174" width="13.5703125" style="7" bestFit="1" customWidth="1"/>
    <col min="7175" max="7175" width="11" style="7" customWidth="1"/>
    <col min="7176" max="7424" width="9.28515625" style="7"/>
    <col min="7425" max="7425" width="38.5703125" style="7" bestFit="1" customWidth="1"/>
    <col min="7426" max="7426" width="58" style="7" bestFit="1" customWidth="1"/>
    <col min="7427" max="7427" width="15.42578125" style="7" bestFit="1" customWidth="1"/>
    <col min="7428" max="7428" width="15.5703125" style="7" bestFit="1" customWidth="1"/>
    <col min="7429" max="7429" width="25.7109375" style="7" customWidth="1"/>
    <col min="7430" max="7430" width="13.5703125" style="7" bestFit="1" customWidth="1"/>
    <col min="7431" max="7431" width="11" style="7" customWidth="1"/>
    <col min="7432" max="7680" width="9.28515625" style="7"/>
    <col min="7681" max="7681" width="38.5703125" style="7" bestFit="1" customWidth="1"/>
    <col min="7682" max="7682" width="58" style="7" bestFit="1" customWidth="1"/>
    <col min="7683" max="7683" width="15.42578125" style="7" bestFit="1" customWidth="1"/>
    <col min="7684" max="7684" width="15.5703125" style="7" bestFit="1" customWidth="1"/>
    <col min="7685" max="7685" width="25.7109375" style="7" customWidth="1"/>
    <col min="7686" max="7686" width="13.5703125" style="7" bestFit="1" customWidth="1"/>
    <col min="7687" max="7687" width="11" style="7" customWidth="1"/>
    <col min="7688" max="7936" width="9.28515625" style="7"/>
    <col min="7937" max="7937" width="38.5703125" style="7" bestFit="1" customWidth="1"/>
    <col min="7938" max="7938" width="58" style="7" bestFit="1" customWidth="1"/>
    <col min="7939" max="7939" width="15.42578125" style="7" bestFit="1" customWidth="1"/>
    <col min="7940" max="7940" width="15.5703125" style="7" bestFit="1" customWidth="1"/>
    <col min="7941" max="7941" width="25.7109375" style="7" customWidth="1"/>
    <col min="7942" max="7942" width="13.5703125" style="7" bestFit="1" customWidth="1"/>
    <col min="7943" max="7943" width="11" style="7" customWidth="1"/>
    <col min="7944" max="8192" width="9.28515625" style="7"/>
    <col min="8193" max="8193" width="38.5703125" style="7" bestFit="1" customWidth="1"/>
    <col min="8194" max="8194" width="58" style="7" bestFit="1" customWidth="1"/>
    <col min="8195" max="8195" width="15.42578125" style="7" bestFit="1" customWidth="1"/>
    <col min="8196" max="8196" width="15.5703125" style="7" bestFit="1" customWidth="1"/>
    <col min="8197" max="8197" width="25.7109375" style="7" customWidth="1"/>
    <col min="8198" max="8198" width="13.5703125" style="7" bestFit="1" customWidth="1"/>
    <col min="8199" max="8199" width="11" style="7" customWidth="1"/>
    <col min="8200" max="8448" width="9.28515625" style="7"/>
    <col min="8449" max="8449" width="38.5703125" style="7" bestFit="1" customWidth="1"/>
    <col min="8450" max="8450" width="58" style="7" bestFit="1" customWidth="1"/>
    <col min="8451" max="8451" width="15.42578125" style="7" bestFit="1" customWidth="1"/>
    <col min="8452" max="8452" width="15.5703125" style="7" bestFit="1" customWidth="1"/>
    <col min="8453" max="8453" width="25.7109375" style="7" customWidth="1"/>
    <col min="8454" max="8454" width="13.5703125" style="7" bestFit="1" customWidth="1"/>
    <col min="8455" max="8455" width="11" style="7" customWidth="1"/>
    <col min="8456" max="8704" width="9.28515625" style="7"/>
    <col min="8705" max="8705" width="38.5703125" style="7" bestFit="1" customWidth="1"/>
    <col min="8706" max="8706" width="58" style="7" bestFit="1" customWidth="1"/>
    <col min="8707" max="8707" width="15.42578125" style="7" bestFit="1" customWidth="1"/>
    <col min="8708" max="8708" width="15.5703125" style="7" bestFit="1" customWidth="1"/>
    <col min="8709" max="8709" width="25.7109375" style="7" customWidth="1"/>
    <col min="8710" max="8710" width="13.5703125" style="7" bestFit="1" customWidth="1"/>
    <col min="8711" max="8711" width="11" style="7" customWidth="1"/>
    <col min="8712" max="8960" width="9.28515625" style="7"/>
    <col min="8961" max="8961" width="38.5703125" style="7" bestFit="1" customWidth="1"/>
    <col min="8962" max="8962" width="58" style="7" bestFit="1" customWidth="1"/>
    <col min="8963" max="8963" width="15.42578125" style="7" bestFit="1" customWidth="1"/>
    <col min="8964" max="8964" width="15.5703125" style="7" bestFit="1" customWidth="1"/>
    <col min="8965" max="8965" width="25.7109375" style="7" customWidth="1"/>
    <col min="8966" max="8966" width="13.5703125" style="7" bestFit="1" customWidth="1"/>
    <col min="8967" max="8967" width="11" style="7" customWidth="1"/>
    <col min="8968" max="9216" width="9.28515625" style="7"/>
    <col min="9217" max="9217" width="38.5703125" style="7" bestFit="1" customWidth="1"/>
    <col min="9218" max="9218" width="58" style="7" bestFit="1" customWidth="1"/>
    <col min="9219" max="9219" width="15.42578125" style="7" bestFit="1" customWidth="1"/>
    <col min="9220" max="9220" width="15.5703125" style="7" bestFit="1" customWidth="1"/>
    <col min="9221" max="9221" width="25.7109375" style="7" customWidth="1"/>
    <col min="9222" max="9222" width="13.5703125" style="7" bestFit="1" customWidth="1"/>
    <col min="9223" max="9223" width="11" style="7" customWidth="1"/>
    <col min="9224" max="9472" width="9.28515625" style="7"/>
    <col min="9473" max="9473" width="38.5703125" style="7" bestFit="1" customWidth="1"/>
    <col min="9474" max="9474" width="58" style="7" bestFit="1" customWidth="1"/>
    <col min="9475" max="9475" width="15.42578125" style="7" bestFit="1" customWidth="1"/>
    <col min="9476" max="9476" width="15.5703125" style="7" bestFit="1" customWidth="1"/>
    <col min="9477" max="9477" width="25.7109375" style="7" customWidth="1"/>
    <col min="9478" max="9478" width="13.5703125" style="7" bestFit="1" customWidth="1"/>
    <col min="9479" max="9479" width="11" style="7" customWidth="1"/>
    <col min="9480" max="9728" width="9.28515625" style="7"/>
    <col min="9729" max="9729" width="38.5703125" style="7" bestFit="1" customWidth="1"/>
    <col min="9730" max="9730" width="58" style="7" bestFit="1" customWidth="1"/>
    <col min="9731" max="9731" width="15.42578125" style="7" bestFit="1" customWidth="1"/>
    <col min="9732" max="9732" width="15.5703125" style="7" bestFit="1" customWidth="1"/>
    <col min="9733" max="9733" width="25.7109375" style="7" customWidth="1"/>
    <col min="9734" max="9734" width="13.5703125" style="7" bestFit="1" customWidth="1"/>
    <col min="9735" max="9735" width="11" style="7" customWidth="1"/>
    <col min="9736" max="9984" width="9.28515625" style="7"/>
    <col min="9985" max="9985" width="38.5703125" style="7" bestFit="1" customWidth="1"/>
    <col min="9986" max="9986" width="58" style="7" bestFit="1" customWidth="1"/>
    <col min="9987" max="9987" width="15.42578125" style="7" bestFit="1" customWidth="1"/>
    <col min="9988" max="9988" width="15.5703125" style="7" bestFit="1" customWidth="1"/>
    <col min="9989" max="9989" width="25.7109375" style="7" customWidth="1"/>
    <col min="9990" max="9990" width="13.5703125" style="7" bestFit="1" customWidth="1"/>
    <col min="9991" max="9991" width="11" style="7" customWidth="1"/>
    <col min="9992" max="10240" width="9.28515625" style="7"/>
    <col min="10241" max="10241" width="38.5703125" style="7" bestFit="1" customWidth="1"/>
    <col min="10242" max="10242" width="58" style="7" bestFit="1" customWidth="1"/>
    <col min="10243" max="10243" width="15.42578125" style="7" bestFit="1" customWidth="1"/>
    <col min="10244" max="10244" width="15.5703125" style="7" bestFit="1" customWidth="1"/>
    <col min="10245" max="10245" width="25.7109375" style="7" customWidth="1"/>
    <col min="10246" max="10246" width="13.5703125" style="7" bestFit="1" customWidth="1"/>
    <col min="10247" max="10247" width="11" style="7" customWidth="1"/>
    <col min="10248" max="10496" width="9.28515625" style="7"/>
    <col min="10497" max="10497" width="38.5703125" style="7" bestFit="1" customWidth="1"/>
    <col min="10498" max="10498" width="58" style="7" bestFit="1" customWidth="1"/>
    <col min="10499" max="10499" width="15.42578125" style="7" bestFit="1" customWidth="1"/>
    <col min="10500" max="10500" width="15.5703125" style="7" bestFit="1" customWidth="1"/>
    <col min="10501" max="10501" width="25.7109375" style="7" customWidth="1"/>
    <col min="10502" max="10502" width="13.5703125" style="7" bestFit="1" customWidth="1"/>
    <col min="10503" max="10503" width="11" style="7" customWidth="1"/>
    <col min="10504" max="10752" width="9.28515625" style="7"/>
    <col min="10753" max="10753" width="38.5703125" style="7" bestFit="1" customWidth="1"/>
    <col min="10754" max="10754" width="58" style="7" bestFit="1" customWidth="1"/>
    <col min="10755" max="10755" width="15.42578125" style="7" bestFit="1" customWidth="1"/>
    <col min="10756" max="10756" width="15.5703125" style="7" bestFit="1" customWidth="1"/>
    <col min="10757" max="10757" width="25.7109375" style="7" customWidth="1"/>
    <col min="10758" max="10758" width="13.5703125" style="7" bestFit="1" customWidth="1"/>
    <col min="10759" max="10759" width="11" style="7" customWidth="1"/>
    <col min="10760" max="11008" width="9.28515625" style="7"/>
    <col min="11009" max="11009" width="38.5703125" style="7" bestFit="1" customWidth="1"/>
    <col min="11010" max="11010" width="58" style="7" bestFit="1" customWidth="1"/>
    <col min="11011" max="11011" width="15.42578125" style="7" bestFit="1" customWidth="1"/>
    <col min="11012" max="11012" width="15.5703125" style="7" bestFit="1" customWidth="1"/>
    <col min="11013" max="11013" width="25.7109375" style="7" customWidth="1"/>
    <col min="11014" max="11014" width="13.5703125" style="7" bestFit="1" customWidth="1"/>
    <col min="11015" max="11015" width="11" style="7" customWidth="1"/>
    <col min="11016" max="11264" width="9.28515625" style="7"/>
    <col min="11265" max="11265" width="38.5703125" style="7" bestFit="1" customWidth="1"/>
    <col min="11266" max="11266" width="58" style="7" bestFit="1" customWidth="1"/>
    <col min="11267" max="11267" width="15.42578125" style="7" bestFit="1" customWidth="1"/>
    <col min="11268" max="11268" width="15.5703125" style="7" bestFit="1" customWidth="1"/>
    <col min="11269" max="11269" width="25.7109375" style="7" customWidth="1"/>
    <col min="11270" max="11270" width="13.5703125" style="7" bestFit="1" customWidth="1"/>
    <col min="11271" max="11271" width="11" style="7" customWidth="1"/>
    <col min="11272" max="11520" width="9.28515625" style="7"/>
    <col min="11521" max="11521" width="38.5703125" style="7" bestFit="1" customWidth="1"/>
    <col min="11522" max="11522" width="58" style="7" bestFit="1" customWidth="1"/>
    <col min="11523" max="11523" width="15.42578125" style="7" bestFit="1" customWidth="1"/>
    <col min="11524" max="11524" width="15.5703125" style="7" bestFit="1" customWidth="1"/>
    <col min="11525" max="11525" width="25.7109375" style="7" customWidth="1"/>
    <col min="11526" max="11526" width="13.5703125" style="7" bestFit="1" customWidth="1"/>
    <col min="11527" max="11527" width="11" style="7" customWidth="1"/>
    <col min="11528" max="11776" width="9.28515625" style="7"/>
    <col min="11777" max="11777" width="38.5703125" style="7" bestFit="1" customWidth="1"/>
    <col min="11778" max="11778" width="58" style="7" bestFit="1" customWidth="1"/>
    <col min="11779" max="11779" width="15.42578125" style="7" bestFit="1" customWidth="1"/>
    <col min="11780" max="11780" width="15.5703125" style="7" bestFit="1" customWidth="1"/>
    <col min="11781" max="11781" width="25.7109375" style="7" customWidth="1"/>
    <col min="11782" max="11782" width="13.5703125" style="7" bestFit="1" customWidth="1"/>
    <col min="11783" max="11783" width="11" style="7" customWidth="1"/>
    <col min="11784" max="12032" width="9.28515625" style="7"/>
    <col min="12033" max="12033" width="38.5703125" style="7" bestFit="1" customWidth="1"/>
    <col min="12034" max="12034" width="58" style="7" bestFit="1" customWidth="1"/>
    <col min="12035" max="12035" width="15.42578125" style="7" bestFit="1" customWidth="1"/>
    <col min="12036" max="12036" width="15.5703125" style="7" bestFit="1" customWidth="1"/>
    <col min="12037" max="12037" width="25.7109375" style="7" customWidth="1"/>
    <col min="12038" max="12038" width="13.5703125" style="7" bestFit="1" customWidth="1"/>
    <col min="12039" max="12039" width="11" style="7" customWidth="1"/>
    <col min="12040" max="12288" width="9.28515625" style="7"/>
    <col min="12289" max="12289" width="38.5703125" style="7" bestFit="1" customWidth="1"/>
    <col min="12290" max="12290" width="58" style="7" bestFit="1" customWidth="1"/>
    <col min="12291" max="12291" width="15.42578125" style="7" bestFit="1" customWidth="1"/>
    <col min="12292" max="12292" width="15.5703125" style="7" bestFit="1" customWidth="1"/>
    <col min="12293" max="12293" width="25.7109375" style="7" customWidth="1"/>
    <col min="12294" max="12294" width="13.5703125" style="7" bestFit="1" customWidth="1"/>
    <col min="12295" max="12295" width="11" style="7" customWidth="1"/>
    <col min="12296" max="12544" width="9.28515625" style="7"/>
    <col min="12545" max="12545" width="38.5703125" style="7" bestFit="1" customWidth="1"/>
    <col min="12546" max="12546" width="58" style="7" bestFit="1" customWidth="1"/>
    <col min="12547" max="12547" width="15.42578125" style="7" bestFit="1" customWidth="1"/>
    <col min="12548" max="12548" width="15.5703125" style="7" bestFit="1" customWidth="1"/>
    <col min="12549" max="12549" width="25.7109375" style="7" customWidth="1"/>
    <col min="12550" max="12550" width="13.5703125" style="7" bestFit="1" customWidth="1"/>
    <col min="12551" max="12551" width="11" style="7" customWidth="1"/>
    <col min="12552" max="12800" width="9.28515625" style="7"/>
    <col min="12801" max="12801" width="38.5703125" style="7" bestFit="1" customWidth="1"/>
    <col min="12802" max="12802" width="58" style="7" bestFit="1" customWidth="1"/>
    <col min="12803" max="12803" width="15.42578125" style="7" bestFit="1" customWidth="1"/>
    <col min="12804" max="12804" width="15.5703125" style="7" bestFit="1" customWidth="1"/>
    <col min="12805" max="12805" width="25.7109375" style="7" customWidth="1"/>
    <col min="12806" max="12806" width="13.5703125" style="7" bestFit="1" customWidth="1"/>
    <col min="12807" max="12807" width="11" style="7" customWidth="1"/>
    <col min="12808" max="13056" width="9.28515625" style="7"/>
    <col min="13057" max="13057" width="38.5703125" style="7" bestFit="1" customWidth="1"/>
    <col min="13058" max="13058" width="58" style="7" bestFit="1" customWidth="1"/>
    <col min="13059" max="13059" width="15.42578125" style="7" bestFit="1" customWidth="1"/>
    <col min="13060" max="13060" width="15.5703125" style="7" bestFit="1" customWidth="1"/>
    <col min="13061" max="13061" width="25.7109375" style="7" customWidth="1"/>
    <col min="13062" max="13062" width="13.5703125" style="7" bestFit="1" customWidth="1"/>
    <col min="13063" max="13063" width="11" style="7" customWidth="1"/>
    <col min="13064" max="13312" width="9.28515625" style="7"/>
    <col min="13313" max="13313" width="38.5703125" style="7" bestFit="1" customWidth="1"/>
    <col min="13314" max="13314" width="58" style="7" bestFit="1" customWidth="1"/>
    <col min="13315" max="13315" width="15.42578125" style="7" bestFit="1" customWidth="1"/>
    <col min="13316" max="13316" width="15.5703125" style="7" bestFit="1" customWidth="1"/>
    <col min="13317" max="13317" width="25.7109375" style="7" customWidth="1"/>
    <col min="13318" max="13318" width="13.5703125" style="7" bestFit="1" customWidth="1"/>
    <col min="13319" max="13319" width="11" style="7" customWidth="1"/>
    <col min="13320" max="13568" width="9.28515625" style="7"/>
    <col min="13569" max="13569" width="38.5703125" style="7" bestFit="1" customWidth="1"/>
    <col min="13570" max="13570" width="58" style="7" bestFit="1" customWidth="1"/>
    <col min="13571" max="13571" width="15.42578125" style="7" bestFit="1" customWidth="1"/>
    <col min="13572" max="13572" width="15.5703125" style="7" bestFit="1" customWidth="1"/>
    <col min="13573" max="13573" width="25.7109375" style="7" customWidth="1"/>
    <col min="13574" max="13574" width="13.5703125" style="7" bestFit="1" customWidth="1"/>
    <col min="13575" max="13575" width="11" style="7" customWidth="1"/>
    <col min="13576" max="13824" width="9.28515625" style="7"/>
    <col min="13825" max="13825" width="38.5703125" style="7" bestFit="1" customWidth="1"/>
    <col min="13826" max="13826" width="58" style="7" bestFit="1" customWidth="1"/>
    <col min="13827" max="13827" width="15.42578125" style="7" bestFit="1" customWidth="1"/>
    <col min="13828" max="13828" width="15.5703125" style="7" bestFit="1" customWidth="1"/>
    <col min="13829" max="13829" width="25.7109375" style="7" customWidth="1"/>
    <col min="13830" max="13830" width="13.5703125" style="7" bestFit="1" customWidth="1"/>
    <col min="13831" max="13831" width="11" style="7" customWidth="1"/>
    <col min="13832" max="14080" width="9.28515625" style="7"/>
    <col min="14081" max="14081" width="38.5703125" style="7" bestFit="1" customWidth="1"/>
    <col min="14082" max="14082" width="58" style="7" bestFit="1" customWidth="1"/>
    <col min="14083" max="14083" width="15.42578125" style="7" bestFit="1" customWidth="1"/>
    <col min="14084" max="14084" width="15.5703125" style="7" bestFit="1" customWidth="1"/>
    <col min="14085" max="14085" width="25.7109375" style="7" customWidth="1"/>
    <col min="14086" max="14086" width="13.5703125" style="7" bestFit="1" customWidth="1"/>
    <col min="14087" max="14087" width="11" style="7" customWidth="1"/>
    <col min="14088" max="14336" width="9.28515625" style="7"/>
    <col min="14337" max="14337" width="38.5703125" style="7" bestFit="1" customWidth="1"/>
    <col min="14338" max="14338" width="58" style="7" bestFit="1" customWidth="1"/>
    <col min="14339" max="14339" width="15.42578125" style="7" bestFit="1" customWidth="1"/>
    <col min="14340" max="14340" width="15.5703125" style="7" bestFit="1" customWidth="1"/>
    <col min="14341" max="14341" width="25.7109375" style="7" customWidth="1"/>
    <col min="14342" max="14342" width="13.5703125" style="7" bestFit="1" customWidth="1"/>
    <col min="14343" max="14343" width="11" style="7" customWidth="1"/>
    <col min="14344" max="14592" width="9.28515625" style="7"/>
    <col min="14593" max="14593" width="38.5703125" style="7" bestFit="1" customWidth="1"/>
    <col min="14594" max="14594" width="58" style="7" bestFit="1" customWidth="1"/>
    <col min="14595" max="14595" width="15.42578125" style="7" bestFit="1" customWidth="1"/>
    <col min="14596" max="14596" width="15.5703125" style="7" bestFit="1" customWidth="1"/>
    <col min="14597" max="14597" width="25.7109375" style="7" customWidth="1"/>
    <col min="14598" max="14598" width="13.5703125" style="7" bestFit="1" customWidth="1"/>
    <col min="14599" max="14599" width="11" style="7" customWidth="1"/>
    <col min="14600" max="14848" width="9.28515625" style="7"/>
    <col min="14849" max="14849" width="38.5703125" style="7" bestFit="1" customWidth="1"/>
    <col min="14850" max="14850" width="58" style="7" bestFit="1" customWidth="1"/>
    <col min="14851" max="14851" width="15.42578125" style="7" bestFit="1" customWidth="1"/>
    <col min="14852" max="14852" width="15.5703125" style="7" bestFit="1" customWidth="1"/>
    <col min="14853" max="14853" width="25.7109375" style="7" customWidth="1"/>
    <col min="14854" max="14854" width="13.5703125" style="7" bestFit="1" customWidth="1"/>
    <col min="14855" max="14855" width="11" style="7" customWidth="1"/>
    <col min="14856" max="15104" width="9.28515625" style="7"/>
    <col min="15105" max="15105" width="38.5703125" style="7" bestFit="1" customWidth="1"/>
    <col min="15106" max="15106" width="58" style="7" bestFit="1" customWidth="1"/>
    <col min="15107" max="15107" width="15.42578125" style="7" bestFit="1" customWidth="1"/>
    <col min="15108" max="15108" width="15.5703125" style="7" bestFit="1" customWidth="1"/>
    <col min="15109" max="15109" width="25.7109375" style="7" customWidth="1"/>
    <col min="15110" max="15110" width="13.5703125" style="7" bestFit="1" customWidth="1"/>
    <col min="15111" max="15111" width="11" style="7" customWidth="1"/>
    <col min="15112" max="15360" width="9.28515625" style="7"/>
    <col min="15361" max="15361" width="38.5703125" style="7" bestFit="1" customWidth="1"/>
    <col min="15362" max="15362" width="58" style="7" bestFit="1" customWidth="1"/>
    <col min="15363" max="15363" width="15.42578125" style="7" bestFit="1" customWidth="1"/>
    <col min="15364" max="15364" width="15.5703125" style="7" bestFit="1" customWidth="1"/>
    <col min="15365" max="15365" width="25.7109375" style="7" customWidth="1"/>
    <col min="15366" max="15366" width="13.5703125" style="7" bestFit="1" customWidth="1"/>
    <col min="15367" max="15367" width="11" style="7" customWidth="1"/>
    <col min="15368" max="15616" width="9.28515625" style="7"/>
    <col min="15617" max="15617" width="38.5703125" style="7" bestFit="1" customWidth="1"/>
    <col min="15618" max="15618" width="58" style="7" bestFit="1" customWidth="1"/>
    <col min="15619" max="15619" width="15.42578125" style="7" bestFit="1" customWidth="1"/>
    <col min="15620" max="15620" width="15.5703125" style="7" bestFit="1" customWidth="1"/>
    <col min="15621" max="15621" width="25.7109375" style="7" customWidth="1"/>
    <col min="15622" max="15622" width="13.5703125" style="7" bestFit="1" customWidth="1"/>
    <col min="15623" max="15623" width="11" style="7" customWidth="1"/>
    <col min="15624" max="15872" width="9.28515625" style="7"/>
    <col min="15873" max="15873" width="38.5703125" style="7" bestFit="1" customWidth="1"/>
    <col min="15874" max="15874" width="58" style="7" bestFit="1" customWidth="1"/>
    <col min="15875" max="15875" width="15.42578125" style="7" bestFit="1" customWidth="1"/>
    <col min="15876" max="15876" width="15.5703125" style="7" bestFit="1" customWidth="1"/>
    <col min="15877" max="15877" width="25.7109375" style="7" customWidth="1"/>
    <col min="15878" max="15878" width="13.5703125" style="7" bestFit="1" customWidth="1"/>
    <col min="15879" max="15879" width="11" style="7" customWidth="1"/>
    <col min="15880" max="16128" width="9.28515625" style="7"/>
    <col min="16129" max="16129" width="38.5703125" style="7" bestFit="1" customWidth="1"/>
    <col min="16130" max="16130" width="58" style="7" bestFit="1" customWidth="1"/>
    <col min="16131" max="16131" width="15.42578125" style="7" bestFit="1" customWidth="1"/>
    <col min="16132" max="16132" width="15.5703125" style="7" bestFit="1" customWidth="1"/>
    <col min="16133" max="16133" width="25.7109375" style="7" customWidth="1"/>
    <col min="16134" max="16134" width="13.5703125" style="7" bestFit="1" customWidth="1"/>
    <col min="16135" max="16135" width="11" style="7" customWidth="1"/>
    <col min="16136" max="16384" width="9.28515625" style="7"/>
  </cols>
  <sheetData>
    <row r="1" spans="1:7" s="1" customFormat="1" ht="15" x14ac:dyDescent="0.2">
      <c r="A1" s="79" t="s">
        <v>1264</v>
      </c>
      <c r="B1" s="80"/>
      <c r="C1" s="80"/>
      <c r="D1" s="80"/>
      <c r="E1" s="80"/>
      <c r="F1" s="80"/>
      <c r="G1" s="80"/>
    </row>
    <row r="2" spans="1:7" s="1" customFormat="1" ht="12" x14ac:dyDescent="0.2">
      <c r="A2" s="8" t="s">
        <v>7</v>
      </c>
      <c r="B2" s="7"/>
      <c r="C2" s="7"/>
      <c r="D2" s="7"/>
      <c r="E2" s="10"/>
      <c r="F2" s="11"/>
      <c r="G2" s="10"/>
    </row>
    <row r="3" spans="1:7" s="1" customFormat="1" ht="33.75" x14ac:dyDescent="0.2">
      <c r="A3" s="6" t="s">
        <v>2</v>
      </c>
      <c r="B3" s="6" t="s">
        <v>0</v>
      </c>
      <c r="C3" s="13" t="s">
        <v>917</v>
      </c>
      <c r="D3" s="13" t="s">
        <v>1</v>
      </c>
      <c r="E3" s="75" t="s">
        <v>6</v>
      </c>
      <c r="F3" s="12" t="s">
        <v>3</v>
      </c>
      <c r="G3" s="12" t="s">
        <v>5</v>
      </c>
    </row>
    <row r="4" spans="1:7" s="1" customFormat="1" ht="39.75" customHeight="1" x14ac:dyDescent="0.2">
      <c r="A4" s="16" t="s">
        <v>24</v>
      </c>
      <c r="B4" s="17"/>
      <c r="C4" s="17"/>
      <c r="D4" s="17"/>
      <c r="E4" s="18"/>
      <c r="F4" s="19"/>
      <c r="G4" s="18"/>
    </row>
    <row r="5" spans="1:7" s="1" customFormat="1" ht="13.5" customHeight="1" x14ac:dyDescent="0.2">
      <c r="A5" s="20" t="s">
        <v>25</v>
      </c>
      <c r="B5" s="21"/>
      <c r="C5" s="21"/>
      <c r="D5" s="21"/>
      <c r="E5" s="22"/>
      <c r="F5" s="23"/>
      <c r="G5" s="22"/>
    </row>
    <row r="6" spans="1:7" s="1" customFormat="1" ht="22.5" x14ac:dyDescent="0.2">
      <c r="A6" s="21" t="s">
        <v>1246</v>
      </c>
      <c r="B6" s="21" t="s">
        <v>1247</v>
      </c>
      <c r="C6" s="60" t="s">
        <v>1248</v>
      </c>
      <c r="D6" s="24">
        <v>1695</v>
      </c>
      <c r="E6" s="22">
        <v>0</v>
      </c>
      <c r="F6" s="23">
        <v>100</v>
      </c>
      <c r="G6" s="22">
        <v>0</v>
      </c>
    </row>
    <row r="7" spans="1:7" x14ac:dyDescent="0.2">
      <c r="A7" s="20" t="s">
        <v>28</v>
      </c>
      <c r="B7" s="20"/>
      <c r="C7" s="20"/>
      <c r="D7" s="20"/>
      <c r="E7" s="25">
        <f>SUM(E5:E6)</f>
        <v>0</v>
      </c>
      <c r="F7" s="26">
        <f>SUM(F5:F6)</f>
        <v>100</v>
      </c>
      <c r="G7" s="25"/>
    </row>
    <row r="8" spans="1:7" x14ac:dyDescent="0.2">
      <c r="A8" s="21"/>
      <c r="B8" s="21"/>
      <c r="C8" s="21"/>
      <c r="D8" s="21"/>
      <c r="E8" s="22"/>
      <c r="F8" s="23"/>
      <c r="G8" s="22"/>
    </row>
    <row r="9" spans="1:7" x14ac:dyDescent="0.2">
      <c r="A9" s="20" t="s">
        <v>33</v>
      </c>
      <c r="B9" s="20"/>
      <c r="C9" s="20"/>
      <c r="D9" s="20"/>
      <c r="E9" s="25">
        <f>E7</f>
        <v>0</v>
      </c>
      <c r="F9" s="26">
        <f>F7</f>
        <v>100</v>
      </c>
      <c r="G9" s="25"/>
    </row>
    <row r="10" spans="1:7" x14ac:dyDescent="0.2">
      <c r="A10" s="20"/>
      <c r="B10" s="20"/>
      <c r="C10" s="20"/>
      <c r="D10" s="20"/>
      <c r="E10" s="25"/>
      <c r="F10" s="26"/>
      <c r="G10" s="25"/>
    </row>
    <row r="11" spans="1:7" x14ac:dyDescent="0.2">
      <c r="A11" s="20" t="s">
        <v>35</v>
      </c>
      <c r="B11" s="20"/>
      <c r="C11" s="20"/>
      <c r="D11" s="20"/>
      <c r="E11" s="74">
        <v>0</v>
      </c>
      <c r="F11" s="74">
        <v>0</v>
      </c>
      <c r="G11" s="25"/>
    </row>
    <row r="12" spans="1:7" x14ac:dyDescent="0.2">
      <c r="A12" s="20"/>
      <c r="B12" s="20"/>
      <c r="C12" s="20"/>
      <c r="D12" s="20"/>
      <c r="E12" s="25"/>
      <c r="F12" s="26"/>
      <c r="G12" s="25"/>
    </row>
    <row r="13" spans="1:7" x14ac:dyDescent="0.2">
      <c r="A13" s="27" t="s">
        <v>34</v>
      </c>
      <c r="B13" s="27"/>
      <c r="C13" s="27"/>
      <c r="D13" s="27"/>
      <c r="E13" s="28">
        <v>3.9999999999999998E-7</v>
      </c>
      <c r="F13" s="29">
        <v>100</v>
      </c>
      <c r="G13" s="28"/>
    </row>
    <row r="15" spans="1:7" x14ac:dyDescent="0.2">
      <c r="A15" s="14" t="s">
        <v>36</v>
      </c>
    </row>
    <row r="16" spans="1:7" x14ac:dyDescent="0.2">
      <c r="A16" s="14" t="s">
        <v>1249</v>
      </c>
    </row>
    <row r="17" spans="1:7" x14ac:dyDescent="0.2">
      <c r="A17" s="90" t="s">
        <v>1250</v>
      </c>
      <c r="B17" s="90"/>
      <c r="C17" s="90"/>
      <c r="D17" s="90"/>
      <c r="E17" s="90"/>
      <c r="F17" s="90"/>
      <c r="G17" s="90"/>
    </row>
    <row r="18" spans="1:7" x14ac:dyDescent="0.2">
      <c r="A18" s="76"/>
      <c r="B18" s="76"/>
      <c r="C18" s="76"/>
      <c r="D18" s="76"/>
      <c r="E18" s="76"/>
      <c r="F18" s="76"/>
      <c r="G18" s="76"/>
    </row>
    <row r="19" spans="1:7" x14ac:dyDescent="0.2">
      <c r="A19" s="14" t="s">
        <v>37</v>
      </c>
    </row>
    <row r="20" spans="1:7" x14ac:dyDescent="0.2">
      <c r="A20" s="14" t="s">
        <v>38</v>
      </c>
    </row>
    <row r="21" spans="1:7" x14ac:dyDescent="0.2">
      <c r="A21" s="14" t="s">
        <v>39</v>
      </c>
      <c r="B21" s="14"/>
      <c r="C21" s="30" t="s">
        <v>41</v>
      </c>
      <c r="D21" s="14" t="s">
        <v>40</v>
      </c>
    </row>
    <row r="22" spans="1:7" x14ac:dyDescent="0.2">
      <c r="A22" s="7" t="s">
        <v>42</v>
      </c>
      <c r="C22" s="31">
        <v>0</v>
      </c>
      <c r="D22" s="31">
        <v>0</v>
      </c>
    </row>
    <row r="23" spans="1:7" x14ac:dyDescent="0.2">
      <c r="A23" s="7" t="s">
        <v>43</v>
      </c>
      <c r="C23" s="31">
        <v>0</v>
      </c>
      <c r="D23" s="31">
        <v>0</v>
      </c>
    </row>
    <row r="24" spans="1:7" x14ac:dyDescent="0.2">
      <c r="A24" s="7" t="s">
        <v>44</v>
      </c>
      <c r="C24" s="31">
        <v>0</v>
      </c>
      <c r="D24" s="31">
        <v>0</v>
      </c>
    </row>
    <row r="25" spans="1:7" ht="15" customHeight="1" x14ac:dyDescent="0.2">
      <c r="A25" s="7" t="s">
        <v>45</v>
      </c>
      <c r="C25" s="31">
        <v>0</v>
      </c>
      <c r="D25" s="31">
        <v>0</v>
      </c>
    </row>
    <row r="27" spans="1:7" ht="24.75" customHeight="1" x14ac:dyDescent="0.2">
      <c r="A27" s="7" t="s">
        <v>46</v>
      </c>
    </row>
    <row r="29" spans="1:7" ht="15" x14ac:dyDescent="0.25">
      <c r="A29" s="85" t="s">
        <v>1300</v>
      </c>
      <c r="B29" s="86"/>
      <c r="C29" s="86"/>
      <c r="D29" s="30" t="s">
        <v>48</v>
      </c>
    </row>
    <row r="31" spans="1:7" x14ac:dyDescent="0.2">
      <c r="A31" s="14" t="s">
        <v>1265</v>
      </c>
    </row>
    <row r="34" spans="1:7" ht="24" customHeight="1" x14ac:dyDescent="0.2"/>
    <row r="36" spans="1:7" ht="27.75" customHeight="1" x14ac:dyDescent="0.2"/>
    <row r="38" spans="1:7" ht="13.5" customHeight="1" x14ac:dyDescent="0.2"/>
    <row r="39" spans="1:7" ht="10.5" customHeight="1" x14ac:dyDescent="0.2"/>
    <row r="40" spans="1:7" ht="26.25" customHeight="1" x14ac:dyDescent="0.2"/>
    <row r="42" spans="1:7" ht="29.1" customHeight="1" x14ac:dyDescent="0.2"/>
    <row r="44" spans="1:7" s="1" customFormat="1" ht="12" x14ac:dyDescent="0.2">
      <c r="A44" s="7"/>
      <c r="B44" s="7"/>
      <c r="C44" s="7"/>
      <c r="D44" s="7"/>
      <c r="E44" s="10"/>
      <c r="F44" s="11"/>
      <c r="G44" s="10"/>
    </row>
    <row r="46" spans="1:7" s="1" customFormat="1" ht="38.25" customHeight="1" x14ac:dyDescent="0.2">
      <c r="A46" s="7"/>
      <c r="B46" s="7"/>
      <c r="C46" s="7"/>
      <c r="D46" s="7"/>
      <c r="E46" s="10"/>
      <c r="F46" s="11"/>
      <c r="G46" s="10"/>
    </row>
    <row r="50" spans="1:9" x14ac:dyDescent="0.2">
      <c r="H50" s="14"/>
      <c r="I50" s="14"/>
    </row>
    <row r="52" spans="1:9" x14ac:dyDescent="0.2">
      <c r="H52" s="14"/>
      <c r="I52" s="14"/>
    </row>
    <row r="53" spans="1:9" x14ac:dyDescent="0.2">
      <c r="H53" s="14"/>
      <c r="I53" s="14"/>
    </row>
    <row r="54" spans="1:9" x14ac:dyDescent="0.2">
      <c r="H54" s="14"/>
      <c r="I54" s="14"/>
    </row>
    <row r="55" spans="1:9" x14ac:dyDescent="0.2">
      <c r="H55" s="14"/>
      <c r="I55" s="14"/>
    </row>
    <row r="56" spans="1:9" x14ac:dyDescent="0.2">
      <c r="H56" s="14"/>
      <c r="I56" s="14"/>
    </row>
    <row r="63" spans="1:9" s="10" customFormat="1" x14ac:dyDescent="0.2">
      <c r="A63" s="7"/>
      <c r="B63" s="7"/>
      <c r="C63" s="7"/>
      <c r="D63" s="7"/>
      <c r="F63" s="11"/>
      <c r="H63" s="7"/>
      <c r="I63" s="7"/>
    </row>
    <row r="64" spans="1:9" s="10" customFormat="1" x14ac:dyDescent="0.2">
      <c r="A64" s="7"/>
      <c r="B64" s="7"/>
      <c r="C64" s="7"/>
      <c r="D64" s="7"/>
      <c r="F64" s="11"/>
      <c r="H64" s="7"/>
      <c r="I64" s="7"/>
    </row>
    <row r="65" spans="1:9" s="10" customFormat="1" x14ac:dyDescent="0.2">
      <c r="A65" s="7"/>
      <c r="B65" s="7"/>
      <c r="C65" s="7"/>
      <c r="D65" s="7"/>
      <c r="F65" s="11"/>
      <c r="H65" s="7"/>
      <c r="I65" s="7"/>
    </row>
    <row r="66" spans="1:9" s="10" customFormat="1" x14ac:dyDescent="0.2">
      <c r="A66" s="7"/>
      <c r="B66" s="7"/>
      <c r="C66" s="7"/>
      <c r="D66" s="7"/>
      <c r="F66" s="11"/>
      <c r="H66" s="7"/>
      <c r="I66" s="7"/>
    </row>
    <row r="67" spans="1:9" s="10" customFormat="1" x14ac:dyDescent="0.2">
      <c r="A67" s="7"/>
      <c r="B67" s="7"/>
      <c r="C67" s="7"/>
      <c r="D67" s="7"/>
      <c r="F67" s="11"/>
      <c r="H67" s="7"/>
      <c r="I67" s="7"/>
    </row>
    <row r="68" spans="1:9" s="10" customFormat="1" x14ac:dyDescent="0.2">
      <c r="A68" s="7"/>
      <c r="B68" s="7"/>
      <c r="C68" s="7"/>
      <c r="D68" s="7"/>
      <c r="F68" s="11"/>
      <c r="H68" s="7"/>
      <c r="I68" s="7"/>
    </row>
    <row r="70" spans="1:9" s="10" customFormat="1" x14ac:dyDescent="0.2">
      <c r="A70" s="7"/>
      <c r="B70" s="7"/>
      <c r="C70" s="7"/>
      <c r="D70" s="7"/>
      <c r="F70" s="11"/>
      <c r="H70" s="7"/>
      <c r="I70" s="7"/>
    </row>
    <row r="72" spans="1:9" s="10" customFormat="1" ht="15" customHeight="1" x14ac:dyDescent="0.2">
      <c r="A72" s="7"/>
      <c r="B72" s="7"/>
      <c r="C72" s="7"/>
      <c r="D72" s="7"/>
      <c r="F72" s="11"/>
      <c r="H72" s="7"/>
      <c r="I72" s="7"/>
    </row>
  </sheetData>
  <mergeCells count="3">
    <mergeCell ref="A1:G1"/>
    <mergeCell ref="A17:G17"/>
    <mergeCell ref="A29:C29"/>
  </mergeCells>
  <conditionalFormatting sqref="F2 F19:F65442">
    <cfRule type="cellIs" dxfId="2" priority="3" stopIfTrue="1" operator="between">
      <formula>0.009</formula>
      <formula>-0.009</formula>
    </cfRule>
  </conditionalFormatting>
  <conditionalFormatting sqref="F4:F10">
    <cfRule type="cellIs" dxfId="1" priority="2" stopIfTrue="1" operator="between">
      <formula>0.009</formula>
      <formula>-0.009</formula>
    </cfRule>
  </conditionalFormatting>
  <conditionalFormatting sqref="F12:F16">
    <cfRule type="cellIs" dxfId="0" priority="1" stopIfTrue="1" operator="between">
      <formula>0.009</formula>
      <formula>-0.009</formula>
    </cfRule>
  </conditionalFormatting>
  <pageMargins left="0.7" right="0.7" top="0.75" bottom="0.75" header="0.3" footer="0.3"/>
  <pageSetup orientation="portrait" horizontalDpi="90" verticalDpi="90" r:id="rId1"/>
  <headerFooter>
    <oddFooter>&amp;C&amp;1#&amp;"Calibri"&amp;10&amp;K000000PUBLIC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5"/>
  <sheetViews>
    <sheetView workbookViewId="0">
      <selection sqref="A1:G1"/>
    </sheetView>
  </sheetViews>
  <sheetFormatPr defaultColWidth="9.140625" defaultRowHeight="11.25" x14ac:dyDescent="0.2"/>
  <cols>
    <col min="1" max="1" width="38.7109375" style="7" bestFit="1" customWidth="1"/>
    <col min="2" max="2" width="36.28515625" style="7" bestFit="1" customWidth="1"/>
    <col min="3" max="3" width="24.7109375" style="7" bestFit="1" customWidth="1"/>
    <col min="4" max="4" width="15.28515625" style="7" bestFit="1" customWidth="1"/>
    <col min="5" max="5" width="30.85546875" style="10" customWidth="1"/>
    <col min="6" max="6" width="13.5703125" style="11" bestFit="1" customWidth="1"/>
    <col min="7" max="7" width="4.5703125" style="10" bestFit="1" customWidth="1"/>
    <col min="8" max="16384" width="9.140625" style="7"/>
  </cols>
  <sheetData>
    <row r="1" spans="1:9" s="1" customFormat="1" ht="15" x14ac:dyDescent="0.2">
      <c r="A1" s="79" t="s">
        <v>1128</v>
      </c>
      <c r="B1" s="80"/>
      <c r="C1" s="80"/>
      <c r="D1" s="80"/>
      <c r="E1" s="80"/>
      <c r="F1" s="80"/>
      <c r="G1" s="80"/>
    </row>
    <row r="2" spans="1:9" s="1" customFormat="1" ht="12" x14ac:dyDescent="0.2">
      <c r="E2" s="5"/>
      <c r="F2" s="9"/>
      <c r="G2" s="10"/>
    </row>
    <row r="3" spans="1:9" s="1" customFormat="1" ht="12" x14ac:dyDescent="0.2">
      <c r="A3" s="8" t="s">
        <v>7</v>
      </c>
      <c r="B3" s="2"/>
      <c r="C3" s="3"/>
      <c r="D3" s="3"/>
      <c r="E3" s="4"/>
      <c r="F3" s="9"/>
      <c r="G3" s="10"/>
    </row>
    <row r="4" spans="1:9" s="1" customFormat="1" ht="24.75" customHeight="1" x14ac:dyDescent="0.2">
      <c r="A4" s="6" t="s">
        <v>2</v>
      </c>
      <c r="B4" s="6" t="s">
        <v>0</v>
      </c>
      <c r="C4" s="13" t="s">
        <v>917</v>
      </c>
      <c r="D4" s="13" t="s">
        <v>1</v>
      </c>
      <c r="E4" s="53" t="s">
        <v>6</v>
      </c>
      <c r="F4" s="12" t="s">
        <v>3</v>
      </c>
      <c r="G4" s="12" t="s">
        <v>5</v>
      </c>
    </row>
    <row r="5" spans="1:9" x14ac:dyDescent="0.2">
      <c r="A5" s="16" t="s">
        <v>24</v>
      </c>
      <c r="B5" s="17"/>
      <c r="C5" s="17"/>
      <c r="D5" s="17"/>
      <c r="E5" s="18"/>
      <c r="F5" s="19"/>
      <c r="G5" s="18"/>
    </row>
    <row r="6" spans="1:9" x14ac:dyDescent="0.2">
      <c r="A6" s="20" t="s">
        <v>25</v>
      </c>
      <c r="B6" s="21"/>
      <c r="C6" s="21"/>
      <c r="D6" s="21"/>
      <c r="E6" s="22"/>
      <c r="F6" s="23"/>
      <c r="G6" s="22"/>
    </row>
    <row r="7" spans="1:9" x14ac:dyDescent="0.2">
      <c r="A7" s="21" t="s">
        <v>66</v>
      </c>
      <c r="B7" s="21" t="s">
        <v>65</v>
      </c>
      <c r="C7" s="21" t="s">
        <v>67</v>
      </c>
      <c r="D7" s="24">
        <v>2000</v>
      </c>
      <c r="E7" s="22">
        <v>2134.3874317</v>
      </c>
      <c r="F7" s="23">
        <v>7.0718962222753596</v>
      </c>
      <c r="G7" s="22">
        <v>7.6749999999999998</v>
      </c>
    </row>
    <row r="8" spans="1:9" x14ac:dyDescent="0.2">
      <c r="A8" s="21" t="s">
        <v>57</v>
      </c>
      <c r="B8" s="21" t="s">
        <v>56</v>
      </c>
      <c r="C8" s="21" t="s">
        <v>58</v>
      </c>
      <c r="D8" s="24">
        <v>2000</v>
      </c>
      <c r="E8" s="22">
        <v>2031.2280548000001</v>
      </c>
      <c r="F8" s="23">
        <v>6.7300967921642503</v>
      </c>
      <c r="G8" s="22">
        <v>7.8949999999999996</v>
      </c>
    </row>
    <row r="9" spans="1:9" x14ac:dyDescent="0.2">
      <c r="A9" s="21" t="s">
        <v>69</v>
      </c>
      <c r="B9" s="21" t="s">
        <v>68</v>
      </c>
      <c r="C9" s="21" t="s">
        <v>55</v>
      </c>
      <c r="D9" s="24">
        <v>2000</v>
      </c>
      <c r="E9" s="22">
        <v>2029.8483014000001</v>
      </c>
      <c r="F9" s="23">
        <v>6.72552523560792</v>
      </c>
      <c r="G9" s="22">
        <v>8.5149000000000008</v>
      </c>
    </row>
    <row r="10" spans="1:9" x14ac:dyDescent="0.2">
      <c r="A10" s="21" t="s">
        <v>71</v>
      </c>
      <c r="B10" s="21" t="s">
        <v>70</v>
      </c>
      <c r="C10" s="21" t="s">
        <v>72</v>
      </c>
      <c r="D10" s="24">
        <v>1500</v>
      </c>
      <c r="E10" s="22">
        <v>1614.8307787000001</v>
      </c>
      <c r="F10" s="23">
        <v>5.3504417772956803</v>
      </c>
      <c r="G10" s="22">
        <v>7.96</v>
      </c>
    </row>
    <row r="11" spans="1:9" x14ac:dyDescent="0.2">
      <c r="A11" s="20" t="s">
        <v>28</v>
      </c>
      <c r="B11" s="20"/>
      <c r="C11" s="20"/>
      <c r="D11" s="20"/>
      <c r="E11" s="25">
        <f>SUM(E6:E10)</f>
        <v>7810.2945666000005</v>
      </c>
      <c r="F11" s="26">
        <f>SUM(F6:F10)</f>
        <v>25.877960027343207</v>
      </c>
      <c r="G11" s="25"/>
      <c r="H11" s="14"/>
      <c r="I11" s="14"/>
    </row>
    <row r="12" spans="1:9" x14ac:dyDescent="0.2">
      <c r="A12" s="21"/>
      <c r="B12" s="21"/>
      <c r="C12" s="21"/>
      <c r="D12" s="21"/>
      <c r="E12" s="22"/>
      <c r="F12" s="23"/>
      <c r="G12" s="22"/>
    </row>
    <row r="13" spans="1:9" x14ac:dyDescent="0.2">
      <c r="A13" s="20" t="s">
        <v>31</v>
      </c>
      <c r="B13" s="21"/>
      <c r="C13" s="21"/>
      <c r="D13" s="21"/>
      <c r="E13" s="22"/>
      <c r="F13" s="23"/>
      <c r="G13" s="22"/>
    </row>
    <row r="14" spans="1:9" x14ac:dyDescent="0.2">
      <c r="A14" s="21" t="s">
        <v>1129</v>
      </c>
      <c r="B14" s="21" t="s">
        <v>1130</v>
      </c>
      <c r="C14" s="21" t="s">
        <v>32</v>
      </c>
      <c r="D14" s="24">
        <v>8000000</v>
      </c>
      <c r="E14" s="22">
        <v>8352.5351111</v>
      </c>
      <c r="F14" s="23">
        <v>27.674573332529299</v>
      </c>
      <c r="G14" s="22">
        <v>7.5952988112085604</v>
      </c>
    </row>
    <row r="15" spans="1:9" x14ac:dyDescent="0.2">
      <c r="A15" s="21" t="s">
        <v>1131</v>
      </c>
      <c r="B15" s="21" t="s">
        <v>1132</v>
      </c>
      <c r="C15" s="21" t="s">
        <v>32</v>
      </c>
      <c r="D15" s="24">
        <v>7000000</v>
      </c>
      <c r="E15" s="22">
        <v>7129.1048889000003</v>
      </c>
      <c r="F15" s="23">
        <v>23.6209645836703</v>
      </c>
      <c r="G15" s="22">
        <v>7.1678002773731402</v>
      </c>
    </row>
    <row r="16" spans="1:9" x14ac:dyDescent="0.2">
      <c r="A16" s="21" t="s">
        <v>1133</v>
      </c>
      <c r="B16" s="21" t="s">
        <v>1134</v>
      </c>
      <c r="C16" s="21" t="s">
        <v>32</v>
      </c>
      <c r="D16" s="24">
        <v>3000000</v>
      </c>
      <c r="E16" s="22">
        <v>3141.8649999999998</v>
      </c>
      <c r="F16" s="23">
        <v>10.409985972744501</v>
      </c>
      <c r="G16" s="22">
        <v>6.8218183831124897</v>
      </c>
    </row>
    <row r="17" spans="1:9" x14ac:dyDescent="0.2">
      <c r="A17" s="21" t="s">
        <v>1135</v>
      </c>
      <c r="B17" s="21" t="s">
        <v>1136</v>
      </c>
      <c r="C17" s="21" t="s">
        <v>32</v>
      </c>
      <c r="D17" s="24">
        <v>1500000</v>
      </c>
      <c r="E17" s="22">
        <v>1585.4075</v>
      </c>
      <c r="F17" s="23">
        <v>5.2529532096649403</v>
      </c>
      <c r="G17" s="22">
        <v>7.55010935674267</v>
      </c>
    </row>
    <row r="18" spans="1:9" x14ac:dyDescent="0.2">
      <c r="A18" s="21" t="s">
        <v>1137</v>
      </c>
      <c r="B18" s="21" t="s">
        <v>1138</v>
      </c>
      <c r="C18" s="21" t="s">
        <v>32</v>
      </c>
      <c r="D18" s="24">
        <v>1500000</v>
      </c>
      <c r="E18" s="22">
        <v>1524.1305</v>
      </c>
      <c r="F18" s="23">
        <v>5.0499232543830104</v>
      </c>
      <c r="G18" s="22">
        <v>7.4107827380923101</v>
      </c>
    </row>
    <row r="19" spans="1:9" x14ac:dyDescent="0.2">
      <c r="A19" s="20" t="s">
        <v>28</v>
      </c>
      <c r="B19" s="20"/>
      <c r="C19" s="20"/>
      <c r="D19" s="20"/>
      <c r="E19" s="25">
        <f>SUM(E14:E18)</f>
        <v>21733.042999999998</v>
      </c>
      <c r="F19" s="26">
        <f>SUM(F14:F18)</f>
        <v>72.008400352992055</v>
      </c>
      <c r="G19" s="25"/>
      <c r="H19" s="14"/>
      <c r="I19" s="14"/>
    </row>
    <row r="20" spans="1:9" x14ac:dyDescent="0.2">
      <c r="A20" s="21"/>
      <c r="B20" s="21"/>
      <c r="C20" s="21"/>
      <c r="D20" s="21"/>
      <c r="E20" s="22"/>
      <c r="F20" s="23"/>
      <c r="G20" s="22"/>
    </row>
    <row r="21" spans="1:9" x14ac:dyDescent="0.2">
      <c r="A21" s="20" t="s">
        <v>989</v>
      </c>
      <c r="B21" s="21"/>
      <c r="C21" s="21"/>
      <c r="D21" s="21"/>
      <c r="E21" s="22"/>
      <c r="F21" s="23"/>
      <c r="G21" s="22"/>
    </row>
    <row r="22" spans="1:9" x14ac:dyDescent="0.2">
      <c r="A22" s="21" t="s">
        <v>990</v>
      </c>
      <c r="B22" s="21" t="s">
        <v>991</v>
      </c>
      <c r="C22" s="21" t="s">
        <v>992</v>
      </c>
      <c r="D22" s="24">
        <v>789.46100000000001</v>
      </c>
      <c r="E22" s="22">
        <v>82.624467199999998</v>
      </c>
      <c r="F22" s="23">
        <v>0.273760821855009</v>
      </c>
      <c r="G22" s="22">
        <v>6.66</v>
      </c>
    </row>
    <row r="23" spans="1:9" x14ac:dyDescent="0.2">
      <c r="A23" s="20" t="s">
        <v>28</v>
      </c>
      <c r="B23" s="20"/>
      <c r="C23" s="20"/>
      <c r="D23" s="20"/>
      <c r="E23" s="25">
        <f>SUM(E22:E22)</f>
        <v>82.624467199999998</v>
      </c>
      <c r="F23" s="26">
        <f>SUM(F22:F22)</f>
        <v>0.273760821855009</v>
      </c>
      <c r="G23" s="25"/>
      <c r="H23" s="14"/>
      <c r="I23" s="14"/>
    </row>
    <row r="24" spans="1:9" x14ac:dyDescent="0.2">
      <c r="A24" s="21"/>
      <c r="B24" s="21"/>
      <c r="C24" s="21"/>
      <c r="D24" s="21"/>
      <c r="E24" s="22"/>
      <c r="F24" s="23"/>
      <c r="G24" s="22"/>
    </row>
    <row r="25" spans="1:9" x14ac:dyDescent="0.2">
      <c r="A25" s="20" t="s">
        <v>33</v>
      </c>
      <c r="B25" s="20"/>
      <c r="C25" s="20"/>
      <c r="D25" s="20"/>
      <c r="E25" s="25">
        <f>E11+E19+E23</f>
        <v>29625.962033799999</v>
      </c>
      <c r="F25" s="26">
        <f>F11+F19+F23</f>
        <v>98.160121202190268</v>
      </c>
      <c r="G25" s="25"/>
      <c r="H25" s="14"/>
      <c r="I25" s="14"/>
    </row>
    <row r="26" spans="1:9" x14ac:dyDescent="0.2">
      <c r="A26" s="20"/>
      <c r="B26" s="20"/>
      <c r="C26" s="20"/>
      <c r="D26" s="20"/>
      <c r="E26" s="25"/>
      <c r="F26" s="26"/>
      <c r="G26" s="25"/>
      <c r="H26" s="14"/>
      <c r="I26" s="14"/>
    </row>
    <row r="27" spans="1:9" x14ac:dyDescent="0.2">
      <c r="A27" s="20" t="s">
        <v>35</v>
      </c>
      <c r="B27" s="20"/>
      <c r="C27" s="20"/>
      <c r="D27" s="20"/>
      <c r="E27" s="25">
        <f>E29-(E11+E19+E23)</f>
        <v>555.29861560000063</v>
      </c>
      <c r="F27" s="26">
        <f>F29-(F11+F19+F23)</f>
        <v>1.8398787978097317</v>
      </c>
      <c r="G27" s="25"/>
      <c r="H27" s="14"/>
      <c r="I27" s="14"/>
    </row>
    <row r="28" spans="1:9" x14ac:dyDescent="0.2">
      <c r="A28" s="20"/>
      <c r="B28" s="20"/>
      <c r="C28" s="20"/>
      <c r="D28" s="20"/>
      <c r="E28" s="25"/>
      <c r="F28" s="26"/>
      <c r="G28" s="25"/>
      <c r="H28" s="14"/>
      <c r="I28" s="14"/>
    </row>
    <row r="29" spans="1:9" x14ac:dyDescent="0.2">
      <c r="A29" s="27" t="s">
        <v>34</v>
      </c>
      <c r="B29" s="27"/>
      <c r="C29" s="27"/>
      <c r="D29" s="27"/>
      <c r="E29" s="28">
        <v>30181.260649399999</v>
      </c>
      <c r="F29" s="29">
        <v>100</v>
      </c>
      <c r="G29" s="28"/>
      <c r="H29" s="14"/>
      <c r="I29" s="14"/>
    </row>
    <row r="31" spans="1:9" x14ac:dyDescent="0.2">
      <c r="A31" s="14" t="s">
        <v>36</v>
      </c>
    </row>
    <row r="32" spans="1:9" x14ac:dyDescent="0.2">
      <c r="A32" s="14" t="s">
        <v>994</v>
      </c>
    </row>
    <row r="33" spans="1:7" x14ac:dyDescent="0.2">
      <c r="A33" s="14" t="s">
        <v>995</v>
      </c>
    </row>
    <row r="34" spans="1:7" x14ac:dyDescent="0.2">
      <c r="A34" s="14"/>
    </row>
    <row r="35" spans="1:7" ht="33.75" customHeight="1" x14ac:dyDescent="0.2">
      <c r="A35" s="81" t="s">
        <v>996</v>
      </c>
      <c r="B35" s="81"/>
      <c r="C35" s="81"/>
      <c r="D35" s="81"/>
      <c r="E35" s="81"/>
      <c r="F35" s="81"/>
      <c r="G35" s="81"/>
    </row>
    <row r="37" spans="1:7" x14ac:dyDescent="0.2">
      <c r="A37" s="14" t="s">
        <v>37</v>
      </c>
    </row>
    <row r="38" spans="1:7" x14ac:dyDescent="0.2">
      <c r="A38" s="14" t="s">
        <v>38</v>
      </c>
    </row>
    <row r="39" spans="1:7" x14ac:dyDescent="0.2">
      <c r="A39" s="14" t="s">
        <v>39</v>
      </c>
      <c r="B39" s="14"/>
      <c r="C39" s="30" t="s">
        <v>41</v>
      </c>
      <c r="D39" s="14" t="s">
        <v>40</v>
      </c>
    </row>
    <row r="40" spans="1:7" x14ac:dyDescent="0.2">
      <c r="A40" s="7" t="s">
        <v>42</v>
      </c>
      <c r="C40" s="31">
        <v>37.220199999999998</v>
      </c>
      <c r="D40" s="31">
        <v>38.779499999999999</v>
      </c>
    </row>
    <row r="41" spans="1:7" x14ac:dyDescent="0.2">
      <c r="A41" s="7" t="s">
        <v>1023</v>
      </c>
      <c r="C41" s="31">
        <v>10.2005</v>
      </c>
      <c r="D41" s="31">
        <v>10.2651</v>
      </c>
    </row>
    <row r="42" spans="1:7" x14ac:dyDescent="0.2">
      <c r="A42" s="7" t="s">
        <v>44</v>
      </c>
      <c r="C42" s="31">
        <v>40.314</v>
      </c>
      <c r="D42" s="31">
        <v>42.154899999999998</v>
      </c>
    </row>
    <row r="43" spans="1:7" x14ac:dyDescent="0.2">
      <c r="A43" s="7" t="s">
        <v>1025</v>
      </c>
      <c r="C43" s="31">
        <v>10.098000000000001</v>
      </c>
      <c r="D43" s="31">
        <v>10.1623</v>
      </c>
    </row>
    <row r="45" spans="1:7" x14ac:dyDescent="0.2">
      <c r="A45" s="14" t="s">
        <v>47</v>
      </c>
    </row>
    <row r="46" spans="1:7" x14ac:dyDescent="0.2">
      <c r="A46" s="82" t="s">
        <v>52</v>
      </c>
      <c r="B46" s="83"/>
      <c r="C46" s="33" t="s">
        <v>53</v>
      </c>
    </row>
    <row r="47" spans="1:7" x14ac:dyDescent="0.2">
      <c r="A47" s="77" t="s">
        <v>1023</v>
      </c>
      <c r="B47" s="78"/>
      <c r="C47" s="34">
        <v>0.35611346999999999</v>
      </c>
    </row>
    <row r="48" spans="1:7" x14ac:dyDescent="0.2">
      <c r="A48" s="77" t="s">
        <v>1025</v>
      </c>
      <c r="B48" s="78"/>
      <c r="C48" s="34">
        <v>0.38026225000000002</v>
      </c>
    </row>
    <row r="49" spans="1:5" x14ac:dyDescent="0.2">
      <c r="A49" s="7" t="s">
        <v>54</v>
      </c>
    </row>
    <row r="50" spans="1:5" x14ac:dyDescent="0.2">
      <c r="A50" s="7" t="s">
        <v>46</v>
      </c>
    </row>
    <row r="52" spans="1:5" x14ac:dyDescent="0.2">
      <c r="A52" s="14" t="s">
        <v>1012</v>
      </c>
      <c r="D52" s="32">
        <v>6.0021729398480899</v>
      </c>
      <c r="E52" s="10" t="s">
        <v>49</v>
      </c>
    </row>
    <row r="54" spans="1:5" x14ac:dyDescent="0.2">
      <c r="A54" s="14" t="s">
        <v>1266</v>
      </c>
      <c r="D54" s="30" t="s">
        <v>48</v>
      </c>
    </row>
    <row r="56" spans="1:5" x14ac:dyDescent="0.2">
      <c r="A56" s="14" t="s">
        <v>1013</v>
      </c>
    </row>
    <row r="57" spans="1:5" ht="15" x14ac:dyDescent="0.25">
      <c r="A57" s="35"/>
    </row>
    <row r="58" spans="1:5" x14ac:dyDescent="0.2">
      <c r="A58" s="62" t="s">
        <v>885</v>
      </c>
    </row>
    <row r="59" spans="1:5" x14ac:dyDescent="0.2">
      <c r="A59" s="64"/>
    </row>
    <row r="60" spans="1:5" x14ac:dyDescent="0.2">
      <c r="A60" s="64"/>
    </row>
    <row r="61" spans="1:5" x14ac:dyDescent="0.2">
      <c r="A61" s="64"/>
    </row>
    <row r="62" spans="1:5" x14ac:dyDescent="0.2">
      <c r="A62" s="64"/>
    </row>
    <row r="63" spans="1:5" x14ac:dyDescent="0.2">
      <c r="A63" s="64"/>
    </row>
    <row r="64" spans="1:5" x14ac:dyDescent="0.2">
      <c r="A64" s="64"/>
    </row>
    <row r="65" spans="1:1" x14ac:dyDescent="0.2">
      <c r="A65" s="64"/>
    </row>
    <row r="66" spans="1:1" x14ac:dyDescent="0.2">
      <c r="A66" s="64"/>
    </row>
    <row r="67" spans="1:1" x14ac:dyDescent="0.2">
      <c r="A67" s="64"/>
    </row>
    <row r="68" spans="1:1" x14ac:dyDescent="0.2">
      <c r="A68" s="64"/>
    </row>
    <row r="69" spans="1:1" x14ac:dyDescent="0.2">
      <c r="A69" s="64"/>
    </row>
    <row r="70" spans="1:1" x14ac:dyDescent="0.2">
      <c r="A70" s="64"/>
    </row>
    <row r="71" spans="1:1" x14ac:dyDescent="0.2">
      <c r="A71" s="64"/>
    </row>
    <row r="72" spans="1:1" x14ac:dyDescent="0.2">
      <c r="A72" s="64"/>
    </row>
    <row r="73" spans="1:1" x14ac:dyDescent="0.2">
      <c r="A73" s="64"/>
    </row>
    <row r="74" spans="1:1" x14ac:dyDescent="0.2">
      <c r="A74" s="64"/>
    </row>
    <row r="75" spans="1:1" x14ac:dyDescent="0.2">
      <c r="A75" s="62" t="s">
        <v>1139</v>
      </c>
    </row>
    <row r="76" spans="1:1" x14ac:dyDescent="0.2">
      <c r="A76" s="64"/>
    </row>
    <row r="77" spans="1:1" x14ac:dyDescent="0.2">
      <c r="A77" s="62" t="s">
        <v>886</v>
      </c>
    </row>
    <row r="78" spans="1:1" x14ac:dyDescent="0.2">
      <c r="A78" s="64"/>
    </row>
    <row r="79" spans="1:1" ht="15" x14ac:dyDescent="0.25">
      <c r="A79"/>
    </row>
    <row r="80" spans="1:1" x14ac:dyDescent="0.2">
      <c r="A80" s="64"/>
    </row>
    <row r="81" spans="1:1" x14ac:dyDescent="0.2">
      <c r="A81" s="64"/>
    </row>
    <row r="82" spans="1:1" x14ac:dyDescent="0.2">
      <c r="A82" s="64"/>
    </row>
    <row r="83" spans="1:1" x14ac:dyDescent="0.2">
      <c r="A83" s="64"/>
    </row>
    <row r="84" spans="1:1" x14ac:dyDescent="0.2">
      <c r="A84" s="64"/>
    </row>
    <row r="85" spans="1:1" x14ac:dyDescent="0.2">
      <c r="A85" s="64"/>
    </row>
    <row r="86" spans="1:1" x14ac:dyDescent="0.2">
      <c r="A86" s="64"/>
    </row>
    <row r="87" spans="1:1" x14ac:dyDescent="0.2">
      <c r="A87" s="64"/>
    </row>
    <row r="88" spans="1:1" x14ac:dyDescent="0.2">
      <c r="A88" s="64"/>
    </row>
    <row r="89" spans="1:1" x14ac:dyDescent="0.2">
      <c r="A89" s="64"/>
    </row>
    <row r="90" spans="1:1" x14ac:dyDescent="0.2">
      <c r="A90" s="64"/>
    </row>
    <row r="91" spans="1:1" x14ac:dyDescent="0.2">
      <c r="A91" s="64"/>
    </row>
    <row r="92" spans="1:1" x14ac:dyDescent="0.2">
      <c r="A92" s="63"/>
    </row>
    <row r="93" spans="1:1" x14ac:dyDescent="0.2">
      <c r="A93" s="7" t="s">
        <v>884</v>
      </c>
    </row>
    <row r="94" spans="1:1" x14ac:dyDescent="0.2">
      <c r="A94" s="64"/>
    </row>
    <row r="95" spans="1:1" x14ac:dyDescent="0.2">
      <c r="A95" s="63"/>
    </row>
  </sheetData>
  <mergeCells count="5">
    <mergeCell ref="A1:G1"/>
    <mergeCell ref="A35:G35"/>
    <mergeCell ref="A46:B46"/>
    <mergeCell ref="A47:B47"/>
    <mergeCell ref="A48:B48"/>
  </mergeCells>
  <conditionalFormatting sqref="F2:F3 F5:F34 F36:F65539">
    <cfRule type="cellIs" dxfId="87" priority="2"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23"/>
  <sheetViews>
    <sheetView workbookViewId="0">
      <selection sqref="A1:G1"/>
    </sheetView>
  </sheetViews>
  <sheetFormatPr defaultColWidth="9.140625" defaultRowHeight="11.25" x14ac:dyDescent="0.2"/>
  <cols>
    <col min="1" max="1" width="38.7109375" style="7" bestFit="1" customWidth="1"/>
    <col min="2" max="2" width="52.42578125" style="7" customWidth="1"/>
    <col min="3" max="3" width="24.7109375" style="7" bestFit="1" customWidth="1"/>
    <col min="4" max="4" width="15.28515625" style="7" bestFit="1" customWidth="1"/>
    <col min="5" max="5" width="30.85546875" style="10" customWidth="1"/>
    <col min="6" max="6" width="13.5703125" style="11" bestFit="1" customWidth="1"/>
    <col min="7" max="7" width="4.5703125" style="10" bestFit="1" customWidth="1"/>
    <col min="8" max="16384" width="9.140625" style="7"/>
  </cols>
  <sheetData>
    <row r="1" spans="1:7" s="1" customFormat="1" ht="15" x14ac:dyDescent="0.2">
      <c r="A1" s="79" t="s">
        <v>1140</v>
      </c>
      <c r="B1" s="80"/>
      <c r="C1" s="80"/>
      <c r="D1" s="80"/>
      <c r="E1" s="80"/>
      <c r="F1" s="80"/>
      <c r="G1" s="80"/>
    </row>
    <row r="2" spans="1:7" s="1" customFormat="1" ht="12" x14ac:dyDescent="0.2">
      <c r="E2" s="5"/>
      <c r="F2" s="9"/>
      <c r="G2" s="10"/>
    </row>
    <row r="3" spans="1:7" s="1" customFormat="1" ht="12" x14ac:dyDescent="0.2">
      <c r="A3" s="8" t="s">
        <v>7</v>
      </c>
      <c r="B3" s="2"/>
      <c r="C3" s="3"/>
      <c r="D3" s="3"/>
      <c r="E3" s="4"/>
      <c r="F3" s="9"/>
      <c r="G3" s="10"/>
    </row>
    <row r="4" spans="1:7" s="1" customFormat="1" ht="24.75" customHeight="1" x14ac:dyDescent="0.2">
      <c r="A4" s="6" t="s">
        <v>2</v>
      </c>
      <c r="B4" s="6" t="s">
        <v>0</v>
      </c>
      <c r="C4" s="13" t="s">
        <v>917</v>
      </c>
      <c r="D4" s="13" t="s">
        <v>1</v>
      </c>
      <c r="E4" s="53" t="s">
        <v>6</v>
      </c>
      <c r="F4" s="12" t="s">
        <v>3</v>
      </c>
      <c r="G4" s="12" t="s">
        <v>5</v>
      </c>
    </row>
    <row r="5" spans="1:7" x14ac:dyDescent="0.2">
      <c r="A5" s="16" t="s">
        <v>24</v>
      </c>
      <c r="B5" s="17"/>
      <c r="C5" s="17"/>
      <c r="D5" s="17"/>
      <c r="E5" s="18"/>
      <c r="F5" s="19"/>
      <c r="G5" s="18"/>
    </row>
    <row r="6" spans="1:7" x14ac:dyDescent="0.2">
      <c r="A6" s="20" t="s">
        <v>25</v>
      </c>
      <c r="B6" s="21"/>
      <c r="C6" s="21"/>
      <c r="D6" s="21"/>
      <c r="E6" s="22"/>
      <c r="F6" s="23"/>
      <c r="G6" s="22"/>
    </row>
    <row r="7" spans="1:7" x14ac:dyDescent="0.2">
      <c r="A7" s="21" t="s">
        <v>74</v>
      </c>
      <c r="B7" s="21" t="s">
        <v>73</v>
      </c>
      <c r="C7" s="21" t="s">
        <v>55</v>
      </c>
      <c r="D7" s="24">
        <v>5000</v>
      </c>
      <c r="E7" s="22">
        <v>5313.9944520999998</v>
      </c>
      <c r="F7" s="23">
        <v>7.0139229399409304</v>
      </c>
      <c r="G7" s="22">
        <v>7.915</v>
      </c>
    </row>
    <row r="8" spans="1:7" x14ac:dyDescent="0.2">
      <c r="A8" s="21" t="s">
        <v>76</v>
      </c>
      <c r="B8" s="21" t="s">
        <v>75</v>
      </c>
      <c r="C8" s="21" t="s">
        <v>26</v>
      </c>
      <c r="D8" s="24">
        <v>5000</v>
      </c>
      <c r="E8" s="22">
        <v>5165.8550685</v>
      </c>
      <c r="F8" s="23">
        <v>6.8183942787226002</v>
      </c>
      <c r="G8" s="22">
        <v>7.5949999999999998</v>
      </c>
    </row>
    <row r="9" spans="1:7" x14ac:dyDescent="0.2">
      <c r="A9" s="21" t="s">
        <v>1141</v>
      </c>
      <c r="B9" s="21" t="s">
        <v>1142</v>
      </c>
      <c r="C9" s="21" t="s">
        <v>26</v>
      </c>
      <c r="D9" s="24">
        <v>500</v>
      </c>
      <c r="E9" s="22">
        <v>5143.3589726</v>
      </c>
      <c r="F9" s="23">
        <v>6.7887017593731001</v>
      </c>
      <c r="G9" s="22">
        <v>7.6749999999999998</v>
      </c>
    </row>
    <row r="10" spans="1:7" x14ac:dyDescent="0.2">
      <c r="A10" s="21" t="s">
        <v>78</v>
      </c>
      <c r="B10" s="21" t="s">
        <v>77</v>
      </c>
      <c r="C10" s="21" t="s">
        <v>26</v>
      </c>
      <c r="D10" s="24">
        <v>5000</v>
      </c>
      <c r="E10" s="22">
        <v>5136.9199314999996</v>
      </c>
      <c r="F10" s="23">
        <v>6.78020289124487</v>
      </c>
      <c r="G10" s="22">
        <v>7.7374000000000001</v>
      </c>
    </row>
    <row r="11" spans="1:7" x14ac:dyDescent="0.2">
      <c r="A11" s="21" t="s">
        <v>57</v>
      </c>
      <c r="B11" s="21" t="s">
        <v>56</v>
      </c>
      <c r="C11" s="21" t="s">
        <v>58</v>
      </c>
      <c r="D11" s="24">
        <v>5000</v>
      </c>
      <c r="E11" s="22">
        <v>5078.0701369999997</v>
      </c>
      <c r="F11" s="23">
        <v>6.7025272505615803</v>
      </c>
      <c r="G11" s="22">
        <v>7.8949999999999996</v>
      </c>
    </row>
    <row r="12" spans="1:7" x14ac:dyDescent="0.2">
      <c r="A12" s="21" t="s">
        <v>80</v>
      </c>
      <c r="B12" s="21" t="s">
        <v>79</v>
      </c>
      <c r="C12" s="21" t="s">
        <v>26</v>
      </c>
      <c r="D12" s="24">
        <v>9000</v>
      </c>
      <c r="E12" s="22">
        <v>4915.26</v>
      </c>
      <c r="F12" s="23">
        <v>6.4876347125560203</v>
      </c>
      <c r="G12" s="22">
        <v>6.2834000000000003</v>
      </c>
    </row>
    <row r="13" spans="1:7" x14ac:dyDescent="0.2">
      <c r="A13" s="21" t="s">
        <v>66</v>
      </c>
      <c r="B13" s="21" t="s">
        <v>65</v>
      </c>
      <c r="C13" s="21" t="s">
        <v>67</v>
      </c>
      <c r="D13" s="24">
        <v>2500</v>
      </c>
      <c r="E13" s="22">
        <v>2667.9842896</v>
      </c>
      <c r="F13" s="23">
        <v>3.5214632572362499</v>
      </c>
      <c r="G13" s="22">
        <v>7.6749999999999998</v>
      </c>
    </row>
    <row r="14" spans="1:7" x14ac:dyDescent="0.2">
      <c r="A14" s="21" t="s">
        <v>1143</v>
      </c>
      <c r="B14" s="21" t="s">
        <v>1144</v>
      </c>
      <c r="C14" s="21" t="s">
        <v>26</v>
      </c>
      <c r="D14" s="24">
        <v>2500</v>
      </c>
      <c r="E14" s="22">
        <v>2655.1599040999999</v>
      </c>
      <c r="F14" s="23">
        <v>3.5045363950688402</v>
      </c>
      <c r="G14" s="22">
        <v>7.7949999999999999</v>
      </c>
    </row>
    <row r="15" spans="1:7" x14ac:dyDescent="0.2">
      <c r="A15" s="21" t="s">
        <v>1145</v>
      </c>
      <c r="B15" s="21" t="s">
        <v>1146</v>
      </c>
      <c r="C15" s="21" t="s">
        <v>67</v>
      </c>
      <c r="D15" s="24">
        <v>2500</v>
      </c>
      <c r="E15" s="22">
        <v>2651.1641095999998</v>
      </c>
      <c r="F15" s="23">
        <v>3.4992623596968699</v>
      </c>
      <c r="G15" s="22">
        <v>7.53</v>
      </c>
    </row>
    <row r="16" spans="1:7" x14ac:dyDescent="0.2">
      <c r="A16" s="21" t="s">
        <v>1147</v>
      </c>
      <c r="B16" s="21" t="s">
        <v>1148</v>
      </c>
      <c r="C16" s="21" t="s">
        <v>26</v>
      </c>
      <c r="D16" s="24">
        <v>2500</v>
      </c>
      <c r="E16" s="22">
        <v>2646.3567466</v>
      </c>
      <c r="F16" s="23">
        <v>3.4929171378622801</v>
      </c>
      <c r="G16" s="22">
        <v>7.5811999999999999</v>
      </c>
    </row>
    <row r="17" spans="1:9" x14ac:dyDescent="0.2">
      <c r="A17" s="21" t="s">
        <v>1149</v>
      </c>
      <c r="B17" s="21" t="s">
        <v>1150</v>
      </c>
      <c r="C17" s="21" t="s">
        <v>26</v>
      </c>
      <c r="D17" s="24">
        <v>2500</v>
      </c>
      <c r="E17" s="22">
        <v>2634.9428151000002</v>
      </c>
      <c r="F17" s="23">
        <v>3.47785192906231</v>
      </c>
      <c r="G17" s="22">
        <v>7.95</v>
      </c>
    </row>
    <row r="18" spans="1:9" x14ac:dyDescent="0.2">
      <c r="A18" s="21" t="s">
        <v>82</v>
      </c>
      <c r="B18" s="21" t="s">
        <v>81</v>
      </c>
      <c r="C18" s="21" t="s">
        <v>72</v>
      </c>
      <c r="D18" s="24">
        <v>2500</v>
      </c>
      <c r="E18" s="22">
        <v>2611.8440753</v>
      </c>
      <c r="F18" s="23">
        <v>3.44736398210879</v>
      </c>
      <c r="G18" s="22">
        <v>7.96</v>
      </c>
    </row>
    <row r="19" spans="1:9" x14ac:dyDescent="0.2">
      <c r="A19" s="21" t="s">
        <v>84</v>
      </c>
      <c r="B19" s="21" t="s">
        <v>83</v>
      </c>
      <c r="C19" s="21" t="s">
        <v>26</v>
      </c>
      <c r="D19" s="24">
        <v>250</v>
      </c>
      <c r="E19" s="22">
        <v>2600.2674999999999</v>
      </c>
      <c r="F19" s="23">
        <v>3.4320841003184501</v>
      </c>
      <c r="G19" s="22">
        <v>7.7350000000000003</v>
      </c>
    </row>
    <row r="20" spans="1:9" x14ac:dyDescent="0.2">
      <c r="A20" s="21" t="s">
        <v>86</v>
      </c>
      <c r="B20" s="21" t="s">
        <v>85</v>
      </c>
      <c r="C20" s="21" t="s">
        <v>26</v>
      </c>
      <c r="D20" s="24">
        <v>250</v>
      </c>
      <c r="E20" s="22">
        <v>2474.1905821999999</v>
      </c>
      <c r="F20" s="23">
        <v>3.2656756115769898</v>
      </c>
      <c r="G20" s="22">
        <v>7.665</v>
      </c>
    </row>
    <row r="21" spans="1:9" x14ac:dyDescent="0.2">
      <c r="A21" s="21" t="s">
        <v>1151</v>
      </c>
      <c r="B21" s="21" t="s">
        <v>1152</v>
      </c>
      <c r="C21" s="21" t="s">
        <v>26</v>
      </c>
      <c r="D21" s="24">
        <v>200</v>
      </c>
      <c r="E21" s="22">
        <v>2116.1053333</v>
      </c>
      <c r="F21" s="23">
        <v>2.7930401272246002</v>
      </c>
      <c r="G21" s="22">
        <v>7.7</v>
      </c>
    </row>
    <row r="22" spans="1:9" x14ac:dyDescent="0.2">
      <c r="A22" s="21" t="s">
        <v>1153</v>
      </c>
      <c r="B22" s="21" t="s">
        <v>1154</v>
      </c>
      <c r="C22" s="21" t="s">
        <v>55</v>
      </c>
      <c r="D22" s="24">
        <v>2000</v>
      </c>
      <c r="E22" s="22">
        <v>2061.1017808000001</v>
      </c>
      <c r="F22" s="23">
        <v>2.7204411280845999</v>
      </c>
      <c r="G22" s="22">
        <v>8.5218000000000007</v>
      </c>
    </row>
    <row r="23" spans="1:9" x14ac:dyDescent="0.2">
      <c r="A23" s="21" t="s">
        <v>1155</v>
      </c>
      <c r="B23" s="21" t="s">
        <v>1156</v>
      </c>
      <c r="C23" s="21" t="s">
        <v>55</v>
      </c>
      <c r="D23" s="24">
        <v>2000</v>
      </c>
      <c r="E23" s="22">
        <v>2030.9603013999999</v>
      </c>
      <c r="F23" s="23">
        <v>2.68065749343593</v>
      </c>
      <c r="G23" s="22">
        <v>8.4496000000000002</v>
      </c>
    </row>
    <row r="24" spans="1:9" x14ac:dyDescent="0.2">
      <c r="A24" s="21" t="s">
        <v>1157</v>
      </c>
      <c r="B24" s="21" t="s">
        <v>1158</v>
      </c>
      <c r="C24" s="21" t="s">
        <v>27</v>
      </c>
      <c r="D24" s="24">
        <v>200</v>
      </c>
      <c r="E24" s="22">
        <v>2027.2948492999999</v>
      </c>
      <c r="F24" s="23">
        <v>2.67581947585778</v>
      </c>
      <c r="G24" s="22">
        <v>7.71</v>
      </c>
    </row>
    <row r="25" spans="1:9" x14ac:dyDescent="0.2">
      <c r="A25" s="21" t="s">
        <v>71</v>
      </c>
      <c r="B25" s="21" t="s">
        <v>70</v>
      </c>
      <c r="C25" s="21" t="s">
        <v>72</v>
      </c>
      <c r="D25" s="24">
        <v>1500</v>
      </c>
      <c r="E25" s="22">
        <v>1614.8307787000001</v>
      </c>
      <c r="F25" s="23">
        <v>2.1314095723925099</v>
      </c>
      <c r="G25" s="22">
        <v>7.96</v>
      </c>
    </row>
    <row r="26" spans="1:9" x14ac:dyDescent="0.2">
      <c r="A26" s="21" t="s">
        <v>88</v>
      </c>
      <c r="B26" s="21" t="s">
        <v>87</v>
      </c>
      <c r="C26" s="21" t="s">
        <v>26</v>
      </c>
      <c r="D26" s="24">
        <v>1000</v>
      </c>
      <c r="E26" s="22">
        <v>1049.5648848999999</v>
      </c>
      <c r="F26" s="23">
        <v>1.38531706976988</v>
      </c>
      <c r="G26" s="22">
        <v>7.79</v>
      </c>
    </row>
    <row r="27" spans="1:9" x14ac:dyDescent="0.2">
      <c r="A27" s="21" t="s">
        <v>1159</v>
      </c>
      <c r="B27" s="21" t="s">
        <v>1160</v>
      </c>
      <c r="C27" s="21" t="s">
        <v>26</v>
      </c>
      <c r="D27" s="24">
        <v>50</v>
      </c>
      <c r="E27" s="22">
        <v>505.83383559999999</v>
      </c>
      <c r="F27" s="23">
        <v>0.66764833409095603</v>
      </c>
      <c r="G27" s="22">
        <v>7.6749999999999998</v>
      </c>
    </row>
    <row r="28" spans="1:9" x14ac:dyDescent="0.2">
      <c r="A28" s="20" t="s">
        <v>28</v>
      </c>
      <c r="B28" s="20"/>
      <c r="C28" s="20"/>
      <c r="D28" s="20"/>
      <c r="E28" s="25">
        <f>SUM(E6:E27)</f>
        <v>63101.060348200015</v>
      </c>
      <c r="F28" s="26">
        <f>SUM(F6:F27)</f>
        <v>83.286871806186156</v>
      </c>
      <c r="G28" s="25"/>
      <c r="H28" s="14"/>
      <c r="I28" s="14"/>
    </row>
    <row r="29" spans="1:9" x14ac:dyDescent="0.2">
      <c r="A29" s="21"/>
      <c r="B29" s="21"/>
      <c r="C29" s="21"/>
      <c r="D29" s="21"/>
      <c r="E29" s="22"/>
      <c r="F29" s="23"/>
      <c r="G29" s="22"/>
    </row>
    <row r="30" spans="1:9" x14ac:dyDescent="0.2">
      <c r="A30" s="20" t="s">
        <v>31</v>
      </c>
      <c r="B30" s="21"/>
      <c r="C30" s="21"/>
      <c r="D30" s="21"/>
      <c r="E30" s="22"/>
      <c r="F30" s="23"/>
      <c r="G30" s="22"/>
    </row>
    <row r="31" spans="1:9" x14ac:dyDescent="0.2">
      <c r="A31" s="21" t="s">
        <v>1137</v>
      </c>
      <c r="B31" s="21" t="s">
        <v>1138</v>
      </c>
      <c r="C31" s="21" t="s">
        <v>32</v>
      </c>
      <c r="D31" s="24">
        <v>5500000</v>
      </c>
      <c r="E31" s="22">
        <v>5588.4785000000002</v>
      </c>
      <c r="F31" s="23">
        <v>7.3762134875821399</v>
      </c>
      <c r="G31" s="22">
        <v>7.4107827380923101</v>
      </c>
    </row>
    <row r="32" spans="1:9" x14ac:dyDescent="0.2">
      <c r="A32" s="21" t="s">
        <v>64</v>
      </c>
      <c r="B32" s="21" t="s">
        <v>63</v>
      </c>
      <c r="C32" s="21" t="s">
        <v>32</v>
      </c>
      <c r="D32" s="24">
        <v>2500000</v>
      </c>
      <c r="E32" s="22">
        <v>2581.0124999999998</v>
      </c>
      <c r="F32" s="23">
        <v>3.4066694922630698</v>
      </c>
      <c r="G32" s="22">
        <v>6.8953172802000102</v>
      </c>
    </row>
    <row r="33" spans="1:9" x14ac:dyDescent="0.2">
      <c r="A33" s="21" t="s">
        <v>62</v>
      </c>
      <c r="B33" s="21" t="s">
        <v>61</v>
      </c>
      <c r="C33" s="21" t="s">
        <v>32</v>
      </c>
      <c r="D33" s="24">
        <v>15500</v>
      </c>
      <c r="E33" s="22">
        <v>14.74898</v>
      </c>
      <c r="F33" s="23">
        <v>1.94671278066256E-2</v>
      </c>
      <c r="G33" s="22">
        <v>6.8687824651124796</v>
      </c>
    </row>
    <row r="34" spans="1:9" x14ac:dyDescent="0.2">
      <c r="A34" s="20" t="s">
        <v>28</v>
      </c>
      <c r="B34" s="20"/>
      <c r="C34" s="20"/>
      <c r="D34" s="20"/>
      <c r="E34" s="25">
        <f>SUM(E31:E33)</f>
        <v>8184.2399800000003</v>
      </c>
      <c r="F34" s="26">
        <f>SUM(F31:F33)</f>
        <v>10.802350107651836</v>
      </c>
      <c r="G34" s="25"/>
      <c r="H34" s="14"/>
      <c r="I34" s="14"/>
    </row>
    <row r="35" spans="1:9" x14ac:dyDescent="0.2">
      <c r="A35" s="21"/>
      <c r="B35" s="21"/>
      <c r="C35" s="21"/>
      <c r="D35" s="21"/>
      <c r="E35" s="22"/>
      <c r="F35" s="23"/>
      <c r="G35" s="22"/>
    </row>
    <row r="36" spans="1:9" x14ac:dyDescent="0.2">
      <c r="A36" s="20" t="s">
        <v>989</v>
      </c>
      <c r="B36" s="21"/>
      <c r="C36" s="21"/>
      <c r="D36" s="21"/>
      <c r="E36" s="22"/>
      <c r="F36" s="23"/>
      <c r="G36" s="22"/>
    </row>
    <row r="37" spans="1:9" x14ac:dyDescent="0.2">
      <c r="A37" s="21" t="s">
        <v>990</v>
      </c>
      <c r="B37" s="21" t="s">
        <v>991</v>
      </c>
      <c r="C37" s="21" t="s">
        <v>992</v>
      </c>
      <c r="D37" s="24">
        <v>1954.4390000000001</v>
      </c>
      <c r="E37" s="22">
        <v>204.55029579999999</v>
      </c>
      <c r="F37" s="23">
        <v>0.26998522956988702</v>
      </c>
      <c r="G37" s="22">
        <v>6.66</v>
      </c>
    </row>
    <row r="38" spans="1:9" x14ac:dyDescent="0.2">
      <c r="A38" s="20" t="s">
        <v>28</v>
      </c>
      <c r="B38" s="20"/>
      <c r="C38" s="20"/>
      <c r="D38" s="20"/>
      <c r="E38" s="25">
        <f>SUM(E37:E37)</f>
        <v>204.55029579999999</v>
      </c>
      <c r="F38" s="26">
        <f>SUM(F37:F37)</f>
        <v>0.26998522956988702</v>
      </c>
      <c r="G38" s="25"/>
      <c r="H38" s="14"/>
      <c r="I38" s="14"/>
    </row>
    <row r="39" spans="1:9" x14ac:dyDescent="0.2">
      <c r="A39" s="21"/>
      <c r="B39" s="21"/>
      <c r="C39" s="21"/>
      <c r="D39" s="21"/>
      <c r="E39" s="22"/>
      <c r="F39" s="23"/>
      <c r="G39" s="22"/>
    </row>
    <row r="40" spans="1:9" x14ac:dyDescent="0.2">
      <c r="A40" s="20" t="s">
        <v>33</v>
      </c>
      <c r="B40" s="20"/>
      <c r="C40" s="20"/>
      <c r="D40" s="20"/>
      <c r="E40" s="25">
        <f>E28+E34+E38</f>
        <v>71489.850624000013</v>
      </c>
      <c r="F40" s="26">
        <f>F28+F34+F38</f>
        <v>94.359207143407872</v>
      </c>
      <c r="G40" s="25"/>
      <c r="H40" s="14"/>
      <c r="I40" s="14"/>
    </row>
    <row r="41" spans="1:9" x14ac:dyDescent="0.2">
      <c r="A41" s="20"/>
      <c r="B41" s="20"/>
      <c r="C41" s="20"/>
      <c r="D41" s="20"/>
      <c r="E41" s="25"/>
      <c r="F41" s="26"/>
      <c r="G41" s="25"/>
      <c r="H41" s="14"/>
      <c r="I41" s="14"/>
    </row>
    <row r="42" spans="1:9" x14ac:dyDescent="0.2">
      <c r="A42" s="20" t="s">
        <v>35</v>
      </c>
      <c r="B42" s="20"/>
      <c r="C42" s="20"/>
      <c r="D42" s="20"/>
      <c r="E42" s="25">
        <f>E44-(E28+E34+E38)</f>
        <v>4273.6628562999831</v>
      </c>
      <c r="F42" s="26">
        <f>F44-(F28+F34+F38)</f>
        <v>5.6407928565921281</v>
      </c>
      <c r="G42" s="25"/>
      <c r="H42" s="14"/>
      <c r="I42" s="14"/>
    </row>
    <row r="43" spans="1:9" x14ac:dyDescent="0.2">
      <c r="A43" s="20"/>
      <c r="B43" s="20"/>
      <c r="C43" s="20"/>
      <c r="D43" s="20"/>
      <c r="E43" s="25"/>
      <c r="F43" s="26"/>
      <c r="G43" s="25"/>
      <c r="H43" s="14"/>
      <c r="I43" s="14"/>
    </row>
    <row r="44" spans="1:9" x14ac:dyDescent="0.2">
      <c r="A44" s="27" t="s">
        <v>34</v>
      </c>
      <c r="B44" s="27"/>
      <c r="C44" s="27"/>
      <c r="D44" s="27"/>
      <c r="E44" s="28">
        <v>75763.513480299996</v>
      </c>
      <c r="F44" s="29">
        <v>100</v>
      </c>
      <c r="G44" s="28"/>
      <c r="H44" s="14"/>
      <c r="I44" s="14"/>
    </row>
    <row r="46" spans="1:9" x14ac:dyDescent="0.2">
      <c r="A46" s="14" t="s">
        <v>36</v>
      </c>
    </row>
    <row r="47" spans="1:9" x14ac:dyDescent="0.2">
      <c r="A47" s="14" t="s">
        <v>994</v>
      </c>
    </row>
    <row r="48" spans="1:9" x14ac:dyDescent="0.2">
      <c r="A48" s="14" t="s">
        <v>995</v>
      </c>
    </row>
    <row r="49" spans="1:7" x14ac:dyDescent="0.2">
      <c r="A49" s="14"/>
    </row>
    <row r="50" spans="1:7" ht="33.75" customHeight="1" x14ac:dyDescent="0.2">
      <c r="A50" s="81" t="s">
        <v>996</v>
      </c>
      <c r="B50" s="81"/>
      <c r="C50" s="81"/>
      <c r="D50" s="81"/>
      <c r="E50" s="81"/>
      <c r="F50" s="81"/>
      <c r="G50" s="81"/>
    </row>
    <row r="52" spans="1:7" x14ac:dyDescent="0.2">
      <c r="A52" s="14" t="s">
        <v>37</v>
      </c>
    </row>
    <row r="53" spans="1:7" x14ac:dyDescent="0.2">
      <c r="A53" s="14" t="s">
        <v>38</v>
      </c>
    </row>
    <row r="54" spans="1:7" x14ac:dyDescent="0.2">
      <c r="A54" s="14" t="s">
        <v>39</v>
      </c>
      <c r="B54" s="14"/>
      <c r="C54" s="30" t="s">
        <v>41</v>
      </c>
      <c r="D54" s="14" t="s">
        <v>40</v>
      </c>
    </row>
    <row r="55" spans="1:7" x14ac:dyDescent="0.2">
      <c r="A55" s="7" t="s">
        <v>42</v>
      </c>
      <c r="C55" s="31">
        <v>90.137900000000002</v>
      </c>
      <c r="D55" s="31">
        <v>93.785200000000003</v>
      </c>
    </row>
    <row r="56" spans="1:7" x14ac:dyDescent="0.2">
      <c r="A56" s="7" t="s">
        <v>89</v>
      </c>
      <c r="C56" s="31">
        <v>14.895799999999999</v>
      </c>
      <c r="D56" s="31">
        <v>15.020200000000001</v>
      </c>
    </row>
    <row r="57" spans="1:7" x14ac:dyDescent="0.2">
      <c r="A57" s="7" t="s">
        <v>90</v>
      </c>
      <c r="C57" s="31">
        <v>11.9817</v>
      </c>
      <c r="D57" s="31">
        <v>12.0054</v>
      </c>
    </row>
    <row r="58" spans="1:7" x14ac:dyDescent="0.2">
      <c r="A58" s="7" t="s">
        <v>1161</v>
      </c>
      <c r="C58" s="31">
        <v>12.5886</v>
      </c>
      <c r="D58" s="31">
        <v>12.591100000000001</v>
      </c>
    </row>
    <row r="59" spans="1:7" x14ac:dyDescent="0.2">
      <c r="A59" s="7" t="s">
        <v>1162</v>
      </c>
      <c r="C59" s="31">
        <v>16.374600000000001</v>
      </c>
      <c r="D59" s="31">
        <v>17.037199999999999</v>
      </c>
    </row>
    <row r="60" spans="1:7" x14ac:dyDescent="0.2">
      <c r="A60" s="7" t="s">
        <v>44</v>
      </c>
      <c r="C60" s="31">
        <v>97.013300000000001</v>
      </c>
      <c r="D60" s="31">
        <v>101.21810000000001</v>
      </c>
    </row>
    <row r="61" spans="1:7" x14ac:dyDescent="0.2">
      <c r="A61" s="7" t="s">
        <v>91</v>
      </c>
      <c r="C61" s="31">
        <v>16.653199999999998</v>
      </c>
      <c r="D61" s="31">
        <v>16.8353</v>
      </c>
    </row>
    <row r="62" spans="1:7" x14ac:dyDescent="0.2">
      <c r="A62" s="7" t="s">
        <v>92</v>
      </c>
      <c r="C62" s="31">
        <v>13.553100000000001</v>
      </c>
      <c r="D62" s="31">
        <v>13.6175</v>
      </c>
    </row>
    <row r="63" spans="1:7" x14ac:dyDescent="0.2">
      <c r="A63" s="7" t="s">
        <v>1163</v>
      </c>
      <c r="C63" s="31">
        <v>14.6265</v>
      </c>
      <c r="D63" s="31">
        <v>14.723000000000001</v>
      </c>
    </row>
    <row r="64" spans="1:7" x14ac:dyDescent="0.2">
      <c r="A64" s="7" t="s">
        <v>1164</v>
      </c>
      <c r="C64" s="31">
        <v>18.340299999999999</v>
      </c>
      <c r="D64" s="31">
        <v>19.135899999999999</v>
      </c>
    </row>
    <row r="66" spans="1:5" x14ac:dyDescent="0.2">
      <c r="A66" s="14" t="s">
        <v>47</v>
      </c>
    </row>
    <row r="67" spans="1:5" x14ac:dyDescent="0.2">
      <c r="A67" s="82" t="s">
        <v>52</v>
      </c>
      <c r="B67" s="83"/>
      <c r="C67" s="33" t="s">
        <v>53</v>
      </c>
    </row>
    <row r="68" spans="1:5" x14ac:dyDescent="0.2">
      <c r="A68" s="77" t="s">
        <v>89</v>
      </c>
      <c r="B68" s="78"/>
      <c r="C68" s="34">
        <v>0.47</v>
      </c>
    </row>
    <row r="69" spans="1:5" x14ac:dyDescent="0.2">
      <c r="A69" s="77" t="s">
        <v>90</v>
      </c>
      <c r="B69" s="78"/>
      <c r="C69" s="34">
        <v>0.45</v>
      </c>
    </row>
    <row r="70" spans="1:5" x14ac:dyDescent="0.2">
      <c r="A70" s="77" t="s">
        <v>1161</v>
      </c>
      <c r="B70" s="78"/>
      <c r="C70" s="34">
        <v>0.5</v>
      </c>
    </row>
    <row r="71" spans="1:5" x14ac:dyDescent="0.2">
      <c r="A71" s="77" t="s">
        <v>91</v>
      </c>
      <c r="B71" s="78"/>
      <c r="C71" s="34">
        <v>0.53</v>
      </c>
    </row>
    <row r="72" spans="1:5" x14ac:dyDescent="0.2">
      <c r="A72" s="77" t="s">
        <v>92</v>
      </c>
      <c r="B72" s="78"/>
      <c r="C72" s="34">
        <v>0.51</v>
      </c>
    </row>
    <row r="73" spans="1:5" x14ac:dyDescent="0.2">
      <c r="A73" s="77" t="s">
        <v>1163</v>
      </c>
      <c r="B73" s="78"/>
      <c r="C73" s="34">
        <v>0.53</v>
      </c>
    </row>
    <row r="74" spans="1:5" x14ac:dyDescent="0.2">
      <c r="A74" s="7" t="s">
        <v>54</v>
      </c>
    </row>
    <row r="75" spans="1:5" x14ac:dyDescent="0.2">
      <c r="A75" s="7" t="s">
        <v>46</v>
      </c>
    </row>
    <row r="77" spans="1:5" x14ac:dyDescent="0.2">
      <c r="A77" s="14" t="s">
        <v>1012</v>
      </c>
      <c r="D77" s="32">
        <v>4.1791620045574502</v>
      </c>
      <c r="E77" s="10" t="s">
        <v>49</v>
      </c>
    </row>
    <row r="79" spans="1:5" x14ac:dyDescent="0.2">
      <c r="A79" s="14" t="s">
        <v>1266</v>
      </c>
      <c r="D79" s="30" t="s">
        <v>48</v>
      </c>
    </row>
    <row r="81" spans="1:1" x14ac:dyDescent="0.2">
      <c r="A81" s="14" t="s">
        <v>1165</v>
      </c>
    </row>
    <row r="82" spans="1:1" ht="15" x14ac:dyDescent="0.25">
      <c r="A82" s="35" t="s">
        <v>1166</v>
      </c>
    </row>
    <row r="84" spans="1:1" x14ac:dyDescent="0.2">
      <c r="A84" s="14" t="s">
        <v>1167</v>
      </c>
    </row>
    <row r="85" spans="1:1" x14ac:dyDescent="0.2">
      <c r="A85" s="62"/>
    </row>
    <row r="86" spans="1:1" x14ac:dyDescent="0.2">
      <c r="A86" s="62" t="s">
        <v>885</v>
      </c>
    </row>
    <row r="87" spans="1:1" x14ac:dyDescent="0.2">
      <c r="A87" s="63"/>
    </row>
    <row r="88" spans="1:1" ht="15" x14ac:dyDescent="0.25">
      <c r="A88"/>
    </row>
    <row r="89" spans="1:1" x14ac:dyDescent="0.2">
      <c r="A89" s="64"/>
    </row>
    <row r="90" spans="1:1" x14ac:dyDescent="0.2">
      <c r="A90" s="64"/>
    </row>
    <row r="91" spans="1:1" x14ac:dyDescent="0.2">
      <c r="A91" s="64"/>
    </row>
    <row r="92" spans="1:1" x14ac:dyDescent="0.2">
      <c r="A92" s="64"/>
    </row>
    <row r="93" spans="1:1" x14ac:dyDescent="0.2">
      <c r="A93" s="64"/>
    </row>
    <row r="94" spans="1:1" x14ac:dyDescent="0.2">
      <c r="A94" s="64"/>
    </row>
    <row r="95" spans="1:1" x14ac:dyDescent="0.2">
      <c r="A95" s="64"/>
    </row>
    <row r="96" spans="1:1" x14ac:dyDescent="0.2">
      <c r="A96" s="64"/>
    </row>
    <row r="97" spans="1:1" x14ac:dyDescent="0.2">
      <c r="A97" s="64"/>
    </row>
    <row r="98" spans="1:1" x14ac:dyDescent="0.2">
      <c r="A98" s="64"/>
    </row>
    <row r="99" spans="1:1" x14ac:dyDescent="0.2">
      <c r="A99" s="64"/>
    </row>
    <row r="100" spans="1:1" x14ac:dyDescent="0.2">
      <c r="A100" s="64"/>
    </row>
    <row r="101" spans="1:1" x14ac:dyDescent="0.2">
      <c r="A101" s="64"/>
    </row>
    <row r="102" spans="1:1" x14ac:dyDescent="0.2">
      <c r="A102" s="64"/>
    </row>
    <row r="103" spans="1:1" x14ac:dyDescent="0.2">
      <c r="A103" s="64"/>
    </row>
    <row r="104" spans="1:1" x14ac:dyDescent="0.2">
      <c r="A104" s="62" t="s">
        <v>1168</v>
      </c>
    </row>
    <row r="105" spans="1:1" x14ac:dyDescent="0.2">
      <c r="A105" s="64"/>
    </row>
    <row r="106" spans="1:1" x14ac:dyDescent="0.2">
      <c r="A106" s="62" t="s">
        <v>886</v>
      </c>
    </row>
    <row r="107" spans="1:1" x14ac:dyDescent="0.2">
      <c r="A107" s="64"/>
    </row>
    <row r="108" spans="1:1" x14ac:dyDescent="0.2">
      <c r="A108" s="64"/>
    </row>
    <row r="109" spans="1:1" x14ac:dyDescent="0.2">
      <c r="A109" s="64"/>
    </row>
    <row r="110" spans="1:1" x14ac:dyDescent="0.2">
      <c r="A110" s="64"/>
    </row>
    <row r="111" spans="1:1" x14ac:dyDescent="0.2">
      <c r="A111" s="64"/>
    </row>
    <row r="112" spans="1:1" x14ac:dyDescent="0.2">
      <c r="A112" s="64"/>
    </row>
    <row r="113" spans="1:8" x14ac:dyDescent="0.2">
      <c r="A113" s="64"/>
    </row>
    <row r="114" spans="1:8" x14ac:dyDescent="0.2">
      <c r="A114" s="64"/>
    </row>
    <row r="115" spans="1:8" x14ac:dyDescent="0.2">
      <c r="A115" s="64"/>
    </row>
    <row r="116" spans="1:8" x14ac:dyDescent="0.2">
      <c r="A116" s="64"/>
    </row>
    <row r="117" spans="1:8" x14ac:dyDescent="0.2">
      <c r="A117" s="64"/>
    </row>
    <row r="118" spans="1:8" x14ac:dyDescent="0.2">
      <c r="A118" s="64"/>
    </row>
    <row r="119" spans="1:8" x14ac:dyDescent="0.2">
      <c r="A119" s="64"/>
    </row>
    <row r="121" spans="1:8" x14ac:dyDescent="0.2">
      <c r="A121" s="64"/>
    </row>
    <row r="122" spans="1:8" x14ac:dyDescent="0.2">
      <c r="A122" s="64"/>
    </row>
    <row r="123" spans="1:8" x14ac:dyDescent="0.2">
      <c r="A123" s="7" t="s">
        <v>884</v>
      </c>
      <c r="E123" s="7"/>
      <c r="F123" s="10"/>
      <c r="G123" s="11"/>
      <c r="H123" s="10"/>
    </row>
  </sheetData>
  <mergeCells count="9">
    <mergeCell ref="A71:B71"/>
    <mergeCell ref="A72:B72"/>
    <mergeCell ref="A73:B73"/>
    <mergeCell ref="A1:G1"/>
    <mergeCell ref="A50:G50"/>
    <mergeCell ref="A67:B67"/>
    <mergeCell ref="A68:B68"/>
    <mergeCell ref="A69:B69"/>
    <mergeCell ref="A70:B70"/>
  </mergeCells>
  <conditionalFormatting sqref="F2:F3 F5:F49 F51:F122 G123 F124:F65540">
    <cfRule type="cellIs" dxfId="86" priority="2" stopIfTrue="1" operator="between">
      <formula>0.009</formula>
      <formula>-0.009</formula>
    </cfRule>
  </conditionalFormatting>
  <hyperlinks>
    <hyperlink ref="A82" r:id="rId1" tooltip="https://www.franklintempletonindia.com/download/en-in/latest%20updates/189ea834-ae3f-48eb-9d73-a9cc9cd9317e/franklin-templeton-update-on-reliance-broadcast-july-23-2020-kcg9m1gq-en-in.pdf" xr:uid="{00000000-0004-0000-04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12"/>
  <sheetViews>
    <sheetView workbookViewId="0">
      <selection sqref="A1:G1"/>
    </sheetView>
  </sheetViews>
  <sheetFormatPr defaultColWidth="9.140625" defaultRowHeight="11.25" x14ac:dyDescent="0.2"/>
  <cols>
    <col min="1" max="1" width="38.7109375" style="7" bestFit="1" customWidth="1"/>
    <col min="2" max="2" width="52.42578125" style="7" customWidth="1"/>
    <col min="3" max="3" width="24.7109375" style="7" bestFit="1" customWidth="1"/>
    <col min="4" max="4" width="15.28515625" style="7" bestFit="1" customWidth="1"/>
    <col min="5" max="5" width="30.85546875" style="10" customWidth="1"/>
    <col min="6" max="6" width="13.5703125" style="11" bestFit="1" customWidth="1"/>
    <col min="7" max="7" width="4.5703125" style="10" bestFit="1" customWidth="1"/>
    <col min="8" max="16384" width="9.140625" style="7"/>
  </cols>
  <sheetData>
    <row r="1" spans="1:8" s="1" customFormat="1" ht="15" x14ac:dyDescent="0.2">
      <c r="A1" s="79" t="s">
        <v>1169</v>
      </c>
      <c r="B1" s="80"/>
      <c r="C1" s="80"/>
      <c r="D1" s="80"/>
      <c r="E1" s="80"/>
      <c r="F1" s="80"/>
      <c r="G1" s="80"/>
    </row>
    <row r="2" spans="1:8" s="1" customFormat="1" ht="12" x14ac:dyDescent="0.2">
      <c r="E2" s="5"/>
      <c r="F2" s="9"/>
      <c r="G2" s="10"/>
    </row>
    <row r="3" spans="1:8" s="1" customFormat="1" ht="12" x14ac:dyDescent="0.2">
      <c r="A3" s="8" t="s">
        <v>7</v>
      </c>
      <c r="B3" s="2"/>
      <c r="C3" s="3"/>
      <c r="D3" s="3"/>
      <c r="E3" s="4"/>
      <c r="F3" s="9"/>
      <c r="G3" s="10"/>
    </row>
    <row r="4" spans="1:8" s="1" customFormat="1" ht="24.75" customHeight="1" x14ac:dyDescent="0.2">
      <c r="A4" s="6" t="s">
        <v>2</v>
      </c>
      <c r="B4" s="6" t="s">
        <v>0</v>
      </c>
      <c r="C4" s="13" t="s">
        <v>917</v>
      </c>
      <c r="D4" s="13" t="s">
        <v>1</v>
      </c>
      <c r="E4" s="53" t="s">
        <v>6</v>
      </c>
      <c r="F4" s="12" t="s">
        <v>3</v>
      </c>
      <c r="G4" s="12" t="s">
        <v>5</v>
      </c>
      <c r="H4" s="12" t="s">
        <v>1170</v>
      </c>
    </row>
    <row r="5" spans="1:8" x14ac:dyDescent="0.2">
      <c r="A5" s="16" t="s">
        <v>24</v>
      </c>
      <c r="B5" s="17"/>
      <c r="C5" s="17"/>
      <c r="D5" s="17"/>
      <c r="E5" s="18"/>
      <c r="F5" s="19"/>
      <c r="G5" s="18"/>
      <c r="H5" s="18"/>
    </row>
    <row r="6" spans="1:8" x14ac:dyDescent="0.2">
      <c r="A6" s="20" t="s">
        <v>25</v>
      </c>
      <c r="B6" s="21"/>
      <c r="C6" s="21"/>
      <c r="D6" s="21"/>
      <c r="E6" s="22"/>
      <c r="F6" s="23"/>
      <c r="G6" s="22"/>
      <c r="H6" s="22"/>
    </row>
    <row r="7" spans="1:8" x14ac:dyDescent="0.2">
      <c r="A7" s="21" t="s">
        <v>60</v>
      </c>
      <c r="B7" s="21" t="s">
        <v>59</v>
      </c>
      <c r="C7" s="21" t="s">
        <v>55</v>
      </c>
      <c r="D7" s="24">
        <v>350</v>
      </c>
      <c r="E7" s="22">
        <v>3480.8958493</v>
      </c>
      <c r="F7" s="23">
        <v>5.9982469425210798</v>
      </c>
      <c r="G7" s="22">
        <v>7.6</v>
      </c>
      <c r="H7" s="22"/>
    </row>
    <row r="8" spans="1:8" x14ac:dyDescent="0.2">
      <c r="A8" s="21" t="s">
        <v>80</v>
      </c>
      <c r="B8" s="21" t="s">
        <v>79</v>
      </c>
      <c r="C8" s="21" t="s">
        <v>26</v>
      </c>
      <c r="D8" s="24">
        <v>6000</v>
      </c>
      <c r="E8" s="22">
        <v>3276.84</v>
      </c>
      <c r="F8" s="23">
        <v>5.6466198249176003</v>
      </c>
      <c r="G8" s="22">
        <v>6.2834000000000003</v>
      </c>
      <c r="H8" s="22"/>
    </row>
    <row r="9" spans="1:8" x14ac:dyDescent="0.2">
      <c r="A9" s="21" t="s">
        <v>71</v>
      </c>
      <c r="B9" s="21" t="s">
        <v>70</v>
      </c>
      <c r="C9" s="21" t="s">
        <v>72</v>
      </c>
      <c r="D9" s="24">
        <v>3000</v>
      </c>
      <c r="E9" s="22">
        <v>3229.6615574000002</v>
      </c>
      <c r="F9" s="23">
        <v>5.5653223769818201</v>
      </c>
      <c r="G9" s="22">
        <v>7.96</v>
      </c>
      <c r="H9" s="22"/>
    </row>
    <row r="10" spans="1:8" x14ac:dyDescent="0.2">
      <c r="A10" s="21" t="s">
        <v>1171</v>
      </c>
      <c r="B10" s="21" t="s">
        <v>1172</v>
      </c>
      <c r="C10" s="21" t="s">
        <v>55</v>
      </c>
      <c r="D10" s="24">
        <v>2500</v>
      </c>
      <c r="E10" s="22">
        <v>2697.3087157999998</v>
      </c>
      <c r="F10" s="23">
        <v>4.6479769743287198</v>
      </c>
      <c r="G10" s="22">
        <v>7.5449999999999999</v>
      </c>
      <c r="H10" s="22"/>
    </row>
    <row r="11" spans="1:8" x14ac:dyDescent="0.2">
      <c r="A11" s="21" t="s">
        <v>66</v>
      </c>
      <c r="B11" s="21" t="s">
        <v>65</v>
      </c>
      <c r="C11" s="21" t="s">
        <v>67</v>
      </c>
      <c r="D11" s="24">
        <v>2500</v>
      </c>
      <c r="E11" s="22">
        <v>2667.9842896</v>
      </c>
      <c r="F11" s="23">
        <v>4.5974453992944602</v>
      </c>
      <c r="G11" s="22">
        <v>7.6749999999999998</v>
      </c>
      <c r="H11" s="22"/>
    </row>
    <row r="12" spans="1:8" x14ac:dyDescent="0.2">
      <c r="A12" s="21" t="s">
        <v>1145</v>
      </c>
      <c r="B12" s="21" t="s">
        <v>1146</v>
      </c>
      <c r="C12" s="21" t="s">
        <v>67</v>
      </c>
      <c r="D12" s="24">
        <v>2500</v>
      </c>
      <c r="E12" s="22">
        <v>2651.1641095999998</v>
      </c>
      <c r="F12" s="23">
        <v>4.5684610235401699</v>
      </c>
      <c r="G12" s="22">
        <v>7.53</v>
      </c>
      <c r="H12" s="70"/>
    </row>
    <row r="13" spans="1:8" x14ac:dyDescent="0.2">
      <c r="A13" s="21" t="s">
        <v>1147</v>
      </c>
      <c r="B13" s="21" t="s">
        <v>1148</v>
      </c>
      <c r="C13" s="21" t="s">
        <v>26</v>
      </c>
      <c r="D13" s="24">
        <v>2500</v>
      </c>
      <c r="E13" s="22">
        <v>2646.3567466</v>
      </c>
      <c r="F13" s="23">
        <v>4.5601770208969601</v>
      </c>
      <c r="G13" s="22">
        <v>7.5811999999999999</v>
      </c>
      <c r="H13" s="22"/>
    </row>
    <row r="14" spans="1:8" x14ac:dyDescent="0.2">
      <c r="A14" s="21" t="s">
        <v>1173</v>
      </c>
      <c r="B14" s="21" t="s">
        <v>1174</v>
      </c>
      <c r="C14" s="21" t="s">
        <v>27</v>
      </c>
      <c r="D14" s="24">
        <v>2500</v>
      </c>
      <c r="E14" s="22">
        <v>2613.8181163999998</v>
      </c>
      <c r="F14" s="23">
        <v>4.50410675980305</v>
      </c>
      <c r="G14" s="22">
        <v>7.59</v>
      </c>
      <c r="H14" s="70"/>
    </row>
    <row r="15" spans="1:8" x14ac:dyDescent="0.2">
      <c r="A15" s="21" t="s">
        <v>1175</v>
      </c>
      <c r="B15" s="21" t="s">
        <v>1176</v>
      </c>
      <c r="C15" s="21" t="s">
        <v>26</v>
      </c>
      <c r="D15" s="24">
        <v>2500</v>
      </c>
      <c r="E15" s="22">
        <v>2583.1398629999999</v>
      </c>
      <c r="F15" s="23">
        <v>4.45124228248884</v>
      </c>
      <c r="G15" s="22">
        <v>7.46</v>
      </c>
      <c r="H15" s="22"/>
    </row>
    <row r="16" spans="1:8" x14ac:dyDescent="0.2">
      <c r="A16" s="21" t="s">
        <v>1177</v>
      </c>
      <c r="B16" s="21" t="s">
        <v>1178</v>
      </c>
      <c r="C16" s="21" t="s">
        <v>26</v>
      </c>
      <c r="D16" s="24">
        <v>2500</v>
      </c>
      <c r="E16" s="22">
        <v>2576.2178425000002</v>
      </c>
      <c r="F16" s="23">
        <v>4.4393143219586397</v>
      </c>
      <c r="G16" s="22">
        <v>7.4550000000000001</v>
      </c>
      <c r="H16" s="22"/>
    </row>
    <row r="17" spans="1:9" x14ac:dyDescent="0.2">
      <c r="A17" s="21" t="s">
        <v>94</v>
      </c>
      <c r="B17" s="21" t="s">
        <v>93</v>
      </c>
      <c r="C17" s="21" t="s">
        <v>26</v>
      </c>
      <c r="D17" s="24">
        <v>2500</v>
      </c>
      <c r="E17" s="22">
        <v>2561.292226</v>
      </c>
      <c r="F17" s="23">
        <v>4.4135946401835104</v>
      </c>
      <c r="G17" s="22">
        <v>7.5934999999999997</v>
      </c>
      <c r="H17" s="22"/>
    </row>
    <row r="18" spans="1:9" x14ac:dyDescent="0.2">
      <c r="A18" s="21" t="s">
        <v>1179</v>
      </c>
      <c r="B18" s="21" t="s">
        <v>1180</v>
      </c>
      <c r="C18" s="21" t="s">
        <v>26</v>
      </c>
      <c r="D18" s="24">
        <v>250</v>
      </c>
      <c r="E18" s="22">
        <v>2549.6523630000002</v>
      </c>
      <c r="F18" s="23">
        <v>4.3935369378925504</v>
      </c>
      <c r="G18" s="22">
        <v>7.3550000000000004</v>
      </c>
      <c r="H18" s="70"/>
    </row>
    <row r="19" spans="1:9" x14ac:dyDescent="0.2">
      <c r="A19" s="21" t="s">
        <v>1181</v>
      </c>
      <c r="B19" s="21" t="s">
        <v>1182</v>
      </c>
      <c r="C19" s="21" t="s">
        <v>26</v>
      </c>
      <c r="D19" s="24">
        <v>250</v>
      </c>
      <c r="E19" s="22">
        <v>2490.5653081999999</v>
      </c>
      <c r="F19" s="23">
        <v>4.2917186815755803</v>
      </c>
      <c r="G19" s="22">
        <v>6.5683999999999996</v>
      </c>
      <c r="H19" s="70">
        <v>8.2370000000000001</v>
      </c>
    </row>
    <row r="20" spans="1:9" x14ac:dyDescent="0.2">
      <c r="A20" s="21" t="s">
        <v>1183</v>
      </c>
      <c r="B20" s="21" t="s">
        <v>1184</v>
      </c>
      <c r="C20" s="21" t="s">
        <v>26</v>
      </c>
      <c r="D20" s="24">
        <v>20</v>
      </c>
      <c r="E20" s="22">
        <v>2104.9583836000002</v>
      </c>
      <c r="F20" s="23">
        <v>3.6272444609630798</v>
      </c>
      <c r="G20" s="22">
        <v>7.8</v>
      </c>
      <c r="H20" s="22"/>
    </row>
    <row r="21" spans="1:9" x14ac:dyDescent="0.2">
      <c r="A21" s="21" t="s">
        <v>96</v>
      </c>
      <c r="B21" s="21" t="s">
        <v>95</v>
      </c>
      <c r="C21" s="21" t="s">
        <v>27</v>
      </c>
      <c r="D21" s="24">
        <v>2000</v>
      </c>
      <c r="E21" s="22">
        <v>2084.8876438000002</v>
      </c>
      <c r="F21" s="23">
        <v>3.5926587511769998</v>
      </c>
      <c r="G21" s="22">
        <v>7.4</v>
      </c>
      <c r="H21" s="22"/>
    </row>
    <row r="22" spans="1:9" x14ac:dyDescent="0.2">
      <c r="A22" s="21" t="s">
        <v>69</v>
      </c>
      <c r="B22" s="21" t="s">
        <v>68</v>
      </c>
      <c r="C22" s="21" t="s">
        <v>55</v>
      </c>
      <c r="D22" s="24">
        <v>2000</v>
      </c>
      <c r="E22" s="22">
        <v>2029.8483014000001</v>
      </c>
      <c r="F22" s="23">
        <v>3.4978154747441299</v>
      </c>
      <c r="G22" s="22">
        <v>8.5149000000000008</v>
      </c>
      <c r="H22" s="22"/>
    </row>
    <row r="23" spans="1:9" x14ac:dyDescent="0.2">
      <c r="A23" s="21" t="s">
        <v>1185</v>
      </c>
      <c r="B23" s="21" t="s">
        <v>1186</v>
      </c>
      <c r="C23" s="21" t="s">
        <v>55</v>
      </c>
      <c r="D23" s="24">
        <v>1500</v>
      </c>
      <c r="E23" s="22">
        <v>1559.5025959</v>
      </c>
      <c r="F23" s="23">
        <v>2.6873201850012198</v>
      </c>
      <c r="G23" s="22">
        <v>7.56</v>
      </c>
      <c r="H23" s="22"/>
    </row>
    <row r="24" spans="1:9" x14ac:dyDescent="0.2">
      <c r="A24" s="21" t="s">
        <v>98</v>
      </c>
      <c r="B24" s="21" t="s">
        <v>97</v>
      </c>
      <c r="C24" s="21" t="s">
        <v>55</v>
      </c>
      <c r="D24" s="24">
        <v>1500</v>
      </c>
      <c r="E24" s="22">
        <v>1522.5190479</v>
      </c>
      <c r="F24" s="23">
        <v>2.6235904834190298</v>
      </c>
      <c r="G24" s="22">
        <v>7.58</v>
      </c>
      <c r="H24" s="22"/>
    </row>
    <row r="25" spans="1:9" x14ac:dyDescent="0.2">
      <c r="A25" s="21" t="s">
        <v>100</v>
      </c>
      <c r="B25" s="21" t="s">
        <v>99</v>
      </c>
      <c r="C25" s="21" t="s">
        <v>26</v>
      </c>
      <c r="D25" s="24">
        <v>1000</v>
      </c>
      <c r="E25" s="22">
        <v>1056.9843288</v>
      </c>
      <c r="F25" s="23">
        <v>1.82138544012808</v>
      </c>
      <c r="G25" s="22">
        <v>7.4824999999999999</v>
      </c>
      <c r="H25" s="22"/>
    </row>
    <row r="26" spans="1:9" x14ac:dyDescent="0.2">
      <c r="A26" s="21" t="s">
        <v>1187</v>
      </c>
      <c r="B26" s="21" t="s">
        <v>1188</v>
      </c>
      <c r="C26" s="21" t="s">
        <v>27</v>
      </c>
      <c r="D26" s="24">
        <v>1000</v>
      </c>
      <c r="E26" s="22">
        <v>1046.6181369999999</v>
      </c>
      <c r="F26" s="23">
        <v>1.8035225160528201</v>
      </c>
      <c r="G26" s="22">
        <v>7.4</v>
      </c>
      <c r="H26" s="22"/>
    </row>
    <row r="27" spans="1:9" x14ac:dyDescent="0.2">
      <c r="A27" s="21" t="s">
        <v>1189</v>
      </c>
      <c r="B27" s="21" t="s">
        <v>1190</v>
      </c>
      <c r="C27" s="21" t="s">
        <v>55</v>
      </c>
      <c r="D27" s="24">
        <v>100</v>
      </c>
      <c r="E27" s="22">
        <v>1023.6009041</v>
      </c>
      <c r="F27" s="23">
        <v>1.7638594371085099</v>
      </c>
      <c r="G27" s="22">
        <v>7.5425000000000004</v>
      </c>
      <c r="H27" s="22"/>
    </row>
    <row r="28" spans="1:9" x14ac:dyDescent="0.2">
      <c r="A28" s="21" t="s">
        <v>1191</v>
      </c>
      <c r="B28" s="21" t="s">
        <v>1192</v>
      </c>
      <c r="C28" s="21" t="s">
        <v>26</v>
      </c>
      <c r="D28" s="24">
        <v>5</v>
      </c>
      <c r="E28" s="22">
        <v>526.88518490000001</v>
      </c>
      <c r="F28" s="23">
        <v>0.90792358812505802</v>
      </c>
      <c r="G28" s="22">
        <v>7.7050000000000001</v>
      </c>
      <c r="H28" s="22"/>
    </row>
    <row r="29" spans="1:9" x14ac:dyDescent="0.2">
      <c r="A29" s="20" t="s">
        <v>28</v>
      </c>
      <c r="B29" s="20"/>
      <c r="C29" s="20"/>
      <c r="D29" s="20"/>
      <c r="E29" s="25">
        <f>SUM(E6:E28)</f>
        <v>48980.701514799992</v>
      </c>
      <c r="F29" s="26">
        <f>SUM(F6:F28)</f>
        <v>84.403083523101927</v>
      </c>
      <c r="G29" s="25"/>
      <c r="H29" s="22"/>
      <c r="I29" s="14"/>
    </row>
    <row r="30" spans="1:9" x14ac:dyDescent="0.2">
      <c r="A30" s="21"/>
      <c r="B30" s="21"/>
      <c r="C30" s="21"/>
      <c r="D30" s="21"/>
      <c r="E30" s="22"/>
      <c r="F30" s="23"/>
      <c r="G30" s="22"/>
      <c r="H30" s="22"/>
    </row>
    <row r="31" spans="1:9" x14ac:dyDescent="0.2">
      <c r="A31" s="20" t="s">
        <v>31</v>
      </c>
      <c r="B31" s="21"/>
      <c r="C31" s="21"/>
      <c r="D31" s="21"/>
      <c r="E31" s="22"/>
      <c r="F31" s="23"/>
      <c r="G31" s="22"/>
      <c r="H31" s="22"/>
    </row>
    <row r="32" spans="1:9" x14ac:dyDescent="0.2">
      <c r="A32" s="21" t="s">
        <v>1137</v>
      </c>
      <c r="B32" s="21" t="s">
        <v>1138</v>
      </c>
      <c r="C32" s="21" t="s">
        <v>32</v>
      </c>
      <c r="D32" s="24">
        <v>4000000</v>
      </c>
      <c r="E32" s="22">
        <v>4064.348</v>
      </c>
      <c r="F32" s="23">
        <v>7.0036461933338803</v>
      </c>
      <c r="G32" s="22">
        <v>7.4107827380923101</v>
      </c>
      <c r="H32" s="22"/>
    </row>
    <row r="33" spans="1:9" x14ac:dyDescent="0.2">
      <c r="A33" s="21" t="s">
        <v>64</v>
      </c>
      <c r="B33" s="21" t="s">
        <v>63</v>
      </c>
      <c r="C33" s="21" t="s">
        <v>32</v>
      </c>
      <c r="D33" s="24">
        <v>2500000</v>
      </c>
      <c r="E33" s="22">
        <v>2581.0124999999998</v>
      </c>
      <c r="F33" s="23">
        <v>4.4475764306039203</v>
      </c>
      <c r="G33" s="22">
        <v>6.8953172802000102</v>
      </c>
      <c r="H33" s="25"/>
    </row>
    <row r="34" spans="1:9" x14ac:dyDescent="0.2">
      <c r="A34" s="21" t="s">
        <v>62</v>
      </c>
      <c r="B34" s="21" t="s">
        <v>61</v>
      </c>
      <c r="C34" s="21" t="s">
        <v>32</v>
      </c>
      <c r="D34" s="24">
        <v>1515500</v>
      </c>
      <c r="E34" s="22">
        <v>1533.8988972</v>
      </c>
      <c r="F34" s="23">
        <v>2.6432001325511099</v>
      </c>
      <c r="G34" s="22">
        <v>6.8687824651124796</v>
      </c>
      <c r="H34" s="22"/>
    </row>
    <row r="35" spans="1:9" x14ac:dyDescent="0.2">
      <c r="A35" s="20" t="s">
        <v>28</v>
      </c>
      <c r="B35" s="20"/>
      <c r="C35" s="20"/>
      <c r="D35" s="20"/>
      <c r="E35" s="25">
        <f>SUM(E32:E34)</f>
        <v>8179.2593971999995</v>
      </c>
      <c r="F35" s="26">
        <f>SUM(F32:F34)</f>
        <v>14.09442275648891</v>
      </c>
      <c r="G35" s="25"/>
      <c r="H35" s="22"/>
      <c r="I35" s="14"/>
    </row>
    <row r="36" spans="1:9" x14ac:dyDescent="0.2">
      <c r="A36" s="21"/>
      <c r="B36" s="21"/>
      <c r="C36" s="21"/>
      <c r="D36" s="21"/>
      <c r="E36" s="22"/>
      <c r="F36" s="23"/>
      <c r="G36" s="22"/>
      <c r="H36" s="22"/>
    </row>
    <row r="37" spans="1:9" x14ac:dyDescent="0.2">
      <c r="A37" s="20" t="s">
        <v>989</v>
      </c>
      <c r="B37" s="21"/>
      <c r="C37" s="21"/>
      <c r="D37" s="21"/>
      <c r="E37" s="22"/>
      <c r="F37" s="23"/>
      <c r="G37" s="22"/>
      <c r="H37" s="25"/>
    </row>
    <row r="38" spans="1:9" x14ac:dyDescent="0.2">
      <c r="A38" s="21" t="s">
        <v>990</v>
      </c>
      <c r="B38" s="21" t="s">
        <v>991</v>
      </c>
      <c r="C38" s="21" t="s">
        <v>992</v>
      </c>
      <c r="D38" s="24">
        <v>1762.3119999999999</v>
      </c>
      <c r="E38" s="22">
        <v>184.4424108</v>
      </c>
      <c r="F38" s="23">
        <v>0.31782942511043399</v>
      </c>
      <c r="G38" s="22">
        <v>6.66</v>
      </c>
      <c r="H38" s="22"/>
    </row>
    <row r="39" spans="1:9" x14ac:dyDescent="0.2">
      <c r="A39" s="20" t="s">
        <v>28</v>
      </c>
      <c r="B39" s="20"/>
      <c r="C39" s="20"/>
      <c r="D39" s="20"/>
      <c r="E39" s="25">
        <f>SUM(E38:E38)</f>
        <v>184.4424108</v>
      </c>
      <c r="F39" s="26">
        <f>SUM(F38:F38)</f>
        <v>0.31782942511043399</v>
      </c>
      <c r="G39" s="25"/>
      <c r="H39" s="22"/>
      <c r="I39" s="14"/>
    </row>
    <row r="40" spans="1:9" x14ac:dyDescent="0.2">
      <c r="A40" s="21"/>
      <c r="B40" s="21"/>
      <c r="C40" s="21"/>
      <c r="D40" s="21"/>
      <c r="E40" s="22"/>
      <c r="F40" s="23"/>
      <c r="G40" s="22"/>
      <c r="H40" s="22"/>
    </row>
    <row r="41" spans="1:9" x14ac:dyDescent="0.2">
      <c r="A41" s="20" t="s">
        <v>33</v>
      </c>
      <c r="B41" s="20"/>
      <c r="C41" s="20"/>
      <c r="D41" s="20"/>
      <c r="E41" s="25">
        <f>E29+E35+E39</f>
        <v>57344.403322799997</v>
      </c>
      <c r="F41" s="26">
        <f>F29+F35+F39</f>
        <v>98.815335704701269</v>
      </c>
      <c r="G41" s="25"/>
      <c r="H41" s="25"/>
      <c r="I41" s="14"/>
    </row>
    <row r="42" spans="1:9" x14ac:dyDescent="0.2">
      <c r="A42" s="20"/>
      <c r="B42" s="20"/>
      <c r="C42" s="20"/>
      <c r="D42" s="20"/>
      <c r="E42" s="25"/>
      <c r="F42" s="26"/>
      <c r="G42" s="25"/>
      <c r="H42" s="22"/>
      <c r="I42" s="14"/>
    </row>
    <row r="43" spans="1:9" x14ac:dyDescent="0.2">
      <c r="A43" s="20" t="s">
        <v>35</v>
      </c>
      <c r="B43" s="20"/>
      <c r="C43" s="20"/>
      <c r="D43" s="20"/>
      <c r="E43" s="25">
        <f>E45-(E29+E35+E39)</f>
        <v>687.48303760000272</v>
      </c>
      <c r="F43" s="26">
        <f>F45-(F29+F35+F39)</f>
        <v>1.184664295298731</v>
      </c>
      <c r="G43" s="25"/>
      <c r="H43" s="28"/>
      <c r="I43" s="14"/>
    </row>
    <row r="44" spans="1:9" x14ac:dyDescent="0.2">
      <c r="A44" s="20"/>
      <c r="B44" s="20"/>
      <c r="C44" s="20"/>
      <c r="D44" s="20"/>
      <c r="E44" s="25"/>
      <c r="F44" s="26"/>
      <c r="G44" s="25"/>
      <c r="H44" s="14"/>
      <c r="I44" s="14"/>
    </row>
    <row r="45" spans="1:9" x14ac:dyDescent="0.2">
      <c r="A45" s="27" t="s">
        <v>34</v>
      </c>
      <c r="B45" s="27"/>
      <c r="C45" s="27"/>
      <c r="D45" s="27"/>
      <c r="E45" s="28">
        <v>58031.8863604</v>
      </c>
      <c r="F45" s="29">
        <v>100</v>
      </c>
      <c r="G45" s="28"/>
      <c r="H45" s="14"/>
      <c r="I45" s="14"/>
    </row>
    <row r="47" spans="1:9" x14ac:dyDescent="0.2">
      <c r="A47" s="14" t="s">
        <v>36</v>
      </c>
    </row>
    <row r="48" spans="1:9" x14ac:dyDescent="0.2">
      <c r="A48" s="14" t="s">
        <v>994</v>
      </c>
    </row>
    <row r="49" spans="1:7" x14ac:dyDescent="0.2">
      <c r="A49" s="14" t="s">
        <v>995</v>
      </c>
    </row>
    <row r="50" spans="1:7" x14ac:dyDescent="0.2">
      <c r="A50" s="14"/>
    </row>
    <row r="51" spans="1:7" ht="33.75" customHeight="1" x14ac:dyDescent="0.2">
      <c r="A51" s="81" t="s">
        <v>996</v>
      </c>
      <c r="B51" s="81"/>
      <c r="C51" s="81"/>
      <c r="D51" s="81"/>
      <c r="E51" s="81"/>
      <c r="F51" s="81"/>
      <c r="G51" s="81"/>
    </row>
    <row r="52" spans="1:7" x14ac:dyDescent="0.2">
      <c r="A52" s="14"/>
    </row>
    <row r="53" spans="1:7" x14ac:dyDescent="0.2">
      <c r="A53" s="14" t="s">
        <v>37</v>
      </c>
    </row>
    <row r="54" spans="1:7" x14ac:dyDescent="0.2">
      <c r="A54" s="14" t="s">
        <v>38</v>
      </c>
    </row>
    <row r="55" spans="1:7" x14ac:dyDescent="0.2">
      <c r="A55" s="14" t="s">
        <v>39</v>
      </c>
      <c r="B55" s="14"/>
      <c r="C55" s="30" t="s">
        <v>41</v>
      </c>
      <c r="D55" s="14" t="s">
        <v>40</v>
      </c>
    </row>
    <row r="56" spans="1:7" x14ac:dyDescent="0.2">
      <c r="A56" s="7" t="s">
        <v>42</v>
      </c>
      <c r="C56" s="31">
        <v>20.567599999999999</v>
      </c>
      <c r="D56" s="31">
        <v>21.3704</v>
      </c>
    </row>
    <row r="57" spans="1:7" x14ac:dyDescent="0.2">
      <c r="A57" s="7" t="s">
        <v>43</v>
      </c>
      <c r="C57" s="31">
        <v>10.581099999999999</v>
      </c>
      <c r="D57" s="31">
        <v>10.7179</v>
      </c>
    </row>
    <row r="58" spans="1:7" x14ac:dyDescent="0.2">
      <c r="A58" s="7" t="s">
        <v>44</v>
      </c>
      <c r="C58" s="31">
        <v>21.408300000000001</v>
      </c>
      <c r="D58" s="31">
        <v>22.281199999999998</v>
      </c>
    </row>
    <row r="59" spans="1:7" x14ac:dyDescent="0.2">
      <c r="A59" s="7" t="s">
        <v>45</v>
      </c>
      <c r="C59" s="31">
        <v>11.1637</v>
      </c>
      <c r="D59" s="31">
        <v>11.3192</v>
      </c>
    </row>
    <row r="61" spans="1:7" x14ac:dyDescent="0.2">
      <c r="A61" s="14" t="s">
        <v>47</v>
      </c>
    </row>
    <row r="62" spans="1:7" x14ac:dyDescent="0.2">
      <c r="A62" s="82" t="s">
        <v>52</v>
      </c>
      <c r="B62" s="83"/>
      <c r="C62" s="33" t="s">
        <v>53</v>
      </c>
    </row>
    <row r="63" spans="1:7" x14ac:dyDescent="0.2">
      <c r="A63" s="77" t="s">
        <v>43</v>
      </c>
      <c r="B63" s="78"/>
      <c r="C63" s="34">
        <v>0.27</v>
      </c>
    </row>
    <row r="64" spans="1:7" x14ac:dyDescent="0.2">
      <c r="A64" s="77" t="s">
        <v>45</v>
      </c>
      <c r="B64" s="78"/>
      <c r="C64" s="34">
        <v>0.28999999999999998</v>
      </c>
    </row>
    <row r="65" spans="1:8" x14ac:dyDescent="0.2">
      <c r="A65" s="7" t="s">
        <v>54</v>
      </c>
    </row>
    <row r="66" spans="1:8" x14ac:dyDescent="0.2">
      <c r="A66" s="7" t="s">
        <v>46</v>
      </c>
    </row>
    <row r="68" spans="1:8" x14ac:dyDescent="0.2">
      <c r="A68" s="14" t="s">
        <v>1012</v>
      </c>
      <c r="D68" s="32">
        <v>4.1498853767092498</v>
      </c>
      <c r="E68" s="10" t="s">
        <v>49</v>
      </c>
    </row>
    <row r="70" spans="1:8" x14ac:dyDescent="0.2">
      <c r="A70" s="14" t="s">
        <v>1266</v>
      </c>
      <c r="D70" s="30" t="s">
        <v>48</v>
      </c>
    </row>
    <row r="72" spans="1:8" x14ac:dyDescent="0.2">
      <c r="A72" s="14" t="s">
        <v>1013</v>
      </c>
      <c r="H72" s="10"/>
    </row>
    <row r="73" spans="1:8" ht="15" x14ac:dyDescent="0.25">
      <c r="A73" s="35"/>
      <c r="H73" s="10"/>
    </row>
    <row r="74" spans="1:8" x14ac:dyDescent="0.2">
      <c r="A74" s="62" t="s">
        <v>885</v>
      </c>
      <c r="H74" s="10"/>
    </row>
    <row r="75" spans="1:8" x14ac:dyDescent="0.2">
      <c r="A75" s="63"/>
      <c r="H75" s="10"/>
    </row>
    <row r="76" spans="1:8" x14ac:dyDescent="0.2">
      <c r="A76" s="64"/>
      <c r="H76" s="10"/>
    </row>
    <row r="77" spans="1:8" x14ac:dyDescent="0.2">
      <c r="A77" s="64"/>
      <c r="H77" s="10"/>
    </row>
    <row r="78" spans="1:8" x14ac:dyDescent="0.2">
      <c r="A78" s="64"/>
      <c r="H78" s="10"/>
    </row>
    <row r="79" spans="1:8" x14ac:dyDescent="0.2">
      <c r="A79" s="64"/>
      <c r="H79" s="10"/>
    </row>
    <row r="80" spans="1:8" x14ac:dyDescent="0.2">
      <c r="A80" s="64"/>
      <c r="H80" s="10"/>
    </row>
    <row r="81" spans="1:8" x14ac:dyDescent="0.2">
      <c r="A81" s="64"/>
      <c r="H81" s="10"/>
    </row>
    <row r="82" spans="1:8" x14ac:dyDescent="0.2">
      <c r="A82" s="64"/>
      <c r="H82" s="10"/>
    </row>
    <row r="83" spans="1:8" x14ac:dyDescent="0.2">
      <c r="A83" s="64"/>
      <c r="H83" s="10"/>
    </row>
    <row r="84" spans="1:8" x14ac:dyDescent="0.2">
      <c r="A84" s="64"/>
      <c r="H84" s="10"/>
    </row>
    <row r="85" spans="1:8" x14ac:dyDescent="0.2">
      <c r="A85" s="64"/>
      <c r="H85" s="10"/>
    </row>
    <row r="86" spans="1:8" x14ac:dyDescent="0.2">
      <c r="A86" s="64"/>
      <c r="H86" s="10"/>
    </row>
    <row r="87" spans="1:8" x14ac:dyDescent="0.2">
      <c r="A87" s="64"/>
      <c r="H87" s="10"/>
    </row>
    <row r="88" spans="1:8" x14ac:dyDescent="0.2">
      <c r="A88" s="64"/>
      <c r="H88" s="10"/>
    </row>
    <row r="89" spans="1:8" x14ac:dyDescent="0.2">
      <c r="A89" s="64"/>
      <c r="H89" s="10"/>
    </row>
    <row r="90" spans="1:8" x14ac:dyDescent="0.2">
      <c r="A90" s="64"/>
      <c r="H90" s="10"/>
    </row>
    <row r="91" spans="1:8" x14ac:dyDescent="0.2">
      <c r="A91" s="62" t="s">
        <v>1193</v>
      </c>
      <c r="H91" s="10"/>
    </row>
    <row r="92" spans="1:8" x14ac:dyDescent="0.2">
      <c r="A92" s="64"/>
      <c r="H92" s="10"/>
    </row>
    <row r="93" spans="1:8" x14ac:dyDescent="0.2">
      <c r="A93" s="62" t="s">
        <v>886</v>
      </c>
      <c r="H93" s="10"/>
    </row>
    <row r="94" spans="1:8" x14ac:dyDescent="0.2">
      <c r="A94" s="64"/>
      <c r="H94" s="10"/>
    </row>
    <row r="95" spans="1:8" x14ac:dyDescent="0.2">
      <c r="A95" s="64"/>
      <c r="H95" s="10"/>
    </row>
    <row r="96" spans="1:8" x14ac:dyDescent="0.2">
      <c r="A96" s="64"/>
      <c r="H96" s="10"/>
    </row>
    <row r="97" spans="1:8" x14ac:dyDescent="0.2">
      <c r="A97" s="64"/>
      <c r="H97" s="10"/>
    </row>
    <row r="98" spans="1:8" x14ac:dyDescent="0.2">
      <c r="A98" s="64"/>
      <c r="H98" s="10"/>
    </row>
    <row r="99" spans="1:8" x14ac:dyDescent="0.2">
      <c r="A99" s="64"/>
      <c r="H99" s="10"/>
    </row>
    <row r="100" spans="1:8" x14ac:dyDescent="0.2">
      <c r="A100" s="64"/>
      <c r="H100" s="10"/>
    </row>
    <row r="101" spans="1:8" x14ac:dyDescent="0.2">
      <c r="A101" s="64"/>
      <c r="H101" s="10"/>
    </row>
    <row r="102" spans="1:8" x14ac:dyDescent="0.2">
      <c r="A102" s="64"/>
      <c r="H102" s="10"/>
    </row>
    <row r="103" spans="1:8" x14ac:dyDescent="0.2">
      <c r="A103" s="64"/>
      <c r="H103" s="10"/>
    </row>
    <row r="104" spans="1:8" x14ac:dyDescent="0.2">
      <c r="A104" s="64"/>
      <c r="H104" s="10"/>
    </row>
    <row r="105" spans="1:8" x14ac:dyDescent="0.2">
      <c r="A105" s="64"/>
      <c r="H105" s="10"/>
    </row>
    <row r="106" spans="1:8" x14ac:dyDescent="0.2">
      <c r="A106" s="64"/>
      <c r="H106" s="10"/>
    </row>
    <row r="107" spans="1:8" x14ac:dyDescent="0.2">
      <c r="H107" s="10"/>
    </row>
    <row r="108" spans="1:8" x14ac:dyDescent="0.2">
      <c r="A108" s="7" t="s">
        <v>884</v>
      </c>
      <c r="H108" s="10"/>
    </row>
    <row r="109" spans="1:8" x14ac:dyDescent="0.2">
      <c r="A109" s="64"/>
      <c r="H109" s="10"/>
    </row>
    <row r="110" spans="1:8" x14ac:dyDescent="0.2">
      <c r="A110" s="63"/>
      <c r="H110" s="10"/>
    </row>
    <row r="111" spans="1:8" x14ac:dyDescent="0.2">
      <c r="H111" s="10"/>
    </row>
    <row r="112" spans="1:8" x14ac:dyDescent="0.2">
      <c r="H112" s="10"/>
    </row>
    <row r="113" spans="8:8" x14ac:dyDescent="0.2">
      <c r="H113" s="10"/>
    </row>
    <row r="114" spans="8:8" x14ac:dyDescent="0.2">
      <c r="H114" s="10"/>
    </row>
    <row r="115" spans="8:8" x14ac:dyDescent="0.2">
      <c r="H115" s="10"/>
    </row>
    <row r="116" spans="8:8" x14ac:dyDescent="0.2">
      <c r="H116" s="10"/>
    </row>
    <row r="117" spans="8:8" x14ac:dyDescent="0.2">
      <c r="H117" s="10"/>
    </row>
    <row r="118" spans="8:8" x14ac:dyDescent="0.2">
      <c r="H118" s="10"/>
    </row>
    <row r="119" spans="8:8" x14ac:dyDescent="0.2">
      <c r="H119" s="10"/>
    </row>
    <row r="120" spans="8:8" x14ac:dyDescent="0.2">
      <c r="H120" s="10"/>
    </row>
    <row r="121" spans="8:8" x14ac:dyDescent="0.2">
      <c r="H121" s="10"/>
    </row>
    <row r="122" spans="8:8" x14ac:dyDescent="0.2">
      <c r="H122" s="10"/>
    </row>
    <row r="123" spans="8:8" x14ac:dyDescent="0.2">
      <c r="H123" s="10"/>
    </row>
    <row r="124" spans="8:8" x14ac:dyDescent="0.2">
      <c r="H124" s="10"/>
    </row>
    <row r="125" spans="8:8" x14ac:dyDescent="0.2">
      <c r="H125" s="10"/>
    </row>
    <row r="126" spans="8:8" x14ac:dyDescent="0.2">
      <c r="H126" s="10"/>
    </row>
    <row r="127" spans="8:8" x14ac:dyDescent="0.2">
      <c r="H127" s="10"/>
    </row>
    <row r="128" spans="8:8" x14ac:dyDescent="0.2">
      <c r="H128" s="10"/>
    </row>
    <row r="129" spans="8:8" x14ac:dyDescent="0.2">
      <c r="H129" s="10"/>
    </row>
    <row r="130" spans="8:8" x14ac:dyDescent="0.2">
      <c r="H130" s="10"/>
    </row>
    <row r="131" spans="8:8" x14ac:dyDescent="0.2">
      <c r="H131" s="10"/>
    </row>
    <row r="132" spans="8:8" x14ac:dyDescent="0.2">
      <c r="H132" s="10"/>
    </row>
    <row r="133" spans="8:8" x14ac:dyDescent="0.2">
      <c r="H133" s="10"/>
    </row>
    <row r="134" spans="8:8" x14ac:dyDescent="0.2">
      <c r="H134" s="10"/>
    </row>
    <row r="135" spans="8:8" x14ac:dyDescent="0.2">
      <c r="H135" s="10"/>
    </row>
    <row r="136" spans="8:8" x14ac:dyDescent="0.2">
      <c r="H136" s="10"/>
    </row>
    <row r="137" spans="8:8" x14ac:dyDescent="0.2">
      <c r="H137" s="10"/>
    </row>
    <row r="138" spans="8:8" x14ac:dyDescent="0.2">
      <c r="H138" s="10"/>
    </row>
    <row r="139" spans="8:8" x14ac:dyDescent="0.2">
      <c r="H139" s="10"/>
    </row>
    <row r="140" spans="8:8" x14ac:dyDescent="0.2">
      <c r="H140" s="10"/>
    </row>
    <row r="141" spans="8:8" x14ac:dyDescent="0.2">
      <c r="H141" s="10"/>
    </row>
    <row r="142" spans="8:8" x14ac:dyDescent="0.2">
      <c r="H142" s="10"/>
    </row>
    <row r="143" spans="8:8" x14ac:dyDescent="0.2">
      <c r="H143" s="10"/>
    </row>
    <row r="144" spans="8:8" x14ac:dyDescent="0.2">
      <c r="H144" s="10"/>
    </row>
    <row r="145" spans="8:8" x14ac:dyDescent="0.2">
      <c r="H145" s="10"/>
    </row>
    <row r="146" spans="8:8" x14ac:dyDescent="0.2">
      <c r="H146" s="10"/>
    </row>
    <row r="147" spans="8:8" x14ac:dyDescent="0.2">
      <c r="H147" s="10"/>
    </row>
    <row r="148" spans="8:8" x14ac:dyDescent="0.2">
      <c r="H148" s="10"/>
    </row>
    <row r="149" spans="8:8" x14ac:dyDescent="0.2">
      <c r="H149" s="10"/>
    </row>
    <row r="150" spans="8:8" x14ac:dyDescent="0.2">
      <c r="H150" s="10"/>
    </row>
    <row r="151" spans="8:8" x14ac:dyDescent="0.2">
      <c r="H151" s="10"/>
    </row>
    <row r="152" spans="8:8" x14ac:dyDescent="0.2">
      <c r="H152" s="10"/>
    </row>
    <row r="153" spans="8:8" x14ac:dyDescent="0.2">
      <c r="H153" s="10"/>
    </row>
    <row r="154" spans="8:8" x14ac:dyDescent="0.2">
      <c r="H154" s="10"/>
    </row>
    <row r="155" spans="8:8" x14ac:dyDescent="0.2">
      <c r="H155" s="10"/>
    </row>
    <row r="156" spans="8:8" x14ac:dyDescent="0.2">
      <c r="H156" s="10"/>
    </row>
    <row r="157" spans="8:8" x14ac:dyDescent="0.2">
      <c r="H157" s="10"/>
    </row>
    <row r="158" spans="8:8" x14ac:dyDescent="0.2">
      <c r="H158" s="10"/>
    </row>
    <row r="159" spans="8:8" x14ac:dyDescent="0.2">
      <c r="H159" s="10"/>
    </row>
    <row r="160" spans="8:8" x14ac:dyDescent="0.2">
      <c r="H160" s="10"/>
    </row>
    <row r="161" spans="8:8" x14ac:dyDescent="0.2">
      <c r="H161" s="10"/>
    </row>
    <row r="162" spans="8:8" x14ac:dyDescent="0.2">
      <c r="H162" s="10"/>
    </row>
    <row r="163" spans="8:8" x14ac:dyDescent="0.2">
      <c r="H163" s="10"/>
    </row>
    <row r="164" spans="8:8" x14ac:dyDescent="0.2">
      <c r="H164" s="10"/>
    </row>
    <row r="165" spans="8:8" x14ac:dyDescent="0.2">
      <c r="H165" s="10"/>
    </row>
    <row r="166" spans="8:8" x14ac:dyDescent="0.2">
      <c r="H166" s="10"/>
    </row>
    <row r="167" spans="8:8" x14ac:dyDescent="0.2">
      <c r="H167" s="10"/>
    </row>
    <row r="168" spans="8:8" x14ac:dyDescent="0.2">
      <c r="H168" s="10"/>
    </row>
    <row r="169" spans="8:8" x14ac:dyDescent="0.2">
      <c r="H169" s="10"/>
    </row>
    <row r="170" spans="8:8" x14ac:dyDescent="0.2">
      <c r="H170" s="10"/>
    </row>
    <row r="171" spans="8:8" x14ac:dyDescent="0.2">
      <c r="H171" s="10"/>
    </row>
    <row r="172" spans="8:8" x14ac:dyDescent="0.2">
      <c r="H172" s="10"/>
    </row>
    <row r="173" spans="8:8" x14ac:dyDescent="0.2">
      <c r="H173" s="10"/>
    </row>
    <row r="174" spans="8:8" x14ac:dyDescent="0.2">
      <c r="H174" s="10"/>
    </row>
    <row r="175" spans="8:8" x14ac:dyDescent="0.2">
      <c r="H175" s="10"/>
    </row>
    <row r="176" spans="8:8" x14ac:dyDescent="0.2">
      <c r="H176" s="10"/>
    </row>
    <row r="177" spans="8:8" x14ac:dyDescent="0.2">
      <c r="H177" s="10"/>
    </row>
    <row r="178" spans="8:8" x14ac:dyDescent="0.2">
      <c r="H178" s="10"/>
    </row>
    <row r="179" spans="8:8" x14ac:dyDescent="0.2">
      <c r="H179" s="10"/>
    </row>
    <row r="180" spans="8:8" x14ac:dyDescent="0.2">
      <c r="H180" s="10"/>
    </row>
    <row r="181" spans="8:8" x14ac:dyDescent="0.2">
      <c r="H181" s="10"/>
    </row>
    <row r="182" spans="8:8" x14ac:dyDescent="0.2">
      <c r="H182" s="10"/>
    </row>
    <row r="183" spans="8:8" x14ac:dyDescent="0.2">
      <c r="H183" s="10"/>
    </row>
    <row r="184" spans="8:8" x14ac:dyDescent="0.2">
      <c r="H184" s="10"/>
    </row>
    <row r="185" spans="8:8" x14ac:dyDescent="0.2">
      <c r="H185" s="10"/>
    </row>
    <row r="186" spans="8:8" x14ac:dyDescent="0.2">
      <c r="H186" s="10"/>
    </row>
    <row r="187" spans="8:8" x14ac:dyDescent="0.2">
      <c r="H187" s="10"/>
    </row>
    <row r="188" spans="8:8" x14ac:dyDescent="0.2">
      <c r="H188" s="10"/>
    </row>
    <row r="189" spans="8:8" x14ac:dyDescent="0.2">
      <c r="H189" s="10"/>
    </row>
    <row r="190" spans="8:8" x14ac:dyDescent="0.2">
      <c r="H190" s="10"/>
    </row>
    <row r="191" spans="8:8" x14ac:dyDescent="0.2">
      <c r="H191" s="10"/>
    </row>
    <row r="192" spans="8:8" x14ac:dyDescent="0.2">
      <c r="H192" s="10"/>
    </row>
    <row r="193" spans="8:8" x14ac:dyDescent="0.2">
      <c r="H193" s="10"/>
    </row>
    <row r="194" spans="8:8" x14ac:dyDescent="0.2">
      <c r="H194" s="10"/>
    </row>
    <row r="195" spans="8:8" x14ac:dyDescent="0.2">
      <c r="H195" s="10"/>
    </row>
    <row r="196" spans="8:8" x14ac:dyDescent="0.2">
      <c r="H196" s="10"/>
    </row>
    <row r="197" spans="8:8" x14ac:dyDescent="0.2">
      <c r="H197" s="10"/>
    </row>
    <row r="198" spans="8:8" x14ac:dyDescent="0.2">
      <c r="H198" s="10"/>
    </row>
    <row r="199" spans="8:8" x14ac:dyDescent="0.2">
      <c r="H199" s="10"/>
    </row>
    <row r="200" spans="8:8" x14ac:dyDescent="0.2">
      <c r="H200" s="10"/>
    </row>
    <row r="201" spans="8:8" x14ac:dyDescent="0.2">
      <c r="H201" s="10"/>
    </row>
    <row r="202" spans="8:8" x14ac:dyDescent="0.2">
      <c r="H202" s="10"/>
    </row>
    <row r="203" spans="8:8" x14ac:dyDescent="0.2">
      <c r="H203" s="10"/>
    </row>
    <row r="204" spans="8:8" x14ac:dyDescent="0.2">
      <c r="H204" s="10"/>
    </row>
    <row r="205" spans="8:8" x14ac:dyDescent="0.2">
      <c r="H205" s="10"/>
    </row>
    <row r="206" spans="8:8" x14ac:dyDescent="0.2">
      <c r="H206" s="10"/>
    </row>
    <row r="207" spans="8:8" x14ac:dyDescent="0.2">
      <c r="H207" s="10"/>
    </row>
    <row r="208" spans="8:8" x14ac:dyDescent="0.2">
      <c r="H208" s="10"/>
    </row>
    <row r="209" spans="8:8" x14ac:dyDescent="0.2">
      <c r="H209" s="10"/>
    </row>
    <row r="210" spans="8:8" x14ac:dyDescent="0.2">
      <c r="H210" s="10"/>
    </row>
    <row r="211" spans="8:8" x14ac:dyDescent="0.2">
      <c r="H211" s="10"/>
    </row>
    <row r="212" spans="8:8" x14ac:dyDescent="0.2">
      <c r="H212" s="10"/>
    </row>
  </sheetData>
  <mergeCells count="5">
    <mergeCell ref="A1:G1"/>
    <mergeCell ref="A51:G51"/>
    <mergeCell ref="A62:B62"/>
    <mergeCell ref="A63:B63"/>
    <mergeCell ref="A64:B64"/>
  </mergeCells>
  <conditionalFormatting sqref="F2:F3 F5:F50 F52:F65539">
    <cfRule type="cellIs" dxfId="85" priority="2"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4"/>
  <sheetViews>
    <sheetView workbookViewId="0">
      <selection sqref="A1:G1"/>
    </sheetView>
  </sheetViews>
  <sheetFormatPr defaultColWidth="9.140625" defaultRowHeight="11.25" x14ac:dyDescent="0.2"/>
  <cols>
    <col min="1" max="1" width="38.7109375" style="7" bestFit="1" customWidth="1"/>
    <col min="2" max="2" width="54.28515625" style="7" bestFit="1" customWidth="1"/>
    <col min="3" max="3" width="15.5703125" style="7" bestFit="1" customWidth="1"/>
    <col min="4" max="4" width="15.28515625" style="7" bestFit="1" customWidth="1"/>
    <col min="5" max="5" width="30.85546875" style="10" customWidth="1"/>
    <col min="6" max="6" width="13.5703125" style="11" bestFit="1" customWidth="1"/>
    <col min="7" max="7" width="4.5703125" style="10" bestFit="1" customWidth="1"/>
    <col min="8" max="16384" width="9.140625" style="7"/>
  </cols>
  <sheetData>
    <row r="1" spans="1:9" s="1" customFormat="1" ht="15" x14ac:dyDescent="0.2">
      <c r="A1" s="79" t="s">
        <v>1194</v>
      </c>
      <c r="B1" s="80"/>
      <c r="C1" s="80"/>
      <c r="D1" s="80"/>
      <c r="E1" s="80"/>
      <c r="F1" s="80"/>
      <c r="G1" s="80"/>
    </row>
    <row r="2" spans="1:9" s="1" customFormat="1" ht="12" x14ac:dyDescent="0.2">
      <c r="E2" s="5"/>
      <c r="F2" s="9"/>
      <c r="G2" s="10"/>
    </row>
    <row r="3" spans="1:9" s="1" customFormat="1" ht="12" x14ac:dyDescent="0.2">
      <c r="A3" s="8" t="s">
        <v>7</v>
      </c>
      <c r="B3" s="2"/>
      <c r="C3" s="3"/>
      <c r="D3" s="3"/>
      <c r="E3" s="4"/>
      <c r="F3" s="9"/>
      <c r="G3" s="10"/>
    </row>
    <row r="4" spans="1:9" s="1" customFormat="1" ht="24.75" customHeight="1" x14ac:dyDescent="0.2">
      <c r="A4" s="6" t="s">
        <v>2</v>
      </c>
      <c r="B4" s="6" t="s">
        <v>0</v>
      </c>
      <c r="C4" s="13" t="s">
        <v>917</v>
      </c>
      <c r="D4" s="13" t="s">
        <v>1</v>
      </c>
      <c r="E4" s="53" t="s">
        <v>6</v>
      </c>
      <c r="F4" s="12" t="s">
        <v>3</v>
      </c>
      <c r="G4" s="12" t="s">
        <v>5</v>
      </c>
    </row>
    <row r="5" spans="1:9" x14ac:dyDescent="0.2">
      <c r="A5" s="16" t="s">
        <v>24</v>
      </c>
      <c r="B5" s="17"/>
      <c r="C5" s="17"/>
      <c r="D5" s="17"/>
      <c r="E5" s="18"/>
      <c r="F5" s="19"/>
      <c r="G5" s="18"/>
    </row>
    <row r="6" spans="1:9" x14ac:dyDescent="0.2">
      <c r="A6" s="20" t="s">
        <v>25</v>
      </c>
      <c r="B6" s="21"/>
      <c r="C6" s="21"/>
      <c r="D6" s="21"/>
      <c r="E6" s="22"/>
      <c r="F6" s="23"/>
      <c r="G6" s="22"/>
    </row>
    <row r="7" spans="1:9" x14ac:dyDescent="0.2">
      <c r="A7" s="21" t="s">
        <v>1195</v>
      </c>
      <c r="B7" s="21" t="s">
        <v>1196</v>
      </c>
      <c r="C7" s="21" t="s">
        <v>26</v>
      </c>
      <c r="D7" s="24">
        <v>150</v>
      </c>
      <c r="E7" s="22">
        <v>1586.2811721</v>
      </c>
      <c r="F7" s="23">
        <v>7.3351489316671001</v>
      </c>
      <c r="G7" s="22">
        <v>7.3800999999999997</v>
      </c>
    </row>
    <row r="8" spans="1:9" x14ac:dyDescent="0.2">
      <c r="A8" s="21" t="s">
        <v>1197</v>
      </c>
      <c r="B8" s="21" t="s">
        <v>1198</v>
      </c>
      <c r="C8" s="21" t="s">
        <v>27</v>
      </c>
      <c r="D8" s="24">
        <v>150</v>
      </c>
      <c r="E8" s="22">
        <v>1562.7456575000001</v>
      </c>
      <c r="F8" s="23">
        <v>7.22631797041584</v>
      </c>
      <c r="G8" s="22">
        <v>7.77</v>
      </c>
    </row>
    <row r="9" spans="1:9" x14ac:dyDescent="0.2">
      <c r="A9" s="21" t="s">
        <v>1199</v>
      </c>
      <c r="B9" s="21" t="s">
        <v>1200</v>
      </c>
      <c r="C9" s="21" t="s">
        <v>26</v>
      </c>
      <c r="D9" s="24">
        <v>150</v>
      </c>
      <c r="E9" s="22">
        <v>1552.0832465999999</v>
      </c>
      <c r="F9" s="23">
        <v>7.1770137403097802</v>
      </c>
      <c r="G9" s="22">
        <v>7.54</v>
      </c>
    </row>
    <row r="10" spans="1:9" x14ac:dyDescent="0.2">
      <c r="A10" s="21" t="s">
        <v>1201</v>
      </c>
      <c r="B10" s="21" t="s">
        <v>1202</v>
      </c>
      <c r="C10" s="21" t="s">
        <v>27</v>
      </c>
      <c r="D10" s="24">
        <v>150</v>
      </c>
      <c r="E10" s="22">
        <v>1532.5149862999999</v>
      </c>
      <c r="F10" s="23">
        <v>7.08652782510213</v>
      </c>
      <c r="G10" s="22">
        <v>7.6449999999999996</v>
      </c>
    </row>
    <row r="11" spans="1:9" x14ac:dyDescent="0.2">
      <c r="A11" s="21" t="s">
        <v>1203</v>
      </c>
      <c r="B11" s="21" t="s">
        <v>1204</v>
      </c>
      <c r="C11" s="21" t="s">
        <v>27</v>
      </c>
      <c r="D11" s="24">
        <v>100</v>
      </c>
      <c r="E11" s="22">
        <v>1032.4996027</v>
      </c>
      <c r="F11" s="23">
        <v>4.7743984426577901</v>
      </c>
      <c r="G11" s="22">
        <v>7.34</v>
      </c>
    </row>
    <row r="12" spans="1:9" x14ac:dyDescent="0.2">
      <c r="A12" s="20" t="s">
        <v>28</v>
      </c>
      <c r="B12" s="20"/>
      <c r="C12" s="20"/>
      <c r="D12" s="20"/>
      <c r="E12" s="25">
        <f>SUM(E6:E11)</f>
        <v>7266.1246652</v>
      </c>
      <c r="F12" s="26">
        <f>SUM(F6:F11)</f>
        <v>33.599406910152645</v>
      </c>
      <c r="G12" s="25"/>
      <c r="H12" s="14"/>
      <c r="I12" s="14"/>
    </row>
    <row r="13" spans="1:9" x14ac:dyDescent="0.2">
      <c r="A13" s="21"/>
      <c r="B13" s="21"/>
      <c r="C13" s="21"/>
      <c r="D13" s="21"/>
      <c r="E13" s="22"/>
      <c r="F13" s="23"/>
      <c r="G13" s="22"/>
    </row>
    <row r="14" spans="1:9" x14ac:dyDescent="0.2">
      <c r="A14" s="20" t="s">
        <v>29</v>
      </c>
      <c r="B14" s="21"/>
      <c r="C14" s="21"/>
      <c r="D14" s="21"/>
      <c r="E14" s="22"/>
      <c r="F14" s="23"/>
      <c r="G14" s="22"/>
    </row>
    <row r="15" spans="1:9" x14ac:dyDescent="0.2">
      <c r="A15" s="20" t="s">
        <v>930</v>
      </c>
      <c r="B15" s="21"/>
      <c r="C15" s="21"/>
      <c r="D15" s="21"/>
      <c r="E15" s="22"/>
      <c r="F15" s="23"/>
      <c r="G15" s="22"/>
    </row>
    <row r="16" spans="1:9" x14ac:dyDescent="0.2">
      <c r="A16" s="21" t="s">
        <v>1066</v>
      </c>
      <c r="B16" s="21" t="s">
        <v>1067</v>
      </c>
      <c r="C16" s="21" t="s">
        <v>1051</v>
      </c>
      <c r="D16" s="24">
        <v>400</v>
      </c>
      <c r="E16" s="22">
        <v>1968.2639999999999</v>
      </c>
      <c r="F16" s="23">
        <v>9.1014820264970506</v>
      </c>
      <c r="G16" s="22">
        <v>7.1772999999999998</v>
      </c>
    </row>
    <row r="17" spans="1:9" x14ac:dyDescent="0.2">
      <c r="A17" s="21" t="s">
        <v>1074</v>
      </c>
      <c r="B17" s="21" t="s">
        <v>1075</v>
      </c>
      <c r="C17" s="21" t="s">
        <v>962</v>
      </c>
      <c r="D17" s="24">
        <v>300</v>
      </c>
      <c r="E17" s="22">
        <v>1470.5985000000001</v>
      </c>
      <c r="F17" s="23">
        <v>6.8002187795659097</v>
      </c>
      <c r="G17" s="22">
        <v>7.2251000000000003</v>
      </c>
    </row>
    <row r="18" spans="1:9" x14ac:dyDescent="0.2">
      <c r="A18" s="21" t="s">
        <v>1037</v>
      </c>
      <c r="B18" s="21" t="s">
        <v>1038</v>
      </c>
      <c r="C18" s="21" t="s">
        <v>936</v>
      </c>
      <c r="D18" s="24">
        <v>300</v>
      </c>
      <c r="E18" s="22">
        <v>1451.0340000000001</v>
      </c>
      <c r="F18" s="23">
        <v>6.7097502524235102</v>
      </c>
      <c r="G18" s="22">
        <v>7.42</v>
      </c>
    </row>
    <row r="19" spans="1:9" x14ac:dyDescent="0.2">
      <c r="A19" s="21" t="s">
        <v>1045</v>
      </c>
      <c r="B19" s="21" t="s">
        <v>1046</v>
      </c>
      <c r="C19" s="21" t="s">
        <v>933</v>
      </c>
      <c r="D19" s="24">
        <v>300</v>
      </c>
      <c r="E19" s="22">
        <v>1399.0574999999999</v>
      </c>
      <c r="F19" s="23">
        <v>6.4694048614849899</v>
      </c>
      <c r="G19" s="22">
        <v>7.5674999999999999</v>
      </c>
    </row>
    <row r="20" spans="1:9" x14ac:dyDescent="0.2">
      <c r="A20" s="20" t="s">
        <v>28</v>
      </c>
      <c r="B20" s="20"/>
      <c r="C20" s="20"/>
      <c r="D20" s="20"/>
      <c r="E20" s="25">
        <f>SUM(E15:E19)</f>
        <v>6288.9540000000006</v>
      </c>
      <c r="F20" s="26">
        <f>SUM(F15:F19)</f>
        <v>29.080855919971459</v>
      </c>
      <c r="G20" s="25"/>
      <c r="H20" s="14"/>
      <c r="I20" s="14"/>
    </row>
    <row r="21" spans="1:9" x14ac:dyDescent="0.2">
      <c r="A21" s="21"/>
      <c r="B21" s="21"/>
      <c r="C21" s="21"/>
      <c r="D21" s="21"/>
      <c r="E21" s="22"/>
      <c r="F21" s="23"/>
      <c r="G21" s="22"/>
    </row>
    <row r="22" spans="1:9" x14ac:dyDescent="0.2">
      <c r="A22" s="20" t="s">
        <v>949</v>
      </c>
      <c r="B22" s="21"/>
      <c r="C22" s="21"/>
      <c r="D22" s="21"/>
      <c r="E22" s="22"/>
      <c r="F22" s="23"/>
      <c r="G22" s="22"/>
    </row>
    <row r="23" spans="1:9" x14ac:dyDescent="0.2">
      <c r="A23" s="21" t="s">
        <v>1106</v>
      </c>
      <c r="B23" s="21" t="s">
        <v>1107</v>
      </c>
      <c r="C23" s="21" t="s">
        <v>933</v>
      </c>
      <c r="D23" s="24">
        <v>300</v>
      </c>
      <c r="E23" s="22">
        <v>1457.7809999999999</v>
      </c>
      <c r="F23" s="23">
        <v>6.74094916640699</v>
      </c>
      <c r="G23" s="22">
        <v>7.66</v>
      </c>
    </row>
    <row r="24" spans="1:9" x14ac:dyDescent="0.2">
      <c r="A24" s="21" t="s">
        <v>1100</v>
      </c>
      <c r="B24" s="21" t="s">
        <v>1101</v>
      </c>
      <c r="C24" s="21" t="s">
        <v>933</v>
      </c>
      <c r="D24" s="24">
        <v>200</v>
      </c>
      <c r="E24" s="22">
        <v>979.303</v>
      </c>
      <c r="F24" s="23">
        <v>4.5284111547001</v>
      </c>
      <c r="G24" s="22">
        <v>8.2949000000000002</v>
      </c>
    </row>
    <row r="25" spans="1:9" x14ac:dyDescent="0.2">
      <c r="A25" s="21" t="s">
        <v>1205</v>
      </c>
      <c r="B25" s="21" t="s">
        <v>1206</v>
      </c>
      <c r="C25" s="21" t="s">
        <v>933</v>
      </c>
      <c r="D25" s="24">
        <v>100</v>
      </c>
      <c r="E25" s="22">
        <v>466.31450000000001</v>
      </c>
      <c r="F25" s="23">
        <v>2.1562925707348999</v>
      </c>
      <c r="G25" s="22">
        <v>7.7549999999999999</v>
      </c>
    </row>
    <row r="26" spans="1:9" x14ac:dyDescent="0.2">
      <c r="A26" s="21" t="s">
        <v>1094</v>
      </c>
      <c r="B26" s="21" t="s">
        <v>1095</v>
      </c>
      <c r="C26" s="21" t="s">
        <v>933</v>
      </c>
      <c r="D26" s="24">
        <v>100</v>
      </c>
      <c r="E26" s="22">
        <v>465.25</v>
      </c>
      <c r="F26" s="23">
        <v>2.15137019872728</v>
      </c>
      <c r="G26" s="22">
        <v>7.7450000000000001</v>
      </c>
    </row>
    <row r="27" spans="1:9" x14ac:dyDescent="0.2">
      <c r="A27" s="20" t="s">
        <v>28</v>
      </c>
      <c r="B27" s="20"/>
      <c r="C27" s="20"/>
      <c r="D27" s="20"/>
      <c r="E27" s="25">
        <f>SUM(E22:E26)</f>
        <v>3368.6484999999998</v>
      </c>
      <c r="F27" s="26">
        <f>SUM(F22:F26)</f>
        <v>15.57702309056927</v>
      </c>
      <c r="G27" s="25"/>
      <c r="H27" s="14"/>
      <c r="I27" s="14"/>
    </row>
    <row r="28" spans="1:9" x14ac:dyDescent="0.2">
      <c r="A28" s="21"/>
      <c r="B28" s="21"/>
      <c r="C28" s="21"/>
      <c r="D28" s="21"/>
      <c r="E28" s="22"/>
      <c r="F28" s="23"/>
      <c r="G28" s="22"/>
    </row>
    <row r="29" spans="1:9" x14ac:dyDescent="0.2">
      <c r="A29" s="20" t="s">
        <v>30</v>
      </c>
      <c r="B29" s="21"/>
      <c r="C29" s="21"/>
      <c r="D29" s="21"/>
      <c r="E29" s="22"/>
      <c r="F29" s="23"/>
      <c r="G29" s="22"/>
    </row>
    <row r="30" spans="1:9" x14ac:dyDescent="0.2">
      <c r="A30" s="21" t="s">
        <v>1110</v>
      </c>
      <c r="B30" s="21" t="s">
        <v>1111</v>
      </c>
      <c r="C30" s="21" t="s">
        <v>32</v>
      </c>
      <c r="D30" s="24">
        <v>1000000</v>
      </c>
      <c r="E30" s="22">
        <v>951.86099999999999</v>
      </c>
      <c r="F30" s="23">
        <v>4.4015161498780202</v>
      </c>
      <c r="G30" s="22">
        <v>6.6401000000000003</v>
      </c>
    </row>
    <row r="31" spans="1:9" x14ac:dyDescent="0.2">
      <c r="A31" s="20" t="s">
        <v>28</v>
      </c>
      <c r="B31" s="20"/>
      <c r="C31" s="20"/>
      <c r="D31" s="20"/>
      <c r="E31" s="25">
        <f>SUM(E29:E30)</f>
        <v>951.86099999999999</v>
      </c>
      <c r="F31" s="26">
        <f>SUM(F29:F30)</f>
        <v>4.4015161498780202</v>
      </c>
      <c r="G31" s="25"/>
      <c r="H31" s="14"/>
      <c r="I31" s="14"/>
    </row>
    <row r="32" spans="1:9" x14ac:dyDescent="0.2">
      <c r="A32" s="21"/>
      <c r="B32" s="21"/>
      <c r="C32" s="21"/>
      <c r="D32" s="21"/>
      <c r="E32" s="22"/>
      <c r="F32" s="23"/>
      <c r="G32" s="22"/>
    </row>
    <row r="33" spans="1:9" x14ac:dyDescent="0.2">
      <c r="A33" s="20" t="s">
        <v>31</v>
      </c>
      <c r="B33" s="21"/>
      <c r="C33" s="21"/>
      <c r="D33" s="21"/>
      <c r="E33" s="22"/>
      <c r="F33" s="23"/>
      <c r="G33" s="22"/>
    </row>
    <row r="34" spans="1:9" x14ac:dyDescent="0.2">
      <c r="A34" s="21" t="s">
        <v>1131</v>
      </c>
      <c r="B34" s="21" t="s">
        <v>1132</v>
      </c>
      <c r="C34" s="21" t="s">
        <v>32</v>
      </c>
      <c r="D34" s="24">
        <v>1500000</v>
      </c>
      <c r="E34" s="22">
        <v>1527.6653332999999</v>
      </c>
      <c r="F34" s="23">
        <v>7.0641024646757602</v>
      </c>
      <c r="G34" s="22">
        <v>7.1678002773731402</v>
      </c>
    </row>
    <row r="35" spans="1:9" x14ac:dyDescent="0.2">
      <c r="A35" s="20" t="s">
        <v>28</v>
      </c>
      <c r="B35" s="20"/>
      <c r="C35" s="20"/>
      <c r="D35" s="20"/>
      <c r="E35" s="25">
        <f>SUM(E34:E34)</f>
        <v>1527.6653332999999</v>
      </c>
      <c r="F35" s="26">
        <f>SUM(F34:F34)</f>
        <v>7.0641024646757602</v>
      </c>
      <c r="G35" s="25"/>
      <c r="H35" s="14"/>
      <c r="I35" s="14"/>
    </row>
    <row r="36" spans="1:9" x14ac:dyDescent="0.2">
      <c r="A36" s="21"/>
      <c r="B36" s="21"/>
      <c r="C36" s="21"/>
      <c r="D36" s="21"/>
      <c r="E36" s="22"/>
      <c r="F36" s="23"/>
      <c r="G36" s="22"/>
    </row>
    <row r="37" spans="1:9" x14ac:dyDescent="0.2">
      <c r="A37" s="20" t="s">
        <v>33</v>
      </c>
      <c r="B37" s="20"/>
      <c r="C37" s="20"/>
      <c r="D37" s="20"/>
      <c r="E37" s="25">
        <f>E12+E20+E27+E31+E35</f>
        <v>19403.253498500002</v>
      </c>
      <c r="F37" s="26">
        <f>F12+F20+F27+F31+F35</f>
        <v>89.722904535247153</v>
      </c>
      <c r="G37" s="25"/>
      <c r="H37" s="14"/>
      <c r="I37" s="14"/>
    </row>
    <row r="38" spans="1:9" x14ac:dyDescent="0.2">
      <c r="A38" s="20"/>
      <c r="B38" s="20"/>
      <c r="C38" s="20"/>
      <c r="D38" s="20"/>
      <c r="E38" s="25"/>
      <c r="F38" s="26"/>
      <c r="G38" s="25"/>
      <c r="H38" s="14"/>
      <c r="I38" s="14"/>
    </row>
    <row r="39" spans="1:9" x14ac:dyDescent="0.2">
      <c r="A39" s="20" t="s">
        <v>35</v>
      </c>
      <c r="B39" s="20"/>
      <c r="C39" s="20"/>
      <c r="D39" s="20"/>
      <c r="E39" s="25">
        <f>E41-(E12+E20+E27+E31+E35)</f>
        <v>2222.499255499999</v>
      </c>
      <c r="F39" s="26">
        <f>F41-(F12+F20+F27+F31+F35)</f>
        <v>10.277095464752847</v>
      </c>
      <c r="G39" s="25"/>
      <c r="H39" s="14"/>
      <c r="I39" s="14"/>
    </row>
    <row r="40" spans="1:9" x14ac:dyDescent="0.2">
      <c r="A40" s="20"/>
      <c r="B40" s="20"/>
      <c r="C40" s="20"/>
      <c r="D40" s="20"/>
      <c r="E40" s="25"/>
      <c r="F40" s="26"/>
      <c r="G40" s="25"/>
      <c r="H40" s="14"/>
      <c r="I40" s="14"/>
    </row>
    <row r="41" spans="1:9" x14ac:dyDescent="0.2">
      <c r="A41" s="27" t="s">
        <v>34</v>
      </c>
      <c r="B41" s="27"/>
      <c r="C41" s="27"/>
      <c r="D41" s="27"/>
      <c r="E41" s="28">
        <v>21625.752754000001</v>
      </c>
      <c r="F41" s="29">
        <v>100</v>
      </c>
      <c r="G41" s="28"/>
      <c r="H41" s="14"/>
      <c r="I41" s="14"/>
    </row>
    <row r="43" spans="1:9" x14ac:dyDescent="0.2">
      <c r="A43" s="14" t="s">
        <v>993</v>
      </c>
    </row>
    <row r="44" spans="1:9" x14ac:dyDescent="0.2">
      <c r="A44" s="14" t="s">
        <v>36</v>
      </c>
    </row>
    <row r="45" spans="1:9" x14ac:dyDescent="0.2">
      <c r="A45" s="14" t="s">
        <v>995</v>
      </c>
    </row>
    <row r="46" spans="1:9" x14ac:dyDescent="0.2">
      <c r="A46" s="14"/>
    </row>
    <row r="47" spans="1:9" ht="33.75" customHeight="1" x14ac:dyDescent="0.2">
      <c r="A47" s="81" t="s">
        <v>996</v>
      </c>
      <c r="B47" s="81"/>
      <c r="C47" s="81"/>
      <c r="D47" s="81"/>
      <c r="E47" s="81"/>
      <c r="F47" s="81"/>
      <c r="G47" s="81"/>
    </row>
    <row r="49" spans="1:5" x14ac:dyDescent="0.2">
      <c r="A49" s="14" t="s">
        <v>37</v>
      </c>
    </row>
    <row r="50" spans="1:5" x14ac:dyDescent="0.2">
      <c r="A50" s="14" t="s">
        <v>38</v>
      </c>
    </row>
    <row r="51" spans="1:5" x14ac:dyDescent="0.2">
      <c r="A51" s="14" t="s">
        <v>39</v>
      </c>
      <c r="B51" s="14"/>
      <c r="C51" s="30" t="s">
        <v>869</v>
      </c>
      <c r="D51" s="14" t="s">
        <v>40</v>
      </c>
    </row>
    <row r="52" spans="1:5" x14ac:dyDescent="0.2">
      <c r="A52" s="7" t="s">
        <v>42</v>
      </c>
      <c r="C52" s="59" t="s">
        <v>867</v>
      </c>
      <c r="D52" s="31">
        <v>10.1793</v>
      </c>
    </row>
    <row r="53" spans="1:5" x14ac:dyDescent="0.2">
      <c r="A53" s="7" t="s">
        <v>43</v>
      </c>
      <c r="C53" s="59" t="s">
        <v>867</v>
      </c>
      <c r="D53" s="31">
        <v>10.1793</v>
      </c>
    </row>
    <row r="54" spans="1:5" x14ac:dyDescent="0.2">
      <c r="A54" s="7" t="s">
        <v>44</v>
      </c>
      <c r="C54" s="59" t="s">
        <v>867</v>
      </c>
      <c r="D54" s="31">
        <v>10.192500000000001</v>
      </c>
    </row>
    <row r="55" spans="1:5" x14ac:dyDescent="0.2">
      <c r="A55" s="7" t="s">
        <v>45</v>
      </c>
      <c r="C55" s="59" t="s">
        <v>867</v>
      </c>
      <c r="D55" s="31">
        <v>10.192500000000001</v>
      </c>
    </row>
    <row r="57" spans="1:5" x14ac:dyDescent="0.2">
      <c r="A57" s="7" t="s">
        <v>1207</v>
      </c>
    </row>
    <row r="58" spans="1:5" x14ac:dyDescent="0.2">
      <c r="A58" s="7" t="s">
        <v>46</v>
      </c>
    </row>
    <row r="60" spans="1:5" x14ac:dyDescent="0.2">
      <c r="A60" s="14" t="s">
        <v>47</v>
      </c>
      <c r="D60" s="30" t="s">
        <v>48</v>
      </c>
    </row>
    <row r="62" spans="1:5" x14ac:dyDescent="0.2">
      <c r="A62" s="14" t="s">
        <v>1012</v>
      </c>
      <c r="D62" s="32">
        <v>0.65208482305895399</v>
      </c>
      <c r="E62" s="10" t="s">
        <v>49</v>
      </c>
    </row>
    <row r="64" spans="1:5" x14ac:dyDescent="0.2">
      <c r="A64" s="14" t="s">
        <v>1266</v>
      </c>
      <c r="D64" s="30" t="s">
        <v>48</v>
      </c>
    </row>
    <row r="66" spans="1:1" x14ac:dyDescent="0.2">
      <c r="A66" s="14" t="s">
        <v>1013</v>
      </c>
    </row>
    <row r="68" spans="1:1" x14ac:dyDescent="0.2">
      <c r="A68" s="62" t="s">
        <v>885</v>
      </c>
    </row>
    <row r="69" spans="1:1" x14ac:dyDescent="0.2">
      <c r="A69" s="63"/>
    </row>
    <row r="70" spans="1:1" x14ac:dyDescent="0.2">
      <c r="A70" s="64"/>
    </row>
    <row r="71" spans="1:1" x14ac:dyDescent="0.2">
      <c r="A71" s="64"/>
    </row>
    <row r="72" spans="1:1" x14ac:dyDescent="0.2">
      <c r="A72" s="64"/>
    </row>
    <row r="73" spans="1:1" x14ac:dyDescent="0.2">
      <c r="A73" s="64"/>
    </row>
    <row r="74" spans="1:1" x14ac:dyDescent="0.2">
      <c r="A74" s="64"/>
    </row>
    <row r="75" spans="1:1" x14ac:dyDescent="0.2">
      <c r="A75" s="64"/>
    </row>
    <row r="76" spans="1:1" x14ac:dyDescent="0.2">
      <c r="A76" s="64"/>
    </row>
    <row r="77" spans="1:1" x14ac:dyDescent="0.2">
      <c r="A77" s="64"/>
    </row>
    <row r="78" spans="1:1" x14ac:dyDescent="0.2">
      <c r="A78" s="64"/>
    </row>
    <row r="79" spans="1:1" x14ac:dyDescent="0.2">
      <c r="A79" s="64"/>
    </row>
    <row r="80" spans="1:1" x14ac:dyDescent="0.2">
      <c r="A80" s="64"/>
    </row>
    <row r="81" spans="1:1" x14ac:dyDescent="0.2">
      <c r="A81" s="64"/>
    </row>
    <row r="82" spans="1:1" x14ac:dyDescent="0.2">
      <c r="A82" s="64"/>
    </row>
    <row r="83" spans="1:1" x14ac:dyDescent="0.2">
      <c r="A83" s="64"/>
    </row>
    <row r="84" spans="1:1" x14ac:dyDescent="0.2">
      <c r="A84" s="64"/>
    </row>
    <row r="85" spans="1:1" x14ac:dyDescent="0.2">
      <c r="A85" s="62" t="s">
        <v>1208</v>
      </c>
    </row>
    <row r="86" spans="1:1" x14ac:dyDescent="0.2">
      <c r="A86" s="64"/>
    </row>
    <row r="87" spans="1:1" x14ac:dyDescent="0.2">
      <c r="A87" s="62" t="s">
        <v>886</v>
      </c>
    </row>
    <row r="88" spans="1:1" x14ac:dyDescent="0.2">
      <c r="A88" s="64"/>
    </row>
    <row r="89" spans="1:1" x14ac:dyDescent="0.2">
      <c r="A89" s="64"/>
    </row>
    <row r="90" spans="1:1" x14ac:dyDescent="0.2">
      <c r="A90" s="64"/>
    </row>
    <row r="91" spans="1:1" x14ac:dyDescent="0.2">
      <c r="A91" s="64"/>
    </row>
    <row r="92" spans="1:1" x14ac:dyDescent="0.2">
      <c r="A92" s="64"/>
    </row>
    <row r="93" spans="1:1" x14ac:dyDescent="0.2">
      <c r="A93" s="64"/>
    </row>
    <row r="94" spans="1:1" x14ac:dyDescent="0.2">
      <c r="A94" s="64"/>
    </row>
    <row r="95" spans="1:1" x14ac:dyDescent="0.2">
      <c r="A95" s="64"/>
    </row>
    <row r="96" spans="1:1" x14ac:dyDescent="0.2">
      <c r="A96" s="64"/>
    </row>
    <row r="97" spans="1:1" x14ac:dyDescent="0.2">
      <c r="A97" s="64"/>
    </row>
    <row r="98" spans="1:1" x14ac:dyDescent="0.2">
      <c r="A98" s="64"/>
    </row>
    <row r="99" spans="1:1" x14ac:dyDescent="0.2">
      <c r="A99" s="64"/>
    </row>
    <row r="100" spans="1:1" x14ac:dyDescent="0.2">
      <c r="A100" s="64"/>
    </row>
    <row r="102" spans="1:1" x14ac:dyDescent="0.2">
      <c r="A102" s="7" t="s">
        <v>884</v>
      </c>
    </row>
    <row r="103" spans="1:1" x14ac:dyDescent="0.2">
      <c r="A103" s="64"/>
    </row>
    <row r="104" spans="1:1" x14ac:dyDescent="0.2">
      <c r="A104" s="63"/>
    </row>
  </sheetData>
  <mergeCells count="2">
    <mergeCell ref="A1:G1"/>
    <mergeCell ref="A47:G47"/>
  </mergeCells>
  <conditionalFormatting sqref="F2:F3 F5:F46 F48:F65539">
    <cfRule type="cellIs" dxfId="84" priority="2"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84"/>
  <sheetViews>
    <sheetView workbookViewId="0">
      <selection sqref="A1:G1"/>
    </sheetView>
  </sheetViews>
  <sheetFormatPr defaultColWidth="9.140625" defaultRowHeight="11.25" x14ac:dyDescent="0.2"/>
  <cols>
    <col min="1" max="1" width="38.7109375" style="7" bestFit="1" customWidth="1"/>
    <col min="2" max="2" width="34" style="7" bestFit="1" customWidth="1"/>
    <col min="3" max="3" width="15.5703125" style="7" bestFit="1" customWidth="1"/>
    <col min="4" max="4" width="15.28515625" style="7" bestFit="1" customWidth="1"/>
    <col min="5" max="5" width="30.85546875" style="10" customWidth="1"/>
    <col min="6" max="6" width="13.5703125" style="11" bestFit="1" customWidth="1"/>
    <col min="7" max="7" width="4.5703125" style="10" bestFit="1" customWidth="1"/>
    <col min="8" max="16384" width="9.140625" style="7"/>
  </cols>
  <sheetData>
    <row r="1" spans="1:9" s="1" customFormat="1" ht="15" x14ac:dyDescent="0.2">
      <c r="A1" s="79" t="s">
        <v>1209</v>
      </c>
      <c r="B1" s="80"/>
      <c r="C1" s="80"/>
      <c r="D1" s="80"/>
      <c r="E1" s="80"/>
      <c r="F1" s="80"/>
      <c r="G1" s="80"/>
    </row>
    <row r="2" spans="1:9" s="1" customFormat="1" ht="12" x14ac:dyDescent="0.2">
      <c r="E2" s="5"/>
      <c r="F2" s="9"/>
      <c r="G2" s="10"/>
    </row>
    <row r="3" spans="1:9" s="1" customFormat="1" ht="12" x14ac:dyDescent="0.2">
      <c r="A3" s="8" t="s">
        <v>7</v>
      </c>
      <c r="B3" s="2"/>
      <c r="C3" s="3"/>
      <c r="D3" s="3"/>
      <c r="E3" s="4"/>
      <c r="F3" s="9"/>
      <c r="G3" s="10"/>
    </row>
    <row r="4" spans="1:9" s="1" customFormat="1" ht="24.75" customHeight="1" x14ac:dyDescent="0.2">
      <c r="A4" s="6" t="s">
        <v>2</v>
      </c>
      <c r="B4" s="6" t="s">
        <v>0</v>
      </c>
      <c r="C4" s="13" t="s">
        <v>917</v>
      </c>
      <c r="D4" s="13" t="s">
        <v>1</v>
      </c>
      <c r="E4" s="53" t="s">
        <v>6</v>
      </c>
      <c r="F4" s="12" t="s">
        <v>3</v>
      </c>
      <c r="G4" s="12" t="s">
        <v>5</v>
      </c>
    </row>
    <row r="5" spans="1:9" x14ac:dyDescent="0.2">
      <c r="A5" s="16" t="s">
        <v>24</v>
      </c>
      <c r="B5" s="17"/>
      <c r="C5" s="17"/>
      <c r="D5" s="17"/>
      <c r="E5" s="18"/>
      <c r="F5" s="19"/>
      <c r="G5" s="18"/>
    </row>
    <row r="6" spans="1:9" x14ac:dyDescent="0.2">
      <c r="A6" s="20" t="s">
        <v>25</v>
      </c>
      <c r="B6" s="21"/>
      <c r="C6" s="21"/>
      <c r="D6" s="21"/>
      <c r="E6" s="22"/>
      <c r="F6" s="23"/>
      <c r="G6" s="22"/>
    </row>
    <row r="7" spans="1:9" x14ac:dyDescent="0.2">
      <c r="A7" s="21" t="s">
        <v>1153</v>
      </c>
      <c r="B7" s="21" t="s">
        <v>1154</v>
      </c>
      <c r="C7" s="21" t="s">
        <v>55</v>
      </c>
      <c r="D7" s="24">
        <v>500</v>
      </c>
      <c r="E7" s="22">
        <v>515.27544520000004</v>
      </c>
      <c r="F7" s="23">
        <v>8.2153971142858495</v>
      </c>
      <c r="G7" s="22">
        <v>8.5218000000000007</v>
      </c>
    </row>
    <row r="8" spans="1:9" x14ac:dyDescent="0.2">
      <c r="A8" s="21" t="s">
        <v>1210</v>
      </c>
      <c r="B8" s="21" t="s">
        <v>1211</v>
      </c>
      <c r="C8" s="21" t="s">
        <v>55</v>
      </c>
      <c r="D8" s="24">
        <v>500</v>
      </c>
      <c r="E8" s="22">
        <v>513.12027399999999</v>
      </c>
      <c r="F8" s="23">
        <v>8.1810357112300505</v>
      </c>
      <c r="G8" s="22">
        <v>7.6</v>
      </c>
    </row>
    <row r="9" spans="1:9" x14ac:dyDescent="0.2">
      <c r="A9" s="21" t="s">
        <v>57</v>
      </c>
      <c r="B9" s="21" t="s">
        <v>56</v>
      </c>
      <c r="C9" s="21" t="s">
        <v>58</v>
      </c>
      <c r="D9" s="24">
        <v>500</v>
      </c>
      <c r="E9" s="22">
        <v>507.80701370000003</v>
      </c>
      <c r="F9" s="23">
        <v>8.0963226829988493</v>
      </c>
      <c r="G9" s="22">
        <v>7.8949999999999996</v>
      </c>
    </row>
    <row r="10" spans="1:9" x14ac:dyDescent="0.2">
      <c r="A10" s="21" t="s">
        <v>60</v>
      </c>
      <c r="B10" s="21" t="s">
        <v>59</v>
      </c>
      <c r="C10" s="21" t="s">
        <v>55</v>
      </c>
      <c r="D10" s="24">
        <v>50</v>
      </c>
      <c r="E10" s="22">
        <v>497.2708356</v>
      </c>
      <c r="F10" s="23">
        <v>7.9283370202534797</v>
      </c>
      <c r="G10" s="22">
        <v>7.6</v>
      </c>
    </row>
    <row r="11" spans="1:9" x14ac:dyDescent="0.2">
      <c r="A11" s="20" t="s">
        <v>28</v>
      </c>
      <c r="B11" s="20"/>
      <c r="C11" s="20"/>
      <c r="D11" s="20"/>
      <c r="E11" s="25">
        <f>SUM(E6:E10)</f>
        <v>2033.4735685000001</v>
      </c>
      <c r="F11" s="26">
        <f>SUM(F6:F10)</f>
        <v>32.421092528768227</v>
      </c>
      <c r="G11" s="25"/>
      <c r="H11" s="14"/>
      <c r="I11" s="14"/>
    </row>
    <row r="12" spans="1:9" x14ac:dyDescent="0.2">
      <c r="A12" s="21"/>
      <c r="B12" s="21"/>
      <c r="C12" s="21"/>
      <c r="D12" s="21"/>
      <c r="E12" s="22"/>
      <c r="F12" s="23"/>
      <c r="G12" s="22"/>
    </row>
    <row r="13" spans="1:9" x14ac:dyDescent="0.2">
      <c r="A13" s="20" t="s">
        <v>31</v>
      </c>
      <c r="B13" s="21"/>
      <c r="C13" s="21"/>
      <c r="D13" s="21"/>
      <c r="E13" s="22"/>
      <c r="F13" s="23"/>
      <c r="G13" s="22"/>
    </row>
    <row r="14" spans="1:9" x14ac:dyDescent="0.2">
      <c r="A14" s="21" t="s">
        <v>62</v>
      </c>
      <c r="B14" s="21" t="s">
        <v>61</v>
      </c>
      <c r="C14" s="21" t="s">
        <v>32</v>
      </c>
      <c r="D14" s="24">
        <v>2515400</v>
      </c>
      <c r="E14" s="22">
        <v>2546.5642686000001</v>
      </c>
      <c r="F14" s="23">
        <v>40.601656722608901</v>
      </c>
      <c r="G14" s="22">
        <v>6.8687824651124796</v>
      </c>
    </row>
    <row r="15" spans="1:9" x14ac:dyDescent="0.2">
      <c r="A15" s="21" t="s">
        <v>1137</v>
      </c>
      <c r="B15" s="21" t="s">
        <v>1138</v>
      </c>
      <c r="C15" s="21" t="s">
        <v>32</v>
      </c>
      <c r="D15" s="24">
        <v>1500000</v>
      </c>
      <c r="E15" s="22">
        <v>1524.1305</v>
      </c>
      <c r="F15" s="23">
        <v>24.3002794488586</v>
      </c>
      <c r="G15" s="22">
        <v>7.4107827380923101</v>
      </c>
    </row>
    <row r="16" spans="1:9" x14ac:dyDescent="0.2">
      <c r="A16" s="20" t="s">
        <v>28</v>
      </c>
      <c r="B16" s="20"/>
      <c r="C16" s="20"/>
      <c r="D16" s="20"/>
      <c r="E16" s="25">
        <f>SUM(E14:E15)</f>
        <v>4070.6947686000003</v>
      </c>
      <c r="F16" s="26">
        <f>SUM(F14:F15)</f>
        <v>64.901936171467497</v>
      </c>
      <c r="G16" s="25"/>
      <c r="H16" s="14"/>
      <c r="I16" s="14"/>
    </row>
    <row r="17" spans="1:9" x14ac:dyDescent="0.2">
      <c r="A17" s="21"/>
      <c r="B17" s="21"/>
      <c r="C17" s="21"/>
      <c r="D17" s="21"/>
      <c r="E17" s="22"/>
      <c r="F17" s="23"/>
      <c r="G17" s="22"/>
    </row>
    <row r="18" spans="1:9" x14ac:dyDescent="0.2">
      <c r="A18" s="20" t="s">
        <v>33</v>
      </c>
      <c r="B18" s="20"/>
      <c r="C18" s="20"/>
      <c r="D18" s="20"/>
      <c r="E18" s="25">
        <f>E11+E16</f>
        <v>6104.1683370999999</v>
      </c>
      <c r="F18" s="26">
        <f>F11+F16</f>
        <v>97.323028700235724</v>
      </c>
      <c r="G18" s="25"/>
      <c r="H18" s="14"/>
      <c r="I18" s="14"/>
    </row>
    <row r="19" spans="1:9" x14ac:dyDescent="0.2">
      <c r="A19" s="20"/>
      <c r="B19" s="20"/>
      <c r="C19" s="20"/>
      <c r="D19" s="20"/>
      <c r="E19" s="25"/>
      <c r="F19" s="26"/>
      <c r="G19" s="25"/>
      <c r="H19" s="14"/>
      <c r="I19" s="14"/>
    </row>
    <row r="20" spans="1:9" x14ac:dyDescent="0.2">
      <c r="A20" s="20" t="s">
        <v>35</v>
      </c>
      <c r="B20" s="20"/>
      <c r="C20" s="20"/>
      <c r="D20" s="20"/>
      <c r="E20" s="25">
        <f>E22-(E11+E16)</f>
        <v>167.90150970000013</v>
      </c>
      <c r="F20" s="26">
        <f>F22-(F11+F16)</f>
        <v>2.6769712997642756</v>
      </c>
      <c r="G20" s="25"/>
      <c r="H20" s="14"/>
      <c r="I20" s="14"/>
    </row>
    <row r="21" spans="1:9" x14ac:dyDescent="0.2">
      <c r="A21" s="20"/>
      <c r="B21" s="20"/>
      <c r="C21" s="20"/>
      <c r="D21" s="20"/>
      <c r="E21" s="25"/>
      <c r="F21" s="26"/>
      <c r="G21" s="25"/>
      <c r="H21" s="14"/>
      <c r="I21" s="14"/>
    </row>
    <row r="22" spans="1:9" x14ac:dyDescent="0.2">
      <c r="A22" s="27" t="s">
        <v>34</v>
      </c>
      <c r="B22" s="27"/>
      <c r="C22" s="27"/>
      <c r="D22" s="27"/>
      <c r="E22" s="28">
        <v>6272.0698468000001</v>
      </c>
      <c r="F22" s="29">
        <v>100</v>
      </c>
      <c r="G22" s="28"/>
      <c r="H22" s="14"/>
      <c r="I22" s="14"/>
    </row>
    <row r="24" spans="1:9" x14ac:dyDescent="0.2">
      <c r="A24" s="14" t="s">
        <v>36</v>
      </c>
    </row>
    <row r="25" spans="1:9" x14ac:dyDescent="0.2">
      <c r="A25" s="14" t="s">
        <v>995</v>
      </c>
    </row>
    <row r="26" spans="1:9" x14ac:dyDescent="0.2">
      <c r="A26" s="14"/>
    </row>
    <row r="27" spans="1:9" ht="33.75" customHeight="1" x14ac:dyDescent="0.2">
      <c r="A27" s="81" t="s">
        <v>996</v>
      </c>
      <c r="B27" s="81"/>
      <c r="C27" s="81"/>
      <c r="D27" s="81"/>
      <c r="E27" s="81"/>
      <c r="F27" s="81"/>
      <c r="G27" s="81"/>
    </row>
    <row r="29" spans="1:9" x14ac:dyDescent="0.2">
      <c r="A29" s="14" t="s">
        <v>37</v>
      </c>
    </row>
    <row r="30" spans="1:9" x14ac:dyDescent="0.2">
      <c r="A30" s="14" t="s">
        <v>38</v>
      </c>
    </row>
    <row r="31" spans="1:9" x14ac:dyDescent="0.2">
      <c r="A31" s="14" t="s">
        <v>39</v>
      </c>
      <c r="B31" s="14"/>
      <c r="C31" s="30" t="s">
        <v>869</v>
      </c>
      <c r="D31" s="14" t="s">
        <v>40</v>
      </c>
    </row>
    <row r="32" spans="1:9" x14ac:dyDescent="0.2">
      <c r="A32" s="7" t="s">
        <v>42</v>
      </c>
      <c r="C32" s="59" t="s">
        <v>867</v>
      </c>
      <c r="D32" s="31">
        <v>10.102</v>
      </c>
    </row>
    <row r="33" spans="1:5" x14ac:dyDescent="0.2">
      <c r="A33" s="7" t="s">
        <v>43</v>
      </c>
      <c r="C33" s="59" t="s">
        <v>867</v>
      </c>
      <c r="D33" s="31">
        <v>10.102</v>
      </c>
    </row>
    <row r="34" spans="1:5" x14ac:dyDescent="0.2">
      <c r="A34" s="7" t="s">
        <v>44</v>
      </c>
      <c r="C34" s="59" t="s">
        <v>867</v>
      </c>
      <c r="D34" s="31">
        <v>10.1127</v>
      </c>
    </row>
    <row r="35" spans="1:5" x14ac:dyDescent="0.2">
      <c r="A35" s="7" t="s">
        <v>45</v>
      </c>
      <c r="C35" s="59" t="s">
        <v>867</v>
      </c>
      <c r="D35" s="31">
        <v>10.1127</v>
      </c>
    </row>
    <row r="37" spans="1:5" x14ac:dyDescent="0.2">
      <c r="A37" s="7" t="s">
        <v>1212</v>
      </c>
    </row>
    <row r="38" spans="1:5" x14ac:dyDescent="0.2">
      <c r="A38" s="7" t="s">
        <v>46</v>
      </c>
    </row>
    <row r="40" spans="1:5" x14ac:dyDescent="0.2">
      <c r="A40" s="14" t="s">
        <v>47</v>
      </c>
      <c r="D40" s="30" t="s">
        <v>48</v>
      </c>
    </row>
    <row r="42" spans="1:5" x14ac:dyDescent="0.2">
      <c r="A42" s="14" t="s">
        <v>1012</v>
      </c>
      <c r="D42" s="32">
        <v>8.1398014902817195</v>
      </c>
      <c r="E42" s="10" t="s">
        <v>49</v>
      </c>
    </row>
    <row r="44" spans="1:5" x14ac:dyDescent="0.2">
      <c r="A44" s="14"/>
      <c r="D44" s="30" t="s">
        <v>48</v>
      </c>
    </row>
    <row r="46" spans="1:5" x14ac:dyDescent="0.2">
      <c r="A46" s="14" t="s">
        <v>1013</v>
      </c>
    </row>
    <row r="48" spans="1:5" x14ac:dyDescent="0.2">
      <c r="A48" s="62" t="s">
        <v>885</v>
      </c>
    </row>
    <row r="49" spans="1:1" x14ac:dyDescent="0.2">
      <c r="A49" s="63"/>
    </row>
    <row r="50" spans="1:1" x14ac:dyDescent="0.2">
      <c r="A50" s="64"/>
    </row>
    <row r="51" spans="1:1" x14ac:dyDescent="0.2">
      <c r="A51" s="64"/>
    </row>
    <row r="52" spans="1:1" x14ac:dyDescent="0.2">
      <c r="A52" s="64"/>
    </row>
    <row r="53" spans="1:1" x14ac:dyDescent="0.2">
      <c r="A53" s="64"/>
    </row>
    <row r="54" spans="1:1" x14ac:dyDescent="0.2">
      <c r="A54" s="64"/>
    </row>
    <row r="55" spans="1:1" x14ac:dyDescent="0.2">
      <c r="A55" s="64"/>
    </row>
    <row r="56" spans="1:1" x14ac:dyDescent="0.2">
      <c r="A56" s="64"/>
    </row>
    <row r="57" spans="1:1" x14ac:dyDescent="0.2">
      <c r="A57" s="64"/>
    </row>
    <row r="58" spans="1:1" x14ac:dyDescent="0.2">
      <c r="A58" s="64"/>
    </row>
    <row r="59" spans="1:1" x14ac:dyDescent="0.2">
      <c r="A59" s="64"/>
    </row>
    <row r="60" spans="1:1" x14ac:dyDescent="0.2">
      <c r="A60" s="64"/>
    </row>
    <row r="61" spans="1:1" x14ac:dyDescent="0.2">
      <c r="A61" s="64"/>
    </row>
    <row r="62" spans="1:1" x14ac:dyDescent="0.2">
      <c r="A62" s="64"/>
    </row>
    <row r="63" spans="1:1" x14ac:dyDescent="0.2">
      <c r="A63" s="64"/>
    </row>
    <row r="64" spans="1:1" x14ac:dyDescent="0.2">
      <c r="A64" s="64"/>
    </row>
    <row r="65" spans="1:1" x14ac:dyDescent="0.2">
      <c r="A65" s="62" t="s">
        <v>1213</v>
      </c>
    </row>
    <row r="66" spans="1:1" x14ac:dyDescent="0.2">
      <c r="A66" s="64"/>
    </row>
    <row r="67" spans="1:1" x14ac:dyDescent="0.2">
      <c r="A67" s="62" t="s">
        <v>886</v>
      </c>
    </row>
    <row r="68" spans="1:1" x14ac:dyDescent="0.2">
      <c r="A68" s="64"/>
    </row>
    <row r="69" spans="1:1" x14ac:dyDescent="0.2">
      <c r="A69" s="64"/>
    </row>
    <row r="70" spans="1:1" x14ac:dyDescent="0.2">
      <c r="A70" s="64"/>
    </row>
    <row r="71" spans="1:1" x14ac:dyDescent="0.2">
      <c r="A71" s="64"/>
    </row>
    <row r="72" spans="1:1" x14ac:dyDescent="0.2">
      <c r="A72" s="64"/>
    </row>
    <row r="73" spans="1:1" x14ac:dyDescent="0.2">
      <c r="A73" s="64"/>
    </row>
    <row r="74" spans="1:1" x14ac:dyDescent="0.2">
      <c r="A74" s="64"/>
    </row>
    <row r="75" spans="1:1" x14ac:dyDescent="0.2">
      <c r="A75" s="64"/>
    </row>
    <row r="76" spans="1:1" x14ac:dyDescent="0.2">
      <c r="A76" s="64"/>
    </row>
    <row r="77" spans="1:1" x14ac:dyDescent="0.2">
      <c r="A77" s="64"/>
    </row>
    <row r="78" spans="1:1" x14ac:dyDescent="0.2">
      <c r="A78" s="64"/>
    </row>
    <row r="79" spans="1:1" x14ac:dyDescent="0.2">
      <c r="A79" s="64"/>
    </row>
    <row r="80" spans="1:1" x14ac:dyDescent="0.2">
      <c r="A80" s="64"/>
    </row>
    <row r="83" spans="1:1" x14ac:dyDescent="0.2">
      <c r="A83" s="64"/>
    </row>
    <row r="84" spans="1:1" x14ac:dyDescent="0.2">
      <c r="A84" s="7" t="s">
        <v>884</v>
      </c>
    </row>
  </sheetData>
  <mergeCells count="2">
    <mergeCell ref="A1:G1"/>
    <mergeCell ref="A27:G27"/>
  </mergeCells>
  <conditionalFormatting sqref="F2:F3 F5:F26 F28:F65539">
    <cfRule type="cellIs" dxfId="83" priority="2"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86"/>
  <sheetViews>
    <sheetView workbookViewId="0">
      <selection sqref="A1:G1"/>
    </sheetView>
  </sheetViews>
  <sheetFormatPr defaultColWidth="9.140625" defaultRowHeight="11.25" x14ac:dyDescent="0.2"/>
  <cols>
    <col min="1" max="1" width="36.85546875" style="7" bestFit="1" customWidth="1"/>
    <col min="2" max="2" width="23.42578125" style="7" bestFit="1" customWidth="1"/>
    <col min="3" max="3" width="24.7109375" style="7" bestFit="1" customWidth="1"/>
    <col min="4" max="4" width="15.28515625" style="7" bestFit="1" customWidth="1"/>
    <col min="5" max="5" width="30.85546875" style="10" customWidth="1"/>
    <col min="6" max="6" width="13.5703125" style="11" bestFit="1" customWidth="1"/>
    <col min="7" max="7" width="4.5703125" style="10" bestFit="1" customWidth="1"/>
    <col min="8" max="16384" width="9.140625" style="7"/>
  </cols>
  <sheetData>
    <row r="1" spans="1:9" s="1" customFormat="1" ht="15" x14ac:dyDescent="0.2">
      <c r="A1" s="79" t="s">
        <v>1214</v>
      </c>
      <c r="B1" s="80"/>
      <c r="C1" s="80"/>
      <c r="D1" s="80"/>
      <c r="E1" s="80"/>
      <c r="F1" s="80"/>
      <c r="G1" s="80"/>
    </row>
    <row r="2" spans="1:9" s="1" customFormat="1" ht="12" x14ac:dyDescent="0.2">
      <c r="E2" s="5"/>
      <c r="F2" s="9"/>
      <c r="G2" s="10"/>
    </row>
    <row r="3" spans="1:9" s="1" customFormat="1" ht="12" x14ac:dyDescent="0.2">
      <c r="A3" s="8" t="s">
        <v>7</v>
      </c>
      <c r="B3" s="2"/>
      <c r="C3" s="3"/>
      <c r="D3" s="3"/>
      <c r="E3" s="4"/>
      <c r="F3" s="9"/>
      <c r="G3" s="10"/>
    </row>
    <row r="4" spans="1:9" s="1" customFormat="1" ht="24.75" customHeight="1" x14ac:dyDescent="0.2">
      <c r="A4" s="6" t="s">
        <v>2</v>
      </c>
      <c r="B4" s="6" t="s">
        <v>0</v>
      </c>
      <c r="C4" s="13" t="s">
        <v>917</v>
      </c>
      <c r="D4" s="13" t="s">
        <v>1</v>
      </c>
      <c r="E4" s="53" t="s">
        <v>6</v>
      </c>
      <c r="F4" s="12" t="s">
        <v>3</v>
      </c>
      <c r="G4" s="12" t="s">
        <v>5</v>
      </c>
    </row>
    <row r="5" spans="1:9" x14ac:dyDescent="0.2">
      <c r="A5" s="16" t="s">
        <v>29</v>
      </c>
      <c r="B5" s="17"/>
      <c r="C5" s="17"/>
      <c r="D5" s="17"/>
      <c r="E5" s="18"/>
      <c r="F5" s="19"/>
      <c r="G5" s="18"/>
    </row>
    <row r="6" spans="1:9" x14ac:dyDescent="0.2">
      <c r="A6" s="20" t="s">
        <v>30</v>
      </c>
      <c r="B6" s="21"/>
      <c r="C6" s="21"/>
      <c r="D6" s="21"/>
      <c r="E6" s="22"/>
      <c r="F6" s="23"/>
      <c r="G6" s="22"/>
    </row>
    <row r="7" spans="1:9" x14ac:dyDescent="0.2">
      <c r="A7" s="21" t="s">
        <v>1215</v>
      </c>
      <c r="B7" s="21" t="s">
        <v>1216</v>
      </c>
      <c r="C7" s="21" t="s">
        <v>32</v>
      </c>
      <c r="D7" s="24">
        <v>2500000</v>
      </c>
      <c r="E7" s="22">
        <v>2494.6</v>
      </c>
      <c r="F7" s="23">
        <v>16.496526707558299</v>
      </c>
      <c r="G7" s="22">
        <v>6.5857000000000001</v>
      </c>
    </row>
    <row r="8" spans="1:9" x14ac:dyDescent="0.2">
      <c r="A8" s="21" t="s">
        <v>1217</v>
      </c>
      <c r="B8" s="21" t="s">
        <v>1218</v>
      </c>
      <c r="C8" s="21" t="s">
        <v>32</v>
      </c>
      <c r="D8" s="24">
        <v>2500000</v>
      </c>
      <c r="E8" s="22">
        <v>2464.3049999999998</v>
      </c>
      <c r="F8" s="23">
        <v>16.296189067613799</v>
      </c>
      <c r="G8" s="22">
        <v>6.4474999999999998</v>
      </c>
    </row>
    <row r="9" spans="1:9" x14ac:dyDescent="0.2">
      <c r="A9" s="20" t="s">
        <v>28</v>
      </c>
      <c r="B9" s="20"/>
      <c r="C9" s="20"/>
      <c r="D9" s="20"/>
      <c r="E9" s="25">
        <f>SUM(E6:E8)</f>
        <v>4958.9049999999997</v>
      </c>
      <c r="F9" s="26">
        <f>SUM(F6:F8)</f>
        <v>32.792715775172098</v>
      </c>
      <c r="G9" s="25"/>
      <c r="H9" s="14"/>
      <c r="I9" s="14"/>
    </row>
    <row r="10" spans="1:9" x14ac:dyDescent="0.2">
      <c r="A10" s="21"/>
      <c r="B10" s="21"/>
      <c r="C10" s="21"/>
      <c r="D10" s="21"/>
      <c r="E10" s="22"/>
      <c r="F10" s="23"/>
      <c r="G10" s="22"/>
    </row>
    <row r="11" spans="1:9" x14ac:dyDescent="0.2">
      <c r="A11" s="20" t="s">
        <v>31</v>
      </c>
      <c r="B11" s="21"/>
      <c r="C11" s="21"/>
      <c r="D11" s="21"/>
      <c r="E11" s="22"/>
      <c r="F11" s="23"/>
      <c r="G11" s="22"/>
    </row>
    <row r="12" spans="1:9" x14ac:dyDescent="0.2">
      <c r="A12" s="21" t="s">
        <v>62</v>
      </c>
      <c r="B12" s="21" t="s">
        <v>61</v>
      </c>
      <c r="C12" s="21" t="s">
        <v>32</v>
      </c>
      <c r="D12" s="24">
        <v>4515500</v>
      </c>
      <c r="E12" s="22">
        <v>4571.2556748999996</v>
      </c>
      <c r="F12" s="23">
        <v>30.2292316716368</v>
      </c>
      <c r="G12" s="22">
        <v>6.8687824651124796</v>
      </c>
    </row>
    <row r="13" spans="1:9" x14ac:dyDescent="0.2">
      <c r="A13" s="21" t="s">
        <v>1137</v>
      </c>
      <c r="B13" s="21" t="s">
        <v>1138</v>
      </c>
      <c r="C13" s="21" t="s">
        <v>32</v>
      </c>
      <c r="D13" s="24">
        <v>2500000</v>
      </c>
      <c r="E13" s="22">
        <v>2540.2175000000002</v>
      </c>
      <c r="F13" s="23">
        <v>16.7981904240186</v>
      </c>
      <c r="G13" s="22">
        <v>7.4107827380923101</v>
      </c>
    </row>
    <row r="14" spans="1:9" x14ac:dyDescent="0.2">
      <c r="A14" s="21" t="s">
        <v>64</v>
      </c>
      <c r="B14" s="21" t="s">
        <v>63</v>
      </c>
      <c r="C14" s="21" t="s">
        <v>32</v>
      </c>
      <c r="D14" s="24">
        <v>2000000</v>
      </c>
      <c r="E14" s="22">
        <v>2064.6127778</v>
      </c>
      <c r="F14" s="23">
        <v>13.6530665556577</v>
      </c>
      <c r="G14" s="22">
        <v>6.8953172802000102</v>
      </c>
    </row>
    <row r="15" spans="1:9" x14ac:dyDescent="0.2">
      <c r="A15" s="21" t="s">
        <v>1219</v>
      </c>
      <c r="B15" s="21" t="s">
        <v>1220</v>
      </c>
      <c r="C15" s="21" t="s">
        <v>32</v>
      </c>
      <c r="D15" s="24">
        <v>500000</v>
      </c>
      <c r="E15" s="22">
        <v>522.33105560000001</v>
      </c>
      <c r="F15" s="23">
        <v>3.45412018315261</v>
      </c>
      <c r="G15" s="22">
        <v>6.9312069850124898</v>
      </c>
    </row>
    <row r="16" spans="1:9" x14ac:dyDescent="0.2">
      <c r="A16" s="20" t="s">
        <v>28</v>
      </c>
      <c r="B16" s="20"/>
      <c r="C16" s="20"/>
      <c r="D16" s="20"/>
      <c r="E16" s="25">
        <f>SUM(E12:E15)</f>
        <v>9698.417008299999</v>
      </c>
      <c r="F16" s="26">
        <f>SUM(F12:F15)</f>
        <v>64.134608834465709</v>
      </c>
      <c r="G16" s="25"/>
      <c r="H16" s="14"/>
      <c r="I16" s="14"/>
    </row>
    <row r="17" spans="1:9" x14ac:dyDescent="0.2">
      <c r="A17" s="21"/>
      <c r="B17" s="21"/>
      <c r="C17" s="21"/>
      <c r="D17" s="21"/>
      <c r="E17" s="22"/>
      <c r="F17" s="23"/>
      <c r="G17" s="22"/>
    </row>
    <row r="18" spans="1:9" x14ac:dyDescent="0.2">
      <c r="A18" s="20" t="s">
        <v>33</v>
      </c>
      <c r="B18" s="20"/>
      <c r="C18" s="20"/>
      <c r="D18" s="20"/>
      <c r="E18" s="25">
        <f>E9+E16</f>
        <v>14657.322008299998</v>
      </c>
      <c r="F18" s="26">
        <f>F9+F16</f>
        <v>96.927324609637807</v>
      </c>
      <c r="G18" s="25"/>
      <c r="H18" s="14"/>
      <c r="I18" s="14"/>
    </row>
    <row r="19" spans="1:9" x14ac:dyDescent="0.2">
      <c r="A19" s="20"/>
      <c r="B19" s="20"/>
      <c r="C19" s="20"/>
      <c r="D19" s="20"/>
      <c r="E19" s="25"/>
      <c r="F19" s="26"/>
      <c r="G19" s="25"/>
      <c r="H19" s="14"/>
      <c r="I19" s="14"/>
    </row>
    <row r="20" spans="1:9" x14ac:dyDescent="0.2">
      <c r="A20" s="20" t="s">
        <v>35</v>
      </c>
      <c r="B20" s="20"/>
      <c r="C20" s="20"/>
      <c r="D20" s="20"/>
      <c r="E20" s="25">
        <f>E22-(E9+E16)</f>
        <v>464.64908430000287</v>
      </c>
      <c r="F20" s="26">
        <f>F22-(F9+F16)</f>
        <v>3.0726753903621926</v>
      </c>
      <c r="G20" s="25"/>
      <c r="H20" s="14"/>
      <c r="I20" s="14"/>
    </row>
    <row r="21" spans="1:9" x14ac:dyDescent="0.2">
      <c r="A21" s="20"/>
      <c r="B21" s="20"/>
      <c r="C21" s="20"/>
      <c r="D21" s="20"/>
      <c r="E21" s="25"/>
      <c r="F21" s="26"/>
      <c r="G21" s="25"/>
      <c r="H21" s="14"/>
      <c r="I21" s="14"/>
    </row>
    <row r="22" spans="1:9" x14ac:dyDescent="0.2">
      <c r="A22" s="27" t="s">
        <v>34</v>
      </c>
      <c r="B22" s="27"/>
      <c r="C22" s="27"/>
      <c r="D22" s="27"/>
      <c r="E22" s="28">
        <v>15121.971092600001</v>
      </c>
      <c r="F22" s="29">
        <v>100</v>
      </c>
      <c r="G22" s="28"/>
      <c r="H22" s="14"/>
      <c r="I22" s="14"/>
    </row>
    <row r="23" spans="1:9" x14ac:dyDescent="0.2">
      <c r="A23" s="14"/>
      <c r="B23" s="14"/>
      <c r="C23" s="14"/>
      <c r="D23" s="14"/>
      <c r="E23" s="71"/>
      <c r="F23" s="15"/>
      <c r="G23" s="71"/>
      <c r="H23" s="14"/>
      <c r="I23" s="14"/>
    </row>
    <row r="24" spans="1:9" x14ac:dyDescent="0.2">
      <c r="A24" s="14" t="s">
        <v>995</v>
      </c>
      <c r="B24" s="14"/>
      <c r="C24" s="14"/>
      <c r="D24" s="14"/>
      <c r="E24" s="71"/>
      <c r="F24" s="15"/>
      <c r="G24" s="71"/>
      <c r="H24" s="14"/>
      <c r="I24" s="14"/>
    </row>
    <row r="25" spans="1:9" x14ac:dyDescent="0.2">
      <c r="A25" s="14"/>
      <c r="B25" s="14"/>
      <c r="C25" s="14"/>
      <c r="D25" s="14"/>
      <c r="E25" s="71"/>
      <c r="F25" s="15"/>
      <c r="G25" s="71"/>
      <c r="H25" s="14"/>
      <c r="I25" s="14"/>
    </row>
    <row r="26" spans="1:9" ht="33.75" customHeight="1" x14ac:dyDescent="0.2">
      <c r="A26" s="81" t="s">
        <v>996</v>
      </c>
      <c r="B26" s="81"/>
      <c r="C26" s="81"/>
      <c r="D26" s="81"/>
      <c r="E26" s="81"/>
      <c r="F26" s="81"/>
      <c r="G26" s="81"/>
    </row>
    <row r="27" spans="1:9" x14ac:dyDescent="0.2">
      <c r="A27" s="14" t="s">
        <v>37</v>
      </c>
    </row>
    <row r="28" spans="1:9" x14ac:dyDescent="0.2">
      <c r="A28" s="14" t="s">
        <v>38</v>
      </c>
    </row>
    <row r="29" spans="1:9" x14ac:dyDescent="0.2">
      <c r="A29" s="14" t="s">
        <v>39</v>
      </c>
      <c r="B29" s="14"/>
      <c r="C29" s="30" t="s">
        <v>41</v>
      </c>
      <c r="D29" s="14" t="s">
        <v>40</v>
      </c>
    </row>
    <row r="30" spans="1:9" x14ac:dyDescent="0.2">
      <c r="A30" s="7" t="s">
        <v>1221</v>
      </c>
      <c r="C30" s="31">
        <v>53.910499999999999</v>
      </c>
      <c r="D30" s="31">
        <v>56.14</v>
      </c>
    </row>
    <row r="31" spans="1:9" x14ac:dyDescent="0.2">
      <c r="A31" s="7" t="s">
        <v>1222</v>
      </c>
      <c r="C31" s="31">
        <v>10.4559</v>
      </c>
      <c r="D31" s="31">
        <v>10.6942</v>
      </c>
    </row>
    <row r="32" spans="1:9" x14ac:dyDescent="0.2">
      <c r="A32" s="7" t="s">
        <v>1223</v>
      </c>
      <c r="C32" s="31">
        <v>58.733499999999999</v>
      </c>
      <c r="D32" s="31">
        <v>61.320700000000002</v>
      </c>
    </row>
    <row r="33" spans="1:7" x14ac:dyDescent="0.2">
      <c r="A33" s="7" t="s">
        <v>1224</v>
      </c>
      <c r="C33" s="31">
        <v>11.743600000000001</v>
      </c>
      <c r="D33" s="31">
        <v>11.9842</v>
      </c>
    </row>
    <row r="35" spans="1:7" x14ac:dyDescent="0.2">
      <c r="A35" s="14" t="s">
        <v>47</v>
      </c>
    </row>
    <row r="36" spans="1:7" x14ac:dyDescent="0.2">
      <c r="A36" s="82" t="s">
        <v>52</v>
      </c>
      <c r="B36" s="83"/>
      <c r="C36" s="33" t="s">
        <v>53</v>
      </c>
    </row>
    <row r="37" spans="1:7" x14ac:dyDescent="0.2">
      <c r="A37" s="77" t="s">
        <v>1222</v>
      </c>
      <c r="B37" s="78"/>
      <c r="C37" s="34">
        <v>0.19</v>
      </c>
    </row>
    <row r="38" spans="1:7" x14ac:dyDescent="0.2">
      <c r="A38" s="77" t="s">
        <v>1224</v>
      </c>
      <c r="B38" s="78"/>
      <c r="C38" s="34">
        <v>0.27</v>
      </c>
    </row>
    <row r="39" spans="1:7" x14ac:dyDescent="0.2">
      <c r="A39" s="7" t="s">
        <v>54</v>
      </c>
    </row>
    <row r="40" spans="1:7" x14ac:dyDescent="0.2">
      <c r="A40" s="7" t="s">
        <v>46</v>
      </c>
    </row>
    <row r="42" spans="1:7" x14ac:dyDescent="0.2">
      <c r="A42" s="14" t="s">
        <v>1012</v>
      </c>
      <c r="D42" s="32">
        <v>6.2696361546557302</v>
      </c>
      <c r="E42" s="10" t="s">
        <v>49</v>
      </c>
    </row>
    <row r="44" spans="1:7" x14ac:dyDescent="0.2">
      <c r="A44" s="14" t="s">
        <v>1266</v>
      </c>
      <c r="D44" s="30" t="s">
        <v>48</v>
      </c>
    </row>
    <row r="46" spans="1:7" x14ac:dyDescent="0.2">
      <c r="A46" s="14" t="s">
        <v>1013</v>
      </c>
    </row>
    <row r="47" spans="1:7" x14ac:dyDescent="0.2">
      <c r="A47" s="62"/>
      <c r="B47" s="64"/>
      <c r="C47" s="64"/>
      <c r="D47" s="64"/>
      <c r="E47" s="11"/>
      <c r="G47" s="11"/>
    </row>
    <row r="48" spans="1:7" x14ac:dyDescent="0.2">
      <c r="A48" s="62" t="s">
        <v>885</v>
      </c>
      <c r="B48" s="64"/>
      <c r="C48" s="64"/>
      <c r="D48" s="64"/>
      <c r="E48" s="11"/>
      <c r="G48" s="11"/>
    </row>
    <row r="49" spans="1:7" x14ac:dyDescent="0.2">
      <c r="A49" s="63"/>
      <c r="B49" s="64"/>
      <c r="C49" s="64"/>
      <c r="D49" s="64"/>
      <c r="E49" s="11"/>
      <c r="G49" s="11"/>
    </row>
    <row r="50" spans="1:7" x14ac:dyDescent="0.2">
      <c r="A50" s="64"/>
      <c r="B50" s="64"/>
      <c r="C50" s="64"/>
      <c r="D50" s="64"/>
      <c r="E50" s="11"/>
      <c r="G50" s="11"/>
    </row>
    <row r="51" spans="1:7" x14ac:dyDescent="0.2">
      <c r="A51" s="64"/>
      <c r="B51" s="64"/>
      <c r="C51" s="64"/>
      <c r="D51" s="64"/>
      <c r="E51" s="11"/>
      <c r="G51" s="11"/>
    </row>
    <row r="52" spans="1:7" x14ac:dyDescent="0.2">
      <c r="A52" s="64"/>
      <c r="B52" s="64"/>
      <c r="C52" s="64"/>
      <c r="D52" s="64"/>
      <c r="E52" s="11"/>
      <c r="G52" s="11"/>
    </row>
    <row r="53" spans="1:7" x14ac:dyDescent="0.2">
      <c r="A53" s="64"/>
      <c r="B53" s="64"/>
      <c r="C53" s="64"/>
      <c r="D53" s="64"/>
      <c r="E53" s="11"/>
      <c r="G53" s="11"/>
    </row>
    <row r="54" spans="1:7" x14ac:dyDescent="0.2">
      <c r="A54" s="64"/>
      <c r="B54" s="64"/>
      <c r="C54" s="64"/>
      <c r="D54" s="64"/>
      <c r="E54" s="11"/>
      <c r="G54" s="11"/>
    </row>
    <row r="55" spans="1:7" x14ac:dyDescent="0.2">
      <c r="A55" s="64"/>
      <c r="B55" s="64"/>
      <c r="C55" s="64"/>
      <c r="D55" s="64"/>
      <c r="E55" s="11"/>
      <c r="G55" s="11"/>
    </row>
    <row r="56" spans="1:7" x14ac:dyDescent="0.2">
      <c r="A56" s="64"/>
      <c r="B56" s="64"/>
      <c r="C56" s="64"/>
      <c r="D56" s="64"/>
      <c r="E56" s="11"/>
      <c r="G56" s="11"/>
    </row>
    <row r="57" spans="1:7" x14ac:dyDescent="0.2">
      <c r="A57" s="64"/>
      <c r="B57" s="64"/>
      <c r="C57" s="64"/>
      <c r="D57" s="64"/>
      <c r="E57" s="11"/>
      <c r="G57" s="11"/>
    </row>
    <row r="58" spans="1:7" x14ac:dyDescent="0.2">
      <c r="A58" s="64"/>
      <c r="B58" s="64"/>
      <c r="C58" s="64"/>
      <c r="D58" s="64"/>
      <c r="E58" s="11"/>
      <c r="G58" s="11"/>
    </row>
    <row r="59" spans="1:7" x14ac:dyDescent="0.2">
      <c r="A59" s="64"/>
      <c r="B59" s="64"/>
      <c r="C59" s="64"/>
      <c r="D59" s="64"/>
      <c r="E59" s="11"/>
      <c r="G59" s="11"/>
    </row>
    <row r="60" spans="1:7" x14ac:dyDescent="0.2">
      <c r="A60" s="64"/>
      <c r="B60" s="64"/>
      <c r="C60" s="64"/>
      <c r="D60" s="64"/>
      <c r="E60" s="11"/>
      <c r="G60" s="11"/>
    </row>
    <row r="61" spans="1:7" x14ac:dyDescent="0.2">
      <c r="A61" s="64"/>
      <c r="B61" s="64"/>
      <c r="C61" s="64"/>
      <c r="D61" s="64"/>
      <c r="E61" s="11"/>
      <c r="G61" s="11"/>
    </row>
    <row r="62" spans="1:7" x14ac:dyDescent="0.2">
      <c r="A62" s="64"/>
      <c r="B62" s="64"/>
      <c r="C62" s="64"/>
      <c r="D62" s="64"/>
      <c r="E62" s="11"/>
      <c r="G62" s="11"/>
    </row>
    <row r="63" spans="1:7" x14ac:dyDescent="0.2">
      <c r="A63" s="64"/>
      <c r="B63" s="64"/>
      <c r="C63" s="64"/>
      <c r="D63" s="64"/>
      <c r="E63" s="11"/>
      <c r="G63" s="11"/>
    </row>
    <row r="64" spans="1:7" x14ac:dyDescent="0.2">
      <c r="A64" s="64"/>
      <c r="B64" s="64"/>
      <c r="C64" s="64"/>
      <c r="D64" s="64"/>
      <c r="E64" s="11"/>
      <c r="G64" s="11"/>
    </row>
    <row r="65" spans="1:7" x14ac:dyDescent="0.2">
      <c r="A65" s="64"/>
      <c r="B65" s="64"/>
      <c r="C65" s="64"/>
      <c r="D65" s="64"/>
      <c r="E65" s="11"/>
      <c r="G65" s="11"/>
    </row>
    <row r="66" spans="1:7" x14ac:dyDescent="0.2">
      <c r="A66" s="72" t="s">
        <v>1225</v>
      </c>
      <c r="B66" s="73"/>
      <c r="C66" s="73"/>
      <c r="D66" s="73"/>
      <c r="E66" s="73"/>
      <c r="F66" s="73"/>
      <c r="G66" s="73"/>
    </row>
    <row r="67" spans="1:7" x14ac:dyDescent="0.2">
      <c r="A67" s="64"/>
      <c r="B67" s="64"/>
      <c r="C67" s="64"/>
      <c r="D67" s="64"/>
      <c r="E67" s="11"/>
      <c r="G67" s="11"/>
    </row>
    <row r="68" spans="1:7" x14ac:dyDescent="0.2">
      <c r="A68" s="62" t="s">
        <v>886</v>
      </c>
      <c r="B68" s="64"/>
      <c r="C68" s="64"/>
      <c r="D68" s="64"/>
      <c r="E68" s="11"/>
      <c r="G68" s="11"/>
    </row>
    <row r="69" spans="1:7" x14ac:dyDescent="0.2">
      <c r="A69" s="64"/>
      <c r="B69" s="64"/>
      <c r="C69" s="64"/>
      <c r="D69" s="64"/>
      <c r="E69" s="11"/>
      <c r="G69" s="11"/>
    </row>
    <row r="70" spans="1:7" x14ac:dyDescent="0.2">
      <c r="A70" s="64"/>
      <c r="B70" s="64"/>
      <c r="C70" s="64"/>
      <c r="D70" s="64"/>
      <c r="E70" s="11"/>
      <c r="G70" s="11"/>
    </row>
    <row r="71" spans="1:7" x14ac:dyDescent="0.2">
      <c r="A71" s="64"/>
      <c r="B71" s="64"/>
      <c r="C71" s="64"/>
      <c r="D71" s="64"/>
      <c r="E71" s="11"/>
      <c r="G71" s="11"/>
    </row>
    <row r="72" spans="1:7" x14ac:dyDescent="0.2">
      <c r="A72" s="64"/>
      <c r="B72" s="64"/>
      <c r="C72" s="64"/>
      <c r="D72" s="64"/>
      <c r="E72" s="11"/>
      <c r="G72" s="11"/>
    </row>
    <row r="73" spans="1:7" x14ac:dyDescent="0.2">
      <c r="A73" s="64"/>
      <c r="B73" s="64"/>
      <c r="C73" s="64"/>
      <c r="D73" s="64"/>
      <c r="E73" s="11"/>
      <c r="G73" s="11"/>
    </row>
    <row r="74" spans="1:7" x14ac:dyDescent="0.2">
      <c r="A74" s="64"/>
      <c r="B74" s="64"/>
      <c r="C74" s="64"/>
      <c r="D74" s="64"/>
      <c r="E74" s="11"/>
      <c r="G74" s="11"/>
    </row>
    <row r="75" spans="1:7" x14ac:dyDescent="0.2">
      <c r="A75" s="64"/>
      <c r="B75" s="64"/>
      <c r="C75" s="64"/>
      <c r="D75" s="64"/>
      <c r="E75" s="11"/>
      <c r="G75" s="11"/>
    </row>
    <row r="76" spans="1:7" x14ac:dyDescent="0.2">
      <c r="A76" s="64"/>
      <c r="B76" s="64"/>
      <c r="C76" s="64"/>
      <c r="D76" s="64"/>
      <c r="E76" s="11"/>
      <c r="G76" s="11"/>
    </row>
    <row r="77" spans="1:7" x14ac:dyDescent="0.2">
      <c r="A77" s="64"/>
      <c r="B77" s="64"/>
      <c r="C77" s="64"/>
      <c r="D77" s="64"/>
      <c r="E77" s="11"/>
      <c r="G77" s="11"/>
    </row>
    <row r="78" spans="1:7" x14ac:dyDescent="0.2">
      <c r="A78" s="64"/>
      <c r="B78" s="64"/>
      <c r="C78" s="64"/>
      <c r="D78" s="64"/>
      <c r="E78" s="11"/>
      <c r="G78" s="11"/>
    </row>
    <row r="79" spans="1:7" x14ac:dyDescent="0.2">
      <c r="A79" s="64"/>
      <c r="B79" s="64"/>
      <c r="C79" s="64"/>
      <c r="D79" s="64"/>
      <c r="E79" s="11"/>
      <c r="G79" s="11"/>
    </row>
    <row r="80" spans="1:7" x14ac:dyDescent="0.2">
      <c r="A80" s="64"/>
      <c r="B80" s="64"/>
      <c r="C80" s="64"/>
      <c r="D80" s="64"/>
      <c r="E80" s="11"/>
      <c r="G80" s="11"/>
    </row>
    <row r="81" spans="1:7" x14ac:dyDescent="0.2">
      <c r="A81" s="64"/>
      <c r="B81" s="64"/>
      <c r="C81" s="64"/>
      <c r="D81" s="64"/>
      <c r="E81" s="11"/>
      <c r="G81" s="11"/>
    </row>
    <row r="82" spans="1:7" x14ac:dyDescent="0.2">
      <c r="A82" s="64"/>
    </row>
    <row r="84" spans="1:7" x14ac:dyDescent="0.2">
      <c r="A84" s="7" t="s">
        <v>884</v>
      </c>
    </row>
    <row r="85" spans="1:7" x14ac:dyDescent="0.2">
      <c r="A85" s="64"/>
    </row>
    <row r="86" spans="1:7" x14ac:dyDescent="0.2">
      <c r="A86" s="63"/>
    </row>
  </sheetData>
  <mergeCells count="5">
    <mergeCell ref="A1:G1"/>
    <mergeCell ref="A26:G26"/>
    <mergeCell ref="A36:B36"/>
    <mergeCell ref="A37:B37"/>
    <mergeCell ref="A38:B38"/>
  </mergeCells>
  <conditionalFormatting sqref="F2:F3 F5:F25">
    <cfRule type="cellIs" dxfId="82" priority="3" stopIfTrue="1" operator="between">
      <formula>0.009</formula>
      <formula>-0.009</formula>
    </cfRule>
  </conditionalFormatting>
  <conditionalFormatting sqref="F27:F65">
    <cfRule type="cellIs" dxfId="81" priority="2" stopIfTrue="1" operator="between">
      <formula>0.009</formula>
      <formula>-0.009</formula>
    </cfRule>
  </conditionalFormatting>
  <conditionalFormatting sqref="F67:F65540">
    <cfRule type="cellIs" dxfId="80" priority="1" stopIfTrue="1" operator="between">
      <formula>0.009</formula>
      <formula>-0.009</formula>
    </cfRule>
  </conditionalFormatting>
  <hyperlinks>
    <hyperlink ref="A47" r:id="rId1" tooltip="https://www.franklintempletonindia.com/downloadsServlet/pdf/product-labels-jg9o5k7l" display="https://www.franklintempletonindia.com/downloadsServlet/pdf/product-labels-jg9o5k7l" xr:uid="{00000000-0004-0000-08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FILF</vt:lpstr>
      <vt:lpstr>FIONF</vt:lpstr>
      <vt:lpstr>FIMMF</vt:lpstr>
      <vt:lpstr>FIFRF</vt:lpstr>
      <vt:lpstr>FICDF</vt:lpstr>
      <vt:lpstr>FBPF</vt:lpstr>
      <vt:lpstr>FIUSDF</vt:lpstr>
      <vt:lpstr>FIMLDF</vt:lpstr>
      <vt:lpstr>FIGSF</vt:lpstr>
      <vt:lpstr>FIPP</vt:lpstr>
      <vt:lpstr>FIDHY</vt:lpstr>
      <vt:lpstr>FIESF</vt:lpstr>
      <vt:lpstr>FIEHF</vt:lpstr>
      <vt:lpstr>FIBAF</vt:lpstr>
      <vt:lpstr>FIAF</vt:lpstr>
      <vt:lpstr>TIVF</vt:lpstr>
      <vt:lpstr>TIEIF</vt:lpstr>
      <vt:lpstr>FITF</vt:lpstr>
      <vt:lpstr>FISCF</vt:lpstr>
      <vt:lpstr>FIPF</vt:lpstr>
      <vt:lpstr>FIOF</vt:lpstr>
      <vt:lpstr>FIMCF</vt:lpstr>
      <vt:lpstr>FIFEF</vt:lpstr>
      <vt:lpstr>FIEF</vt:lpstr>
      <vt:lpstr>FIEAF</vt:lpstr>
      <vt:lpstr>FIBF</vt:lpstr>
      <vt:lpstr>FBIF</vt:lpstr>
      <vt:lpstr>FAEF</vt:lpstr>
      <vt:lpstr>FIIF-NSE</vt:lpstr>
      <vt:lpstr>FITX</vt:lpstr>
      <vt:lpstr>FIUS</vt:lpstr>
      <vt:lpstr>FEGF</vt:lpstr>
      <vt:lpstr>FIMAS</vt:lpstr>
      <vt:lpstr>FF</vt:lpstr>
      <vt:lpstr>FIDA</vt:lpstr>
      <vt:lpstr>FISTIP</vt:lpstr>
      <vt:lpstr>FICRF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PUBLIC</cp:keywords>
  <dc:description>PUBLIC</dc:description>
  <cp:lastModifiedBy/>
  <dcterms:created xsi:type="dcterms:W3CDTF">2006-09-16T00:00:00Z</dcterms:created>
  <dcterms:modified xsi:type="dcterms:W3CDTF">2024-12-09T05:29:30Z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2024-12-05T17:54:35Z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7f349f57-fdb8-4a61-8fc4-882afe999e34</vt:lpwstr>
  </property>
  <property fmtid="{D5CDD505-2E9C-101B-9397-08002B2CF9AE}" pid="10" name="MSIP_Label_3486a02c-2dfb-4efe-823f-aa2d1f0e6ab7_ContentBits">
    <vt:lpwstr>2</vt:lpwstr>
  </property>
  <property fmtid="{D5CDD505-2E9C-101B-9397-08002B2CF9AE}" pid="11" name="Classification">
    <vt:lpwstr>PUBLIC</vt:lpwstr>
  </property>
</Properties>
</file>