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729"/>
  <workbookPr filterPrivacy="1" defaultThemeVersion="124226"/>
  <xr:revisionPtr revIDLastSave="0" documentId="13_ncr:1_{0F800389-9C89-4C74-8580-150765BE64FA}" xr6:coauthVersionLast="47" xr6:coauthVersionMax="47" xr10:uidLastSave="{00000000-0000-0000-0000-000000000000}"/>
  <bookViews>
    <workbookView xWindow="-108" yWindow="-108" windowWidth="23256" windowHeight="12576" xr2:uid="{00000000-000D-0000-FFFF-FFFF00000000}"/>
  </bookViews>
  <sheets>
    <sheet name="FILF" sheetId="49" r:id="rId1"/>
    <sheet name="FIONF" sheetId="50" r:id="rId2"/>
    <sheet name="FISF" sheetId="51" r:id="rId3"/>
    <sheet name="FIFRF" sheetId="52" r:id="rId4"/>
    <sheet name="FICDF" sheetId="53" r:id="rId5"/>
    <sheet name="FBPF" sheetId="54" r:id="rId6"/>
    <sheet name="FIGSF" sheetId="55" r:id="rId7"/>
    <sheet name="FMPS6C" sheetId="56" r:id="rId8"/>
    <sheet name="FMPS5F" sheetId="57" r:id="rId9"/>
    <sheet name="FMPS5E" sheetId="58" r:id="rId10"/>
    <sheet name="FMPS5D" sheetId="59" r:id="rId11"/>
    <sheet name="FMPS5C" sheetId="60" r:id="rId12"/>
    <sheet name="FMPS5B" sheetId="61" r:id="rId13"/>
    <sheet name="FMPS5A" sheetId="62" r:id="rId14"/>
    <sheet name="FMPS4F" sheetId="63" r:id="rId15"/>
    <sheet name="FIPP" sheetId="64" r:id="rId16"/>
    <sheet name="FIDHY" sheetId="65" r:id="rId17"/>
    <sheet name="FIESF" sheetId="24" r:id="rId18"/>
    <sheet name="FIEHF" sheetId="25" r:id="rId19"/>
    <sheet name="TIVF" sheetId="26" r:id="rId20"/>
    <sheet name="TIEIF" sheetId="27" r:id="rId21"/>
    <sheet name="FITF" sheetId="28" r:id="rId22"/>
    <sheet name="FISCF" sheetId="29" r:id="rId23"/>
    <sheet name="FIPF" sheetId="30" r:id="rId24"/>
    <sheet name="FIOF" sheetId="31" r:id="rId25"/>
    <sheet name="FIFEF" sheetId="32" r:id="rId26"/>
    <sheet name="FIEF" sheetId="33" r:id="rId27"/>
    <sheet name="FIEAF" sheetId="34" r:id="rId28"/>
    <sheet name="FIBF" sheetId="35" r:id="rId29"/>
    <sheet name="FBIF" sheetId="36" r:id="rId30"/>
    <sheet name="FAEF" sheetId="37" r:id="rId31"/>
    <sheet name="FIIF-NSE" sheetId="38" r:id="rId32"/>
    <sheet name="FITX" sheetId="39" r:id="rId33"/>
    <sheet name="FIUS" sheetId="40" r:id="rId34"/>
    <sheet name="FEGF" sheetId="41" r:id="rId35"/>
    <sheet name="FIMAS" sheetId="42" r:id="rId36"/>
    <sheet name="FIFOF-50's+" sheetId="43" r:id="rId37"/>
    <sheet name="FIFOF-50's" sheetId="44" r:id="rId38"/>
    <sheet name="FIFOF-40's" sheetId="45" r:id="rId39"/>
    <sheet name="FIFOF-30's" sheetId="46" r:id="rId40"/>
    <sheet name="FIFOF-20's" sheetId="47" r:id="rId41"/>
    <sheet name="FF" sheetId="48" r:id="rId42"/>
    <sheet name="FIDA" sheetId="66" r:id="rId43"/>
    <sheet name="FILDF" sheetId="67" r:id="rId44"/>
    <sheet name="FISTIP" sheetId="68" r:id="rId45"/>
    <sheet name="FIUBF" sheetId="69" r:id="rId46"/>
    <sheet name="FIIOF" sheetId="70" r:id="rId47"/>
    <sheet name="FICRF" sheetId="71" r:id="rId4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51" i="24" l="1"/>
  <c r="F127" i="71" l="1"/>
  <c r="F129" i="71" s="1"/>
  <c r="E127" i="71"/>
  <c r="E131" i="71" s="1"/>
  <c r="F18" i="71"/>
  <c r="E18" i="71"/>
  <c r="F14" i="71"/>
  <c r="E14" i="71"/>
  <c r="E22" i="71" s="1"/>
  <c r="F9" i="71"/>
  <c r="F20" i="71" s="1"/>
  <c r="E9" i="71"/>
  <c r="F15" i="70"/>
  <c r="F10" i="70"/>
  <c r="F13" i="70" s="1"/>
  <c r="E10" i="70"/>
  <c r="E15" i="70" s="1"/>
  <c r="F15" i="69"/>
  <c r="F13" i="69"/>
  <c r="E13" i="69"/>
  <c r="F9" i="69"/>
  <c r="F17" i="69" s="1"/>
  <c r="E9" i="69"/>
  <c r="E15" i="69" s="1"/>
  <c r="F143" i="68"/>
  <c r="F145" i="68" s="1"/>
  <c r="E143" i="68"/>
  <c r="E145" i="68" s="1"/>
  <c r="F21" i="68"/>
  <c r="E21" i="68"/>
  <c r="F17" i="68"/>
  <c r="F25" i="68" s="1"/>
  <c r="E17" i="68"/>
  <c r="E25" i="68" s="1"/>
  <c r="F10" i="68"/>
  <c r="E10" i="68"/>
  <c r="F14" i="67"/>
  <c r="E14" i="67"/>
  <c r="F12" i="67"/>
  <c r="E12" i="67"/>
  <c r="F8" i="67"/>
  <c r="F16" i="67" s="1"/>
  <c r="E8" i="67"/>
  <c r="E16" i="67" s="1"/>
  <c r="F18" i="66"/>
  <c r="E18" i="66"/>
  <c r="F14" i="66"/>
  <c r="E14" i="66"/>
  <c r="F8" i="66"/>
  <c r="F22" i="66" s="1"/>
  <c r="E8" i="66"/>
  <c r="F81" i="65"/>
  <c r="E81" i="65"/>
  <c r="F72" i="65"/>
  <c r="E72" i="65"/>
  <c r="F68" i="65"/>
  <c r="E68" i="65"/>
  <c r="F61" i="65"/>
  <c r="E61" i="65"/>
  <c r="F55" i="65"/>
  <c r="E55" i="65"/>
  <c r="F47" i="65"/>
  <c r="E47" i="65"/>
  <c r="E85" i="65" s="1"/>
  <c r="F76" i="64"/>
  <c r="E76" i="64"/>
  <c r="F67" i="64"/>
  <c r="E67" i="64"/>
  <c r="F62" i="64"/>
  <c r="E62" i="64"/>
  <c r="F56" i="64"/>
  <c r="E56" i="64"/>
  <c r="E78" i="64" s="1"/>
  <c r="F47" i="64"/>
  <c r="F80" i="64" s="1"/>
  <c r="E47" i="64"/>
  <c r="F26" i="63"/>
  <c r="E26" i="63"/>
  <c r="F22" i="63"/>
  <c r="F30" i="63" s="1"/>
  <c r="E22" i="63"/>
  <c r="E30" i="63" s="1"/>
  <c r="F23" i="62"/>
  <c r="F19" i="62"/>
  <c r="F21" i="62" s="1"/>
  <c r="E19" i="62"/>
  <c r="E21" i="62" s="1"/>
  <c r="F24" i="61"/>
  <c r="F26" i="61" s="1"/>
  <c r="E24" i="61"/>
  <c r="E26" i="61" s="1"/>
  <c r="E32" i="60"/>
  <c r="F28" i="60"/>
  <c r="E28" i="60"/>
  <c r="F23" i="60"/>
  <c r="F30" i="60" s="1"/>
  <c r="E23" i="60"/>
  <c r="E30" i="60" s="1"/>
  <c r="F28" i="59"/>
  <c r="E28" i="59"/>
  <c r="F23" i="59"/>
  <c r="F32" i="59" s="1"/>
  <c r="E23" i="59"/>
  <c r="E32" i="59" s="1"/>
  <c r="F27" i="58"/>
  <c r="E27" i="58"/>
  <c r="F22" i="58"/>
  <c r="F31" i="58" s="1"/>
  <c r="E22" i="58"/>
  <c r="E31" i="58" s="1"/>
  <c r="F27" i="57"/>
  <c r="E27" i="57"/>
  <c r="F22" i="57"/>
  <c r="E22" i="57"/>
  <c r="F27" i="56"/>
  <c r="E27" i="56"/>
  <c r="F22" i="56"/>
  <c r="F31" i="56" s="1"/>
  <c r="E22" i="56"/>
  <c r="E31" i="56" s="1"/>
  <c r="F18" i="55"/>
  <c r="E18" i="55"/>
  <c r="F16" i="55"/>
  <c r="E16" i="55"/>
  <c r="F9" i="55"/>
  <c r="F20" i="55" s="1"/>
  <c r="E9" i="55"/>
  <c r="E20" i="55" s="1"/>
  <c r="F47" i="54"/>
  <c r="E47" i="54"/>
  <c r="F42" i="54"/>
  <c r="E42" i="54"/>
  <c r="F35" i="54"/>
  <c r="F51" i="54" s="1"/>
  <c r="E35" i="54"/>
  <c r="F50" i="53"/>
  <c r="E50" i="53"/>
  <c r="F43" i="53"/>
  <c r="E43" i="53"/>
  <c r="F38" i="53"/>
  <c r="F52" i="53" s="1"/>
  <c r="E38" i="53"/>
  <c r="F31" i="52"/>
  <c r="E31" i="52"/>
  <c r="F21" i="52"/>
  <c r="E21" i="52"/>
  <c r="F16" i="52"/>
  <c r="E16" i="52"/>
  <c r="F11" i="52"/>
  <c r="F35" i="52" s="1"/>
  <c r="E11" i="52"/>
  <c r="F30" i="51"/>
  <c r="E30" i="51"/>
  <c r="F26" i="51"/>
  <c r="E26" i="51"/>
  <c r="F22" i="51"/>
  <c r="E22" i="51"/>
  <c r="F13" i="51"/>
  <c r="F34" i="51" s="1"/>
  <c r="E13" i="51"/>
  <c r="F41" i="49"/>
  <c r="E41" i="49"/>
  <c r="F37" i="49"/>
  <c r="E37" i="49"/>
  <c r="F28" i="49"/>
  <c r="E28" i="49"/>
  <c r="F14" i="49"/>
  <c r="E14" i="49"/>
  <c r="F9" i="49"/>
  <c r="E9" i="49"/>
  <c r="E30" i="59" l="1"/>
  <c r="F85" i="65"/>
  <c r="E23" i="68"/>
  <c r="E28" i="61"/>
  <c r="F23" i="68"/>
  <c r="E147" i="68"/>
  <c r="E13" i="70"/>
  <c r="E29" i="56"/>
  <c r="F28" i="61"/>
  <c r="E45" i="49"/>
  <c r="E49" i="54"/>
  <c r="E28" i="63"/>
  <c r="E20" i="66"/>
  <c r="F22" i="71"/>
  <c r="F45" i="49"/>
  <c r="F49" i="54"/>
  <c r="E31" i="57"/>
  <c r="E29" i="58"/>
  <c r="F28" i="63"/>
  <c r="F20" i="66"/>
  <c r="E43" i="49"/>
  <c r="E32" i="51"/>
  <c r="E35" i="52"/>
  <c r="E54" i="53"/>
  <c r="E51" i="54"/>
  <c r="F29" i="57"/>
  <c r="F29" i="58"/>
  <c r="E23" i="62"/>
  <c r="E80" i="64"/>
  <c r="E22" i="66"/>
  <c r="E20" i="71"/>
  <c r="E52" i="53"/>
  <c r="E83" i="65"/>
  <c r="F83" i="65"/>
  <c r="E33" i="52"/>
  <c r="F43" i="49"/>
  <c r="F32" i="51"/>
  <c r="F33" i="52"/>
  <c r="F54" i="53"/>
  <c r="F29" i="56"/>
  <c r="F30" i="59"/>
  <c r="F78" i="64"/>
  <c r="E129" i="71"/>
  <c r="E34" i="51"/>
  <c r="E29" i="57"/>
  <c r="F31" i="57"/>
  <c r="F32" i="60"/>
  <c r="E17" i="69"/>
  <c r="E10" i="48"/>
  <c r="E14" i="48" s="1"/>
  <c r="D10" i="48"/>
  <c r="D12" i="48" s="1"/>
  <c r="E13" i="47"/>
  <c r="E17" i="47" s="1"/>
  <c r="D13" i="47"/>
  <c r="D17" i="47" s="1"/>
  <c r="E13" i="46"/>
  <c r="E17" i="46" s="1"/>
  <c r="D13" i="46"/>
  <c r="D17" i="46" s="1"/>
  <c r="E13" i="45"/>
  <c r="E17" i="45" s="1"/>
  <c r="D13" i="45"/>
  <c r="D15" i="45" s="1"/>
  <c r="E12" i="44"/>
  <c r="E16" i="44" s="1"/>
  <c r="D12" i="44"/>
  <c r="D14" i="44" s="1"/>
  <c r="D14" i="48" l="1"/>
  <c r="E12" i="48"/>
  <c r="D15" i="47"/>
  <c r="E15" i="47"/>
  <c r="E15" i="46"/>
  <c r="D15" i="46"/>
  <c r="E15" i="45"/>
  <c r="D17" i="45"/>
  <c r="E14" i="44"/>
  <c r="D16" i="44"/>
  <c r="E9" i="43"/>
  <c r="E13" i="43" s="1"/>
  <c r="D9" i="43"/>
  <c r="D11" i="43" s="1"/>
  <c r="E12" i="42"/>
  <c r="E16" i="42" s="1"/>
  <c r="D12" i="42"/>
  <c r="D14" i="42" s="1"/>
  <c r="E7" i="41"/>
  <c r="E11" i="41" s="1"/>
  <c r="D7" i="41"/>
  <c r="D9" i="41" s="1"/>
  <c r="E7" i="40"/>
  <c r="E11" i="40" s="1"/>
  <c r="D7" i="40"/>
  <c r="D9" i="40" s="1"/>
  <c r="H75" i="29"/>
  <c r="D98" i="29" s="1"/>
  <c r="G75" i="29"/>
  <c r="D13" i="43" l="1"/>
  <c r="E11" i="43"/>
  <c r="D16" i="42"/>
  <c r="E14" i="42"/>
  <c r="E9" i="41"/>
  <c r="D11" i="41"/>
  <c r="E9" i="40"/>
  <c r="D11" i="40"/>
  <c r="H51" i="24" l="1"/>
  <c r="D95" i="24" s="1"/>
  <c r="F67" i="39" l="1"/>
  <c r="E67" i="39"/>
  <c r="F61" i="39"/>
  <c r="F71" i="39" s="1"/>
  <c r="E61" i="39"/>
  <c r="E71" i="39" s="1"/>
  <c r="F60" i="38"/>
  <c r="F58" i="38"/>
  <c r="F62" i="38" s="1"/>
  <c r="E58" i="38"/>
  <c r="E60" i="38" s="1"/>
  <c r="F66" i="37"/>
  <c r="E66" i="37"/>
  <c r="F21" i="37"/>
  <c r="F70" i="37" s="1"/>
  <c r="E21" i="37"/>
  <c r="E70" i="37" s="1"/>
  <c r="F38" i="36"/>
  <c r="F42" i="36" s="1"/>
  <c r="E38" i="36"/>
  <c r="E42" i="36" s="1"/>
  <c r="F43" i="35"/>
  <c r="F41" i="35"/>
  <c r="E41" i="35"/>
  <c r="F37" i="35"/>
  <c r="F45" i="35" s="1"/>
  <c r="E37" i="35"/>
  <c r="E43" i="35" s="1"/>
  <c r="F59" i="34"/>
  <c r="E59" i="34"/>
  <c r="F54" i="34"/>
  <c r="F63" i="34" s="1"/>
  <c r="E54" i="34"/>
  <c r="E63" i="34" s="1"/>
  <c r="F62" i="33"/>
  <c r="E62" i="33"/>
  <c r="F56" i="33"/>
  <c r="F64" i="33" s="1"/>
  <c r="E56" i="33"/>
  <c r="E66" i="33" s="1"/>
  <c r="E39" i="32"/>
  <c r="F35" i="32"/>
  <c r="F39" i="32" s="1"/>
  <c r="E35" i="32"/>
  <c r="E37" i="32" s="1"/>
  <c r="E49" i="31"/>
  <c r="F45" i="31"/>
  <c r="E45" i="31"/>
  <c r="F39" i="31"/>
  <c r="F47" i="31" s="1"/>
  <c r="E39" i="31"/>
  <c r="E47" i="31" s="1"/>
  <c r="F67" i="30"/>
  <c r="E67" i="30"/>
  <c r="E69" i="30" s="1"/>
  <c r="F63" i="30"/>
  <c r="F71" i="30" s="1"/>
  <c r="E63" i="30"/>
  <c r="E71" i="30" s="1"/>
  <c r="F75" i="29"/>
  <c r="F79" i="29" s="1"/>
  <c r="E75" i="29"/>
  <c r="E79" i="29"/>
  <c r="F51" i="28"/>
  <c r="E51" i="28"/>
  <c r="F47" i="28"/>
  <c r="E47" i="28"/>
  <c r="F22" i="28"/>
  <c r="E22" i="28"/>
  <c r="E53" i="28" s="1"/>
  <c r="F53" i="27"/>
  <c r="E53" i="27"/>
  <c r="F43" i="27"/>
  <c r="E43" i="27"/>
  <c r="F38" i="27"/>
  <c r="F57" i="27" s="1"/>
  <c r="E38" i="27"/>
  <c r="E55" i="27" s="1"/>
  <c r="F44" i="26"/>
  <c r="E44" i="26"/>
  <c r="F40" i="26"/>
  <c r="F46" i="26" s="1"/>
  <c r="E40" i="26"/>
  <c r="E46" i="26" s="1"/>
  <c r="F80" i="25"/>
  <c r="E80" i="25"/>
  <c r="F71" i="25"/>
  <c r="E71" i="25"/>
  <c r="E82" i="25" s="1"/>
  <c r="F66" i="25"/>
  <c r="E66" i="25"/>
  <c r="F58" i="25"/>
  <c r="E58" i="25"/>
  <c r="F52" i="25"/>
  <c r="E52" i="25"/>
  <c r="F47" i="25"/>
  <c r="F84" i="25" s="1"/>
  <c r="F82" i="25"/>
  <c r="E47" i="25"/>
  <c r="E84" i="25" s="1"/>
  <c r="F61" i="24"/>
  <c r="E61" i="24"/>
  <c r="F57" i="24"/>
  <c r="E57" i="24"/>
  <c r="F51" i="24"/>
  <c r="E51" i="24"/>
  <c r="E69" i="39"/>
  <c r="F69" i="39"/>
  <c r="F68" i="37"/>
  <c r="E40" i="36"/>
  <c r="F40" i="36"/>
  <c r="E61" i="34"/>
  <c r="F69" i="30"/>
  <c r="E77" i="29"/>
  <c r="F77" i="29"/>
  <c r="F49" i="31" l="1"/>
  <c r="F66" i="33"/>
  <c r="E45" i="35"/>
  <c r="E62" i="38"/>
  <c r="F65" i="24"/>
  <c r="E64" i="33"/>
  <c r="E68" i="37"/>
  <c r="E57" i="27"/>
  <c r="F37" i="32"/>
  <c r="F48" i="26"/>
  <c r="F55" i="27"/>
  <c r="F61" i="34"/>
  <c r="F55" i="28"/>
  <c r="F53" i="28"/>
  <c r="E55" i="28"/>
  <c r="E48" i="26"/>
  <c r="E65" i="24"/>
  <c r="F63" i="24"/>
  <c r="E63" i="24"/>
</calcChain>
</file>

<file path=xl/sharedStrings.xml><?xml version="1.0" encoding="utf-8"?>
<sst xmlns="http://schemas.openxmlformats.org/spreadsheetml/2006/main" count="5821" uniqueCount="1223">
  <si>
    <t>Name of the Instrument</t>
  </si>
  <si>
    <t>Quantity</t>
  </si>
  <si>
    <t>ISIN Number</t>
  </si>
  <si>
    <t xml:space="preserve">Market Value(Rs. in Lakhs) </t>
  </si>
  <si>
    <t>% to Net Assets</t>
  </si>
  <si>
    <t>Industry Classification / Rating</t>
  </si>
  <si>
    <t>YTM</t>
  </si>
  <si>
    <t>Portfolio Statement as on January 31, 2022</t>
  </si>
  <si>
    <t>Franklin India Equity Savings Fund</t>
  </si>
  <si>
    <t>Franklin India Equity Hybrid Fund</t>
  </si>
  <si>
    <t>Templeton India Value Fund</t>
  </si>
  <si>
    <t>Templeton India Equity Income Fund</t>
  </si>
  <si>
    <t>Franklin India Technology Fund</t>
  </si>
  <si>
    <t>Franklin India Smaller Companies Fund</t>
  </si>
  <si>
    <t>Franklin India Prima Fund</t>
  </si>
  <si>
    <t>Franklin India Opportunities Fund</t>
  </si>
  <si>
    <t>Franklin India Focused Equity Fund</t>
  </si>
  <si>
    <t>Franklin India Equity Advantage Fund</t>
  </si>
  <si>
    <t>Franklin India Bluechip Fund</t>
  </si>
  <si>
    <t>Franklin Build India Fund</t>
  </si>
  <si>
    <t>Franklin Asian Equity Fund</t>
  </si>
  <si>
    <t>Franklin India Index Fund NSE Nifty Plan</t>
  </si>
  <si>
    <t>Franklin India TAXSHIELD</t>
  </si>
  <si>
    <t>Franklin India Feeder - Franklin U.S. Opportunities Fund</t>
  </si>
  <si>
    <t>Franklin India Multi-Asset Solution Fund</t>
  </si>
  <si>
    <t>Franklin India Life Stage Fund Of Funds - 50's Plus Floating Rate Plan</t>
  </si>
  <si>
    <t>Franklin India Life Stage Fund Of Funds - 50's Plus Plan</t>
  </si>
  <si>
    <t>Franklin India Life Stage Fund Of Funds - 40's Plan</t>
  </si>
  <si>
    <t>Franklin India Life Stage Fund Of Funds - 30's Plan</t>
  </si>
  <si>
    <t>Franklin India Life Stage Fund Of Funds - 20's Plan</t>
  </si>
  <si>
    <t>Franklin India Dynamic Asset Allocation Fund Of Funds</t>
  </si>
  <si>
    <t>Debt Instruments</t>
  </si>
  <si>
    <t>(a) Listed / awaiting listing on Stock Exchanges</t>
  </si>
  <si>
    <t>Sub Total</t>
  </si>
  <si>
    <t>Mutual Fund Units</t>
  </si>
  <si>
    <t>Total</t>
  </si>
  <si>
    <t>Net Assets</t>
  </si>
  <si>
    <t>Call, Cash &amp; Other Assets</t>
  </si>
  <si>
    <t>** Non- Traded Scrips</t>
  </si>
  <si>
    <t>Notes</t>
  </si>
  <si>
    <t>a) NAV at the beginning and at the end of the Half-year ended 31-Jan-2022</t>
  </si>
  <si>
    <t xml:space="preserve">      Plan/Option</t>
  </si>
  <si>
    <t>As on 31-Jan-2022</t>
  </si>
  <si>
    <t>As on 30-Jul-2021</t>
  </si>
  <si>
    <t>IDCW - Income Distribution cum capital withdrawal</t>
  </si>
  <si>
    <t>b) Aggregate Distributions declared during the Half - year ended 31-Jan-2022</t>
  </si>
  <si>
    <t>Nil</t>
  </si>
  <si>
    <t>(In Years)</t>
  </si>
  <si>
    <t xml:space="preserve">f) Product labeling and risk-o-meter </t>
  </si>
  <si>
    <t>Money Market Instruments</t>
  </si>
  <si>
    <t>CRISIL A1+</t>
  </si>
  <si>
    <t>Commercial Paper</t>
  </si>
  <si>
    <t>Housing Development Finance Corporation Ltd (28-Feb-2022) **@</t>
  </si>
  <si>
    <t>INE001A14XM0</t>
  </si>
  <si>
    <t>ICRA A1+</t>
  </si>
  <si>
    <t>Treasury Bill</t>
  </si>
  <si>
    <t>Government Securities</t>
  </si>
  <si>
    <t>SOVEREIGN</t>
  </si>
  <si>
    <t>@ Listed</t>
  </si>
  <si>
    <t>Plan Name</t>
  </si>
  <si>
    <t>Distributions per unit (Rs.)+++</t>
  </si>
  <si>
    <t>+++ Distribution payouts/ re-investments are subject to deduction of TDS at the applicable rates.</t>
  </si>
  <si>
    <t xml:space="preserve">      Growth Plan</t>
  </si>
  <si>
    <t xml:space="preserve">      Monthly IDCW Plan</t>
  </si>
  <si>
    <t xml:space="preserve">      Quarterly IDCW Plan</t>
  </si>
  <si>
    <t xml:space="preserve">      Direct Growth Plan</t>
  </si>
  <si>
    <t xml:space="preserve">      Direct Monthly IDCW Plan</t>
  </si>
  <si>
    <t xml:space="preserve">      Direct Quarterly IDCW Plan</t>
  </si>
  <si>
    <t>91 DTB (24-Feb-2022)</t>
  </si>
  <si>
    <t>IN002021X371</t>
  </si>
  <si>
    <t>5.63% GOI 2026 (12-Apr-2026)</t>
  </si>
  <si>
    <t>IN0020210012</t>
  </si>
  <si>
    <t>5.15% GOI 2025 (09-Nov-2025)</t>
  </si>
  <si>
    <t>IN0020200278</t>
  </si>
  <si>
    <t>6.67% GOI 2035 (15-Dec-2035)</t>
  </si>
  <si>
    <t>IN0020210152</t>
  </si>
  <si>
    <t>5.22% GOI 2025 (15-Jun-2025)</t>
  </si>
  <si>
    <t>IN0020200112</t>
  </si>
  <si>
    <t xml:space="preserve">      Growth Option</t>
  </si>
  <si>
    <t xml:space="preserve">      Direct Growth Option</t>
  </si>
  <si>
    <t>CRISIL AAA</t>
  </si>
  <si>
    <t>Indostar Capital Finance Ltd (1Y SBI MCLR + 200 Bps) (02-May-2023) **</t>
  </si>
  <si>
    <t>INE896L07561</t>
  </si>
  <si>
    <t>CARE AA-</t>
  </si>
  <si>
    <t xml:space="preserve">      IDCW Plan</t>
  </si>
  <si>
    <t xml:space="preserve">      Direct IDCW Plan</t>
  </si>
  <si>
    <t>7.32% GOI 2024 (28-Jan-2024)</t>
  </si>
  <si>
    <t>IN0020180488</t>
  </si>
  <si>
    <t xml:space="preserve">d) Product labeling and risk-o-meter </t>
  </si>
  <si>
    <t>Kotak Securities Ltd (18-Feb-2022) **@</t>
  </si>
  <si>
    <t>INE028E14JL6</t>
  </si>
  <si>
    <t>Equity &amp; Equity related</t>
  </si>
  <si>
    <t>ICICI Bank Ltd</t>
  </si>
  <si>
    <t>INE090A01021</t>
  </si>
  <si>
    <t>Banks</t>
  </si>
  <si>
    <t>Infosys Ltd</t>
  </si>
  <si>
    <t>INE009A01021</t>
  </si>
  <si>
    <t>Software</t>
  </si>
  <si>
    <t>Axis Bank Ltd</t>
  </si>
  <si>
    <t>INE238A01034</t>
  </si>
  <si>
    <t>HDFC Bank Ltd</t>
  </si>
  <si>
    <t>INE040A01034</t>
  </si>
  <si>
    <t>Bharti Airtel Ltd</t>
  </si>
  <si>
    <t>INE397D01024</t>
  </si>
  <si>
    <t>Telecom - Services</t>
  </si>
  <si>
    <t>Larsen &amp; Toubro Ltd</t>
  </si>
  <si>
    <t>INE018A01030</t>
  </si>
  <si>
    <t>Construction Project</t>
  </si>
  <si>
    <t>State Bank of India</t>
  </si>
  <si>
    <t>INE062A01020</t>
  </si>
  <si>
    <t>Kotak Mahindra Bank Ltd</t>
  </si>
  <si>
    <t>INE237A01028</t>
  </si>
  <si>
    <t>Hindustan Unilever Ltd</t>
  </si>
  <si>
    <t>INE030A01027</t>
  </si>
  <si>
    <t>Consumer Non Durables</t>
  </si>
  <si>
    <t>Ambuja Cements Ltd</t>
  </si>
  <si>
    <t>INE079A01024</t>
  </si>
  <si>
    <t>Cement &amp; Cement Products</t>
  </si>
  <si>
    <t>HCL Technologies Ltd</t>
  </si>
  <si>
    <t>INE860A01027</t>
  </si>
  <si>
    <t>Voltas Ltd</t>
  </si>
  <si>
    <t>INE226A01021</t>
  </si>
  <si>
    <t>Consumer Durables</t>
  </si>
  <si>
    <t>NTPC Ltd</t>
  </si>
  <si>
    <t>INE733E01010</t>
  </si>
  <si>
    <t>Power</t>
  </si>
  <si>
    <t>United Breweries Ltd</t>
  </si>
  <si>
    <t>INE686F01025</t>
  </si>
  <si>
    <t>Grasim Industries Ltd</t>
  </si>
  <si>
    <t>INE047A01021</t>
  </si>
  <si>
    <t>GAIL (India) Ltd</t>
  </si>
  <si>
    <t>INE129A01019</t>
  </si>
  <si>
    <t>Gas</t>
  </si>
  <si>
    <t>Balkrishna Industries Ltd</t>
  </si>
  <si>
    <t>INE787D01026</t>
  </si>
  <si>
    <t>Auto Ancillaries</t>
  </si>
  <si>
    <t>Dr. Reddy's Laboratories Ltd</t>
  </si>
  <si>
    <t>INE089A01023</t>
  </si>
  <si>
    <t>Pharmaceuticals</t>
  </si>
  <si>
    <t>SBI Cards and Payment Services Ltd</t>
  </si>
  <si>
    <t>INE018E01016</t>
  </si>
  <si>
    <t>Finance</t>
  </si>
  <si>
    <t>Aditya Birla Fashion and Retail Ltd</t>
  </si>
  <si>
    <t>INE647O01011</t>
  </si>
  <si>
    <t>Retailing</t>
  </si>
  <si>
    <t>Petronet LNG Ltd</t>
  </si>
  <si>
    <t>INE347G01014</t>
  </si>
  <si>
    <t>Bharat Petroleum Corporation Ltd</t>
  </si>
  <si>
    <t>INE029A01011</t>
  </si>
  <si>
    <t>Petroleum Products</t>
  </si>
  <si>
    <t>City Union Bank Ltd</t>
  </si>
  <si>
    <t>INE491A01021</t>
  </si>
  <si>
    <t>Mahindra &amp; Mahindra Ltd</t>
  </si>
  <si>
    <t>INE101A01026</t>
  </si>
  <si>
    <t>Auto</t>
  </si>
  <si>
    <t>Gujarat State Petronet Ltd</t>
  </si>
  <si>
    <t>INE246F01010</t>
  </si>
  <si>
    <t>Jyothy Labs Ltd</t>
  </si>
  <si>
    <t>INE668F01031</t>
  </si>
  <si>
    <t>Tata Motors Ltd</t>
  </si>
  <si>
    <t>INE155A01022</t>
  </si>
  <si>
    <t>Cadila Healthcare Ltd</t>
  </si>
  <si>
    <t>INE010B01027</t>
  </si>
  <si>
    <t>Himatsingka Seide Ltd</t>
  </si>
  <si>
    <t>INE049A01027</t>
  </si>
  <si>
    <t>Textile Products</t>
  </si>
  <si>
    <t>Sapphire Foods India Ltd</t>
  </si>
  <si>
    <t>INE806T01012</t>
  </si>
  <si>
    <t>Leisure Services</t>
  </si>
  <si>
    <t>Blue Star Ltd</t>
  </si>
  <si>
    <t>INE472A01039</t>
  </si>
  <si>
    <t>Tata Power Co Ltd</t>
  </si>
  <si>
    <t>INE245A01021</t>
  </si>
  <si>
    <t>Bajaj Auto Ltd</t>
  </si>
  <si>
    <t>INE917I01010</t>
  </si>
  <si>
    <t>Westlife Development Ltd</t>
  </si>
  <si>
    <t>INE274F01020</t>
  </si>
  <si>
    <t>Kansai Nerolac Paints Ltd</t>
  </si>
  <si>
    <t>INE531A01024</t>
  </si>
  <si>
    <t>Exide Industries Ltd</t>
  </si>
  <si>
    <t>INE302A01020</t>
  </si>
  <si>
    <t>Nuvoco Vistas Corporation Ltd</t>
  </si>
  <si>
    <t>INE118D01016</t>
  </si>
  <si>
    <t>Zomato Ltd</t>
  </si>
  <si>
    <t>INE758T01015</t>
  </si>
  <si>
    <t>Multi Commodity Exchange Of India Ltd</t>
  </si>
  <si>
    <t>INE745G01035</t>
  </si>
  <si>
    <t>Capital Markets</t>
  </si>
  <si>
    <t>PB Fintech Ltd</t>
  </si>
  <si>
    <t>INE417T01026</t>
  </si>
  <si>
    <t>Financial Technology (Fintech)</t>
  </si>
  <si>
    <t>6.95% Housing Development Finance Corporation Ltd (27-Apr-2023) **</t>
  </si>
  <si>
    <t>INE001A07SK8</t>
  </si>
  <si>
    <t>Export-Import Bank Of India (30-Mar-2022) **@</t>
  </si>
  <si>
    <t>INE514E14PZ2</t>
  </si>
  <si>
    <t>Kotak Mahindra Prime Ltd (03-Jun-2022) **@</t>
  </si>
  <si>
    <t>INE916D140Y6</t>
  </si>
  <si>
    <t>6.18% GOI 2024 (04-Nov-2024)</t>
  </si>
  <si>
    <t>IN0020190396</t>
  </si>
  <si>
    <t>Housing Development Finance Corporation Ltd</t>
  </si>
  <si>
    <t>INE001A01036</t>
  </si>
  <si>
    <t>Maruti Suzuki India Ltd</t>
  </si>
  <si>
    <t>INE585B01010</t>
  </si>
  <si>
    <t>Asian Paints Ltd</t>
  </si>
  <si>
    <t>INE021A01026</t>
  </si>
  <si>
    <t>Dabur India Ltd</t>
  </si>
  <si>
    <t>INE016A01026</t>
  </si>
  <si>
    <t>Shriram Transport Finance Co Ltd</t>
  </si>
  <si>
    <t>INE721A01013</t>
  </si>
  <si>
    <t>Federal Bank Ltd</t>
  </si>
  <si>
    <t>INE171A01029</t>
  </si>
  <si>
    <t>91 DTB (31-Mar-2022)</t>
  </si>
  <si>
    <t>IN002021X421</t>
  </si>
  <si>
    <t>c) Portfolio Turnover Ratio during the Half - year 31-Jan-2022</t>
  </si>
  <si>
    <t>d) Average Maturity as on 31-Jan-2022</t>
  </si>
  <si>
    <t xml:space="preserve">e) During the month additional instances of fair valuation/deviation from valuation price provided by the valuation agencies </t>
  </si>
  <si>
    <t xml:space="preserve">(b) Unlisted </t>
  </si>
  <si>
    <t>INE671B01018</t>
  </si>
  <si>
    <t>Tata Motors Ltd DVR</t>
  </si>
  <si>
    <t>IN9155A01020</t>
  </si>
  <si>
    <t>Bharat Electronics Ltd</t>
  </si>
  <si>
    <t>INE263A01024</t>
  </si>
  <si>
    <t>Aerospace &amp; Defense</t>
  </si>
  <si>
    <t>ITC Ltd</t>
  </si>
  <si>
    <t>INE154A01025</t>
  </si>
  <si>
    <t>Coal India Ltd</t>
  </si>
  <si>
    <t>INE522F01014</t>
  </si>
  <si>
    <t>Minerals/Mining</t>
  </si>
  <si>
    <t>Indian Oil Corporation Ltd</t>
  </si>
  <si>
    <t>INE242A01010</t>
  </si>
  <si>
    <t>Finolex Cables Ltd</t>
  </si>
  <si>
    <t>INE235A01022</t>
  </si>
  <si>
    <t>Industrial Products</t>
  </si>
  <si>
    <t>Tech Mahindra Ltd</t>
  </si>
  <si>
    <t>INE669C01036</t>
  </si>
  <si>
    <t>ACC Ltd</t>
  </si>
  <si>
    <t>INE012A01025</t>
  </si>
  <si>
    <t>Century Textile &amp; Industries Ltd</t>
  </si>
  <si>
    <t>INE055A01016</t>
  </si>
  <si>
    <t>Paper</t>
  </si>
  <si>
    <t>Power Grid Corporation of India Ltd</t>
  </si>
  <si>
    <t>INE752E01010</t>
  </si>
  <si>
    <t>Hindustan Aeronautics Ltd</t>
  </si>
  <si>
    <t>INE066F01012</t>
  </si>
  <si>
    <t>Rallis India Ltd</t>
  </si>
  <si>
    <t>INE613A01020</t>
  </si>
  <si>
    <t>Pesticides</t>
  </si>
  <si>
    <t>Lupin Ltd</t>
  </si>
  <si>
    <t>INE326A01037</t>
  </si>
  <si>
    <t>Kirloskar Oil Engines Ltd</t>
  </si>
  <si>
    <t>INE146L01010</t>
  </si>
  <si>
    <t>IN9397D01014</t>
  </si>
  <si>
    <t>Gulf Oil Lubricants India Ltd</t>
  </si>
  <si>
    <t>INE635Q01029</t>
  </si>
  <si>
    <t>(b) Units of Real Estate Investment Trusts (REITs)</t>
  </si>
  <si>
    <t>Embassy Office Parks REIT</t>
  </si>
  <si>
    <t>INE041025011</t>
  </si>
  <si>
    <t>Industry Classification</t>
  </si>
  <si>
    <t>NHPC Ltd</t>
  </si>
  <si>
    <t>INE848E01016</t>
  </si>
  <si>
    <t>Finolex Industries Ltd</t>
  </si>
  <si>
    <t>INE183A01024</t>
  </si>
  <si>
    <t>Tata Consultancy Services Ltd</t>
  </si>
  <si>
    <t>INE467B01029</t>
  </si>
  <si>
    <t>Oil &amp; Natural Gas Corporation Ltd</t>
  </si>
  <si>
    <t>INE213A01029</t>
  </si>
  <si>
    <t>Oil</t>
  </si>
  <si>
    <t>Hero MotoCorp Ltd</t>
  </si>
  <si>
    <t>INE158A01026</t>
  </si>
  <si>
    <t>Colgate Palmolive (India) Ltd</t>
  </si>
  <si>
    <t>INE259A01022</t>
  </si>
  <si>
    <t>Tata Chemicals Ltd</t>
  </si>
  <si>
    <t>INE092A01019</t>
  </si>
  <si>
    <t>Chemicals</t>
  </si>
  <si>
    <t>CESC Ltd</t>
  </si>
  <si>
    <t>INE486A01021</t>
  </si>
  <si>
    <t>Hindustan Petroleum Corporation Ltd</t>
  </si>
  <si>
    <t>INE094A01015</t>
  </si>
  <si>
    <t>Vardhman Textiles Ltd</t>
  </si>
  <si>
    <t>INE825A01012</t>
  </si>
  <si>
    <t>Textiles - Cotton</t>
  </si>
  <si>
    <t>Tata Consumer Products Ltd</t>
  </si>
  <si>
    <t>INE192A01025</t>
  </si>
  <si>
    <t>Brookfield India Real Estate Trust</t>
  </si>
  <si>
    <t>INE0FDU25010</t>
  </si>
  <si>
    <t>Foreign Equity Securities</t>
  </si>
  <si>
    <t>Unilever PLC, (ADR)</t>
  </si>
  <si>
    <t>US9047677045</t>
  </si>
  <si>
    <t>Xtep International Holdings Ltd</t>
  </si>
  <si>
    <t>KYG982771092</t>
  </si>
  <si>
    <t>Novatek Microelectronics Corp. Ltd</t>
  </si>
  <si>
    <t>TW0003034005</t>
  </si>
  <si>
    <t>Xinyi Solar Holdings Ltd</t>
  </si>
  <si>
    <t>KYG9829N1025</t>
  </si>
  <si>
    <t>Industrial Capital Goods</t>
  </si>
  <si>
    <t>Mediatek Inc</t>
  </si>
  <si>
    <t>TW0002454006</t>
  </si>
  <si>
    <t>Hardware</t>
  </si>
  <si>
    <t>Travelsky Technology Ltd, H</t>
  </si>
  <si>
    <t>CNE1000004J3</t>
  </si>
  <si>
    <t>Primax Electronics Ltd</t>
  </si>
  <si>
    <t>TW0004915004</t>
  </si>
  <si>
    <t>Info Edge (India) Ltd</t>
  </si>
  <si>
    <t>INE663F01024</t>
  </si>
  <si>
    <t>Affle India Ltd</t>
  </si>
  <si>
    <t>INE00WC01027</t>
  </si>
  <si>
    <t>Cyient Ltd</t>
  </si>
  <si>
    <t>INE136B01020</t>
  </si>
  <si>
    <t>Indiamart Intermesh Ltd</t>
  </si>
  <si>
    <t>INE933S01016</t>
  </si>
  <si>
    <t>Mphasis Ltd</t>
  </si>
  <si>
    <t>INE356A01018</t>
  </si>
  <si>
    <t>FSN E-Commerce Ventures Ltd</t>
  </si>
  <si>
    <t>INE388Y01029</t>
  </si>
  <si>
    <t>Rategain Travel Technologies Ltd</t>
  </si>
  <si>
    <t>INE0CLI01024</t>
  </si>
  <si>
    <t>Xelpmoc Design and Tech Ltd</t>
  </si>
  <si>
    <t>INE01P501012</t>
  </si>
  <si>
    <t>Makemytrip Ltd</t>
  </si>
  <si>
    <t>MU0295S00016</t>
  </si>
  <si>
    <t>Cognizant Technology Solutions Corp., A</t>
  </si>
  <si>
    <t>US1924461023</t>
  </si>
  <si>
    <t>Taiwan Semiconductor Manufacturing Co. Ltd</t>
  </si>
  <si>
    <t>TW0002330008</t>
  </si>
  <si>
    <t>Freshworks Inc</t>
  </si>
  <si>
    <t>US3580541049</t>
  </si>
  <si>
    <t>Qualcomm Inc.</t>
  </si>
  <si>
    <t>US7475251036</t>
  </si>
  <si>
    <t>Telecom -  Equipment &amp; Accessories</t>
  </si>
  <si>
    <t>Samsung Electronics Co. Ltd</t>
  </si>
  <si>
    <t>KR7005930003</t>
  </si>
  <si>
    <t>Amazon.com INC</t>
  </si>
  <si>
    <t>US0231351067</t>
  </si>
  <si>
    <t>Salesforce.Com Inc</t>
  </si>
  <si>
    <t>US79466L3024</t>
  </si>
  <si>
    <t xml:space="preserve">Software                                </t>
  </si>
  <si>
    <t>Microsoft Corp</t>
  </si>
  <si>
    <t>US5949181045</t>
  </si>
  <si>
    <t>Uber Technologies Inc</t>
  </si>
  <si>
    <t>US90353T1007</t>
  </si>
  <si>
    <t>Twitter Inc.</t>
  </si>
  <si>
    <t>US90184L1026</t>
  </si>
  <si>
    <t>Intel Corp</t>
  </si>
  <si>
    <t>US4581401001</t>
  </si>
  <si>
    <t>Alphabet Inc</t>
  </si>
  <si>
    <t>US02079K3059</t>
  </si>
  <si>
    <t>Zoom Video Communications Inc</t>
  </si>
  <si>
    <t>US98980L1017</t>
  </si>
  <si>
    <t>Alibaba Group Holding Ltd</t>
  </si>
  <si>
    <t>KYG017191142</t>
  </si>
  <si>
    <t>Tencent Holdings Ltd</t>
  </si>
  <si>
    <t>KYG875721634</t>
  </si>
  <si>
    <t>PayPal Holdings Inc</t>
  </si>
  <si>
    <t>US70450Y1038</t>
  </si>
  <si>
    <t>Samsung Sdi Co Ltd</t>
  </si>
  <si>
    <t>KR7006400006</t>
  </si>
  <si>
    <t>LG Chem Ltd</t>
  </si>
  <si>
    <t>KR7051910008</t>
  </si>
  <si>
    <t>Wix.Com Ltd</t>
  </si>
  <si>
    <t>IL0011301780</t>
  </si>
  <si>
    <t>JD.Com Inc</t>
  </si>
  <si>
    <t>KYG8208B1014</t>
  </si>
  <si>
    <t>Foreign Mutual Fund Units</t>
  </si>
  <si>
    <t>Franklin Technology Fund, Class I (Acc)</t>
  </si>
  <si>
    <t>LU0626261944</t>
  </si>
  <si>
    <t>Foreign Mutual Fund</t>
  </si>
  <si>
    <t>Brigade Enterprises Ltd</t>
  </si>
  <si>
    <t>INE791I01019</t>
  </si>
  <si>
    <t>Construction</t>
  </si>
  <si>
    <t>Deepak Nitrite Ltd</t>
  </si>
  <si>
    <t>INE288B01029</t>
  </si>
  <si>
    <t>KPIT Technologies Ltd</t>
  </si>
  <si>
    <t>INE04I401011</t>
  </si>
  <si>
    <t>K.P.R. Mill Ltd</t>
  </si>
  <si>
    <t>INE930H01031</t>
  </si>
  <si>
    <t>CCL Products (India) Ltd</t>
  </si>
  <si>
    <t>INE421D01022</t>
  </si>
  <si>
    <t>J.B. Chemicals &amp; Pharmaceuticals Ltd</t>
  </si>
  <si>
    <t>INE572A01028</t>
  </si>
  <si>
    <t>Equitas Holdings Ltd</t>
  </si>
  <si>
    <t>INE988K01017</t>
  </si>
  <si>
    <t>Tube Investments of India Ltd</t>
  </si>
  <si>
    <t>INE974X01010</t>
  </si>
  <si>
    <t>Quess Corp Ltd</t>
  </si>
  <si>
    <t>INE615P01015</t>
  </si>
  <si>
    <t>Other Services</t>
  </si>
  <si>
    <t>Carborundum Universal Ltd</t>
  </si>
  <si>
    <t>INE120A01034</t>
  </si>
  <si>
    <t>Sobha Ltd</t>
  </si>
  <si>
    <t>INE671H01015</t>
  </si>
  <si>
    <t>KNR Constructions Ltd</t>
  </si>
  <si>
    <t>INE634I01029</t>
  </si>
  <si>
    <t>GHCL Ltd</t>
  </si>
  <si>
    <t>INE539A01019</t>
  </si>
  <si>
    <t>Nesco Ltd</t>
  </si>
  <si>
    <t>INE317F01035</t>
  </si>
  <si>
    <t>Commercial Services</t>
  </si>
  <si>
    <t>Eris Lifesciences Ltd</t>
  </si>
  <si>
    <t>INE406M01024</t>
  </si>
  <si>
    <t>Teamlease Services Ltd</t>
  </si>
  <si>
    <t>INE985S01024</t>
  </si>
  <si>
    <t>Ahluwalia Contracts (India) Ltd</t>
  </si>
  <si>
    <t>INE758C01029</t>
  </si>
  <si>
    <t>Lemon Tree Hotels Ltd</t>
  </si>
  <si>
    <t>INE970X01018</t>
  </si>
  <si>
    <t>V.I.P. Industries Ltd</t>
  </si>
  <si>
    <t>INE054A01027</t>
  </si>
  <si>
    <t>Karur Vysya Bank Ltd</t>
  </si>
  <si>
    <t>INE036D01028</t>
  </si>
  <si>
    <t>TV Today Network Ltd</t>
  </si>
  <si>
    <t>INE038F01029</t>
  </si>
  <si>
    <t>Entertainment</t>
  </si>
  <si>
    <t>DCB Bank Ltd</t>
  </si>
  <si>
    <t>INE503A01015</t>
  </si>
  <si>
    <t>Cholamandalam Investment and Finance Co Ltd</t>
  </si>
  <si>
    <t>INE121A01024</t>
  </si>
  <si>
    <t>Equitas Small Finance Bank Ltd</t>
  </si>
  <si>
    <t>INE063P01018</t>
  </si>
  <si>
    <t>TTK Prestige Ltd</t>
  </si>
  <si>
    <t>INE690A01028</t>
  </si>
  <si>
    <t>M M Forgings Ltd</t>
  </si>
  <si>
    <t>INE227C01017</t>
  </si>
  <si>
    <t>Atul Ltd</t>
  </si>
  <si>
    <t>INE100A01010</t>
  </si>
  <si>
    <t>HeidelbergCement India Ltd</t>
  </si>
  <si>
    <t>INE578A01017</t>
  </si>
  <si>
    <t>Metropolis Healthcare Ltd</t>
  </si>
  <si>
    <t>INE112L01020</t>
  </si>
  <si>
    <t>Healthcare Services</t>
  </si>
  <si>
    <t>JK Lakshmi Cement Ltd</t>
  </si>
  <si>
    <t>INE786A01032</t>
  </si>
  <si>
    <t>Mrs Bectors Food Specialities Ltd</t>
  </si>
  <si>
    <t>INE495P01012</t>
  </si>
  <si>
    <t>Gateway Rail Freight Ltd</t>
  </si>
  <si>
    <t>INE079J01017</t>
  </si>
  <si>
    <t>Transportation</t>
  </si>
  <si>
    <t>Ion Exchange (India) Ltd</t>
  </si>
  <si>
    <t>INE570A01014</t>
  </si>
  <si>
    <t>Chemplast Sanmar Ltd</t>
  </si>
  <si>
    <t>INE488A01050</t>
  </si>
  <si>
    <t>Shankara Building Products Ltd</t>
  </si>
  <si>
    <t>INE274V01019</t>
  </si>
  <si>
    <t>Techno Electric &amp; Engineering Co Ltd</t>
  </si>
  <si>
    <t>INE285K01026</t>
  </si>
  <si>
    <t>Anand Rathi Wealth Ltd</t>
  </si>
  <si>
    <t>INE463V01026</t>
  </si>
  <si>
    <t>IDFC Ltd</t>
  </si>
  <si>
    <t>INE043D01016</t>
  </si>
  <si>
    <t>Music Broadcast Ltd</t>
  </si>
  <si>
    <t>INE919I01024</t>
  </si>
  <si>
    <t>S J S Enterprises Ltd</t>
  </si>
  <si>
    <t>INE284S01014</t>
  </si>
  <si>
    <t>Ashoka Buildcon Ltd</t>
  </si>
  <si>
    <t>INE442H01029</t>
  </si>
  <si>
    <t>G R Infraprojects Ltd</t>
  </si>
  <si>
    <t>INE201P01022</t>
  </si>
  <si>
    <t>Latent View Analytics Ltd</t>
  </si>
  <si>
    <t>INE0I7C01011</t>
  </si>
  <si>
    <t>CARE Ratings Ltd</t>
  </si>
  <si>
    <t>INE752H01013</t>
  </si>
  <si>
    <t>Indoco Remedies Ltd</t>
  </si>
  <si>
    <t>INE873D01024</t>
  </si>
  <si>
    <t>Hitachi Energy India Ltd</t>
  </si>
  <si>
    <t>INE07Y701011</t>
  </si>
  <si>
    <t>Data Patterns India Ltd</t>
  </si>
  <si>
    <t>INE0IX101010</t>
  </si>
  <si>
    <t>Ramco Systems Ltd</t>
  </si>
  <si>
    <t>INE246B01019</t>
  </si>
  <si>
    <t>Vijaya Diagnostic Centre Ltd</t>
  </si>
  <si>
    <t>INE043W01024</t>
  </si>
  <si>
    <t>Crompton Greaves Consumer Electricals Ltd</t>
  </si>
  <si>
    <t>INE299U01018</t>
  </si>
  <si>
    <t>Oberoi Realty Ltd</t>
  </si>
  <si>
    <t>INE093I01010</t>
  </si>
  <si>
    <t>Indian Hotels Co Ltd</t>
  </si>
  <si>
    <t>INE053A01029</t>
  </si>
  <si>
    <t>Ashok Leyland Ltd</t>
  </si>
  <si>
    <t>INE208A01029</t>
  </si>
  <si>
    <t>The Ramco Cements Ltd</t>
  </si>
  <si>
    <t>INE331A01037</t>
  </si>
  <si>
    <t>Apollo Hospitals Enterprise Ltd</t>
  </si>
  <si>
    <t>INE437A01024</t>
  </si>
  <si>
    <t>Emami Ltd</t>
  </si>
  <si>
    <t>INE548C01032</t>
  </si>
  <si>
    <t>IPCA Laboratories Ltd</t>
  </si>
  <si>
    <t>INE571A01038</t>
  </si>
  <si>
    <t>Trent Ltd</t>
  </si>
  <si>
    <t>INE849A01020</t>
  </si>
  <si>
    <t>Coromandel International Ltd</t>
  </si>
  <si>
    <t>INE169A01031</t>
  </si>
  <si>
    <t>Fertilisers</t>
  </si>
  <si>
    <t>Cholamandalam Financial Holdings Ltd</t>
  </si>
  <si>
    <t>INE149A01033</t>
  </si>
  <si>
    <t>J.K. Cement Ltd</t>
  </si>
  <si>
    <t>INE823G01014</t>
  </si>
  <si>
    <t>Container Corporation Of India Ltd</t>
  </si>
  <si>
    <t>INE111A01025</t>
  </si>
  <si>
    <t>Sundram Fasteners Ltd</t>
  </si>
  <si>
    <t>INE387A01021</t>
  </si>
  <si>
    <t>Apollo Tyres Ltd</t>
  </si>
  <si>
    <t>INE438A01022</t>
  </si>
  <si>
    <t>Max Financial Services Ltd</t>
  </si>
  <si>
    <t>INE180A01020</t>
  </si>
  <si>
    <t>Insurance</t>
  </si>
  <si>
    <t>Sundaram Finance Ltd</t>
  </si>
  <si>
    <t>INE660A01013</t>
  </si>
  <si>
    <t>Bosch Ltd</t>
  </si>
  <si>
    <t>INE323A01026</t>
  </si>
  <si>
    <t>Escorts Ltd</t>
  </si>
  <si>
    <t>INE042A01014</t>
  </si>
  <si>
    <t>CG Power and Industrial Solutions Ltd</t>
  </si>
  <si>
    <t>INE067A01029</t>
  </si>
  <si>
    <t>Bata India Ltd</t>
  </si>
  <si>
    <t>INE176A01028</t>
  </si>
  <si>
    <t>Persistent Systems Ltd</t>
  </si>
  <si>
    <t>INE262H01013</t>
  </si>
  <si>
    <t>Prestige Estates Projects Ltd</t>
  </si>
  <si>
    <t>INE811K01011</t>
  </si>
  <si>
    <t>RBL Bank Ltd</t>
  </si>
  <si>
    <t>INE976G01028</t>
  </si>
  <si>
    <t>Aarti Industries Ltd</t>
  </si>
  <si>
    <t>INE769A01020</t>
  </si>
  <si>
    <t>Phoenix Mills Ltd</t>
  </si>
  <si>
    <t>INE211B01039</t>
  </si>
  <si>
    <t>Kajaria Ceramics Ltd</t>
  </si>
  <si>
    <t>INE217B01036</t>
  </si>
  <si>
    <t>Indraprastha Gas Ltd</t>
  </si>
  <si>
    <t>INE203G01027</t>
  </si>
  <si>
    <t>Whirlpool Of India Ltd</t>
  </si>
  <si>
    <t>INE716A01013</t>
  </si>
  <si>
    <t>EPL Ltd</t>
  </si>
  <si>
    <t>INE255A01020</t>
  </si>
  <si>
    <t>PI Industries Ltd</t>
  </si>
  <si>
    <t>INE603J01030</t>
  </si>
  <si>
    <t>Honeywell Automation India Ltd</t>
  </si>
  <si>
    <t>INE671A01010</t>
  </si>
  <si>
    <t>Abbott India Ltd</t>
  </si>
  <si>
    <t>INE358A01014</t>
  </si>
  <si>
    <t>* Less than 0.01%</t>
  </si>
  <si>
    <t>Caplin Point Laboratories Ltd</t>
  </si>
  <si>
    <t>INE475E01026</t>
  </si>
  <si>
    <t>GTPL Hathway Ltd</t>
  </si>
  <si>
    <t>INE869I01013</t>
  </si>
  <si>
    <t>Ujjivan Financial Services Ltd</t>
  </si>
  <si>
    <t>INE334L01012</t>
  </si>
  <si>
    <t>Hemisphere Properties India Ltd</t>
  </si>
  <si>
    <t>INE0AJG01018</t>
  </si>
  <si>
    <t>INE696201123</t>
  </si>
  <si>
    <t>Cipla Ltd</t>
  </si>
  <si>
    <t>INE059A01026</t>
  </si>
  <si>
    <t>KEI Industries Ltd</t>
  </si>
  <si>
    <t>INE878B01027</t>
  </si>
  <si>
    <t>Interglobe Aviation Ltd</t>
  </si>
  <si>
    <t>INE646L01027</t>
  </si>
  <si>
    <t>SBI Life Insurance Co Ltd</t>
  </si>
  <si>
    <t>INE123W01016</t>
  </si>
  <si>
    <t>IndusInd Bank Ltd</t>
  </si>
  <si>
    <t>INE095A01012</t>
  </si>
  <si>
    <t>Orient Cement Ltd</t>
  </si>
  <si>
    <t>INE876N01018</t>
  </si>
  <si>
    <t>Somany Ceramics Ltd</t>
  </si>
  <si>
    <t>INE355A01028</t>
  </si>
  <si>
    <t>Cummins India Ltd</t>
  </si>
  <si>
    <t>INE298A01020</t>
  </si>
  <si>
    <t>ITD Cementation India Ltd</t>
  </si>
  <si>
    <t>INE686A01026</t>
  </si>
  <si>
    <t>United Spirits Ltd</t>
  </si>
  <si>
    <t>INE854D01024</t>
  </si>
  <si>
    <t>Marico Ltd</t>
  </si>
  <si>
    <t>INE196A01026</t>
  </si>
  <si>
    <t>Aditya Birla Capital Ltd</t>
  </si>
  <si>
    <t>INE674K01013</t>
  </si>
  <si>
    <t>Arvind Fashions Ltd</t>
  </si>
  <si>
    <t>INE955V01021</t>
  </si>
  <si>
    <t>Sun Pharmaceutical Industries Ltd</t>
  </si>
  <si>
    <t>INE044A01036</t>
  </si>
  <si>
    <t>Dalmia Bharat Ltd</t>
  </si>
  <si>
    <t>INE00R701025</t>
  </si>
  <si>
    <t>Mahindra &amp; Mahindra Financial Services Ltd</t>
  </si>
  <si>
    <t>INE774D01024</t>
  </si>
  <si>
    <t>Nippon Life India Asset Management Ltd</t>
  </si>
  <si>
    <t>INE298J01013</t>
  </si>
  <si>
    <t>Torrent Pharmaceuticals Ltd</t>
  </si>
  <si>
    <t>INE685A01028</t>
  </si>
  <si>
    <t>Motherson Sumi Systems Ltd</t>
  </si>
  <si>
    <t>INE775A01035</t>
  </si>
  <si>
    <t>LIC Housing Finance Ltd</t>
  </si>
  <si>
    <t>INE115A01026</t>
  </si>
  <si>
    <t>Mahindra CIE Automotive Ltd</t>
  </si>
  <si>
    <t>INE536H01010</t>
  </si>
  <si>
    <t>SKF India Ltd</t>
  </si>
  <si>
    <t>INE640A01023</t>
  </si>
  <si>
    <t>Motherson Sumi Wiring India Ltd</t>
  </si>
  <si>
    <t>INE0FS801015</t>
  </si>
  <si>
    <t>HDFC Life Insurance Co Ltd</t>
  </si>
  <si>
    <t>INE795G01014</t>
  </si>
  <si>
    <t>Godrej Consumer Products Ltd</t>
  </si>
  <si>
    <t>INE102D01028</t>
  </si>
  <si>
    <t>Ultratech Cement Ltd</t>
  </si>
  <si>
    <t>INE481G01011</t>
  </si>
  <si>
    <t>Reliance Industries Ltd</t>
  </si>
  <si>
    <t>INE002A01018</t>
  </si>
  <si>
    <t>Puravankara Ltd</t>
  </si>
  <si>
    <t>INE323I01011</t>
  </si>
  <si>
    <t>NRB Bearings Ltd</t>
  </si>
  <si>
    <t>INE349A01021</t>
  </si>
  <si>
    <t>Bharat Forge Ltd</t>
  </si>
  <si>
    <t>INE465A01025</t>
  </si>
  <si>
    <t>Motilal Oswal Financial Services Ltd</t>
  </si>
  <si>
    <t>INE338I01027</t>
  </si>
  <si>
    <t>Godrej Properties Ltd</t>
  </si>
  <si>
    <t>INE484J01027</t>
  </si>
  <si>
    <t>AIA Group Ltd</t>
  </si>
  <si>
    <t>HK0000069689</t>
  </si>
  <si>
    <t>Meituan Dianping</t>
  </si>
  <si>
    <t>KYG596691041</t>
  </si>
  <si>
    <t>Bank Central Asia Tbk Pt</t>
  </si>
  <si>
    <t>ID1000109507</t>
  </si>
  <si>
    <t>Naver Corp</t>
  </si>
  <si>
    <t>KR7035420009</t>
  </si>
  <si>
    <t>China Merchants Bank Co Ltd</t>
  </si>
  <si>
    <t>CNE1000002M1</t>
  </si>
  <si>
    <t>DBS Group Holdings Ltd</t>
  </si>
  <si>
    <t>SG1L01001701</t>
  </si>
  <si>
    <t>SK Hynix Inc</t>
  </si>
  <si>
    <t>KR7000660001</t>
  </si>
  <si>
    <t>Longi Green Energy Technology Co Ltd</t>
  </si>
  <si>
    <t>CNE100001FR6</t>
  </si>
  <si>
    <t>Techtronic Industries Co. Ltd</t>
  </si>
  <si>
    <t>HK0669013440</t>
  </si>
  <si>
    <t>China Mengniu Dairy Co. Ltd</t>
  </si>
  <si>
    <t>KYG210961051</t>
  </si>
  <si>
    <t>Midea Group Co Ltd</t>
  </si>
  <si>
    <t>CNE100001QQ5</t>
  </si>
  <si>
    <t>Guangzhou Tinci Materials Technology Co Ltd</t>
  </si>
  <si>
    <t>CNE100001RG4</t>
  </si>
  <si>
    <t>Ping An Insurance (Group) Co. Of China Ltd, H</t>
  </si>
  <si>
    <t>CNE1000003X6</t>
  </si>
  <si>
    <t>China Resources Land Ltd</t>
  </si>
  <si>
    <t>KYG2108Y1052</t>
  </si>
  <si>
    <t>Yum China Holdings INC</t>
  </si>
  <si>
    <t>US98850P1093</t>
  </si>
  <si>
    <t>Country Garden Services Holdings Co Ltd</t>
  </si>
  <si>
    <t>KYG2453A1085</t>
  </si>
  <si>
    <t>Budweiser Brewing Co APAC Ltd</t>
  </si>
  <si>
    <t>KYG1674K1013</t>
  </si>
  <si>
    <t>Kweichow Moutai Co. Ltd, A</t>
  </si>
  <si>
    <t>CNE0000018R8</t>
  </si>
  <si>
    <t>Bangkok Dusit Medical Services Pcl</t>
  </si>
  <si>
    <t>TH0264A10Z12</t>
  </si>
  <si>
    <t>Beijing Oriental Yuhong Waterproof Technology Co Ltd</t>
  </si>
  <si>
    <t>CNE100000CS3</t>
  </si>
  <si>
    <t>Engineering Services</t>
  </si>
  <si>
    <t>Hua Hong Semiconductor Ltd</t>
  </si>
  <si>
    <t>HK0000218211</t>
  </si>
  <si>
    <t>Indocement Tunggal Prakarsa Tbk Pt</t>
  </si>
  <si>
    <t>ID1000061302</t>
  </si>
  <si>
    <t>SM Investments Corp</t>
  </si>
  <si>
    <t>PHY806761029</t>
  </si>
  <si>
    <t>Will Semiconductor Co Ltd</t>
  </si>
  <si>
    <t>CNE100002XM8</t>
  </si>
  <si>
    <t>Trip.Com Group Ltd, (ADR)</t>
  </si>
  <si>
    <t>US89677Q1076</t>
  </si>
  <si>
    <t>The Siam Cement PCL, Fgn.</t>
  </si>
  <si>
    <t>TH0003010Z12</t>
  </si>
  <si>
    <t>Jiangsu Hengrui Medicine Co Ltd</t>
  </si>
  <si>
    <t>CNE0000014W7</t>
  </si>
  <si>
    <t>Sea Ltd (ADR)</t>
  </si>
  <si>
    <t>US81141R1005</t>
  </si>
  <si>
    <t>Semen Indonesia (Persero) Tbk PT</t>
  </si>
  <si>
    <t>ID1000106800</t>
  </si>
  <si>
    <t>Weichai Power Co Ltd</t>
  </si>
  <si>
    <t>CNE1000004L9</t>
  </si>
  <si>
    <t>Minor International Pcl, Fgn.</t>
  </si>
  <si>
    <t>TH0128B10Z17</t>
  </si>
  <si>
    <t>Minor International PCL- Warrants (31-July-2023)</t>
  </si>
  <si>
    <t>TH0128053707</t>
  </si>
  <si>
    <t>TH0128053509</t>
  </si>
  <si>
    <t>TH0128054200</t>
  </si>
  <si>
    <t>Bajaj Finance Ltd</t>
  </si>
  <si>
    <t>INE296A01024</t>
  </si>
  <si>
    <t>Titan Co Ltd</t>
  </si>
  <si>
    <t>INE280A01028</t>
  </si>
  <si>
    <t>Bajaj Finserv Ltd</t>
  </si>
  <si>
    <t>INE918I01018</t>
  </si>
  <si>
    <t>Tata Steel Ltd</t>
  </si>
  <si>
    <t>INE081A01012</t>
  </si>
  <si>
    <t>Ferrous Metals</t>
  </si>
  <si>
    <t>Wipro Ltd</t>
  </si>
  <si>
    <t>INE075A01022</t>
  </si>
  <si>
    <t>Hindalco Industries Ltd</t>
  </si>
  <si>
    <t>INE038A01020</t>
  </si>
  <si>
    <t>Non - Ferrous Metals</t>
  </si>
  <si>
    <t>Nestle India Ltd</t>
  </si>
  <si>
    <t>INE239A01016</t>
  </si>
  <si>
    <t>JSW Steel Ltd</t>
  </si>
  <si>
    <t>INE019A01038</t>
  </si>
  <si>
    <t>Adani Ports and Special Economic Zone Ltd</t>
  </si>
  <si>
    <t>INE742F01042</t>
  </si>
  <si>
    <t>Divi's Laboratories Ltd</t>
  </si>
  <si>
    <t>INE361B01024</t>
  </si>
  <si>
    <t>Britannia Industries Ltd</t>
  </si>
  <si>
    <t>INE216A01030</t>
  </si>
  <si>
    <t>UPL Ltd</t>
  </si>
  <si>
    <t>INE628A01036</t>
  </si>
  <si>
    <t>Eicher Motors Ltd</t>
  </si>
  <si>
    <t>INE066A01021</t>
  </si>
  <si>
    <t>Shree Cement Ltd</t>
  </si>
  <si>
    <t>INE070A01015</t>
  </si>
  <si>
    <t>Yes Bank Ltd</t>
  </si>
  <si>
    <t>INE528G01035</t>
  </si>
  <si>
    <t>PNB Housing Finance Ltd</t>
  </si>
  <si>
    <t>INE572E01012</t>
  </si>
  <si>
    <t>Franklin U.S. Opportunities Fund, Class I (Acc)</t>
  </si>
  <si>
    <t>LU0195948665</t>
  </si>
  <si>
    <t>Templeton European Opportunities Fund, Class I (Acc)</t>
  </si>
  <si>
    <t>LU0195949390</t>
  </si>
  <si>
    <t>Franklin India Bluechip Fund Direct-Growth Plan</t>
  </si>
  <si>
    <t>INF090I01FN7</t>
  </si>
  <si>
    <t>Nippon India ETF Gold Bees</t>
  </si>
  <si>
    <t>INF204KB17I5</t>
  </si>
  <si>
    <t>Franklin India Liquid Fund Direct-Growth Plan</t>
  </si>
  <si>
    <t>INF090I01JV2</t>
  </si>
  <si>
    <t>INF090I01GK1</t>
  </si>
  <si>
    <t>INF090I01VS3</t>
  </si>
  <si>
    <t>Franklin India Short Term Income Plan - Segregated Portfolio 2 - 10.90% Vodafone Idea Ltd 02 Sep 2023 - Direct - Growth Plan</t>
  </si>
  <si>
    <t>INF090I01UY3</t>
  </si>
  <si>
    <t>Franklin India Savings Fund Direct-Growth Plan</t>
  </si>
  <si>
    <t>INF090I01GV8</t>
  </si>
  <si>
    <t>Templeton India Value Fund Direct-Growth Plan</t>
  </si>
  <si>
    <t>INF090I01GY2</t>
  </si>
  <si>
    <t xml:space="preserve">      IDCW Option</t>
  </si>
  <si>
    <t xml:space="preserve">      Direct IDCW Option</t>
  </si>
  <si>
    <t>Franklin India Corporate Debt Fund Direct-Growth Plan</t>
  </si>
  <si>
    <t>INF090I01FW8</t>
  </si>
  <si>
    <t>INF090I01HB8</t>
  </si>
  <si>
    <t>INF090I01WD3</t>
  </si>
  <si>
    <t>Franklin India Dynamic Accrual Fund - Segregated Portfolio 2 - 10.90% Vodafone Idea Ltd 02 Sep 2023 - Direct - Growth Plan</t>
  </si>
  <si>
    <t>INF090I01TX7</t>
  </si>
  <si>
    <t>Franklin India Prima Fund Direct-Growth Plan</t>
  </si>
  <si>
    <t>INF090I01FH9</t>
  </si>
  <si>
    <t>Franklin India Flexi Cap Fund-Direct Growth Plan (Formerly known as Franklin India Equity Fund)</t>
  </si>
  <si>
    <t>INF090I01FK3</t>
  </si>
  <si>
    <t>% to Net Assets(Hedged &amp; Unhedged)</t>
  </si>
  <si>
    <t>Outstanding position in Derivative Instruments (Rs. in Lakhs)
Long / (Short)</t>
  </si>
  <si>
    <t>Outstanding derivative exposure as % to net assets
Long / (Short )</t>
  </si>
  <si>
    <t>d) Outstanding derivative exposure as % to net assets</t>
  </si>
  <si>
    <t>e) Portfolio Turnover Ratio during the Half - year 31-Jan-2022</t>
  </si>
  <si>
    <t>f) Average Maturity as on 31-Jan-2022</t>
  </si>
  <si>
    <t xml:space="preserve">g) During the month additional instances of fair valuation/deviation from valuation price provided by the valuation agencies </t>
  </si>
  <si>
    <t xml:space="preserve">h) Product labeling and risk-o-meter </t>
  </si>
  <si>
    <t xml:space="preserve">c) Total outstanding position (as at Jan 31, 2022 in Derivative Instruments (Gross Notional) </t>
  </si>
  <si>
    <t>Primary Benchmark: Nifty Equity Savings Index</t>
  </si>
  <si>
    <t>Globsyn Technologies Ltd ** ^^</t>
  </si>
  <si>
    <t>Numero Uno International Ltd ** ^^</t>
  </si>
  <si>
    <t>Primary Benchmark: CRISIL Hybrid 35+65 - Aggressive Index</t>
  </si>
  <si>
    <t>^^ Securities are fair valued</t>
  </si>
  <si>
    <t>Primary Benchmark: NIFTY500 Value 50 (The Benchmark of the fund has been changed from S&amp;P BSE 500 effective December 1, 2021)</t>
  </si>
  <si>
    <t>Primary Benchmark: Nifty Dividend Opportunities 50</t>
  </si>
  <si>
    <t>Refer below link for rationale of devation under Valuation policy</t>
  </si>
  <si>
    <t>https://www.franklintempletonindia.com/investor/reports?firstFilter-4</t>
  </si>
  <si>
    <t xml:space="preserve">d) During the month additional instances of fair valuation/deviation from valuation price provided by the valuation agencies </t>
  </si>
  <si>
    <t>e) For product labeling and risk-o-meter</t>
  </si>
  <si>
    <t>Primary Benchmark: S&amp;P BSE Teck</t>
  </si>
  <si>
    <t xml:space="preserve">c) Total outstanding position (as at Jan 31, 2022) in Derivative Instruments (Gross Notional) </t>
  </si>
  <si>
    <t>f) For product labeling and risk-o-meter</t>
  </si>
  <si>
    <t>Primary Benchmark: Nifty Smallcap 250</t>
  </si>
  <si>
    <t xml:space="preserve">e) For product labeling and risk-o-meter </t>
  </si>
  <si>
    <t>Primary Benchmark: Nifty Midcap 150</t>
  </si>
  <si>
    <t>Quantum Information Services ** ^^</t>
  </si>
  <si>
    <t>Chennai Interactive Business Services Pvt Ltd **  ^^</t>
  </si>
  <si>
    <t>NIL</t>
  </si>
  <si>
    <t>Primary Benchmark: NIFTY 500</t>
  </si>
  <si>
    <t>d) For product labeling and risk-o-meter</t>
  </si>
  <si>
    <t>Franklin India Flexi Cap Fund ^</t>
  </si>
  <si>
    <t>Quantum Information Systems ** ^^</t>
  </si>
  <si>
    <t>^ Franklin India Equity Fund is renamed as Franklin India Flexi Cap Fund effective Jan 29, 2021.</t>
  </si>
  <si>
    <t xml:space="preserve">d) For product labeling and risk-o-meter </t>
  </si>
  <si>
    <t>Primary Benchmark: NIFTY LargeMidcap 250</t>
  </si>
  <si>
    <t>Primary Benchmark: Nifty 100</t>
  </si>
  <si>
    <t>Primary Benchmark: S&amp;P BSE India Infrastructure Index</t>
  </si>
  <si>
    <t>Primary Benchmark: MSCI Asia (ex-Japan) Standard Index</t>
  </si>
  <si>
    <t>Primary Benchmark: Nifty 50</t>
  </si>
  <si>
    <t>Primary Benchmark: Russell 3000 Growth Index</t>
  </si>
  <si>
    <t>Franklin India Feeder - Templeton European Opportunities Fund</t>
  </si>
  <si>
    <t>Primary Benchmark: MSCI Europe Index</t>
  </si>
  <si>
    <t>^ Franklin India Feeder - Franklin European Growth Fund is renamed as Franklin India Feeder - Templeton European Opportunities Fund effective Aug 18, 2020.</t>
  </si>
  <si>
    <t>Franklin India Short-Term Income Plan (No. of Segregated Portfolios in the Scheme- 3) - (under winding up) Direct-Growth Plan ^^ $$$</t>
  </si>
  <si>
    <t>^^ Securities are fair Valued</t>
  </si>
  <si>
    <t>$$$ This scheme is under winding-up and SBI Funds Management Private Limited has been appointed as the liquidator as per the order of Hon'ble Supreme Court dated February 12, 2021.</t>
  </si>
  <si>
    <t>Primary Benchmark:  20% S&amp;P BSE Sensex + 80% Crisil Liquid Fund Index</t>
  </si>
  <si>
    <t>Franklin India Dynamic Accrual Fund (No. of Segregated Portfolios in the Scheme- 3) - (under winding up) Direct-Growth Plan ^^ $$$</t>
  </si>
  <si>
    <t>Primary Benchmark: 20% S&amp;P BSE Sensex+ 80% Crisil Composite Bond Fund Index;</t>
  </si>
  <si>
    <t>Primary Benchmark: 25%S&amp;P BSE Sensex + 10% Nifty 500 + 65% Crisil Composite Bond Fund Index</t>
  </si>
  <si>
    <t>Primary Benchmark: 45%S&amp;P BSE Sensex + 10% Nifty 500 + 45% Crisil Composite Bond Fund Index</t>
  </si>
  <si>
    <t>Primary Benchmark: 65% S&amp;P BSE Sensex + 15% Nifty 500 + 20% Crisil Composite Bond Fund Index</t>
  </si>
  <si>
    <t>Minor International PCL - Warrants (05-May-2023)</t>
  </si>
  <si>
    <t>Minor International PCL - Warrants (15-Feb-2024)</t>
  </si>
  <si>
    <t>Risk level based on portfolio as on January 31, 2022</t>
  </si>
  <si>
    <t>Risk level of primary benchmark as on January 31, 2022</t>
  </si>
  <si>
    <t>Franklin India Liquid Fund</t>
  </si>
  <si>
    <t>Rating</t>
  </si>
  <si>
    <t>INE861G08035</t>
  </si>
  <si>
    <t>9.95% Food Corporation Of India (07-Mar-2022)</t>
  </si>
  <si>
    <t>CRISIL AAA(CE)</t>
  </si>
  <si>
    <t>INE029A07075</t>
  </si>
  <si>
    <t>7.35% Bharat Petroleum Corporation Ltd (10-Mar-2022) **</t>
  </si>
  <si>
    <t>Certificate of Deposit</t>
  </si>
  <si>
    <t>INE040A16CK1</t>
  </si>
  <si>
    <t>HDFC Bank Ltd (21-Mar-2022)</t>
  </si>
  <si>
    <t>INE763G14JZ3</t>
  </si>
  <si>
    <t>ICICI Securities Ltd (11-Mar-2022) **@</t>
  </si>
  <si>
    <t>INE700G14AM2</t>
  </si>
  <si>
    <t>HDFC Securities Ltd (11-Mar-2022) **@</t>
  </si>
  <si>
    <t>INE929O14503</t>
  </si>
  <si>
    <t>Reliance Retail Ventures Ltd (25-Mar-2022) **@</t>
  </si>
  <si>
    <t>CARE A1+</t>
  </si>
  <si>
    <t>INE01C314205</t>
  </si>
  <si>
    <t>Bajaj Financial Securities Ltd (25-Apr-2022) **@</t>
  </si>
  <si>
    <t>INE178A14HB2</t>
  </si>
  <si>
    <t>Chennai Petroleum Corporation Ltd (03-Feb-2022) **@</t>
  </si>
  <si>
    <t>INE975F14UD9</t>
  </si>
  <si>
    <t>Kotak Mahindra Investments Ltd (04-Feb-2022) **@</t>
  </si>
  <si>
    <t>INE245A14FK4</t>
  </si>
  <si>
    <t>Tata Power Co Ltd (10-Feb-2022) **@</t>
  </si>
  <si>
    <t>INE002A14IQ0</t>
  </si>
  <si>
    <t>Reliance Industries Ltd (14-Mar-2022) **@</t>
  </si>
  <si>
    <t>INE110O14369</t>
  </si>
  <si>
    <t>Axis Securities Ltd (14-Mar-2022) **@</t>
  </si>
  <si>
    <t>IN002021X405</t>
  </si>
  <si>
    <t>91 DTB (17-Mar-2022)</t>
  </si>
  <si>
    <t>IN002021Z038</t>
  </si>
  <si>
    <t>364 DTB (21-APR-2022)</t>
  </si>
  <si>
    <t>IN002020Z451</t>
  </si>
  <si>
    <t>364 DTB (10-FEB-2022)</t>
  </si>
  <si>
    <t>IN002021X413</t>
  </si>
  <si>
    <t>91 DTB (24-Mar-2022)</t>
  </si>
  <si>
    <t>IN002021X504</t>
  </si>
  <si>
    <t>091 DTB (28-APR-2022)</t>
  </si>
  <si>
    <t>IN0020060037</t>
  </si>
  <si>
    <t>8.20% GOI 2022 (15-Feb-2022)</t>
  </si>
  <si>
    <t xml:space="preserve">      Regular Plan Growth Option</t>
  </si>
  <si>
    <t xml:space="preserve">      Regular Plan Daily IDCW Reinvestment Option</t>
  </si>
  <si>
    <t xml:space="preserve">      Regular Plan Weekly IDCW Option</t>
  </si>
  <si>
    <t xml:space="preserve">      Institutional Plan Daily IDCW Reinvestment Option</t>
  </si>
  <si>
    <t xml:space="preserve">      Institutional Plan Weekly IDCW Option</t>
  </si>
  <si>
    <t xml:space="preserve">      Super Institutional Plan Growth Option</t>
  </si>
  <si>
    <t xml:space="preserve">      Super Institutional Plan Daily IDCW Reinvestment Option</t>
  </si>
  <si>
    <t xml:space="preserve">      Super Institutional Plan Weekly IDCW Option</t>
  </si>
  <si>
    <t xml:space="preserve">      Direct Super Institutional Growth Option</t>
  </si>
  <si>
    <t xml:space="preserve">      Direct Super Institutional Daily IDCW Reinvestment Option</t>
  </si>
  <si>
    <t xml:space="preserve">      Direct Super Institutional Weekly IDCW Option</t>
  </si>
  <si>
    <t xml:space="preserve">      Unclaimed Redemption Plan - Growth</t>
  </si>
  <si>
    <t xml:space="preserve">      Unclaimed Dividend Plan - Growth</t>
  </si>
  <si>
    <t xml:space="preserve">      Unclaimed Redemption Investor Education Plan - Growth</t>
  </si>
  <si>
    <t xml:space="preserve">      Unclaimed Dividend Investor Education Plan - Growth</t>
  </si>
  <si>
    <t>c) Average Maturity as on 31-Jan-2022</t>
  </si>
  <si>
    <t xml:space="preserve">e) Product labeling and risk-o-meter </t>
  </si>
  <si>
    <t>Primary Benchmark: CRISIL Liquid Fund Index</t>
  </si>
  <si>
    <t>Risk level of primary benchmark as on January 31 2022</t>
  </si>
  <si>
    <t>Franklin India Overnight Fund</t>
  </si>
  <si>
    <t xml:space="preserve">      Daily IDCW Plan</t>
  </si>
  <si>
    <t xml:space="preserve">      Weekly IDCW Plan</t>
  </si>
  <si>
    <t xml:space="preserve">      Direct Daily IDCW Plan</t>
  </si>
  <si>
    <t xml:space="preserve">      Direct Weekly IDCW Plan</t>
  </si>
  <si>
    <t>NA*</t>
  </si>
  <si>
    <t>*Allotment date for the plans was January 06, 2022.</t>
  </si>
  <si>
    <t>e) Product labeling and risk-o-meter</t>
  </si>
  <si>
    <t>Primary Benchmark: CRISIL Overnight Index</t>
  </si>
  <si>
    <t>Franklin India Savings Fund</t>
  </si>
  <si>
    <t>INE237A164M6</t>
  </si>
  <si>
    <t>Kotak Mahindra Bank Ltd (25-Feb-2022) **</t>
  </si>
  <si>
    <t>INE556F16853</t>
  </si>
  <si>
    <t>Small Industries Development Bank of India (18-Mar-2022)</t>
  </si>
  <si>
    <t>INE040A16CI5</t>
  </si>
  <si>
    <t>HDFC Bank Ltd (17-Aug-2022) **</t>
  </si>
  <si>
    <t>INE238A165X9</t>
  </si>
  <si>
    <t>Axis Bank Ltd (07-Dec-2022) **</t>
  </si>
  <si>
    <t>INE261F16587</t>
  </si>
  <si>
    <t>National Bank For Agriculture &amp; Rural Development (08-Feb-2022) **</t>
  </si>
  <si>
    <t>INE261F16603</t>
  </si>
  <si>
    <t>National Bank For Agriculture &amp; Rural Development (24-Feb-2022) **</t>
  </si>
  <si>
    <t>IND A1+</t>
  </si>
  <si>
    <t>INE377Y14801</t>
  </si>
  <si>
    <t>Bajaj Housing Finance Ltd (24-Feb-2022) **@</t>
  </si>
  <si>
    <t>INE916D14Y56</t>
  </si>
  <si>
    <t>Kotak Mahindra Prime Ltd (15-Apr-2022) **@</t>
  </si>
  <si>
    <t>INE763G14KK3</t>
  </si>
  <si>
    <t>ICICI Securities Ltd (25-Mar-2022)@</t>
  </si>
  <si>
    <t>INE296A14RI6</t>
  </si>
  <si>
    <t>Bajaj Finance Ltd (16-Feb-2022) **@</t>
  </si>
  <si>
    <t>INE121A14TH4</t>
  </si>
  <si>
    <t>Cholamandalam Investment and Finance Co Ltd (14-Mar-2022) **@</t>
  </si>
  <si>
    <t>IN002021Z434</t>
  </si>
  <si>
    <t>364 DTB (12-JAN-2023)</t>
  </si>
  <si>
    <t xml:space="preserve">      Retail Plan Growth Option</t>
  </si>
  <si>
    <t xml:space="preserve">      Retail Plan Daily IDCW Option</t>
  </si>
  <si>
    <t xml:space="preserve">      Retail Plan Monthly IDCW Option</t>
  </si>
  <si>
    <t xml:space="preserve">      Retail Plan Quarterly IDCW Option</t>
  </si>
  <si>
    <t xml:space="preserve">      Direct Retail Plan Growth Option</t>
  </si>
  <si>
    <t xml:space="preserve">      Direct Retail Plan Daily IDCW Option</t>
  </si>
  <si>
    <t xml:space="preserve">      Direct Retail Plan Monthly IDCW Option</t>
  </si>
  <si>
    <t xml:space="preserve">      Direct Retail Plan Quarterly IDCW Option</t>
  </si>
  <si>
    <t>Primary Benchmark: NIFTY Money Market Index</t>
  </si>
  <si>
    <t>Franklin India Floating Rate Fund</t>
  </si>
  <si>
    <t>INE261F08BQ8</t>
  </si>
  <si>
    <t>6.70% National Bank For Agriculture &amp; Rural Development (11-Nov-2022) **</t>
  </si>
  <si>
    <t>INE831R07268</t>
  </si>
  <si>
    <t>Aditya Birla Housing Finance Ltd (364DTB +250 Bps) (17-Feb-2023) **</t>
  </si>
  <si>
    <t>ICRA AAA</t>
  </si>
  <si>
    <t>INE651J07739</t>
  </si>
  <si>
    <t>JM Financial Credit Solutions Ltd (1Y SBI MCLR + 460 Bps) (23-Jul-2024) **</t>
  </si>
  <si>
    <t>ICRA AA</t>
  </si>
  <si>
    <t>INE238A166X7</t>
  </si>
  <si>
    <t>Axis Bank Ltd (09-Dec-2022) **</t>
  </si>
  <si>
    <t>INE975F14VY3</t>
  </si>
  <si>
    <t>Kotak Mahindra Investments Ltd (04-May-2022) **@</t>
  </si>
  <si>
    <t>INE115A14DE7</t>
  </si>
  <si>
    <t>LIC Housing Finance Ltd (07-Jul-2022) **@</t>
  </si>
  <si>
    <t>IN0020160084</t>
  </si>
  <si>
    <t>GOI FRB 2024 (07-Nov-2024)</t>
  </si>
  <si>
    <t>IN0020180041</t>
  </si>
  <si>
    <t>GOI FRB 2031 (07-Dec-2031)</t>
  </si>
  <si>
    <t>IN0020200120</t>
  </si>
  <si>
    <t>GOI FRB 2033 (22-Sep-2033)</t>
  </si>
  <si>
    <t>IN0020210160</t>
  </si>
  <si>
    <t>GOI FRB 2028 (04-Oct-2028)</t>
  </si>
  <si>
    <t>IN0020200211</t>
  </si>
  <si>
    <t>4.48% GOI 2023 (02-Nov-2023)</t>
  </si>
  <si>
    <t>IN0020210137</t>
  </si>
  <si>
    <t>GOI FRB 2034 (30-Oct-2034)</t>
  </si>
  <si>
    <t>Primary Benchmark: CRISIL Low Duration Debt Index (Effective December 1, 2021, the benchmark of the scheme has been changed from Crisil Liquid Fund Index)</t>
  </si>
  <si>
    <t>Franklin India Corporate Debt Fund</t>
  </si>
  <si>
    <t>INE861G08019</t>
  </si>
  <si>
    <t>8.62% Food Corporation Of India (22-Mar-2023) **</t>
  </si>
  <si>
    <t>ICRA AAA(CE)</t>
  </si>
  <si>
    <t>INE941D07133</t>
  </si>
  <si>
    <t>8.45% Sikka Ports &amp; Terminals Ltd (12-Jun-2023) **</t>
  </si>
  <si>
    <t>INE001A07SE1</t>
  </si>
  <si>
    <t>7.50% Housing Development Finance Corporation Ltd (08-Jan-2025) **</t>
  </si>
  <si>
    <t>INE163N08065</t>
  </si>
  <si>
    <t>8.60% ONGC Petro Additions Ltd (11-Mar-2022) **</t>
  </si>
  <si>
    <t>CARE AAA(CE)</t>
  </si>
  <si>
    <t>INE163N08073</t>
  </si>
  <si>
    <t>8.85% ONGC Petro Additions Ltd (19-Apr-2022) **</t>
  </si>
  <si>
    <t>INE020B08CM4</t>
  </si>
  <si>
    <t>6.99% REC Ltd (30-Sep-2024) **</t>
  </si>
  <si>
    <t>INE020B08AM8</t>
  </si>
  <si>
    <t>7.09% REC Ltd (17-Oct-2022) **</t>
  </si>
  <si>
    <t>INE053F07CC9</t>
  </si>
  <si>
    <t>6.19% Indian Railway Finance Corporation Ltd (28-Apr-2023)</t>
  </si>
  <si>
    <t>INE557F08FJ5</t>
  </si>
  <si>
    <t>5.80% National Housing Bank (15-May-2023) **</t>
  </si>
  <si>
    <t>INE261F08BI5</t>
  </si>
  <si>
    <t>7.90% National Bank For Agriculture &amp; Rural Development (18-Apr-2022) **</t>
  </si>
  <si>
    <t>INE906B07FG1</t>
  </si>
  <si>
    <t>7.60% National Highways Authority Of India (18-Mar-2022) **</t>
  </si>
  <si>
    <t>INE242A08460</t>
  </si>
  <si>
    <t>5.05% Indian Oil Corporation Ltd (25-Nov-2022) **</t>
  </si>
  <si>
    <t>INE115A07NM3</t>
  </si>
  <si>
    <t>0.00% LIC Housing Finance Ltd (25-Feb-2022) **</t>
  </si>
  <si>
    <t>INE094A08036</t>
  </si>
  <si>
    <t>7.00% Hindustan Petroleum Corporation Ltd (14-Aug-2024) **</t>
  </si>
  <si>
    <t>INE848E07989</t>
  </si>
  <si>
    <t>7.52% NHPC Ltd (06-Jun-2023) **</t>
  </si>
  <si>
    <t>CARE AAA</t>
  </si>
  <si>
    <t>INE002A08575</t>
  </si>
  <si>
    <t>8.30% Reliance Industries Ltd (08-Mar-2022)</t>
  </si>
  <si>
    <t>INE295J08022</t>
  </si>
  <si>
    <t>9.90% Coastal Gujarat Power Ltd (25-Aug-2028) **</t>
  </si>
  <si>
    <t>CARE AA(CE)</t>
  </si>
  <si>
    <t>INE115A07PA3</t>
  </si>
  <si>
    <t>5.23% LIC Housing Finance Ltd (26-Jul-2023) **</t>
  </si>
  <si>
    <t>INE053F07BB3</t>
  </si>
  <si>
    <t>8.25% Indian Railway Finance Corporation Ltd (28-Feb-2024) **</t>
  </si>
  <si>
    <t>INE018A08AS1</t>
  </si>
  <si>
    <t>8.02% Larsen &amp; Toubro Ltd (22-May-2022) **</t>
  </si>
  <si>
    <t>INE020B08930</t>
  </si>
  <si>
    <t>8.30% REC Ltd (10-Apr-2025) **</t>
  </si>
  <si>
    <t>INE134E08KH0</t>
  </si>
  <si>
    <t>7.42% Power Finance Corporation Ltd (19-Nov-2024) **</t>
  </si>
  <si>
    <t>INE721A08DC8</t>
  </si>
  <si>
    <t>10.25% Shriram Transport Finance Co Ltd (26-Apr-2024) **</t>
  </si>
  <si>
    <t>CRISIL AA+</t>
  </si>
  <si>
    <t>INE134E08KN8</t>
  </si>
  <si>
    <t>6.98% Power Finance Corporation Ltd (20-Apr-2023) **</t>
  </si>
  <si>
    <t>INE134E08JW1</t>
  </si>
  <si>
    <t>8.18% Power Finance Corporation Ltd (19-Mar-2022) **</t>
  </si>
  <si>
    <t>INE018A08AR3</t>
  </si>
  <si>
    <t>7.87% Larsen &amp; Toubro Ltd (18-Apr-2022) **</t>
  </si>
  <si>
    <t>INE134E08JY7</t>
  </si>
  <si>
    <t>9.25% Power Finance Corporation Ltd (25-Sep-2024) **</t>
  </si>
  <si>
    <t>INE115A07NW2</t>
  </si>
  <si>
    <t>0.00% LIC Housing Finance Ltd (04-May-2022) **</t>
  </si>
  <si>
    <t>INE031A08657</t>
  </si>
  <si>
    <t>8.23% Housing &amp; Urban Development Corporation Ltd (15-Apr-2022) **</t>
  </si>
  <si>
    <t>INE860H07GE0</t>
  </si>
  <si>
    <t>0.00% Aditya Birla Finance Ltd (08-Apr-2022) **</t>
  </si>
  <si>
    <t>INE238A162W8</t>
  </si>
  <si>
    <t>Axis Bank Ltd (11-May-2022) **</t>
  </si>
  <si>
    <t>IN0020170174</t>
  </si>
  <si>
    <t>7.17% GOI 2028 (08-Jan-2028)</t>
  </si>
  <si>
    <t>IN0020180025</t>
  </si>
  <si>
    <t>7.37% GOI 2023 (16-Apr-2023)</t>
  </si>
  <si>
    <t>IN0020170026</t>
  </si>
  <si>
    <t>6.79% GOI 2027 (15-May-2027)</t>
  </si>
  <si>
    <t xml:space="preserve">      Half Yearly IDCW Plan</t>
  </si>
  <si>
    <t xml:space="preserve">      Annual IDCW Plan</t>
  </si>
  <si>
    <t xml:space="preserve">      Direct Half Yearly IDCW Plan</t>
  </si>
  <si>
    <t xml:space="preserve">      Direct Annual IDCW Plan</t>
  </si>
  <si>
    <t>e) For ISIN INE445K07106 - 9.50% Reliance Broadcast Network Ltd (20-Jul-2020), the amount due at maturity was not received. For further details refer below link</t>
  </si>
  <si>
    <t>https://www.franklintempletonindia.com/downloadsServlet/pdf/franklin-templeton-update-on-reliance-broadcast-july-23-2020-kcg9m1gq</t>
  </si>
  <si>
    <t>Primary Benchmark: NIFTY Corporate Bond Index</t>
  </si>
  <si>
    <t>Franklin India Banking &amp; PSU Debt Fund</t>
  </si>
  <si>
    <t>INE031A08756</t>
  </si>
  <si>
    <t>6.99% Housing &amp; Urban Development Corporation Ltd (11-Nov-2022) **</t>
  </si>
  <si>
    <t>IND AAA</t>
  </si>
  <si>
    <t>INE261F08CI3</t>
  </si>
  <si>
    <t>5.47% National Bank For Agriculture &amp; Rural Development (11-Apr-2025) **</t>
  </si>
  <si>
    <t>INE556F08JM3</t>
  </si>
  <si>
    <t>7.29% Small Industries Development Bank Of India (01-Aug-2022) **</t>
  </si>
  <si>
    <t>INE733E07JO9</t>
  </si>
  <si>
    <t>9.17% NTPC Ltd (21-Sep-2024) **</t>
  </si>
  <si>
    <t>INE020B08CK8</t>
  </si>
  <si>
    <t>6.88% REC Ltd (20-Mar-2025) **</t>
  </si>
  <si>
    <t>INE242A08452</t>
  </si>
  <si>
    <t>6.39% Indian Oil Corporation Ltd (06-Mar-2025) **</t>
  </si>
  <si>
    <t>INE906B07FT4</t>
  </si>
  <si>
    <t>7.27% National Highways Authority Of India (06-Jun-2022) **</t>
  </si>
  <si>
    <t>INE094A08077</t>
  </si>
  <si>
    <t>5.36% Hindustan Petroleum Corporation Ltd (11-Apr-2025) **</t>
  </si>
  <si>
    <t>INE020B08DH2</t>
  </si>
  <si>
    <t>5.81% REC Ltd (31-Dec-2025) **</t>
  </si>
  <si>
    <t>INE206D08261</t>
  </si>
  <si>
    <t>8.14% Nuclear Power Corporation of India Ltd (25-Mar-2026) **</t>
  </si>
  <si>
    <t>INE020B08906</t>
  </si>
  <si>
    <t>8.27% REC Ltd (06-Feb-2025) **</t>
  </si>
  <si>
    <t>INE976G08064</t>
  </si>
  <si>
    <t>10.20% RBL Bank Ltd (15-Apr-2023) **</t>
  </si>
  <si>
    <t>ICRA AA-</t>
  </si>
  <si>
    <t>INE733E07JX0</t>
  </si>
  <si>
    <t>8.19% NTPC Ltd (15-Dec-2025) **</t>
  </si>
  <si>
    <t>INE514E08EP9</t>
  </si>
  <si>
    <t>8.25% Export-Import Bank of India (28-Sep-2025) **</t>
  </si>
  <si>
    <t>INE752E07MQ8</t>
  </si>
  <si>
    <t>8.40% Power Grid Corporation of India Ltd (27-May-2024) **</t>
  </si>
  <si>
    <t>INE861G08076</t>
  </si>
  <si>
    <t>6.65% Food Corporation Of India (23-Oct-2030) **</t>
  </si>
  <si>
    <t>INE020B08BM6</t>
  </si>
  <si>
    <t>8.35% REC Ltd (11-Mar-2022) **</t>
  </si>
  <si>
    <t>INE238A161W0</t>
  </si>
  <si>
    <t>Axis Bank Ltd (13-May-2022) **</t>
  </si>
  <si>
    <t>INE556F16861</t>
  </si>
  <si>
    <t>Small Industries Development Bank of India (25-Mar-2022)</t>
  </si>
  <si>
    <t>Primary Benchmark: NIFTY Banking &amp; PSU Debt Index</t>
  </si>
  <si>
    <t>Franklin India Government Securities Fund</t>
  </si>
  <si>
    <t xml:space="preserve">      Quarterly IDCW Option</t>
  </si>
  <si>
    <t xml:space="preserve">      Direct Quarterly IDCW Option</t>
  </si>
  <si>
    <t>Primary Benchmark: NIFTY All Duration G-Sec Index (The Benchmark Index of the fund has been changed from I-Sec Li-bex effective September 8, 2021)</t>
  </si>
  <si>
    <t>Franklin India Fixed Maturity Plans - Series 6 - Plan C (1169 days)</t>
  </si>
  <si>
    <t>INE891K07416</t>
  </si>
  <si>
    <t>0.00% Axis Finance Ltd (19-Apr-2022) **</t>
  </si>
  <si>
    <t>INE377Y07052</t>
  </si>
  <si>
    <t>0.00% Bajaj Housing Finance Ltd (05-Apr-2022) **</t>
  </si>
  <si>
    <t>INE774D07SQ1</t>
  </si>
  <si>
    <t>0.00% Mahindra &amp; Mahindra Financial Services Ltd (29-Mar-2022) **</t>
  </si>
  <si>
    <t>INE296A07QQ5</t>
  </si>
  <si>
    <t>0.00% Bajaj Finance Ltd (05-Apr-2022) **</t>
  </si>
  <si>
    <t>INE535H07AT9</t>
  </si>
  <si>
    <t>0.00% Fullerton India Credit Co Ltd (13-Apr-2022) **</t>
  </si>
  <si>
    <t>INE848E07427</t>
  </si>
  <si>
    <t>8.78% NHPC Ltd (11-Feb-2022) **</t>
  </si>
  <si>
    <t xml:space="preserve">      IDCW Plan </t>
  </si>
  <si>
    <t>Primary Benchmark: CRISIL Composite Bond Fund Index</t>
  </si>
  <si>
    <t>Franklin India Fixed Maturity Plans - Series 5 - Plan F (1203 days)</t>
  </si>
  <si>
    <t>INE020B08BF0</t>
  </si>
  <si>
    <t>8.45% REC Ltd (22-Mar-2022) **</t>
  </si>
  <si>
    <t>INE831R07235</t>
  </si>
  <si>
    <t>0.00% Aditya Birla Housing Finance Ltd (13-Apr-2022) **</t>
  </si>
  <si>
    <t>Franklin India Fixed Maturity Plans - Series 5 - Plan E (1224 days)</t>
  </si>
  <si>
    <t>INE377Y07086</t>
  </si>
  <si>
    <t>0.00% Bajaj Housing Finance Ltd (05-May-2022) **</t>
  </si>
  <si>
    <t>INE756I07CI8</t>
  </si>
  <si>
    <t>0.00% HDB Financial Services Ltd (05-Apr-2022) **</t>
  </si>
  <si>
    <t>INE306N07KG9</t>
  </si>
  <si>
    <t>9.4756% Tata Capital Financial Services Ltd (08-Apr-2022) **</t>
  </si>
  <si>
    <t>Franklin India Fixed Maturity Plans - Series 5 - Plan D (1238 days)</t>
  </si>
  <si>
    <t>INE774D07SS7</t>
  </si>
  <si>
    <t>9.05% Mahindra &amp; Mahindra Financial Services Ltd (18-Apr-2022) **</t>
  </si>
  <si>
    <t>Franklin India Fixed Maturity Plans - Series 5 - Plan C (1259 days)</t>
  </si>
  <si>
    <t>INE535H07AQ5</t>
  </si>
  <si>
    <t>0.00% Fullerton India Credit Co Ltd (19-Apr-2022) **</t>
  </si>
  <si>
    <t>INE476M07BR8</t>
  </si>
  <si>
    <t>9.3772% L&amp;T Finance Ltd (11-Mar-2022) **</t>
  </si>
  <si>
    <t>Franklin India Fixed Maturity Plans - Series 5 - Plan B (1244 days)</t>
  </si>
  <si>
    <t>INE033L07GA4</t>
  </si>
  <si>
    <t>9.1791% Tata Capital Housing Finance Ltd (13-Apr-2022) **</t>
  </si>
  <si>
    <t>Franklin India Fixed Maturity Plans - Series 5 - Plan A (1273 days)</t>
  </si>
  <si>
    <t>Franklin India Fixed Maturity Plans - Series 4 - Plan F (1286 Days)</t>
  </si>
  <si>
    <t>INE115A07LM7</t>
  </si>
  <si>
    <t>7.95% LIC Housing Finance Ltd (24-Mar-2022) **</t>
  </si>
  <si>
    <t>(b) Privately Placed / Unlisted</t>
  </si>
  <si>
    <t>INE895D08790</t>
  </si>
  <si>
    <t>8.25% Tata Sons Pvt Ltd (23-Mar-2022) **</t>
  </si>
  <si>
    <t>Franklin India Pension Plan</t>
  </si>
  <si>
    <t>INE110L08037</t>
  </si>
  <si>
    <t>9.25% Reliance Industries Ltd (17-Jun-2024) **</t>
  </si>
  <si>
    <t>Primary Benchmark: 40% Nifty 
500+60% Crisil Composite Bond Fund Index</t>
  </si>
  <si>
    <t>Franklin India Debt Hybrid Fund (No. of segregated Portfolio in the scheme - 1)</t>
  </si>
  <si>
    <t>Main Portfolio</t>
  </si>
  <si>
    <t>INE296A07RM2</t>
  </si>
  <si>
    <t>4.66% Bajaj Finance Ltd (02-Dec-2022) **</t>
  </si>
  <si>
    <t>INE261F16595</t>
  </si>
  <si>
    <t>National Bank For Agriculture &amp; Rural Development (18-Feb-2022)</t>
  </si>
  <si>
    <t>e) Post the creation of the segregated portfolio (10.25% Yes Bank Ltd CO 05Mar 20) on March 6, 2020, the full principal due, along with the interest from March 6, 2020 to December 29, 2020 was received by the segregated portfolio on December 30, 2020. With these receipts, the segregated portfolio completed full recovery on December 30, 2020.</t>
  </si>
  <si>
    <t>Primary Benchmark: CRISIL Hybrid 85+15 Conservative Index</t>
  </si>
  <si>
    <t>Franklin India Dynamic Accrual Fund (No. of segregated Portfolios in the scheme - 3) - (under winding up) $$$</t>
  </si>
  <si>
    <t>INE01E708040</t>
  </si>
  <si>
    <t>10.32% Andhra Pradesh Capital Region Development Authority (16-Aug-2027) **</t>
  </si>
  <si>
    <t>CRISIL A+(CE)</t>
  </si>
  <si>
    <t>INE971Z07133</t>
  </si>
  <si>
    <t>12.25% Rivaaz Trade Ventures Pvt Ltd (30-Jun-2023) $$ @@@ **</t>
  </si>
  <si>
    <t>BWR D(CE)</t>
  </si>
  <si>
    <t>INE971Z07190</t>
  </si>
  <si>
    <t>13.00% Rivaaz Trade Ventures Pvt Ltd (31-Dec-2023) $$ @@@ **</t>
  </si>
  <si>
    <t>INE946S07189</t>
  </si>
  <si>
    <t>13.55% Nufuture Digital (India) Ltd (31-Dec-2023) $$ @@@ **</t>
  </si>
  <si>
    <t>INF200K01TK5</t>
  </si>
  <si>
    <t>SBI Overnight Fund - Direct Plan - Growth</t>
  </si>
  <si>
    <t>Mutual Fund</t>
  </si>
  <si>
    <t xml:space="preserve"> $$ Indicates securties below investment grade or default</t>
  </si>
  <si>
    <t>https://www.franklintempletonindia.com/investor/reports</t>
  </si>
  <si>
    <t>e) Essel Infra Projects Ltd - Further to the favorable decision from the Delhi High Court, the Debenture Trustees have recovered Rs. 16,078.96 Lakhs (across 4 schemes) from sale of pledged shares. We continue efforts to recover the maximum value for the benefit of the unitholders. Recovery made by Franklin India Dynamic Accrual Fund is 639.58 Lakhs.</t>
  </si>
  <si>
    <t>f) @@@ Coupons/ part payments/ maturity payments were due to be paid by Nufuture Digital (India) Ltd. on July 31, 2020, September 2, 2020, by Future Ideas Co. Ltd. on July 31, 2020, September 30, 2020 and by Rivaaz Trade Ventures Pvt Ltd on July 31, 2020, August 31, 2020, September 30, 2020, October 31, 2020, November 7, 2020. However, these issuers were unable to meet their payment obligations. Due to default in payment, the securities of these issuers were valued at zero basis the AMFI standard haircut matrix. This amount only reflects the realizable value as on the date of disclosure and does not indicate any reduction or write-off of the amount repayable by the issuers.</t>
  </si>
  <si>
    <t>g) Maturity proceeds from Reliance Big Private Ltd (ISIN: INE333T07063) was due on January 14, 2021. However, the issuer was unable to meet their payment obligations. The security of the issuer was fair valued at zero on November 4, 2020. Kindly refer note on our website on fair valuation. This fair valued price only reflects the realizable value as on the date of disclosure and does not indicate any reduction or write-off of the amount repayable by the issuers. We continue efforts to recover the maximum value for the benefit of the unitholders.</t>
  </si>
  <si>
    <t>https://www.franklintempletonindia.com/downloadsServlet/pdf/fair-valuation-reliance-big-reliance-infra-november-4-2020-kgox4tfq</t>
  </si>
  <si>
    <t>h) Post the creation of the segregated portfolio i.e. 8.25% Vodafone Idea Ltd 10JUL20 - Segregated Portfolio 1 on January 24, 2020, the annual coupon due and the full principal due along with the interest was received by the segregated portfolio on June 12, 2020 and July 10, 2020 respectively. With these receipts, the segregated portfolio completed full recovery on July 10, 2020.</t>
  </si>
  <si>
    <t xml:space="preserve">i) Product labeling and risk-o-meter </t>
  </si>
  <si>
    <t>Franklin India Dynamic Accrual Fund - Segregated Portfolio 2 - 10.90% Vodafone Idea Ltd (02-Sep-2023)</t>
  </si>
  <si>
    <t>INE669E08318</t>
  </si>
  <si>
    <t>10.90% Vodafone Idea Ltd (02-Sep-2023) $$ ^^ **</t>
  </si>
  <si>
    <t>CARE B-</t>
  </si>
  <si>
    <t>^^ Securities are fair valued. This amount only reflects the realizable value as on the date of disclosure and does not indicate any reduction or write-off of the amount repayable by the issuers.</t>
  </si>
  <si>
    <t>Franklin India Dynamic Accrual Fund - Segregated Portfolio 3 - 9.50% Yes Bank Ltd CO 23 Dec 2021</t>
  </si>
  <si>
    <t>INE528G08352</t>
  </si>
  <si>
    <t>9.50% Yes Bank Ltd (23-Dec-2116) ~~~  $$ **</t>
  </si>
  <si>
    <t>CARE (withdrawn)/ ICRA D (hyb)</t>
  </si>
  <si>
    <t>~~~ Call option for December 23, 2021 shall not be exercised by the issuer as per RBI Regulations. As call option is not exercised by the issuer, per SEBI circular dated March 22, 2021, maturity of the security has been moved to 100 years from the date of issuance.</t>
  </si>
  <si>
    <t>Franklin India Low Duration Fund (No. of segregated Portfolio in the scheme -2) - (under winding up) $$$</t>
  </si>
  <si>
    <t>INE157D08027</t>
  </si>
  <si>
    <t>11.55% Clix Capital Services Pvt Ltd (27-Jun-2023) **</t>
  </si>
  <si>
    <t>CARE A</t>
  </si>
  <si>
    <t>e) Essel Infra Projects Ltd - Further to the favorable decision from the Delhi High Court, the Debenture Trustees have recovered Rs. 16,078.96 Lakhs (across 4 schemes) from sale of pledged shares. We continue efforts to recover the maximum value for the benefit of the unitholders. Recovery made by Franklin India Low Duration Fund is 7,643.55 Lakhs.</t>
  </si>
  <si>
    <t>f) Maturity proceeds from Reliance Big Private Ltd (ISIN: INE333T07048) &amp; Reliance Infrastructure Consulting &amp; Engineers Private Ltd (ISIN: INE428K07011) were due on January 14, 2021 and January 15, 2021 respectively. However, the issuers were unable to meet their payment obligations. The securities of the issuer were fair valued at zero on November 4, 2020. Kindly refer note on our website on fair valuation . This fair valued price only reflects the realizable value as on the date of disclosure and does not indicate any reduction or write-off of the amount repayable by the issuers. We continue efforts to recover the maximum value for the benefit of the unitholders.</t>
  </si>
  <si>
    <t>g) Post the creation of the segregated portfolio i.e. 8.25% Vodafone Idea Ltd 10JUL20 - Segregated Portfolio 1 on January 24, 2020, the annual coupon due and the full principal due along with the interest was received by the segregated portfolio on June 12, 2020 and July 10, 2020 respectively. With these receipts, the segregated portfolio completed full recovery on July 10, 2020.</t>
  </si>
  <si>
    <t>Primary Benchmark: NIFTY Low Duration Debt Index</t>
  </si>
  <si>
    <t>Franklin India Low Duration Fund-Segregated Portfolio 2 - 10.90% Vodafone Idea Ltd (02-Sep-2023)</t>
  </si>
  <si>
    <t>Franklin India Short-Term Income Plan (No. of segregated Portfolios in the scheme - 3) - (under winding up) $$$</t>
  </si>
  <si>
    <t>INE01E708024</t>
  </si>
  <si>
    <t>10.32% Andhra Pradesh Capital Region Development Authority (16-Aug-2025) **</t>
  </si>
  <si>
    <t>INE01E708016</t>
  </si>
  <si>
    <t>10.32% Andhra Pradesh Capital Region Development Authority (16-Aug-2024) **</t>
  </si>
  <si>
    <t>INE01E708032</t>
  </si>
  <si>
    <t>10.32% Andhra Pradesh Capital Region Development Authority (16-Aug-2026) **</t>
  </si>
  <si>
    <t>INE971Z07125</t>
  </si>
  <si>
    <t>12.25% Rivaaz Trade Ventures Pvt Ltd (30-Jun-2022) $$ @@@ **</t>
  </si>
  <si>
    <t>INE971Z07182</t>
  </si>
  <si>
    <t>13.00% Rivaaz Trade Ventures Pvt Ltd (30-Dec-2022) $$ @@@ **</t>
  </si>
  <si>
    <t>INE080T07110</t>
  </si>
  <si>
    <t>14.15% Future Ideas Co Ltd (31-Jan-2023) $$ @@@ **</t>
  </si>
  <si>
    <t xml:space="preserve">      Retail Plan Weekly IDCW Option</t>
  </si>
  <si>
    <t xml:space="preserve">      Institutional Plan Growth Option</t>
  </si>
  <si>
    <t xml:space="preserve">      Direct Retail Plan Weekly IDCW Option</t>
  </si>
  <si>
    <t>e) Essel Infra Projects Ltd - Further to the favorable decision from the Delhi High Court, the Debenture Trustees have recovered Rs. 16,078.96 Lakhs (across 4 schemes) from sale of pledged shares. We continue efforts to recover the maximum value for the benefit of the unitholders. Recovery made by Franklin India Short Term Income Plan is 5,092.71 Lakhs.</t>
  </si>
  <si>
    <t>f) For ISIN INE445K07106 - 9.50% Reliance Broadcast Network Ltd (20-Jul-2020), the amount due at maturity was not received. For further details refer below link</t>
  </si>
  <si>
    <t>g) @@@ Coupons/ part payments/ maturity payments were due to be paid by Nufuture Digital (India) Ltd. on July 31, 2020, August 31, 2020, September 2, 2020, September 30, 2020, October 31, 2020, November 30, 2020, December 31, 2020, January 31, 2021, February 28, 2021, March 31, 2021, April 30, 2021, May 31, 2021, June 30,2021, July 31, 2021, August 31,2021, September 30, 2021, October 31, 2021, November 30, 2021, December 31, 2021 by Future Ideas Co. Ltd. on July 31, 2020, October 31, 2020, January 31, 2021, April 30, 2021, July 31, 2021, October 31, 2021, January 31, 2022 and by Rivaaz Trade Ventures Pvt Ltd on July 31, 2020, August 31, 2020, September 30, 2020, October 31, 2020, November 7, 2020, December 30, 2020, June 30,2021, December 30, 2021. However, these issuers were unable to meet their payment obligations. Due to default in payment, the securities of these issuers were valued at zero basis the AMFI standard haircut matrix. This amount only reflects the realizable value as on the date of disclosure and does not indicate any reduction or write-off of the amount repayable by the issuers.</t>
  </si>
  <si>
    <t>h) Maturity proceeds from Reliance Big Private Ltd (ISIN: INE333T07048 and INE333T07055) &amp; Reliance Infrastructure Consulting &amp; Engineers Private Ltd (ISIN: INE428K07011) were due on January 14, 2021 and January 15, 2021 respectively. However, the issuers were unable to meet their payment obligations. The securities of the issuer were fair valued at zero on November 4, 2020. Kindly refer note on our website on fair valuation. This fair valued price only reflects the realizable value as on the date of disclosure and does not indicate any reduction or write-off of the amount repayable by the issuers. We continue efforts to recover the maximum value for the benefit of the unitholders.</t>
  </si>
  <si>
    <t>i) Post the creation of the segregated portfolio i.e. 8.25% Vodafone Idea Ltd 10JUL20 - Segregated Portfolio 1 on January 24, 2020, the annual coupon due and the full principal due along with the interest was received by the segregated portfolio on June 12, 2020 and July 10, 2020 respectively. With these receipts, the segregated portfolio completed full recovery on July 10, 2020.</t>
  </si>
  <si>
    <t xml:space="preserve">j) Product labeling and risk-o-meter </t>
  </si>
  <si>
    <t>Primary Benchmark: CRISIL Short Term Bond Fund Index</t>
  </si>
  <si>
    <t>Franklin India Short Term Income Plan - Segregated Portfolio 2 - 10.90% Vodafone Idea Ltd (02-Sep-2023)</t>
  </si>
  <si>
    <t>Franklin India Short Term Income Plan - Segregated Portfolio 3 - 9.50% Yes Bank Ltd CO 23 Dec 2021</t>
  </si>
  <si>
    <t>Franklin India Ultra Short Bond Fund - (No. of segregated Portfolio in the scheme -1) - (under winding up) $$$</t>
  </si>
  <si>
    <t>INE157D08019</t>
  </si>
  <si>
    <t>11.55% Clix Capital Services Pvt Ltd (25-May-2023) **</t>
  </si>
  <si>
    <t xml:space="preserve">      Institutional Plan Daily IDCW Option</t>
  </si>
  <si>
    <t xml:space="preserve">      Super Institutional Plan Daily IDCW Option</t>
  </si>
  <si>
    <t xml:space="preserve">      Direct Super Institutional Plan Growth Option</t>
  </si>
  <si>
    <t xml:space="preserve">      Direct Super Institutional Plan Daily IDCW Option</t>
  </si>
  <si>
    <t xml:space="preserve">      Direct Super Institutional Plan Weekly IDCW Option</t>
  </si>
  <si>
    <t>e) Post the creation of the segregated portfolio i.e. 8.25% Vodafone Idea Ltd 10JUL20 - Segregated Portfolio 1 on January 24, 2020, the annual coupon due and the full principal due along with the interest was received by the segregated portfolio on June 12, 2020 and July 10, 2020 respectively. With these receipts, the segregated portfolio completed full recovery on July 10, 2020.</t>
  </si>
  <si>
    <t>Primary Benchmark: NIFTY Ultra Short Duration Debt Index</t>
  </si>
  <si>
    <t>Franklin India Income Opportunities Fund (No. of segregated Portfolio in the scheme - 2) - (under winding up) $$$</t>
  </si>
  <si>
    <t>INE080T07128</t>
  </si>
  <si>
    <t>14.15% Future Ideas Co Ltd (31-Dec-2023) $$ @@@ **</t>
  </si>
  <si>
    <t>As on 12-Dec-2021*</t>
  </si>
  <si>
    <t>* All units in the scheme have been extinguished post distribution based on NAV dated Dec 12, 2021 which is the last declared NAV.</t>
  </si>
  <si>
    <t>NA</t>
  </si>
  <si>
    <t>This metric is computed basis market value of the securities held in the portfolio. Since the value of the securities held by the portfolio is currently zero, this metric is not applicable.</t>
  </si>
  <si>
    <t>e) @@@ Coupons/ part payments/ maturity payments were due to be paid by Nufuture Digital (India) Ltd. on July 31, 2020, by Future Ideas Co. Ltd. on July 31, 2020 and by Rivaaz Trade Ventures Pvt Ltd on August 31, 2020. However, these issuers were unable to meet their payment obligations. Due to default in payment, the securities of these issuers were valued at zero basis the AMFI standard haircut matrix. This amount only reflects the realizable value as on the date of disclosure and does not indicate any reduction or write-off of the amount repayable by the issuers.</t>
  </si>
  <si>
    <t>f) Maturity proceeds from Reliance Big Private Ltd (ISIN: INE333T07063) was due on January 14, 2021. However, the issuer was unable to meet their payment obligations. The security of the issuer was fair valued at zero on November 4, 2020. Kindly refer note on our website on fair valuation. This fair valued price only reflects the realizable value as on the date of disclosure and does not indicate any reduction or write-off of the amount repayable by the issuers. We continue efforts to recover the maximum value for the benefit of the unitholders.</t>
  </si>
  <si>
    <t>h) Product labeling and risk-o-meter</t>
  </si>
  <si>
    <t>Post the last pay out, Franklin India Income Opportunities Fund (FIIOF) has paid 100% of its AUM as on December 12, 2021 (except cases requiring remediation or with incomplete documentation). Investors may note that in addition to the payments till date, any amount received by the schemes including recoveries/ receipts from securities which are currently valued at zero or have matured but defaulted on their repayment obligation, shall be paid out to investors as and when such amounts are recovered/received. Details of the same will be shared with investors in due course. There is no portfolio left to evaluate riskometer for the fund except the securities which are currently valued at zero or have matured but defaulted on their repayment obligation. On account of this, the riskometer for FIIOF has not been disclosed.</t>
  </si>
  <si>
    <t>$$$ This scheme is under winding-up and SBI Funds Management Private Limited has been appointed as the liquidator as per the order of Hon'ble Supreme Court dated February 12, 2021. All units in the scheme have been extinguished post distribution based on NAV dated Dec 12, 2021 which is the last declared NAV.</t>
  </si>
  <si>
    <t>Franklin India Income Opportunities Fund-Segregated Portfolio 2 - 10.90% Vodafone Idea Ltd (02-Sep-2023)</t>
  </si>
  <si>
    <t>Franklin India Credit Risk Fund (No. of segregated Portfolios in the scheme -3) - (under winding up) $$$</t>
  </si>
  <si>
    <t>INE946S07171</t>
  </si>
  <si>
    <t>13.55% Nufuture Digital (India) Ltd (31-Dec-2022) $$ @@@ **</t>
  </si>
  <si>
    <t>e) Essel Infra Projects Ltd - Further to the favorable decision from the Delhi High Court, the Debenture Trustees have recovered Rs. 16,078.96 Lakhs (across 4 schemes) from sale of pledged shares. We continue efforts to recover the maximum value for the benefit of the unitholders. Recovery made by Franklin India Credit Risk Fund is 2,703.12 Lakhs.</t>
  </si>
  <si>
    <t>f) @@@ Coupons/ part payments/ maturity payments were due to be paid by Nufuture Digital (India) Ltd. on July 31, 2020, September 2, 2020, January 31, 2022 and by Future Ideas Co. Ltd. on July 31, 2020, September 30, 2020. However, these issuers were unable to meet their payment obligations. Due to default in payment, the securities of these issuers were valued at zero basis the AMFI standard haircut matrix. This amount only reflects the realizable value as on the date of disclosure and does not indicate any reduction or write-off of the amount repayable by the issuers.</t>
  </si>
  <si>
    <t>g) Maturity proceeds from Reliance Big Private Ltd (ISIN: INE333T07063 and INE333T07055) &amp; Reliance Infrastructure Consulting &amp; Engineers Private Ltd (ISIN: INE428K07011) were due on January 14, 2021 and January 15, 2021 respectively. However, the issuers were unable to meet their payment obligations. The securities of the issuer were fair valued at zero on November 4, 2020. Kindly refer note on our website on fair valuation. This fair valued price only reflects the realizable value as on the date of disclosure and does not indicate any reduction or write-off of the amount repayable by the issuers. We continue efforts to recover the maximum value for the benefit of the unitholders.</t>
  </si>
  <si>
    <t>Primary Benchmark: NIFTY Credit Risk Bond Index</t>
  </si>
  <si>
    <t>Franklin India Credit Risk Fund-Segregated Portfolio 2 - 10.90% Vodafone Idea Ltd (02-Sep-2023)</t>
  </si>
  <si>
    <t>Franklin India Credit Risk Fund - Segregated Portfolio 3 - 9.50% Yes Bank Ltd CO 23 Dec 2021</t>
  </si>
  <si>
    <t xml:space="preserve">b) During the month additional instances of fair valuation/deviation from valuation price provided by the valuation agencies </t>
  </si>
  <si>
    <t>Franklin India Short Term Income Plan-Segregated Portfolio 3- 9.50% Yes Bank Ltd CO 23 Dec 2021-Direct-Growth Plan</t>
  </si>
  <si>
    <t>Franklin India Dynamic Accrual Fund- Segregated Portfolio 3- 9.50% Yes Bank Ltd CO 23 Dec 2021-Direct-Growth Plan</t>
  </si>
  <si>
    <t xml:space="preserve">      Unclaimed Redemption Plan</t>
  </si>
  <si>
    <t xml:space="preserve">      Unclaimed IDCW Plan</t>
  </si>
  <si>
    <t xml:space="preserve">      Unclaimed Redemption Investor Education Plan</t>
  </si>
  <si>
    <t xml:space="preserve">      Unclaimed IDCW Investor Education Plan</t>
  </si>
  <si>
    <t>Rs. 4,368.36 Lacs</t>
  </si>
  <si>
    <t>Rs. 776.11 Lacs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</si>
</sst>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0.00%"/>
    <numFmt numFmtId="166" formatCode="#,##0.000"/>
  </numFmts>
  <fonts count="12" x14ac:knownFonts="1">
    <font>
      <sz val="11"/>
      <color theme="1"/>
      <name val="Calibri"/>
      <family val="2"/>
      <scheme val="minor"/>
    </font>
    <font>
      <b/>
      <sz val="9"/>
      <name val="Arial"/>
      <family val="2"/>
    </font>
    <font>
      <sz val="9"/>
      <name val="Arial"/>
      <family val="2"/>
    </font>
    <font>
      <b/>
      <sz val="8"/>
      <name val="Arial"/>
      <family val="2"/>
    </font>
    <font>
      <b/>
      <sz val="11"/>
      <color indexed="63"/>
      <name val="Arial"/>
      <family val="2"/>
    </font>
    <font>
      <sz val="9"/>
      <color theme="1"/>
      <name val="Arial"/>
      <family val="2"/>
    </font>
    <font>
      <b/>
      <sz val="8"/>
      <color theme="1"/>
      <name val="Arial"/>
      <family val="2"/>
    </font>
    <font>
      <sz val="8"/>
      <color theme="1"/>
      <name val="Arial"/>
      <family val="2"/>
    </font>
    <font>
      <sz val="8"/>
      <name val="Arial"/>
      <family val="2"/>
    </font>
    <font>
      <u/>
      <sz val="11"/>
      <color theme="10"/>
      <name val="Calibri"/>
      <family val="2"/>
      <scheme val="minor"/>
    </font>
    <font>
      <u/>
      <sz val="8"/>
      <color theme="10"/>
      <name val="Arial"/>
      <family val="2"/>
    </font>
    <font>
      <b/>
      <sz val="9"/>
      <color theme="1"/>
      <name val="Arial"/>
      <family val="2"/>
    </font>
  </fonts>
  <fills count="5">
    <fill>
      <patternFill patternType="none"/>
    </fill>
    <fill>
      <patternFill patternType="gray125"/>
    </fill>
    <fill>
      <patternFill patternType="solid">
        <fgColor indexed="65"/>
        <bgColor indexed="64"/>
      </patternFill>
    </fill>
    <fill>
      <patternFill patternType="solid">
        <fgColor theme="0"/>
        <bgColor indexed="64"/>
      </patternFill>
    </fill>
    <fill>
      <patternFill patternType="solid">
        <fgColor theme="0" tint="-0.249977111117893"/>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9" fillId="0" borderId="0" applyNumberFormat="0" applyFill="0" applyBorder="0" applyAlignment="0" applyProtection="0"/>
  </cellStyleXfs>
  <cellXfs count="92">
    <xf numFmtId="0" fontId="0" fillId="0" borderId="0" xfId="0"/>
    <xf numFmtId="0" fontId="5" fillId="2" borderId="0" xfId="0" applyFont="1" applyFill="1"/>
    <xf numFmtId="0" fontId="1" fillId="2" borderId="0" xfId="0" applyFont="1" applyFill="1" applyAlignment="1">
      <alignment horizontal="left" vertical="top" wrapText="1"/>
    </xf>
    <xf numFmtId="0" fontId="2" fillId="2" borderId="0" xfId="0" applyFont="1" applyFill="1" applyAlignment="1">
      <alignment horizontal="left" vertical="top" wrapText="1"/>
    </xf>
    <xf numFmtId="0" fontId="2" fillId="2" borderId="0" xfId="0" applyNumberFormat="1" applyFont="1" applyFill="1" applyAlignment="1">
      <alignment horizontal="left" vertical="top" wrapText="1"/>
    </xf>
    <xf numFmtId="4" fontId="2" fillId="2" borderId="0" xfId="0" applyNumberFormat="1" applyFont="1" applyFill="1" applyAlignment="1">
      <alignment horizontal="left" vertical="top" wrapText="1"/>
    </xf>
    <xf numFmtId="0" fontId="5" fillId="2" borderId="0" xfId="0" applyNumberFormat="1" applyFont="1" applyFill="1"/>
    <xf numFmtId="4" fontId="5" fillId="2" borderId="0" xfId="0" applyNumberFormat="1" applyFont="1" applyFill="1"/>
    <xf numFmtId="0" fontId="6" fillId="0" borderId="1" xfId="0" applyFont="1" applyBorder="1" applyAlignment="1">
      <alignment vertical="center"/>
    </xf>
    <xf numFmtId="0" fontId="7" fillId="2" borderId="0" xfId="0" applyFont="1" applyFill="1"/>
    <xf numFmtId="0" fontId="7" fillId="2" borderId="0" xfId="0" applyNumberFormat="1" applyFont="1" applyFill="1"/>
    <xf numFmtId="0" fontId="3" fillId="2" borderId="0" xfId="0" applyFont="1" applyFill="1" applyAlignment="1">
      <alignment horizontal="left" vertical="top"/>
    </xf>
    <xf numFmtId="4" fontId="7" fillId="3" borderId="0" xfId="0" applyNumberFormat="1" applyFont="1" applyFill="1" applyBorder="1"/>
    <xf numFmtId="39" fontId="7" fillId="2" borderId="0" xfId="0" applyNumberFormat="1" applyFont="1" applyFill="1"/>
    <xf numFmtId="39" fontId="7" fillId="3" borderId="0" xfId="0" applyNumberFormat="1" applyFont="1" applyFill="1" applyBorder="1"/>
    <xf numFmtId="2" fontId="6" fillId="0" borderId="1" xfId="0" applyNumberFormat="1" applyFont="1" applyBorder="1" applyAlignment="1">
      <alignment horizontal="center" vertical="center"/>
    </xf>
    <xf numFmtId="0" fontId="6" fillId="0" borderId="1" xfId="0" applyNumberFormat="1" applyFont="1" applyBorder="1" applyAlignment="1">
      <alignment horizontal="center" vertical="center"/>
    </xf>
    <xf numFmtId="0" fontId="6" fillId="0" borderId="1" xfId="0" applyFont="1" applyBorder="1" applyAlignment="1">
      <alignment horizontal="center" vertical="center"/>
    </xf>
    <xf numFmtId="0" fontId="6" fillId="2" borderId="0" xfId="0" applyFont="1" applyFill="1"/>
    <xf numFmtId="0" fontId="6" fillId="2" borderId="0" xfId="0" applyNumberFormat="1" applyFont="1" applyFill="1"/>
    <xf numFmtId="39" fontId="6" fillId="3" borderId="0" xfId="0" applyNumberFormat="1" applyFont="1" applyFill="1" applyBorder="1"/>
    <xf numFmtId="0" fontId="6" fillId="2" borderId="3" xfId="0" applyFont="1" applyFill="1" applyBorder="1"/>
    <xf numFmtId="0" fontId="7" fillId="2" borderId="3" xfId="0" applyFont="1" applyFill="1" applyBorder="1"/>
    <xf numFmtId="0" fontId="7" fillId="2" borderId="3" xfId="0" applyNumberFormat="1" applyFont="1" applyFill="1" applyBorder="1"/>
    <xf numFmtId="39" fontId="7" fillId="2" borderId="3" xfId="0" applyNumberFormat="1" applyFont="1" applyFill="1" applyBorder="1"/>
    <xf numFmtId="39" fontId="7" fillId="3" borderId="3" xfId="0" applyNumberFormat="1" applyFont="1" applyFill="1" applyBorder="1"/>
    <xf numFmtId="0" fontId="6" fillId="2" borderId="4" xfId="0" applyFont="1" applyFill="1" applyBorder="1"/>
    <xf numFmtId="0" fontId="7" fillId="2" borderId="4" xfId="0" applyFont="1" applyFill="1" applyBorder="1"/>
    <xf numFmtId="0" fontId="7" fillId="2" borderId="4" xfId="0" applyNumberFormat="1" applyFont="1" applyFill="1" applyBorder="1"/>
    <xf numFmtId="39" fontId="7" fillId="2" borderId="4" xfId="0" applyNumberFormat="1" applyFont="1" applyFill="1" applyBorder="1"/>
    <xf numFmtId="39" fontId="7" fillId="3" borderId="4" xfId="0" applyNumberFormat="1" applyFont="1" applyFill="1" applyBorder="1"/>
    <xf numFmtId="3" fontId="7" fillId="2" borderId="4" xfId="0" applyNumberFormat="1" applyFont="1" applyFill="1" applyBorder="1"/>
    <xf numFmtId="0" fontId="6" fillId="2" borderId="4" xfId="0" applyNumberFormat="1" applyFont="1" applyFill="1" applyBorder="1"/>
    <xf numFmtId="39" fontId="6" fillId="2" borderId="4" xfId="0" applyNumberFormat="1" applyFont="1" applyFill="1" applyBorder="1"/>
    <xf numFmtId="39" fontId="6" fillId="3" borderId="4" xfId="0" applyNumberFormat="1" applyFont="1" applyFill="1" applyBorder="1"/>
    <xf numFmtId="0" fontId="6" fillId="2" borderId="5" xfId="0" applyFont="1" applyFill="1" applyBorder="1"/>
    <xf numFmtId="0" fontId="6" fillId="2" borderId="5" xfId="0" applyNumberFormat="1" applyFont="1" applyFill="1" applyBorder="1"/>
    <xf numFmtId="39" fontId="6" fillId="2" borderId="5" xfId="0" applyNumberFormat="1" applyFont="1" applyFill="1" applyBorder="1"/>
    <xf numFmtId="39" fontId="6" fillId="3" borderId="5" xfId="0" applyNumberFormat="1" applyFont="1" applyFill="1" applyBorder="1"/>
    <xf numFmtId="0" fontId="6" fillId="2" borderId="0" xfId="0" applyFont="1" applyFill="1" applyAlignment="1">
      <alignment horizontal="right"/>
    </xf>
    <xf numFmtId="164" fontId="7" fillId="2" borderId="0" xfId="0" applyNumberFormat="1" applyFont="1" applyFill="1"/>
    <xf numFmtId="0" fontId="6" fillId="2" borderId="0" xfId="0" applyNumberFormat="1" applyFont="1" applyFill="1" applyAlignment="1">
      <alignment horizontal="right"/>
    </xf>
    <xf numFmtId="4" fontId="7" fillId="2" borderId="0" xfId="0" applyNumberFormat="1" applyFont="1" applyFill="1"/>
    <xf numFmtId="0" fontId="6" fillId="2" borderId="1" xfId="0" applyFont="1" applyFill="1" applyBorder="1" applyAlignment="1">
      <alignment horizontal="center"/>
    </xf>
    <xf numFmtId="164" fontId="7" fillId="2" borderId="1" xfId="0" applyNumberFormat="1" applyFont="1" applyFill="1" applyBorder="1"/>
    <xf numFmtId="165" fontId="7" fillId="2" borderId="0" xfId="0" applyNumberFormat="1" applyFont="1" applyFill="1"/>
    <xf numFmtId="2" fontId="6" fillId="0" borderId="1" xfId="0" applyNumberFormat="1" applyFont="1" applyBorder="1" applyAlignment="1">
      <alignment horizontal="center" vertical="center" wrapText="1"/>
    </xf>
    <xf numFmtId="2" fontId="3" fillId="0" borderId="1" xfId="0" applyNumberFormat="1" applyFont="1" applyBorder="1" applyAlignment="1">
      <alignment horizontal="center" vertical="center" wrapText="1"/>
    </xf>
    <xf numFmtId="0" fontId="6" fillId="3" borderId="0" xfId="0" applyFont="1" applyFill="1"/>
    <xf numFmtId="0" fontId="8" fillId="3" borderId="0" xfId="0" applyFont="1" applyFill="1" applyAlignment="1">
      <alignment horizontal="right"/>
    </xf>
    <xf numFmtId="0" fontId="10" fillId="2" borderId="0" xfId="1" applyFont="1" applyFill="1"/>
    <xf numFmtId="0" fontId="10" fillId="3" borderId="0" xfId="1" applyFont="1" applyFill="1"/>
    <xf numFmtId="0" fontId="7" fillId="3" borderId="0" xfId="0" applyFont="1" applyFill="1"/>
    <xf numFmtId="0" fontId="9" fillId="2" borderId="0" xfId="1" applyFill="1"/>
    <xf numFmtId="0" fontId="6" fillId="0" borderId="0" xfId="0" applyFont="1" applyFill="1"/>
    <xf numFmtId="0" fontId="7" fillId="2" borderId="3" xfId="0" applyFont="1" applyFill="1" applyBorder="1" applyAlignment="1">
      <alignment wrapText="1"/>
    </xf>
    <xf numFmtId="0" fontId="7" fillId="2" borderId="4" xfId="0" applyFont="1" applyFill="1" applyBorder="1" applyAlignment="1">
      <alignment wrapText="1"/>
    </xf>
    <xf numFmtId="0" fontId="6" fillId="2" borderId="4" xfId="0" applyFont="1" applyFill="1" applyBorder="1" applyAlignment="1">
      <alignment wrapText="1"/>
    </xf>
    <xf numFmtId="0" fontId="6" fillId="2" borderId="5" xfId="0" applyFont="1" applyFill="1" applyBorder="1" applyAlignment="1">
      <alignment wrapText="1"/>
    </xf>
    <xf numFmtId="0" fontId="6" fillId="3" borderId="0" xfId="0" applyFont="1" applyFill="1" applyAlignment="1">
      <alignment wrapText="1"/>
    </xf>
    <xf numFmtId="0" fontId="6" fillId="2" borderId="0" xfId="0" applyFont="1" applyFill="1" applyAlignment="1">
      <alignment wrapText="1"/>
    </xf>
    <xf numFmtId="0" fontId="0" fillId="0" borderId="0" xfId="0" applyAlignment="1">
      <alignment wrapText="1"/>
    </xf>
    <xf numFmtId="164" fontId="7" fillId="2" borderId="0" xfId="0" applyNumberFormat="1" applyFont="1" applyFill="1" applyAlignment="1">
      <alignment horizontal="right"/>
    </xf>
    <xf numFmtId="166" fontId="7" fillId="2" borderId="0" xfId="0" applyNumberFormat="1" applyFont="1" applyFill="1"/>
    <xf numFmtId="39" fontId="7" fillId="3" borderId="0" xfId="0" applyNumberFormat="1" applyFont="1" applyFill="1"/>
    <xf numFmtId="0" fontId="11" fillId="2" borderId="0" xfId="0" applyFont="1" applyFill="1"/>
    <xf numFmtId="4" fontId="7" fillId="2" borderId="0" xfId="0" applyNumberFormat="1" applyFont="1" applyFill="1" applyAlignment="1">
      <alignment horizontal="right"/>
    </xf>
    <xf numFmtId="0" fontId="6" fillId="3" borderId="0" xfId="0" applyFont="1" applyFill="1" applyAlignment="1">
      <alignment horizontal="justify" wrapText="1"/>
    </xf>
    <xf numFmtId="0" fontId="0" fillId="3" borderId="0" xfId="0" applyFill="1" applyAlignment="1">
      <alignment horizontal="justify" wrapText="1"/>
    </xf>
    <xf numFmtId="15" fontId="7" fillId="3" borderId="0" xfId="0" applyNumberFormat="1" applyFont="1" applyFill="1" applyBorder="1"/>
    <xf numFmtId="15" fontId="7" fillId="2" borderId="0" xfId="0" applyNumberFormat="1" applyFont="1" applyFill="1"/>
    <xf numFmtId="4" fontId="7" fillId="2" borderId="4" xfId="0" applyNumberFormat="1" applyFont="1" applyFill="1" applyBorder="1"/>
    <xf numFmtId="4" fontId="6" fillId="3" borderId="4" xfId="0" applyNumberFormat="1" applyFont="1" applyFill="1" applyBorder="1"/>
    <xf numFmtId="4" fontId="7" fillId="3" borderId="4" xfId="0" applyNumberFormat="1" applyFont="1" applyFill="1" applyBorder="1"/>
    <xf numFmtId="4" fontId="6" fillId="3" borderId="5" xfId="0" applyNumberFormat="1" applyFont="1" applyFill="1" applyBorder="1"/>
    <xf numFmtId="0" fontId="7" fillId="2" borderId="6" xfId="0" applyFont="1" applyFill="1" applyBorder="1"/>
    <xf numFmtId="0" fontId="7" fillId="2" borderId="7" xfId="0" applyFont="1" applyFill="1" applyBorder="1"/>
    <xf numFmtId="0" fontId="4" fillId="4" borderId="2" xfId="0" applyFont="1" applyFill="1" applyBorder="1" applyAlignment="1">
      <alignment horizontal="center" vertical="center" wrapText="1"/>
    </xf>
    <xf numFmtId="0" fontId="4" fillId="4" borderId="0" xfId="0" applyFont="1" applyFill="1" applyBorder="1" applyAlignment="1">
      <alignment horizontal="center" vertical="center" wrapText="1"/>
    </xf>
    <xf numFmtId="0" fontId="6" fillId="2" borderId="6" xfId="0" applyFont="1" applyFill="1" applyBorder="1"/>
    <xf numFmtId="0" fontId="6" fillId="2" borderId="7" xfId="0" applyFont="1" applyFill="1" applyBorder="1"/>
    <xf numFmtId="0" fontId="6" fillId="2" borderId="0" xfId="0" applyFont="1" applyFill="1" applyAlignment="1">
      <alignment horizontal="left" wrapText="1"/>
    </xf>
    <xf numFmtId="0" fontId="0" fillId="0" borderId="0" xfId="0" applyAlignment="1">
      <alignment horizontal="left" wrapText="1"/>
    </xf>
    <xf numFmtId="0" fontId="6" fillId="3" borderId="0" xfId="0" applyFont="1" applyFill="1" applyAlignment="1">
      <alignment horizontal="left" vertical="top" wrapText="1"/>
    </xf>
    <xf numFmtId="0" fontId="6" fillId="2" borderId="0" xfId="0" applyFont="1" applyFill="1" applyAlignment="1">
      <alignment horizontal="left" vertical="top" wrapText="1"/>
    </xf>
    <xf numFmtId="0" fontId="6" fillId="2" borderId="0" xfId="0" applyFont="1" applyFill="1" applyAlignment="1">
      <alignment wrapText="1"/>
    </xf>
    <xf numFmtId="0" fontId="0" fillId="0" borderId="0" xfId="0" applyAlignment="1">
      <alignment wrapText="1"/>
    </xf>
    <xf numFmtId="0" fontId="6" fillId="2" borderId="0" xfId="0" applyFont="1" applyFill="1" applyAlignment="1">
      <alignment vertical="top" wrapText="1"/>
    </xf>
    <xf numFmtId="0" fontId="0" fillId="0" borderId="0" xfId="0" applyAlignment="1">
      <alignment vertical="top" wrapText="1"/>
    </xf>
    <xf numFmtId="0" fontId="6" fillId="2" borderId="0" xfId="0" applyFont="1" applyFill="1" applyAlignment="1">
      <alignment horizontal="justify" wrapText="1"/>
    </xf>
    <xf numFmtId="0" fontId="0" fillId="0" borderId="0" xfId="0" applyAlignment="1">
      <alignment horizontal="justify" wrapText="1"/>
    </xf>
    <xf numFmtId="0" fontId="7" fillId="3" borderId="0" xfId="0" applyFont="1" applyFill="1" applyAlignment="1">
      <alignment vertical="top" wrapText="1"/>
    </xf>
  </cellXfs>
  <cellStyles count="2">
    <cellStyle name="Hyperlink" xfId="1" builtinId="8"/>
    <cellStyle name="Normal" xfId="0" builtinId="0"/>
  </cellStyles>
  <dxfs count="76">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6.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6.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6.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6.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6.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6.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9.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21.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11.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32.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14.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35.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image" Target="../media/image10.jpeg"/></Relationships>
</file>

<file path=xl/drawings/_rels/drawing36.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16.jpeg"/></Relationships>
</file>

<file path=xl/drawings/_rels/drawing37.xml.rels><?xml version="1.0" encoding="UTF-8" standalone="yes"?>
<Relationships xmlns="http://schemas.openxmlformats.org/package/2006/relationships"><Relationship Id="rId2" Type="http://schemas.openxmlformats.org/officeDocument/2006/relationships/image" Target="../media/image17.jpeg"/><Relationship Id="rId1" Type="http://schemas.openxmlformats.org/officeDocument/2006/relationships/image" Target="../media/image8.jpeg"/></Relationships>
</file>

<file path=xl/drawings/_rels/drawing38.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16.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5.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42.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16.jpeg"/></Relationships>
</file>

<file path=xl/drawings/_rels/drawing43.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8.jpeg"/></Relationships>
</file>

<file path=xl/drawings/_rels/drawing44.xml.rels><?xml version="1.0" encoding="UTF-8" standalone="yes"?>
<Relationships xmlns="http://schemas.openxmlformats.org/package/2006/relationships"><Relationship Id="rId2" Type="http://schemas.openxmlformats.org/officeDocument/2006/relationships/image" Target="../media/image19.jpeg"/><Relationship Id="rId1" Type="http://schemas.openxmlformats.org/officeDocument/2006/relationships/image" Target="../media/image10.jpeg"/></Relationships>
</file>

<file path=xl/drawings/_rels/drawing45.xml.rels><?xml version="1.0" encoding="UTF-8" standalone="yes"?>
<Relationships xmlns="http://schemas.openxmlformats.org/package/2006/relationships"><Relationship Id="rId2" Type="http://schemas.openxmlformats.org/officeDocument/2006/relationships/image" Target="../media/image20.jpeg"/><Relationship Id="rId1" Type="http://schemas.openxmlformats.org/officeDocument/2006/relationships/image" Target="../media/image8.jpeg"/></Relationships>
</file>

<file path=xl/drawings/_rels/drawing46.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20.jpeg"/></Relationships>
</file>

<file path=xl/drawings/_rels/drawing47.xml.rels><?xml version="1.0" encoding="UTF-8" standalone="yes"?>
<Relationships xmlns="http://schemas.openxmlformats.org/package/2006/relationships"><Relationship Id="rId2" Type="http://schemas.openxmlformats.org/officeDocument/2006/relationships/image" Target="../media/image20.jpeg"/><Relationship Id="rId1" Type="http://schemas.openxmlformats.org/officeDocument/2006/relationships/image" Target="../media/image18.jpeg"/></Relationships>
</file>

<file path=xl/drawings/_rels/drawing5.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0</xdr:col>
      <xdr:colOff>44450</xdr:colOff>
      <xdr:row>90</xdr:row>
      <xdr:rowOff>83820</xdr:rowOff>
    </xdr:from>
    <xdr:to>
      <xdr:col>0</xdr:col>
      <xdr:colOff>2260600</xdr:colOff>
      <xdr:row>101</xdr:row>
      <xdr:rowOff>121920</xdr:rowOff>
    </xdr:to>
    <xdr:pic>
      <xdr:nvPicPr>
        <xdr:cNvPr id="2" name="Picture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450" y="13085445"/>
          <a:ext cx="2216150" cy="1609725"/>
        </a:xfrm>
        <a:prstGeom prst="rect">
          <a:avLst/>
        </a:prstGeom>
        <a:noFill/>
        <a:ln>
          <a:noFill/>
        </a:ln>
      </xdr:spPr>
    </xdr:pic>
    <xdr:clientData/>
  </xdr:twoCellAnchor>
  <xdr:twoCellAnchor editAs="oneCell">
    <xdr:from>
      <xdr:col>0</xdr:col>
      <xdr:colOff>50800</xdr:colOff>
      <xdr:row>106</xdr:row>
      <xdr:rowOff>101600</xdr:rowOff>
    </xdr:from>
    <xdr:to>
      <xdr:col>0</xdr:col>
      <xdr:colOff>2336800</xdr:colOff>
      <xdr:row>118</xdr:row>
      <xdr:rowOff>12700</xdr:rowOff>
    </xdr:to>
    <xdr:pic>
      <xdr:nvPicPr>
        <xdr:cNvPr id="3" name="Picture 2">
          <a:extLst>
            <a:ext uri="{FF2B5EF4-FFF2-40B4-BE49-F238E27FC236}">
              <a16:creationId xmlns:a16="http://schemas.microsoft.com/office/drawing/2014/main" id="{CA0D6FD9-325A-4622-9428-600D5FF7A22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800" y="15389225"/>
          <a:ext cx="2286000" cy="162560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82550</xdr:colOff>
      <xdr:row>62</xdr:row>
      <xdr:rowOff>114300</xdr:rowOff>
    </xdr:from>
    <xdr:to>
      <xdr:col>0</xdr:col>
      <xdr:colOff>2348230</xdr:colOff>
      <xdr:row>74</xdr:row>
      <xdr:rowOff>29210</xdr:rowOff>
    </xdr:to>
    <xdr:pic>
      <xdr:nvPicPr>
        <xdr:cNvPr id="2" name="Picture 1">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550" y="9115425"/>
          <a:ext cx="2265680" cy="1629410"/>
        </a:xfrm>
        <a:prstGeom prst="rect">
          <a:avLst/>
        </a:prstGeom>
        <a:noFill/>
        <a:ln>
          <a:noFill/>
        </a:ln>
      </xdr:spPr>
    </xdr:pic>
    <xdr:clientData/>
  </xdr:twoCellAnchor>
  <xdr:twoCellAnchor editAs="oneCell">
    <xdr:from>
      <xdr:col>0</xdr:col>
      <xdr:colOff>88900</xdr:colOff>
      <xdr:row>78</xdr:row>
      <xdr:rowOff>107950</xdr:rowOff>
    </xdr:from>
    <xdr:to>
      <xdr:col>0</xdr:col>
      <xdr:colOff>2374900</xdr:colOff>
      <xdr:row>90</xdr:row>
      <xdr:rowOff>19050</xdr:rowOff>
    </xdr:to>
    <xdr:pic>
      <xdr:nvPicPr>
        <xdr:cNvPr id="3" name="Picture 2">
          <a:extLst>
            <a:ext uri="{FF2B5EF4-FFF2-40B4-BE49-F238E27FC236}">
              <a16:creationId xmlns:a16="http://schemas.microsoft.com/office/drawing/2014/main" id="{00000000-0008-0000-09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8900" y="11395075"/>
          <a:ext cx="2286000" cy="1625600"/>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107950</xdr:colOff>
      <xdr:row>61</xdr:row>
      <xdr:rowOff>107950</xdr:rowOff>
    </xdr:from>
    <xdr:to>
      <xdr:col>0</xdr:col>
      <xdr:colOff>2373630</xdr:colOff>
      <xdr:row>73</xdr:row>
      <xdr:rowOff>22860</xdr:rowOff>
    </xdr:to>
    <xdr:pic>
      <xdr:nvPicPr>
        <xdr:cNvPr id="2" name="Picture 1">
          <a:extLst>
            <a:ext uri="{FF2B5EF4-FFF2-40B4-BE49-F238E27FC236}">
              <a16:creationId xmlns:a16="http://schemas.microsoft.com/office/drawing/2014/main" id="{00000000-0008-0000-0A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950" y="8966200"/>
          <a:ext cx="2265680" cy="1629410"/>
        </a:xfrm>
        <a:prstGeom prst="rect">
          <a:avLst/>
        </a:prstGeom>
        <a:noFill/>
        <a:ln>
          <a:noFill/>
        </a:ln>
      </xdr:spPr>
    </xdr:pic>
    <xdr:clientData/>
  </xdr:twoCellAnchor>
  <xdr:twoCellAnchor editAs="oneCell">
    <xdr:from>
      <xdr:col>0</xdr:col>
      <xdr:colOff>101600</xdr:colOff>
      <xdr:row>77</xdr:row>
      <xdr:rowOff>107950</xdr:rowOff>
    </xdr:from>
    <xdr:to>
      <xdr:col>0</xdr:col>
      <xdr:colOff>2387600</xdr:colOff>
      <xdr:row>89</xdr:row>
      <xdr:rowOff>19050</xdr:rowOff>
    </xdr:to>
    <xdr:pic>
      <xdr:nvPicPr>
        <xdr:cNvPr id="3" name="Picture 2">
          <a:extLst>
            <a:ext uri="{FF2B5EF4-FFF2-40B4-BE49-F238E27FC236}">
              <a16:creationId xmlns:a16="http://schemas.microsoft.com/office/drawing/2014/main" id="{00000000-0008-0000-0A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1600" y="11252200"/>
          <a:ext cx="2286000" cy="1625600"/>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76200</xdr:colOff>
      <xdr:row>63</xdr:row>
      <xdr:rowOff>114300</xdr:rowOff>
    </xdr:from>
    <xdr:to>
      <xdr:col>0</xdr:col>
      <xdr:colOff>2341880</xdr:colOff>
      <xdr:row>75</xdr:row>
      <xdr:rowOff>29210</xdr:rowOff>
    </xdr:to>
    <xdr:pic>
      <xdr:nvPicPr>
        <xdr:cNvPr id="2" name="Picture 1">
          <a:extLst>
            <a:ext uri="{FF2B5EF4-FFF2-40B4-BE49-F238E27FC236}">
              <a16:creationId xmlns:a16="http://schemas.microsoft.com/office/drawing/2014/main" id="{00000000-0008-0000-0B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9258300"/>
          <a:ext cx="2265680" cy="1629410"/>
        </a:xfrm>
        <a:prstGeom prst="rect">
          <a:avLst/>
        </a:prstGeom>
        <a:noFill/>
        <a:ln>
          <a:noFill/>
        </a:ln>
      </xdr:spPr>
    </xdr:pic>
    <xdr:clientData/>
  </xdr:twoCellAnchor>
  <xdr:twoCellAnchor editAs="oneCell">
    <xdr:from>
      <xdr:col>0</xdr:col>
      <xdr:colOff>76200</xdr:colOff>
      <xdr:row>79</xdr:row>
      <xdr:rowOff>120650</xdr:rowOff>
    </xdr:from>
    <xdr:to>
      <xdr:col>0</xdr:col>
      <xdr:colOff>2362200</xdr:colOff>
      <xdr:row>91</xdr:row>
      <xdr:rowOff>31750</xdr:rowOff>
    </xdr:to>
    <xdr:pic>
      <xdr:nvPicPr>
        <xdr:cNvPr id="3" name="Picture 2">
          <a:extLst>
            <a:ext uri="{FF2B5EF4-FFF2-40B4-BE49-F238E27FC236}">
              <a16:creationId xmlns:a16="http://schemas.microsoft.com/office/drawing/2014/main" id="{00000000-0008-0000-0B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200" y="11550650"/>
          <a:ext cx="2286000" cy="1625600"/>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101600</xdr:colOff>
      <xdr:row>55</xdr:row>
      <xdr:rowOff>114300</xdr:rowOff>
    </xdr:from>
    <xdr:to>
      <xdr:col>0</xdr:col>
      <xdr:colOff>2367280</xdr:colOff>
      <xdr:row>67</xdr:row>
      <xdr:rowOff>29210</xdr:rowOff>
    </xdr:to>
    <xdr:pic>
      <xdr:nvPicPr>
        <xdr:cNvPr id="2" name="Picture 1">
          <a:extLst>
            <a:ext uri="{FF2B5EF4-FFF2-40B4-BE49-F238E27FC236}">
              <a16:creationId xmlns:a16="http://schemas.microsoft.com/office/drawing/2014/main" id="{00000000-0008-0000-0C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600" y="8115300"/>
          <a:ext cx="2265680" cy="1629410"/>
        </a:xfrm>
        <a:prstGeom prst="rect">
          <a:avLst/>
        </a:prstGeom>
        <a:noFill/>
        <a:ln>
          <a:noFill/>
        </a:ln>
      </xdr:spPr>
    </xdr:pic>
    <xdr:clientData/>
  </xdr:twoCellAnchor>
  <xdr:twoCellAnchor editAs="oneCell">
    <xdr:from>
      <xdr:col>0</xdr:col>
      <xdr:colOff>88900</xdr:colOff>
      <xdr:row>71</xdr:row>
      <xdr:rowOff>114300</xdr:rowOff>
    </xdr:from>
    <xdr:to>
      <xdr:col>0</xdr:col>
      <xdr:colOff>2374900</xdr:colOff>
      <xdr:row>83</xdr:row>
      <xdr:rowOff>25400</xdr:rowOff>
    </xdr:to>
    <xdr:pic>
      <xdr:nvPicPr>
        <xdr:cNvPr id="3" name="Picture 2">
          <a:extLst>
            <a:ext uri="{FF2B5EF4-FFF2-40B4-BE49-F238E27FC236}">
              <a16:creationId xmlns:a16="http://schemas.microsoft.com/office/drawing/2014/main" id="{00000000-0008-0000-0C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8900" y="10401300"/>
          <a:ext cx="2286000" cy="1625600"/>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82550</xdr:colOff>
      <xdr:row>54</xdr:row>
      <xdr:rowOff>101600</xdr:rowOff>
    </xdr:from>
    <xdr:to>
      <xdr:col>0</xdr:col>
      <xdr:colOff>2348230</xdr:colOff>
      <xdr:row>66</xdr:row>
      <xdr:rowOff>16510</xdr:rowOff>
    </xdr:to>
    <xdr:pic>
      <xdr:nvPicPr>
        <xdr:cNvPr id="2" name="Picture 1">
          <a:extLst>
            <a:ext uri="{FF2B5EF4-FFF2-40B4-BE49-F238E27FC236}">
              <a16:creationId xmlns:a16="http://schemas.microsoft.com/office/drawing/2014/main" id="{00000000-0008-0000-0D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550" y="7959725"/>
          <a:ext cx="2265680" cy="1629410"/>
        </a:xfrm>
        <a:prstGeom prst="rect">
          <a:avLst/>
        </a:prstGeom>
        <a:noFill/>
        <a:ln>
          <a:noFill/>
        </a:ln>
      </xdr:spPr>
    </xdr:pic>
    <xdr:clientData/>
  </xdr:twoCellAnchor>
  <xdr:twoCellAnchor editAs="oneCell">
    <xdr:from>
      <xdr:col>0</xdr:col>
      <xdr:colOff>95250</xdr:colOff>
      <xdr:row>70</xdr:row>
      <xdr:rowOff>88900</xdr:rowOff>
    </xdr:from>
    <xdr:to>
      <xdr:col>0</xdr:col>
      <xdr:colOff>2381250</xdr:colOff>
      <xdr:row>82</xdr:row>
      <xdr:rowOff>0</xdr:rowOff>
    </xdr:to>
    <xdr:pic>
      <xdr:nvPicPr>
        <xdr:cNvPr id="3" name="Picture 2">
          <a:extLst>
            <a:ext uri="{FF2B5EF4-FFF2-40B4-BE49-F238E27FC236}">
              <a16:creationId xmlns:a16="http://schemas.microsoft.com/office/drawing/2014/main" id="{00000000-0008-0000-0D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250" y="10233025"/>
          <a:ext cx="2286000" cy="1625600"/>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69850</xdr:colOff>
      <xdr:row>61</xdr:row>
      <xdr:rowOff>114300</xdr:rowOff>
    </xdr:from>
    <xdr:to>
      <xdr:col>0</xdr:col>
      <xdr:colOff>2335530</xdr:colOff>
      <xdr:row>73</xdr:row>
      <xdr:rowOff>29210</xdr:rowOff>
    </xdr:to>
    <xdr:pic>
      <xdr:nvPicPr>
        <xdr:cNvPr id="2" name="Picture 1">
          <a:extLst>
            <a:ext uri="{FF2B5EF4-FFF2-40B4-BE49-F238E27FC236}">
              <a16:creationId xmlns:a16="http://schemas.microsoft.com/office/drawing/2014/main" id="{00000000-0008-0000-0E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850" y="8972550"/>
          <a:ext cx="2265680" cy="1629410"/>
        </a:xfrm>
        <a:prstGeom prst="rect">
          <a:avLst/>
        </a:prstGeom>
        <a:noFill/>
        <a:ln>
          <a:noFill/>
        </a:ln>
      </xdr:spPr>
    </xdr:pic>
    <xdr:clientData/>
  </xdr:twoCellAnchor>
  <xdr:twoCellAnchor editAs="oneCell">
    <xdr:from>
      <xdr:col>0</xdr:col>
      <xdr:colOff>69850</xdr:colOff>
      <xdr:row>77</xdr:row>
      <xdr:rowOff>107950</xdr:rowOff>
    </xdr:from>
    <xdr:to>
      <xdr:col>0</xdr:col>
      <xdr:colOff>2355850</xdr:colOff>
      <xdr:row>89</xdr:row>
      <xdr:rowOff>19050</xdr:rowOff>
    </xdr:to>
    <xdr:pic>
      <xdr:nvPicPr>
        <xdr:cNvPr id="3" name="Picture 2">
          <a:extLst>
            <a:ext uri="{FF2B5EF4-FFF2-40B4-BE49-F238E27FC236}">
              <a16:creationId xmlns:a16="http://schemas.microsoft.com/office/drawing/2014/main" id="{00000000-0008-0000-0E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850" y="11252200"/>
          <a:ext cx="2286000" cy="1625600"/>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69850</xdr:colOff>
      <xdr:row>124</xdr:row>
      <xdr:rowOff>107950</xdr:rowOff>
    </xdr:from>
    <xdr:to>
      <xdr:col>0</xdr:col>
      <xdr:colOff>2439670</xdr:colOff>
      <xdr:row>135</xdr:row>
      <xdr:rowOff>72390</xdr:rowOff>
    </xdr:to>
    <xdr:pic>
      <xdr:nvPicPr>
        <xdr:cNvPr id="2" name="Picture 1">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850" y="18110200"/>
          <a:ext cx="2369820" cy="1536065"/>
        </a:xfrm>
        <a:prstGeom prst="rect">
          <a:avLst/>
        </a:prstGeom>
        <a:noFill/>
        <a:ln>
          <a:noFill/>
        </a:ln>
      </xdr:spPr>
    </xdr:pic>
    <xdr:clientData/>
  </xdr:twoCellAnchor>
  <xdr:twoCellAnchor editAs="oneCell">
    <xdr:from>
      <xdr:col>0</xdr:col>
      <xdr:colOff>71442</xdr:colOff>
      <xdr:row>109</xdr:row>
      <xdr:rowOff>0</xdr:rowOff>
    </xdr:from>
    <xdr:to>
      <xdr:col>0</xdr:col>
      <xdr:colOff>2441262</xdr:colOff>
      <xdr:row>119</xdr:row>
      <xdr:rowOff>91440</xdr:rowOff>
    </xdr:to>
    <xdr:pic>
      <xdr:nvPicPr>
        <xdr:cNvPr id="3" name="Picture 2">
          <a:extLst>
            <a:ext uri="{FF2B5EF4-FFF2-40B4-BE49-F238E27FC236}">
              <a16:creationId xmlns:a16="http://schemas.microsoft.com/office/drawing/2014/main" id="{00000000-0008-0000-0F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42" y="15716250"/>
          <a:ext cx="2369820" cy="1520190"/>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142875</xdr:colOff>
      <xdr:row>134</xdr:row>
      <xdr:rowOff>63500</xdr:rowOff>
    </xdr:from>
    <xdr:to>
      <xdr:col>0</xdr:col>
      <xdr:colOff>2320290</xdr:colOff>
      <xdr:row>145</xdr:row>
      <xdr:rowOff>12700</xdr:rowOff>
    </xdr:to>
    <xdr:pic>
      <xdr:nvPicPr>
        <xdr:cNvPr id="2" name="Picture 1">
          <a:extLst>
            <a:ext uri="{FF2B5EF4-FFF2-40B4-BE49-F238E27FC236}">
              <a16:creationId xmlns:a16="http://schemas.microsoft.com/office/drawing/2014/main" id="{00000000-0008-0000-1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19504025"/>
          <a:ext cx="2177415" cy="1520825"/>
        </a:xfrm>
        <a:prstGeom prst="rect">
          <a:avLst/>
        </a:prstGeom>
        <a:noFill/>
        <a:ln>
          <a:noFill/>
        </a:ln>
      </xdr:spPr>
    </xdr:pic>
    <xdr:clientData/>
  </xdr:twoCellAnchor>
  <xdr:twoCellAnchor editAs="oneCell">
    <xdr:from>
      <xdr:col>0</xdr:col>
      <xdr:colOff>171450</xdr:colOff>
      <xdr:row>119</xdr:row>
      <xdr:rowOff>50800</xdr:rowOff>
    </xdr:from>
    <xdr:to>
      <xdr:col>0</xdr:col>
      <xdr:colOff>2457450</xdr:colOff>
      <xdr:row>131</xdr:row>
      <xdr:rowOff>0</xdr:rowOff>
    </xdr:to>
    <xdr:pic>
      <xdr:nvPicPr>
        <xdr:cNvPr id="3" name="Picture 2">
          <a:extLst>
            <a:ext uri="{FF2B5EF4-FFF2-40B4-BE49-F238E27FC236}">
              <a16:creationId xmlns:a16="http://schemas.microsoft.com/office/drawing/2014/main" id="{7A1601E9-44D1-4516-AE48-A9007791879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1450" y="17348200"/>
          <a:ext cx="2286000" cy="1663700"/>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55566</xdr:colOff>
      <xdr:row>121</xdr:row>
      <xdr:rowOff>0</xdr:rowOff>
    </xdr:from>
    <xdr:to>
      <xdr:col>0</xdr:col>
      <xdr:colOff>2341566</xdr:colOff>
      <xdr:row>132</xdr:row>
      <xdr:rowOff>66040</xdr:rowOff>
    </xdr:to>
    <xdr:pic>
      <xdr:nvPicPr>
        <xdr:cNvPr id="2" name="Picture 1">
          <a:extLst>
            <a:ext uri="{FF2B5EF4-FFF2-40B4-BE49-F238E27FC236}">
              <a16:creationId xmlns:a16="http://schemas.microsoft.com/office/drawing/2014/main" id="{0571EBDE-ED96-4093-A1CB-9242650A7DF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566" y="18764250"/>
          <a:ext cx="2286000" cy="1637665"/>
        </a:xfrm>
        <a:prstGeom prst="rect">
          <a:avLst/>
        </a:prstGeom>
        <a:noFill/>
        <a:ln>
          <a:noFill/>
        </a:ln>
      </xdr:spPr>
    </xdr:pic>
    <xdr:clientData/>
  </xdr:twoCellAnchor>
  <xdr:twoCellAnchor editAs="oneCell">
    <xdr:from>
      <xdr:col>0</xdr:col>
      <xdr:colOff>133350</xdr:colOff>
      <xdr:row>105</xdr:row>
      <xdr:rowOff>19050</xdr:rowOff>
    </xdr:from>
    <xdr:to>
      <xdr:col>0</xdr:col>
      <xdr:colOff>2419350</xdr:colOff>
      <xdr:row>116</xdr:row>
      <xdr:rowOff>83185</xdr:rowOff>
    </xdr:to>
    <xdr:pic>
      <xdr:nvPicPr>
        <xdr:cNvPr id="3" name="Picture 2">
          <a:extLst>
            <a:ext uri="{FF2B5EF4-FFF2-40B4-BE49-F238E27FC236}">
              <a16:creationId xmlns:a16="http://schemas.microsoft.com/office/drawing/2014/main" id="{577A359C-FA19-4827-931E-FC7C84AB401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350" y="16497300"/>
          <a:ext cx="2286000" cy="1635760"/>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79380</xdr:colOff>
      <xdr:row>114</xdr:row>
      <xdr:rowOff>71434</xdr:rowOff>
    </xdr:from>
    <xdr:to>
      <xdr:col>0</xdr:col>
      <xdr:colOff>2346965</xdr:colOff>
      <xdr:row>125</xdr:row>
      <xdr:rowOff>67624</xdr:rowOff>
    </xdr:to>
    <xdr:pic>
      <xdr:nvPicPr>
        <xdr:cNvPr id="2" name="Picture 1">
          <a:extLst>
            <a:ext uri="{FF2B5EF4-FFF2-40B4-BE49-F238E27FC236}">
              <a16:creationId xmlns:a16="http://schemas.microsoft.com/office/drawing/2014/main" id="{B2785CC6-21B6-4102-AB37-963EAA80BFA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6787809"/>
          <a:ext cx="2267585" cy="1567815"/>
        </a:xfrm>
        <a:prstGeom prst="rect">
          <a:avLst/>
        </a:prstGeom>
        <a:noFill/>
        <a:ln>
          <a:noFill/>
        </a:ln>
      </xdr:spPr>
    </xdr:pic>
    <xdr:clientData/>
  </xdr:twoCellAnchor>
  <xdr:twoCellAnchor editAs="oneCell">
    <xdr:from>
      <xdr:col>0</xdr:col>
      <xdr:colOff>119063</xdr:colOff>
      <xdr:row>129</xdr:row>
      <xdr:rowOff>87313</xdr:rowOff>
    </xdr:from>
    <xdr:to>
      <xdr:col>0</xdr:col>
      <xdr:colOff>2386648</xdr:colOff>
      <xdr:row>140</xdr:row>
      <xdr:rowOff>83503</xdr:rowOff>
    </xdr:to>
    <xdr:pic>
      <xdr:nvPicPr>
        <xdr:cNvPr id="3" name="Picture 2">
          <a:extLst>
            <a:ext uri="{FF2B5EF4-FFF2-40B4-BE49-F238E27FC236}">
              <a16:creationId xmlns:a16="http://schemas.microsoft.com/office/drawing/2014/main" id="{21763702-1B35-43FA-8D7E-16997896654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063" y="18946813"/>
          <a:ext cx="2267585" cy="156781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88900</xdr:colOff>
      <xdr:row>40</xdr:row>
      <xdr:rowOff>95250</xdr:rowOff>
    </xdr:from>
    <xdr:to>
      <xdr:col>1</xdr:col>
      <xdr:colOff>127000</xdr:colOff>
      <xdr:row>52</xdr:row>
      <xdr:rowOff>635</xdr:rowOff>
    </xdr:to>
    <xdr:pic>
      <xdr:nvPicPr>
        <xdr:cNvPr id="2" name="Picture 1">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6191250"/>
          <a:ext cx="2362200" cy="1619885"/>
        </a:xfrm>
        <a:prstGeom prst="rect">
          <a:avLst/>
        </a:prstGeom>
        <a:noFill/>
        <a:ln>
          <a:noFill/>
        </a:ln>
      </xdr:spPr>
    </xdr:pic>
    <xdr:clientData/>
  </xdr:twoCellAnchor>
  <xdr:twoCellAnchor editAs="oneCell">
    <xdr:from>
      <xdr:col>0</xdr:col>
      <xdr:colOff>76200</xdr:colOff>
      <xdr:row>56</xdr:row>
      <xdr:rowOff>76200</xdr:rowOff>
    </xdr:from>
    <xdr:to>
      <xdr:col>1</xdr:col>
      <xdr:colOff>123825</xdr:colOff>
      <xdr:row>67</xdr:row>
      <xdr:rowOff>108585</xdr:rowOff>
    </xdr:to>
    <xdr:pic>
      <xdr:nvPicPr>
        <xdr:cNvPr id="3" name="Picture 2">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8458200"/>
          <a:ext cx="2371725" cy="1604010"/>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79380</xdr:colOff>
      <xdr:row>72</xdr:row>
      <xdr:rowOff>55558</xdr:rowOff>
    </xdr:from>
    <xdr:to>
      <xdr:col>0</xdr:col>
      <xdr:colOff>2346965</xdr:colOff>
      <xdr:row>83</xdr:row>
      <xdr:rowOff>121598</xdr:rowOff>
    </xdr:to>
    <xdr:pic>
      <xdr:nvPicPr>
        <xdr:cNvPr id="2" name="Picture 1">
          <a:extLst>
            <a:ext uri="{FF2B5EF4-FFF2-40B4-BE49-F238E27FC236}">
              <a16:creationId xmlns:a16="http://schemas.microsoft.com/office/drawing/2014/main" id="{C48F8393-B8C2-4852-A0D9-C2CCDB16FAB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0771183"/>
          <a:ext cx="2267585" cy="1637665"/>
        </a:xfrm>
        <a:prstGeom prst="rect">
          <a:avLst/>
        </a:prstGeom>
        <a:noFill/>
        <a:ln>
          <a:noFill/>
        </a:ln>
      </xdr:spPr>
    </xdr:pic>
    <xdr:clientData/>
  </xdr:twoCellAnchor>
  <xdr:twoCellAnchor editAs="oneCell">
    <xdr:from>
      <xdr:col>0</xdr:col>
      <xdr:colOff>95251</xdr:colOff>
      <xdr:row>89</xdr:row>
      <xdr:rowOff>0</xdr:rowOff>
    </xdr:from>
    <xdr:to>
      <xdr:col>0</xdr:col>
      <xdr:colOff>2362836</xdr:colOff>
      <xdr:row>100</xdr:row>
      <xdr:rowOff>66040</xdr:rowOff>
    </xdr:to>
    <xdr:pic>
      <xdr:nvPicPr>
        <xdr:cNvPr id="3" name="Picture 2">
          <a:extLst>
            <a:ext uri="{FF2B5EF4-FFF2-40B4-BE49-F238E27FC236}">
              <a16:creationId xmlns:a16="http://schemas.microsoft.com/office/drawing/2014/main" id="{9773B26E-3862-4EAA-8D7F-9F7D7A0E247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1" y="13144500"/>
          <a:ext cx="2267585" cy="1637665"/>
        </a:xfrm>
        <a:prstGeom prst="rect">
          <a:avLst/>
        </a:prstGeom>
        <a:noFill/>
        <a:ln>
          <a:noFill/>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79380</xdr:colOff>
      <xdr:row>81</xdr:row>
      <xdr:rowOff>55558</xdr:rowOff>
    </xdr:from>
    <xdr:to>
      <xdr:col>0</xdr:col>
      <xdr:colOff>2346965</xdr:colOff>
      <xdr:row>92</xdr:row>
      <xdr:rowOff>16823</xdr:rowOff>
    </xdr:to>
    <xdr:pic>
      <xdr:nvPicPr>
        <xdr:cNvPr id="2" name="Picture 1">
          <a:extLst>
            <a:ext uri="{FF2B5EF4-FFF2-40B4-BE49-F238E27FC236}">
              <a16:creationId xmlns:a16="http://schemas.microsoft.com/office/drawing/2014/main" id="{46F8A6B3-A39C-4765-9A8A-6B4AFABF736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1628433"/>
          <a:ext cx="2267585" cy="1532890"/>
        </a:xfrm>
        <a:prstGeom prst="rect">
          <a:avLst/>
        </a:prstGeom>
        <a:noFill/>
        <a:ln>
          <a:noFill/>
        </a:ln>
      </xdr:spPr>
    </xdr:pic>
    <xdr:clientData/>
  </xdr:twoCellAnchor>
  <xdr:twoCellAnchor editAs="oneCell">
    <xdr:from>
      <xdr:col>0</xdr:col>
      <xdr:colOff>79375</xdr:colOff>
      <xdr:row>96</xdr:row>
      <xdr:rowOff>119062</xdr:rowOff>
    </xdr:from>
    <xdr:to>
      <xdr:col>0</xdr:col>
      <xdr:colOff>2346960</xdr:colOff>
      <xdr:row>108</xdr:row>
      <xdr:rowOff>58102</xdr:rowOff>
    </xdr:to>
    <xdr:pic>
      <xdr:nvPicPr>
        <xdr:cNvPr id="3" name="Picture 2">
          <a:extLst>
            <a:ext uri="{FF2B5EF4-FFF2-40B4-BE49-F238E27FC236}">
              <a16:creationId xmlns:a16="http://schemas.microsoft.com/office/drawing/2014/main" id="{8866B640-9C7B-46C1-BFF0-97A9DF379D9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375" y="13835062"/>
          <a:ext cx="2267585" cy="1653540"/>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95256</xdr:colOff>
      <xdr:row>84</xdr:row>
      <xdr:rowOff>0</xdr:rowOff>
    </xdr:from>
    <xdr:to>
      <xdr:col>0</xdr:col>
      <xdr:colOff>2362841</xdr:colOff>
      <xdr:row>95</xdr:row>
      <xdr:rowOff>2540</xdr:rowOff>
    </xdr:to>
    <xdr:pic>
      <xdr:nvPicPr>
        <xdr:cNvPr id="2" name="Picture 1">
          <a:extLst>
            <a:ext uri="{FF2B5EF4-FFF2-40B4-BE49-F238E27FC236}">
              <a16:creationId xmlns:a16="http://schemas.microsoft.com/office/drawing/2014/main" id="{C79C814A-731E-4A38-9E77-DB01126665D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2049125"/>
          <a:ext cx="2267585" cy="1574165"/>
        </a:xfrm>
        <a:prstGeom prst="rect">
          <a:avLst/>
        </a:prstGeom>
        <a:noFill/>
        <a:ln>
          <a:noFill/>
        </a:ln>
      </xdr:spPr>
    </xdr:pic>
    <xdr:clientData/>
  </xdr:twoCellAnchor>
  <xdr:twoCellAnchor editAs="oneCell">
    <xdr:from>
      <xdr:col>0</xdr:col>
      <xdr:colOff>95256</xdr:colOff>
      <xdr:row>100</xdr:row>
      <xdr:rowOff>0</xdr:rowOff>
    </xdr:from>
    <xdr:to>
      <xdr:col>0</xdr:col>
      <xdr:colOff>2362841</xdr:colOff>
      <xdr:row>111</xdr:row>
      <xdr:rowOff>2540</xdr:rowOff>
    </xdr:to>
    <xdr:pic>
      <xdr:nvPicPr>
        <xdr:cNvPr id="3" name="Picture 2">
          <a:extLst>
            <a:ext uri="{FF2B5EF4-FFF2-40B4-BE49-F238E27FC236}">
              <a16:creationId xmlns:a16="http://schemas.microsoft.com/office/drawing/2014/main" id="{8C794816-EC4A-42AF-A7DC-0A881F2A1A9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4335125"/>
          <a:ext cx="2267585" cy="1574165"/>
        </a:xfrm>
        <a:prstGeom prst="rect">
          <a:avLst/>
        </a:prstGeom>
        <a:noFill/>
        <a:ln>
          <a:noFill/>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63504</xdr:colOff>
      <xdr:row>105</xdr:row>
      <xdr:rowOff>0</xdr:rowOff>
    </xdr:from>
    <xdr:to>
      <xdr:col>0</xdr:col>
      <xdr:colOff>2331089</xdr:colOff>
      <xdr:row>116</xdr:row>
      <xdr:rowOff>66040</xdr:rowOff>
    </xdr:to>
    <xdr:pic>
      <xdr:nvPicPr>
        <xdr:cNvPr id="2" name="Picture 1">
          <a:extLst>
            <a:ext uri="{FF2B5EF4-FFF2-40B4-BE49-F238E27FC236}">
              <a16:creationId xmlns:a16="http://schemas.microsoft.com/office/drawing/2014/main" id="{0A08802F-DD72-46F0-A2F3-5895E6DC34C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4" y="16173450"/>
          <a:ext cx="2267585" cy="1637665"/>
        </a:xfrm>
        <a:prstGeom prst="rect">
          <a:avLst/>
        </a:prstGeom>
        <a:noFill/>
        <a:ln>
          <a:noFill/>
        </a:ln>
      </xdr:spPr>
    </xdr:pic>
    <xdr:clientData/>
  </xdr:twoCellAnchor>
  <xdr:twoCellAnchor editAs="oneCell">
    <xdr:from>
      <xdr:col>0</xdr:col>
      <xdr:colOff>79376</xdr:colOff>
      <xdr:row>121</xdr:row>
      <xdr:rowOff>0</xdr:rowOff>
    </xdr:from>
    <xdr:to>
      <xdr:col>0</xdr:col>
      <xdr:colOff>2346961</xdr:colOff>
      <xdr:row>132</xdr:row>
      <xdr:rowOff>66040</xdr:rowOff>
    </xdr:to>
    <xdr:pic>
      <xdr:nvPicPr>
        <xdr:cNvPr id="3" name="Picture 2">
          <a:extLst>
            <a:ext uri="{FF2B5EF4-FFF2-40B4-BE49-F238E27FC236}">
              <a16:creationId xmlns:a16="http://schemas.microsoft.com/office/drawing/2014/main" id="{F5F70FE8-AEDB-4A35-8EA5-122465B74A0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76" y="18459450"/>
          <a:ext cx="2267585" cy="1637665"/>
        </a:xfrm>
        <a:prstGeom prst="rect">
          <a:avLst/>
        </a:prstGeom>
        <a:noFill/>
        <a:ln>
          <a:noFill/>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95256</xdr:colOff>
      <xdr:row>99</xdr:row>
      <xdr:rowOff>0</xdr:rowOff>
    </xdr:from>
    <xdr:to>
      <xdr:col>0</xdr:col>
      <xdr:colOff>2362841</xdr:colOff>
      <xdr:row>110</xdr:row>
      <xdr:rowOff>2540</xdr:rowOff>
    </xdr:to>
    <xdr:pic>
      <xdr:nvPicPr>
        <xdr:cNvPr id="2" name="Picture 1">
          <a:extLst>
            <a:ext uri="{FF2B5EF4-FFF2-40B4-BE49-F238E27FC236}">
              <a16:creationId xmlns:a16="http://schemas.microsoft.com/office/drawing/2014/main" id="{7F3F59D3-37A1-48FF-9E0A-BDBA65E017C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4144625"/>
          <a:ext cx="2267585" cy="1574165"/>
        </a:xfrm>
        <a:prstGeom prst="rect">
          <a:avLst/>
        </a:prstGeom>
        <a:noFill/>
        <a:ln>
          <a:noFill/>
        </a:ln>
      </xdr:spPr>
    </xdr:pic>
    <xdr:clientData/>
  </xdr:twoCellAnchor>
  <xdr:twoCellAnchor editAs="oneCell">
    <xdr:from>
      <xdr:col>0</xdr:col>
      <xdr:colOff>71437</xdr:colOff>
      <xdr:row>115</xdr:row>
      <xdr:rowOff>0</xdr:rowOff>
    </xdr:from>
    <xdr:to>
      <xdr:col>0</xdr:col>
      <xdr:colOff>2339022</xdr:colOff>
      <xdr:row>126</xdr:row>
      <xdr:rowOff>2540</xdr:rowOff>
    </xdr:to>
    <xdr:pic>
      <xdr:nvPicPr>
        <xdr:cNvPr id="3" name="Picture 2">
          <a:extLst>
            <a:ext uri="{FF2B5EF4-FFF2-40B4-BE49-F238E27FC236}">
              <a16:creationId xmlns:a16="http://schemas.microsoft.com/office/drawing/2014/main" id="{CE1D8AC3-1E29-43E4-B7B5-21A07A90D69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37" y="16430625"/>
          <a:ext cx="2267585" cy="1574165"/>
        </a:xfrm>
        <a:prstGeom prst="rect">
          <a:avLst/>
        </a:prstGeom>
        <a:noFill/>
        <a:ln>
          <a:noFill/>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95256</xdr:colOff>
      <xdr:row>81</xdr:row>
      <xdr:rowOff>0</xdr:rowOff>
    </xdr:from>
    <xdr:to>
      <xdr:col>0</xdr:col>
      <xdr:colOff>2362841</xdr:colOff>
      <xdr:row>92</xdr:row>
      <xdr:rowOff>2540</xdr:rowOff>
    </xdr:to>
    <xdr:pic>
      <xdr:nvPicPr>
        <xdr:cNvPr id="2" name="Picture 1">
          <a:extLst>
            <a:ext uri="{FF2B5EF4-FFF2-40B4-BE49-F238E27FC236}">
              <a16:creationId xmlns:a16="http://schemas.microsoft.com/office/drawing/2014/main" id="{DBBB8F12-DB2A-40FE-9ABC-FF687337B38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1715750"/>
          <a:ext cx="2267585" cy="1574165"/>
        </a:xfrm>
        <a:prstGeom prst="rect">
          <a:avLst/>
        </a:prstGeom>
        <a:noFill/>
        <a:ln>
          <a:noFill/>
        </a:ln>
      </xdr:spPr>
    </xdr:pic>
    <xdr:clientData/>
  </xdr:twoCellAnchor>
  <xdr:twoCellAnchor editAs="oneCell">
    <xdr:from>
      <xdr:col>0</xdr:col>
      <xdr:colOff>87318</xdr:colOff>
      <xdr:row>97</xdr:row>
      <xdr:rowOff>0</xdr:rowOff>
    </xdr:from>
    <xdr:to>
      <xdr:col>0</xdr:col>
      <xdr:colOff>2354903</xdr:colOff>
      <xdr:row>108</xdr:row>
      <xdr:rowOff>2540</xdr:rowOff>
    </xdr:to>
    <xdr:pic>
      <xdr:nvPicPr>
        <xdr:cNvPr id="3" name="Picture 2">
          <a:extLst>
            <a:ext uri="{FF2B5EF4-FFF2-40B4-BE49-F238E27FC236}">
              <a16:creationId xmlns:a16="http://schemas.microsoft.com/office/drawing/2014/main" id="{8B2E1EF5-94E6-4B0C-ACBA-583DF6E4D7A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318" y="14001750"/>
          <a:ext cx="2267585" cy="1574165"/>
        </a:xfrm>
        <a:prstGeom prst="rect">
          <a:avLst/>
        </a:prstGeom>
        <a:noFill/>
        <a:ln>
          <a:noFill/>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87315</xdr:colOff>
      <xdr:row>64</xdr:row>
      <xdr:rowOff>0</xdr:rowOff>
    </xdr:from>
    <xdr:to>
      <xdr:col>0</xdr:col>
      <xdr:colOff>2354900</xdr:colOff>
      <xdr:row>75</xdr:row>
      <xdr:rowOff>66040</xdr:rowOff>
    </xdr:to>
    <xdr:pic>
      <xdr:nvPicPr>
        <xdr:cNvPr id="2" name="Picture 1">
          <a:extLst>
            <a:ext uri="{FF2B5EF4-FFF2-40B4-BE49-F238E27FC236}">
              <a16:creationId xmlns:a16="http://schemas.microsoft.com/office/drawing/2014/main" id="{3E9460B9-3267-46D2-A9D2-72924336DC6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315" y="9429750"/>
          <a:ext cx="2267585" cy="1637665"/>
        </a:xfrm>
        <a:prstGeom prst="rect">
          <a:avLst/>
        </a:prstGeom>
        <a:noFill/>
        <a:ln>
          <a:noFill/>
        </a:ln>
      </xdr:spPr>
    </xdr:pic>
    <xdr:clientData/>
  </xdr:twoCellAnchor>
  <xdr:twoCellAnchor editAs="oneCell">
    <xdr:from>
      <xdr:col>0</xdr:col>
      <xdr:colOff>79378</xdr:colOff>
      <xdr:row>80</xdr:row>
      <xdr:rowOff>0</xdr:rowOff>
    </xdr:from>
    <xdr:to>
      <xdr:col>0</xdr:col>
      <xdr:colOff>2346963</xdr:colOff>
      <xdr:row>91</xdr:row>
      <xdr:rowOff>66040</xdr:rowOff>
    </xdr:to>
    <xdr:pic>
      <xdr:nvPicPr>
        <xdr:cNvPr id="3" name="Picture 2">
          <a:extLst>
            <a:ext uri="{FF2B5EF4-FFF2-40B4-BE49-F238E27FC236}">
              <a16:creationId xmlns:a16="http://schemas.microsoft.com/office/drawing/2014/main" id="{CF2BFA80-4037-473B-B692-1992AAA42D1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78" y="11715750"/>
          <a:ext cx="2267585" cy="1637665"/>
        </a:xfrm>
        <a:prstGeom prst="rect">
          <a:avLst/>
        </a:prstGeom>
        <a:noFill/>
        <a:ln>
          <a:noFill/>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103194</xdr:colOff>
      <xdr:row>94</xdr:row>
      <xdr:rowOff>0</xdr:rowOff>
    </xdr:from>
    <xdr:to>
      <xdr:col>0</xdr:col>
      <xdr:colOff>2370779</xdr:colOff>
      <xdr:row>105</xdr:row>
      <xdr:rowOff>2540</xdr:rowOff>
    </xdr:to>
    <xdr:pic>
      <xdr:nvPicPr>
        <xdr:cNvPr id="2" name="Picture 1">
          <a:extLst>
            <a:ext uri="{FF2B5EF4-FFF2-40B4-BE49-F238E27FC236}">
              <a16:creationId xmlns:a16="http://schemas.microsoft.com/office/drawing/2014/main" id="{5914D30B-8927-4CAD-82D1-3FEC1204A3C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94" y="13716000"/>
          <a:ext cx="2267585" cy="1574165"/>
        </a:xfrm>
        <a:prstGeom prst="rect">
          <a:avLst/>
        </a:prstGeom>
        <a:noFill/>
        <a:ln>
          <a:noFill/>
        </a:ln>
      </xdr:spPr>
    </xdr:pic>
    <xdr:clientData/>
  </xdr:twoCellAnchor>
  <xdr:twoCellAnchor editAs="oneCell">
    <xdr:from>
      <xdr:col>0</xdr:col>
      <xdr:colOff>95256</xdr:colOff>
      <xdr:row>110</xdr:row>
      <xdr:rowOff>0</xdr:rowOff>
    </xdr:from>
    <xdr:to>
      <xdr:col>0</xdr:col>
      <xdr:colOff>2362841</xdr:colOff>
      <xdr:row>121</xdr:row>
      <xdr:rowOff>2540</xdr:rowOff>
    </xdr:to>
    <xdr:pic>
      <xdr:nvPicPr>
        <xdr:cNvPr id="3" name="Picture 2">
          <a:extLst>
            <a:ext uri="{FF2B5EF4-FFF2-40B4-BE49-F238E27FC236}">
              <a16:creationId xmlns:a16="http://schemas.microsoft.com/office/drawing/2014/main" id="{D87D31B0-1E26-417B-A1A1-80305E62667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6002000"/>
          <a:ext cx="2267585" cy="1574165"/>
        </a:xfrm>
        <a:prstGeom prst="rect">
          <a:avLst/>
        </a:prstGeom>
        <a:noFill/>
        <a:ln>
          <a:noFill/>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95256</xdr:colOff>
      <xdr:row>86</xdr:row>
      <xdr:rowOff>0</xdr:rowOff>
    </xdr:from>
    <xdr:to>
      <xdr:col>0</xdr:col>
      <xdr:colOff>2362841</xdr:colOff>
      <xdr:row>97</xdr:row>
      <xdr:rowOff>66040</xdr:rowOff>
    </xdr:to>
    <xdr:pic>
      <xdr:nvPicPr>
        <xdr:cNvPr id="2" name="Picture 1">
          <a:extLst>
            <a:ext uri="{FF2B5EF4-FFF2-40B4-BE49-F238E27FC236}">
              <a16:creationId xmlns:a16="http://schemas.microsoft.com/office/drawing/2014/main" id="{EFDC416A-D4BF-4633-AFD2-8809B4A6AB0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2430125"/>
          <a:ext cx="2267585" cy="1637665"/>
        </a:xfrm>
        <a:prstGeom prst="rect">
          <a:avLst/>
        </a:prstGeom>
        <a:noFill/>
        <a:ln>
          <a:noFill/>
        </a:ln>
      </xdr:spPr>
    </xdr:pic>
    <xdr:clientData/>
  </xdr:twoCellAnchor>
  <xdr:twoCellAnchor editAs="oneCell">
    <xdr:from>
      <xdr:col>0</xdr:col>
      <xdr:colOff>95256</xdr:colOff>
      <xdr:row>102</xdr:row>
      <xdr:rowOff>0</xdr:rowOff>
    </xdr:from>
    <xdr:to>
      <xdr:col>0</xdr:col>
      <xdr:colOff>2362841</xdr:colOff>
      <xdr:row>113</xdr:row>
      <xdr:rowOff>66040</xdr:rowOff>
    </xdr:to>
    <xdr:pic>
      <xdr:nvPicPr>
        <xdr:cNvPr id="3" name="Picture 2">
          <a:extLst>
            <a:ext uri="{FF2B5EF4-FFF2-40B4-BE49-F238E27FC236}">
              <a16:creationId xmlns:a16="http://schemas.microsoft.com/office/drawing/2014/main" id="{73BD860B-15BF-42FB-9930-CDEA72487B1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4716125"/>
          <a:ext cx="2267585" cy="1637665"/>
        </a:xfrm>
        <a:prstGeom prst="rect">
          <a:avLst/>
        </a:prstGeom>
        <a:noFill/>
        <a:ln>
          <a:noFill/>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134938</xdr:colOff>
      <xdr:row>70</xdr:row>
      <xdr:rowOff>0</xdr:rowOff>
    </xdr:from>
    <xdr:to>
      <xdr:col>0</xdr:col>
      <xdr:colOff>2402523</xdr:colOff>
      <xdr:row>81</xdr:row>
      <xdr:rowOff>66040</xdr:rowOff>
    </xdr:to>
    <xdr:pic>
      <xdr:nvPicPr>
        <xdr:cNvPr id="2" name="Picture 1">
          <a:extLst>
            <a:ext uri="{FF2B5EF4-FFF2-40B4-BE49-F238E27FC236}">
              <a16:creationId xmlns:a16="http://schemas.microsoft.com/office/drawing/2014/main" id="{31796C57-5499-4228-ABAA-EE8D043BFF5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938" y="9858375"/>
          <a:ext cx="2267585" cy="1637665"/>
        </a:xfrm>
        <a:prstGeom prst="rect">
          <a:avLst/>
        </a:prstGeom>
        <a:noFill/>
        <a:ln>
          <a:noFill/>
        </a:ln>
      </xdr:spPr>
    </xdr:pic>
    <xdr:clientData/>
  </xdr:twoCellAnchor>
  <xdr:twoCellAnchor editAs="oneCell">
    <xdr:from>
      <xdr:col>0</xdr:col>
      <xdr:colOff>119070</xdr:colOff>
      <xdr:row>85</xdr:row>
      <xdr:rowOff>111124</xdr:rowOff>
    </xdr:from>
    <xdr:to>
      <xdr:col>0</xdr:col>
      <xdr:colOff>2386655</xdr:colOff>
      <xdr:row>97</xdr:row>
      <xdr:rowOff>50164</xdr:rowOff>
    </xdr:to>
    <xdr:pic>
      <xdr:nvPicPr>
        <xdr:cNvPr id="3" name="Picture 2">
          <a:extLst>
            <a:ext uri="{FF2B5EF4-FFF2-40B4-BE49-F238E27FC236}">
              <a16:creationId xmlns:a16="http://schemas.microsoft.com/office/drawing/2014/main" id="{70D3AAAC-0F83-49D9-B6DB-580EE066202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070" y="12112624"/>
          <a:ext cx="2267585" cy="165354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44450</xdr:colOff>
      <xdr:row>70</xdr:row>
      <xdr:rowOff>83820</xdr:rowOff>
    </xdr:from>
    <xdr:to>
      <xdr:col>0</xdr:col>
      <xdr:colOff>2260600</xdr:colOff>
      <xdr:row>81</xdr:row>
      <xdr:rowOff>121920</xdr:rowOff>
    </xdr:to>
    <xdr:pic>
      <xdr:nvPicPr>
        <xdr:cNvPr id="2" name="Picture 1">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450" y="10227945"/>
          <a:ext cx="2216150" cy="1609725"/>
        </a:xfrm>
        <a:prstGeom prst="rect">
          <a:avLst/>
        </a:prstGeom>
        <a:noFill/>
        <a:ln>
          <a:noFill/>
        </a:ln>
      </xdr:spPr>
    </xdr:pic>
    <xdr:clientData/>
  </xdr:twoCellAnchor>
  <xdr:twoCellAnchor editAs="oneCell">
    <xdr:from>
      <xdr:col>0</xdr:col>
      <xdr:colOff>0</xdr:colOff>
      <xdr:row>87</xdr:row>
      <xdr:rowOff>0</xdr:rowOff>
    </xdr:from>
    <xdr:to>
      <xdr:col>0</xdr:col>
      <xdr:colOff>2177415</xdr:colOff>
      <xdr:row>97</xdr:row>
      <xdr:rowOff>76200</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2573000"/>
          <a:ext cx="2177415" cy="1504950"/>
        </a:xfrm>
        <a:prstGeom prst="rect">
          <a:avLst/>
        </a:prstGeom>
        <a:noFill/>
        <a:ln>
          <a:noFill/>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79380</xdr:colOff>
      <xdr:row>67</xdr:row>
      <xdr:rowOff>0</xdr:rowOff>
    </xdr:from>
    <xdr:to>
      <xdr:col>0</xdr:col>
      <xdr:colOff>2346965</xdr:colOff>
      <xdr:row>78</xdr:row>
      <xdr:rowOff>66040</xdr:rowOff>
    </xdr:to>
    <xdr:pic>
      <xdr:nvPicPr>
        <xdr:cNvPr id="2" name="Picture 1">
          <a:extLst>
            <a:ext uri="{FF2B5EF4-FFF2-40B4-BE49-F238E27FC236}">
              <a16:creationId xmlns:a16="http://schemas.microsoft.com/office/drawing/2014/main" id="{CBAB96D4-9267-427C-AA96-2B15A4AB1A0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9572625"/>
          <a:ext cx="2267585" cy="1637665"/>
        </a:xfrm>
        <a:prstGeom prst="rect">
          <a:avLst/>
        </a:prstGeom>
        <a:noFill/>
        <a:ln>
          <a:noFill/>
        </a:ln>
      </xdr:spPr>
    </xdr:pic>
    <xdr:clientData/>
  </xdr:twoCellAnchor>
  <xdr:twoCellAnchor editAs="oneCell">
    <xdr:from>
      <xdr:col>0</xdr:col>
      <xdr:colOff>87318</xdr:colOff>
      <xdr:row>83</xdr:row>
      <xdr:rowOff>0</xdr:rowOff>
    </xdr:from>
    <xdr:to>
      <xdr:col>0</xdr:col>
      <xdr:colOff>2354903</xdr:colOff>
      <xdr:row>94</xdr:row>
      <xdr:rowOff>66040</xdr:rowOff>
    </xdr:to>
    <xdr:pic>
      <xdr:nvPicPr>
        <xdr:cNvPr id="3" name="Picture 2">
          <a:extLst>
            <a:ext uri="{FF2B5EF4-FFF2-40B4-BE49-F238E27FC236}">
              <a16:creationId xmlns:a16="http://schemas.microsoft.com/office/drawing/2014/main" id="{C144841C-2F8A-4FD9-9C23-EB90ADC0ABB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318" y="11858625"/>
          <a:ext cx="2267585" cy="1637665"/>
        </a:xfrm>
        <a:prstGeom prst="rect">
          <a:avLst/>
        </a:prstGeom>
        <a:noFill/>
        <a:ln>
          <a:noFill/>
        </a:ln>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71442</xdr:colOff>
      <xdr:row>95</xdr:row>
      <xdr:rowOff>0</xdr:rowOff>
    </xdr:from>
    <xdr:to>
      <xdr:col>0</xdr:col>
      <xdr:colOff>2246317</xdr:colOff>
      <xdr:row>106</xdr:row>
      <xdr:rowOff>6350</xdr:rowOff>
    </xdr:to>
    <xdr:pic>
      <xdr:nvPicPr>
        <xdr:cNvPr id="2" name="Picture 1">
          <a:extLst>
            <a:ext uri="{FF2B5EF4-FFF2-40B4-BE49-F238E27FC236}">
              <a16:creationId xmlns:a16="http://schemas.microsoft.com/office/drawing/2014/main" id="{DC48A071-A719-4C53-9D5F-AB8BB7040A9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42" y="14144625"/>
          <a:ext cx="2174875" cy="1577975"/>
        </a:xfrm>
        <a:prstGeom prst="rect">
          <a:avLst/>
        </a:prstGeom>
        <a:noFill/>
        <a:ln>
          <a:noFill/>
        </a:ln>
      </xdr:spPr>
    </xdr:pic>
    <xdr:clientData/>
  </xdr:twoCellAnchor>
  <xdr:twoCellAnchor editAs="oneCell">
    <xdr:from>
      <xdr:col>0</xdr:col>
      <xdr:colOff>95251</xdr:colOff>
      <xdr:row>111</xdr:row>
      <xdr:rowOff>0</xdr:rowOff>
    </xdr:from>
    <xdr:to>
      <xdr:col>0</xdr:col>
      <xdr:colOff>2270126</xdr:colOff>
      <xdr:row>122</xdr:row>
      <xdr:rowOff>6350</xdr:rowOff>
    </xdr:to>
    <xdr:pic>
      <xdr:nvPicPr>
        <xdr:cNvPr id="3" name="Picture 2">
          <a:extLst>
            <a:ext uri="{FF2B5EF4-FFF2-40B4-BE49-F238E27FC236}">
              <a16:creationId xmlns:a16="http://schemas.microsoft.com/office/drawing/2014/main" id="{CADBD12A-C29B-4CE9-84EB-A9B55259DCC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1" y="16430625"/>
          <a:ext cx="2174875" cy="1577975"/>
        </a:xfrm>
        <a:prstGeom prst="rect">
          <a:avLst/>
        </a:prstGeom>
        <a:noFill/>
        <a:ln>
          <a:noFill/>
        </a:ln>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103188</xdr:colOff>
      <xdr:row>84</xdr:row>
      <xdr:rowOff>0</xdr:rowOff>
    </xdr:from>
    <xdr:to>
      <xdr:col>0</xdr:col>
      <xdr:colOff>2370773</xdr:colOff>
      <xdr:row>95</xdr:row>
      <xdr:rowOff>59690</xdr:rowOff>
    </xdr:to>
    <xdr:pic>
      <xdr:nvPicPr>
        <xdr:cNvPr id="2" name="Picture 1">
          <a:extLst>
            <a:ext uri="{FF2B5EF4-FFF2-40B4-BE49-F238E27FC236}">
              <a16:creationId xmlns:a16="http://schemas.microsoft.com/office/drawing/2014/main" id="{5C561139-C3D9-445A-9A4C-71683A556EE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88" y="12144375"/>
          <a:ext cx="2267585" cy="1631315"/>
        </a:xfrm>
        <a:prstGeom prst="rect">
          <a:avLst/>
        </a:prstGeom>
        <a:noFill/>
        <a:ln>
          <a:noFill/>
        </a:ln>
      </xdr:spPr>
    </xdr:pic>
    <xdr:clientData/>
  </xdr:twoCellAnchor>
  <xdr:twoCellAnchor editAs="oneCell">
    <xdr:from>
      <xdr:col>0</xdr:col>
      <xdr:colOff>103191</xdr:colOff>
      <xdr:row>100</xdr:row>
      <xdr:rowOff>0</xdr:rowOff>
    </xdr:from>
    <xdr:to>
      <xdr:col>0</xdr:col>
      <xdr:colOff>2370776</xdr:colOff>
      <xdr:row>111</xdr:row>
      <xdr:rowOff>66040</xdr:rowOff>
    </xdr:to>
    <xdr:pic>
      <xdr:nvPicPr>
        <xdr:cNvPr id="3" name="Picture 2">
          <a:extLst>
            <a:ext uri="{FF2B5EF4-FFF2-40B4-BE49-F238E27FC236}">
              <a16:creationId xmlns:a16="http://schemas.microsoft.com/office/drawing/2014/main" id="{4FDD739E-76B6-4436-BA29-A09EAF53FFB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3191" y="14430375"/>
          <a:ext cx="2267585" cy="1637665"/>
        </a:xfrm>
        <a:prstGeom prst="rect">
          <a:avLst/>
        </a:prstGeom>
        <a:noFill/>
        <a:ln>
          <a:noFill/>
        </a:ln>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79380</xdr:colOff>
      <xdr:row>102</xdr:row>
      <xdr:rowOff>0</xdr:rowOff>
    </xdr:from>
    <xdr:to>
      <xdr:col>0</xdr:col>
      <xdr:colOff>2346965</xdr:colOff>
      <xdr:row>113</xdr:row>
      <xdr:rowOff>66040</xdr:rowOff>
    </xdr:to>
    <xdr:pic>
      <xdr:nvPicPr>
        <xdr:cNvPr id="2" name="Picture 1">
          <a:extLst>
            <a:ext uri="{FF2B5EF4-FFF2-40B4-BE49-F238E27FC236}">
              <a16:creationId xmlns:a16="http://schemas.microsoft.com/office/drawing/2014/main" id="{72704D3F-E134-4896-AEB2-A5101B0BCB3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4573250"/>
          <a:ext cx="2267585" cy="1637665"/>
        </a:xfrm>
        <a:prstGeom prst="rect">
          <a:avLst/>
        </a:prstGeom>
        <a:noFill/>
        <a:ln>
          <a:noFill/>
        </a:ln>
      </xdr:spPr>
    </xdr:pic>
    <xdr:clientData/>
  </xdr:twoCellAnchor>
  <xdr:twoCellAnchor editAs="oneCell">
    <xdr:from>
      <xdr:col>0</xdr:col>
      <xdr:colOff>71442</xdr:colOff>
      <xdr:row>118</xdr:row>
      <xdr:rowOff>0</xdr:rowOff>
    </xdr:from>
    <xdr:to>
      <xdr:col>0</xdr:col>
      <xdr:colOff>2339027</xdr:colOff>
      <xdr:row>129</xdr:row>
      <xdr:rowOff>66040</xdr:rowOff>
    </xdr:to>
    <xdr:pic>
      <xdr:nvPicPr>
        <xdr:cNvPr id="3" name="Picture 2">
          <a:extLst>
            <a:ext uri="{FF2B5EF4-FFF2-40B4-BE49-F238E27FC236}">
              <a16:creationId xmlns:a16="http://schemas.microsoft.com/office/drawing/2014/main" id="{062E78C1-11C6-44A5-92B2-593528B4224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42" y="16859250"/>
          <a:ext cx="2267585" cy="1637665"/>
        </a:xfrm>
        <a:prstGeom prst="rect">
          <a:avLst/>
        </a:prstGeom>
        <a:noFill/>
        <a:ln>
          <a:noFill/>
        </a:ln>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103190</xdr:colOff>
      <xdr:row>33</xdr:row>
      <xdr:rowOff>0</xdr:rowOff>
    </xdr:from>
    <xdr:to>
      <xdr:col>1</xdr:col>
      <xdr:colOff>46675</xdr:colOff>
      <xdr:row>44</xdr:row>
      <xdr:rowOff>66040</xdr:rowOff>
    </xdr:to>
    <xdr:pic>
      <xdr:nvPicPr>
        <xdr:cNvPr id="2" name="Picture 1">
          <a:extLst>
            <a:ext uri="{FF2B5EF4-FFF2-40B4-BE49-F238E27FC236}">
              <a16:creationId xmlns:a16="http://schemas.microsoft.com/office/drawing/2014/main" id="{91D5D1F4-35F4-4C9F-BED4-D49C9F02CE8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90" y="4857750"/>
          <a:ext cx="2267585" cy="1637665"/>
        </a:xfrm>
        <a:prstGeom prst="rect">
          <a:avLst/>
        </a:prstGeom>
        <a:noFill/>
        <a:ln>
          <a:noFill/>
        </a:ln>
      </xdr:spPr>
    </xdr:pic>
    <xdr:clientData/>
  </xdr:twoCellAnchor>
  <xdr:twoCellAnchor editAs="oneCell">
    <xdr:from>
      <xdr:col>0</xdr:col>
      <xdr:colOff>95256</xdr:colOff>
      <xdr:row>49</xdr:row>
      <xdr:rowOff>0</xdr:rowOff>
    </xdr:from>
    <xdr:to>
      <xdr:col>1</xdr:col>
      <xdr:colOff>38741</xdr:colOff>
      <xdr:row>60</xdr:row>
      <xdr:rowOff>66040</xdr:rowOff>
    </xdr:to>
    <xdr:pic>
      <xdr:nvPicPr>
        <xdr:cNvPr id="3" name="Picture 2">
          <a:extLst>
            <a:ext uri="{FF2B5EF4-FFF2-40B4-BE49-F238E27FC236}">
              <a16:creationId xmlns:a16="http://schemas.microsoft.com/office/drawing/2014/main" id="{4140E410-2913-44B7-BC22-A1C058950DE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7143750"/>
          <a:ext cx="2267585" cy="1637665"/>
        </a:xfrm>
        <a:prstGeom prst="rect">
          <a:avLst/>
        </a:prstGeom>
        <a:noFill/>
        <a:ln>
          <a:noFill/>
        </a:ln>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95256</xdr:colOff>
      <xdr:row>49</xdr:row>
      <xdr:rowOff>0</xdr:rowOff>
    </xdr:from>
    <xdr:to>
      <xdr:col>1</xdr:col>
      <xdr:colOff>38741</xdr:colOff>
      <xdr:row>60</xdr:row>
      <xdr:rowOff>66040</xdr:rowOff>
    </xdr:to>
    <xdr:pic>
      <xdr:nvPicPr>
        <xdr:cNvPr id="2" name="Picture 1">
          <a:extLst>
            <a:ext uri="{FF2B5EF4-FFF2-40B4-BE49-F238E27FC236}">
              <a16:creationId xmlns:a16="http://schemas.microsoft.com/office/drawing/2014/main" id="{DF78EA63-D974-46CE-B239-4B7665C306F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7286625"/>
          <a:ext cx="2267585" cy="1637665"/>
        </a:xfrm>
        <a:prstGeom prst="rect">
          <a:avLst/>
        </a:prstGeom>
        <a:noFill/>
        <a:ln>
          <a:noFill/>
        </a:ln>
      </xdr:spPr>
    </xdr:pic>
    <xdr:clientData/>
  </xdr:twoCellAnchor>
  <xdr:twoCellAnchor editAs="oneCell">
    <xdr:from>
      <xdr:col>0</xdr:col>
      <xdr:colOff>87316</xdr:colOff>
      <xdr:row>33</xdr:row>
      <xdr:rowOff>0</xdr:rowOff>
    </xdr:from>
    <xdr:to>
      <xdr:col>0</xdr:col>
      <xdr:colOff>2252666</xdr:colOff>
      <xdr:row>44</xdr:row>
      <xdr:rowOff>0</xdr:rowOff>
    </xdr:to>
    <xdr:pic>
      <xdr:nvPicPr>
        <xdr:cNvPr id="3" name="Picture 2">
          <a:extLst>
            <a:ext uri="{FF2B5EF4-FFF2-40B4-BE49-F238E27FC236}">
              <a16:creationId xmlns:a16="http://schemas.microsoft.com/office/drawing/2014/main" id="{5768CD62-8192-48C7-814A-49D7A5AA97A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316" y="5000625"/>
          <a:ext cx="2165350" cy="1571625"/>
        </a:xfrm>
        <a:prstGeom prst="rect">
          <a:avLst/>
        </a:prstGeom>
        <a:noFill/>
        <a:ln>
          <a:noFill/>
        </a:ln>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63504</xdr:colOff>
      <xdr:row>44</xdr:row>
      <xdr:rowOff>0</xdr:rowOff>
    </xdr:from>
    <xdr:to>
      <xdr:col>0</xdr:col>
      <xdr:colOff>2160274</xdr:colOff>
      <xdr:row>54</xdr:row>
      <xdr:rowOff>50800</xdr:rowOff>
    </xdr:to>
    <xdr:pic>
      <xdr:nvPicPr>
        <xdr:cNvPr id="2" name="Picture 1">
          <a:extLst>
            <a:ext uri="{FF2B5EF4-FFF2-40B4-BE49-F238E27FC236}">
              <a16:creationId xmlns:a16="http://schemas.microsoft.com/office/drawing/2014/main" id="{4FF6F3D4-3033-4808-9376-05C5969C495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4" y="7058025"/>
          <a:ext cx="2096770" cy="1479550"/>
        </a:xfrm>
        <a:prstGeom prst="rect">
          <a:avLst/>
        </a:prstGeom>
        <a:noFill/>
        <a:ln>
          <a:noFill/>
        </a:ln>
      </xdr:spPr>
    </xdr:pic>
    <xdr:clientData/>
  </xdr:twoCellAnchor>
  <xdr:twoCellAnchor editAs="oneCell">
    <xdr:from>
      <xdr:col>0</xdr:col>
      <xdr:colOff>103188</xdr:colOff>
      <xdr:row>59</xdr:row>
      <xdr:rowOff>111125</xdr:rowOff>
    </xdr:from>
    <xdr:to>
      <xdr:col>1</xdr:col>
      <xdr:colOff>46673</xdr:colOff>
      <xdr:row>71</xdr:row>
      <xdr:rowOff>50165</xdr:rowOff>
    </xdr:to>
    <xdr:pic>
      <xdr:nvPicPr>
        <xdr:cNvPr id="3" name="Picture 2">
          <a:extLst>
            <a:ext uri="{FF2B5EF4-FFF2-40B4-BE49-F238E27FC236}">
              <a16:creationId xmlns:a16="http://schemas.microsoft.com/office/drawing/2014/main" id="{B333B4DB-DF8A-456A-8486-842176E0AAD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3188" y="9312275"/>
          <a:ext cx="2267585" cy="1653540"/>
        </a:xfrm>
        <a:prstGeom prst="rect">
          <a:avLst/>
        </a:prstGeom>
        <a:noFill/>
        <a:ln>
          <a:noFill/>
        </a:ln>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55566</xdr:colOff>
      <xdr:row>37</xdr:row>
      <xdr:rowOff>0</xdr:rowOff>
    </xdr:from>
    <xdr:to>
      <xdr:col>1</xdr:col>
      <xdr:colOff>17466</xdr:colOff>
      <xdr:row>48</xdr:row>
      <xdr:rowOff>66040</xdr:rowOff>
    </xdr:to>
    <xdr:pic>
      <xdr:nvPicPr>
        <xdr:cNvPr id="2" name="Picture 1">
          <a:extLst>
            <a:ext uri="{FF2B5EF4-FFF2-40B4-BE49-F238E27FC236}">
              <a16:creationId xmlns:a16="http://schemas.microsoft.com/office/drawing/2014/main" id="{45680014-06CB-480F-B508-4C2673BEBD1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566" y="5572125"/>
          <a:ext cx="2286000" cy="1637665"/>
        </a:xfrm>
        <a:prstGeom prst="rect">
          <a:avLst/>
        </a:prstGeom>
        <a:noFill/>
        <a:ln>
          <a:noFill/>
        </a:ln>
      </xdr:spPr>
    </xdr:pic>
    <xdr:clientData/>
  </xdr:twoCellAnchor>
  <xdr:twoCellAnchor editAs="oneCell">
    <xdr:from>
      <xdr:col>0</xdr:col>
      <xdr:colOff>82550</xdr:colOff>
      <xdr:row>53</xdr:row>
      <xdr:rowOff>0</xdr:rowOff>
    </xdr:from>
    <xdr:to>
      <xdr:col>1</xdr:col>
      <xdr:colOff>19050</xdr:colOff>
      <xdr:row>63</xdr:row>
      <xdr:rowOff>44450</xdr:rowOff>
    </xdr:to>
    <xdr:pic>
      <xdr:nvPicPr>
        <xdr:cNvPr id="4" name="Picture 3">
          <a:extLst>
            <a:ext uri="{FF2B5EF4-FFF2-40B4-BE49-F238E27FC236}">
              <a16:creationId xmlns:a16="http://schemas.microsoft.com/office/drawing/2014/main" id="{AB419974-33A2-4638-8862-8316129C806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2550" y="7156450"/>
          <a:ext cx="2368550" cy="1314450"/>
        </a:xfrm>
        <a:prstGeom prst="rect">
          <a:avLst/>
        </a:prstGeom>
        <a:noFill/>
        <a:ln>
          <a:noFill/>
        </a:ln>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47628</xdr:colOff>
      <xdr:row>62</xdr:row>
      <xdr:rowOff>0</xdr:rowOff>
    </xdr:from>
    <xdr:to>
      <xdr:col>0</xdr:col>
      <xdr:colOff>2144398</xdr:colOff>
      <xdr:row>72</xdr:row>
      <xdr:rowOff>50800</xdr:rowOff>
    </xdr:to>
    <xdr:pic>
      <xdr:nvPicPr>
        <xdr:cNvPr id="2" name="Picture 1">
          <a:extLst>
            <a:ext uri="{FF2B5EF4-FFF2-40B4-BE49-F238E27FC236}">
              <a16:creationId xmlns:a16="http://schemas.microsoft.com/office/drawing/2014/main" id="{C3232F9D-AE6A-47E3-A408-FFBFF53893B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8" y="9763125"/>
          <a:ext cx="2096770" cy="1479550"/>
        </a:xfrm>
        <a:prstGeom prst="rect">
          <a:avLst/>
        </a:prstGeom>
        <a:noFill/>
        <a:ln>
          <a:noFill/>
        </a:ln>
      </xdr:spPr>
    </xdr:pic>
    <xdr:clientData/>
  </xdr:twoCellAnchor>
  <xdr:twoCellAnchor editAs="oneCell">
    <xdr:from>
      <xdr:col>0</xdr:col>
      <xdr:colOff>55550</xdr:colOff>
      <xdr:row>46</xdr:row>
      <xdr:rowOff>0</xdr:rowOff>
    </xdr:from>
    <xdr:to>
      <xdr:col>1</xdr:col>
      <xdr:colOff>17450</xdr:colOff>
      <xdr:row>57</xdr:row>
      <xdr:rowOff>66040</xdr:rowOff>
    </xdr:to>
    <xdr:pic>
      <xdr:nvPicPr>
        <xdr:cNvPr id="3" name="Picture 2">
          <a:extLst>
            <a:ext uri="{FF2B5EF4-FFF2-40B4-BE49-F238E27FC236}">
              <a16:creationId xmlns:a16="http://schemas.microsoft.com/office/drawing/2014/main" id="{2281C68F-6E9F-4A56-B489-C25AFE09808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5550" y="7334250"/>
          <a:ext cx="2286000" cy="1637665"/>
        </a:xfrm>
        <a:prstGeom prst="rect">
          <a:avLst/>
        </a:prstGeom>
        <a:noFill/>
        <a:ln>
          <a:noFill/>
        </a:ln>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49392</xdr:colOff>
      <xdr:row>48</xdr:row>
      <xdr:rowOff>0</xdr:rowOff>
    </xdr:from>
    <xdr:to>
      <xdr:col>0</xdr:col>
      <xdr:colOff>2146162</xdr:colOff>
      <xdr:row>58</xdr:row>
      <xdr:rowOff>50800</xdr:rowOff>
    </xdr:to>
    <xdr:pic>
      <xdr:nvPicPr>
        <xdr:cNvPr id="2" name="Picture 1">
          <a:extLst>
            <a:ext uri="{FF2B5EF4-FFF2-40B4-BE49-F238E27FC236}">
              <a16:creationId xmlns:a16="http://schemas.microsoft.com/office/drawing/2014/main" id="{C85F2450-DCBA-457B-9207-51E2AE4A8B4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392" y="7524750"/>
          <a:ext cx="2096770" cy="1479550"/>
        </a:xfrm>
        <a:prstGeom prst="rect">
          <a:avLst/>
        </a:prstGeom>
        <a:noFill/>
        <a:ln>
          <a:noFill/>
        </a:ln>
      </xdr:spPr>
    </xdr:pic>
    <xdr:clientData/>
  </xdr:twoCellAnchor>
  <xdr:twoCellAnchor editAs="oneCell">
    <xdr:from>
      <xdr:col>0</xdr:col>
      <xdr:colOff>49392</xdr:colOff>
      <xdr:row>64</xdr:row>
      <xdr:rowOff>0</xdr:rowOff>
    </xdr:from>
    <xdr:to>
      <xdr:col>0</xdr:col>
      <xdr:colOff>2146162</xdr:colOff>
      <xdr:row>74</xdr:row>
      <xdr:rowOff>50800</xdr:rowOff>
    </xdr:to>
    <xdr:pic>
      <xdr:nvPicPr>
        <xdr:cNvPr id="3" name="Picture 2">
          <a:extLst>
            <a:ext uri="{FF2B5EF4-FFF2-40B4-BE49-F238E27FC236}">
              <a16:creationId xmlns:a16="http://schemas.microsoft.com/office/drawing/2014/main" id="{D83A2B68-CD91-42D3-841F-BC6FA930577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392" y="10096500"/>
          <a:ext cx="2096770" cy="147955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44450</xdr:colOff>
      <xdr:row>63</xdr:row>
      <xdr:rowOff>83820</xdr:rowOff>
    </xdr:from>
    <xdr:to>
      <xdr:col>0</xdr:col>
      <xdr:colOff>2260600</xdr:colOff>
      <xdr:row>74</xdr:row>
      <xdr:rowOff>74295</xdr:rowOff>
    </xdr:to>
    <xdr:pic>
      <xdr:nvPicPr>
        <xdr:cNvPr id="2" name="Picture 1">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450" y="9275445"/>
          <a:ext cx="2216150" cy="1562100"/>
        </a:xfrm>
        <a:prstGeom prst="rect">
          <a:avLst/>
        </a:prstGeom>
        <a:noFill/>
        <a:ln>
          <a:noFill/>
        </a:ln>
      </xdr:spPr>
    </xdr:pic>
    <xdr:clientData/>
  </xdr:twoCellAnchor>
  <xdr:twoCellAnchor editAs="oneCell">
    <xdr:from>
      <xdr:col>0</xdr:col>
      <xdr:colOff>50800</xdr:colOff>
      <xdr:row>79</xdr:row>
      <xdr:rowOff>101600</xdr:rowOff>
    </xdr:from>
    <xdr:to>
      <xdr:col>0</xdr:col>
      <xdr:colOff>2336800</xdr:colOff>
      <xdr:row>91</xdr:row>
      <xdr:rowOff>12700</xdr:rowOff>
    </xdr:to>
    <xdr:pic>
      <xdr:nvPicPr>
        <xdr:cNvPr id="3" name="Picture 2">
          <a:extLst>
            <a:ext uri="{FF2B5EF4-FFF2-40B4-BE49-F238E27FC236}">
              <a16:creationId xmlns:a16="http://schemas.microsoft.com/office/drawing/2014/main" id="{D05A2229-FACD-4BDC-B97F-2B0B1573342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800" y="11579225"/>
          <a:ext cx="2286000" cy="1625600"/>
        </a:xfrm>
        <a:prstGeom prst="rect">
          <a:avLst/>
        </a:prstGeom>
        <a:noFill/>
        <a:ln>
          <a:noFill/>
        </a:ln>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47628</xdr:colOff>
      <xdr:row>48</xdr:row>
      <xdr:rowOff>0</xdr:rowOff>
    </xdr:from>
    <xdr:to>
      <xdr:col>1</xdr:col>
      <xdr:colOff>24133</xdr:colOff>
      <xdr:row>59</xdr:row>
      <xdr:rowOff>57150</xdr:rowOff>
    </xdr:to>
    <xdr:pic>
      <xdr:nvPicPr>
        <xdr:cNvPr id="2" name="Picture 1">
          <a:extLst>
            <a:ext uri="{FF2B5EF4-FFF2-40B4-BE49-F238E27FC236}">
              <a16:creationId xmlns:a16="http://schemas.microsoft.com/office/drawing/2014/main" id="{0210ECCB-8060-4F79-B719-0E4D72CDE85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8" y="7667625"/>
          <a:ext cx="2300605" cy="1628775"/>
        </a:xfrm>
        <a:prstGeom prst="rect">
          <a:avLst/>
        </a:prstGeom>
        <a:noFill/>
        <a:ln>
          <a:noFill/>
        </a:ln>
      </xdr:spPr>
    </xdr:pic>
    <xdr:clientData/>
  </xdr:twoCellAnchor>
  <xdr:twoCellAnchor editAs="oneCell">
    <xdr:from>
      <xdr:col>0</xdr:col>
      <xdr:colOff>39690</xdr:colOff>
      <xdr:row>64</xdr:row>
      <xdr:rowOff>0</xdr:rowOff>
    </xdr:from>
    <xdr:to>
      <xdr:col>1</xdr:col>
      <xdr:colOff>16195</xdr:colOff>
      <xdr:row>75</xdr:row>
      <xdr:rowOff>57150</xdr:rowOff>
    </xdr:to>
    <xdr:pic>
      <xdr:nvPicPr>
        <xdr:cNvPr id="3" name="Picture 2">
          <a:extLst>
            <a:ext uri="{FF2B5EF4-FFF2-40B4-BE49-F238E27FC236}">
              <a16:creationId xmlns:a16="http://schemas.microsoft.com/office/drawing/2014/main" id="{7601E4C1-2C45-41F6-91FA-E47B2F86A2C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690" y="10239375"/>
          <a:ext cx="2300605" cy="1628775"/>
        </a:xfrm>
        <a:prstGeom prst="rect">
          <a:avLst/>
        </a:prstGeom>
        <a:noFill/>
        <a:ln>
          <a:noFill/>
        </a:ln>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63503</xdr:colOff>
      <xdr:row>48</xdr:row>
      <xdr:rowOff>0</xdr:rowOff>
    </xdr:from>
    <xdr:to>
      <xdr:col>1</xdr:col>
      <xdr:colOff>6988</xdr:colOff>
      <xdr:row>59</xdr:row>
      <xdr:rowOff>66040</xdr:rowOff>
    </xdr:to>
    <xdr:pic>
      <xdr:nvPicPr>
        <xdr:cNvPr id="2" name="Picture 1">
          <a:extLst>
            <a:ext uri="{FF2B5EF4-FFF2-40B4-BE49-F238E27FC236}">
              <a16:creationId xmlns:a16="http://schemas.microsoft.com/office/drawing/2014/main" id="{54E230DE-7745-4B1E-A1E5-EC4D06DBFC4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3" y="7524750"/>
          <a:ext cx="2267585" cy="1637665"/>
        </a:xfrm>
        <a:prstGeom prst="rect">
          <a:avLst/>
        </a:prstGeom>
        <a:noFill/>
        <a:ln>
          <a:noFill/>
        </a:ln>
      </xdr:spPr>
    </xdr:pic>
    <xdr:clientData/>
  </xdr:twoCellAnchor>
  <xdr:twoCellAnchor editAs="oneCell">
    <xdr:from>
      <xdr:col>0</xdr:col>
      <xdr:colOff>71442</xdr:colOff>
      <xdr:row>64</xdr:row>
      <xdr:rowOff>0</xdr:rowOff>
    </xdr:from>
    <xdr:to>
      <xdr:col>1</xdr:col>
      <xdr:colOff>14927</xdr:colOff>
      <xdr:row>75</xdr:row>
      <xdr:rowOff>66040</xdr:rowOff>
    </xdr:to>
    <xdr:pic>
      <xdr:nvPicPr>
        <xdr:cNvPr id="3" name="Picture 2">
          <a:extLst>
            <a:ext uri="{FF2B5EF4-FFF2-40B4-BE49-F238E27FC236}">
              <a16:creationId xmlns:a16="http://schemas.microsoft.com/office/drawing/2014/main" id="{71E01DDE-147E-400B-AD09-FB0A37851E3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42" y="10096500"/>
          <a:ext cx="2267585" cy="1637665"/>
        </a:xfrm>
        <a:prstGeom prst="rect">
          <a:avLst/>
        </a:prstGeom>
        <a:noFill/>
        <a:ln>
          <a:noFill/>
        </a:ln>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95251</xdr:colOff>
      <xdr:row>45</xdr:row>
      <xdr:rowOff>0</xdr:rowOff>
    </xdr:from>
    <xdr:to>
      <xdr:col>0</xdr:col>
      <xdr:colOff>2192021</xdr:colOff>
      <xdr:row>55</xdr:row>
      <xdr:rowOff>50800</xdr:rowOff>
    </xdr:to>
    <xdr:pic>
      <xdr:nvPicPr>
        <xdr:cNvPr id="2" name="Picture 1">
          <a:extLst>
            <a:ext uri="{FF2B5EF4-FFF2-40B4-BE49-F238E27FC236}">
              <a16:creationId xmlns:a16="http://schemas.microsoft.com/office/drawing/2014/main" id="{6F6F263F-0A71-4214-A934-9134B071AFE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1" y="7286625"/>
          <a:ext cx="2096770" cy="1479550"/>
        </a:xfrm>
        <a:prstGeom prst="rect">
          <a:avLst/>
        </a:prstGeom>
        <a:noFill/>
        <a:ln>
          <a:noFill/>
        </a:ln>
      </xdr:spPr>
    </xdr:pic>
    <xdr:clientData/>
  </xdr:twoCellAnchor>
  <xdr:twoCellAnchor editAs="oneCell">
    <xdr:from>
      <xdr:col>0</xdr:col>
      <xdr:colOff>103188</xdr:colOff>
      <xdr:row>60</xdr:row>
      <xdr:rowOff>79375</xdr:rowOff>
    </xdr:from>
    <xdr:to>
      <xdr:col>1</xdr:col>
      <xdr:colOff>46673</xdr:colOff>
      <xdr:row>72</xdr:row>
      <xdr:rowOff>18415</xdr:rowOff>
    </xdr:to>
    <xdr:pic>
      <xdr:nvPicPr>
        <xdr:cNvPr id="3" name="Picture 2">
          <a:extLst>
            <a:ext uri="{FF2B5EF4-FFF2-40B4-BE49-F238E27FC236}">
              <a16:creationId xmlns:a16="http://schemas.microsoft.com/office/drawing/2014/main" id="{A9728454-3D32-431E-B0F8-C15330C8C8C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3188" y="9509125"/>
          <a:ext cx="2267585" cy="1653540"/>
        </a:xfrm>
        <a:prstGeom prst="rect">
          <a:avLst/>
        </a:prstGeom>
        <a:noFill/>
        <a:ln>
          <a:noFill/>
        </a:ln>
      </xdr:spPr>
    </xdr:pic>
    <xdr:clientData/>
  </xdr:twoCellAnchor>
</xdr:wsDr>
</file>

<file path=xl/drawings/drawing43.xml><?xml version="1.0" encoding="utf-8"?>
<xdr:wsDr xmlns:xdr="http://schemas.openxmlformats.org/drawingml/2006/spreadsheetDrawing" xmlns:a="http://schemas.openxmlformats.org/drawingml/2006/main">
  <xdr:oneCellAnchor>
    <xdr:from>
      <xdr:col>0</xdr:col>
      <xdr:colOff>69850</xdr:colOff>
      <xdr:row>74</xdr:row>
      <xdr:rowOff>106680</xdr:rowOff>
    </xdr:from>
    <xdr:ext cx="2286000" cy="1463040"/>
    <xdr:pic>
      <xdr:nvPicPr>
        <xdr:cNvPr id="2" name="Picture 1">
          <a:extLst>
            <a:ext uri="{FF2B5EF4-FFF2-40B4-BE49-F238E27FC236}">
              <a16:creationId xmlns:a16="http://schemas.microsoft.com/office/drawing/2014/main" id="{00000000-0008-0000-1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850" y="11917680"/>
          <a:ext cx="2286000" cy="1463040"/>
        </a:xfrm>
        <a:prstGeom prst="rect">
          <a:avLst/>
        </a:prstGeom>
        <a:noFill/>
        <a:ln>
          <a:noFill/>
        </a:ln>
      </xdr:spPr>
    </xdr:pic>
    <xdr:clientData/>
  </xdr:oneCellAnchor>
  <xdr:oneCellAnchor>
    <xdr:from>
      <xdr:col>0</xdr:col>
      <xdr:colOff>69850</xdr:colOff>
      <xdr:row>74</xdr:row>
      <xdr:rowOff>106680</xdr:rowOff>
    </xdr:from>
    <xdr:ext cx="2286000" cy="1463040"/>
    <xdr:pic>
      <xdr:nvPicPr>
        <xdr:cNvPr id="3" name="Picture 2">
          <a:extLst>
            <a:ext uri="{FF2B5EF4-FFF2-40B4-BE49-F238E27FC236}">
              <a16:creationId xmlns:a16="http://schemas.microsoft.com/office/drawing/2014/main" id="{00000000-0008-0000-11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850" y="11917680"/>
          <a:ext cx="2286000" cy="1463040"/>
        </a:xfrm>
        <a:prstGeom prst="rect">
          <a:avLst/>
        </a:prstGeom>
        <a:noFill/>
        <a:ln>
          <a:noFill/>
        </a:ln>
      </xdr:spPr>
    </xdr:pic>
    <xdr:clientData/>
  </xdr:oneCellAnchor>
  <xdr:oneCellAnchor>
    <xdr:from>
      <xdr:col>0</xdr:col>
      <xdr:colOff>50800</xdr:colOff>
      <xdr:row>58</xdr:row>
      <xdr:rowOff>63500</xdr:rowOff>
    </xdr:from>
    <xdr:ext cx="2267585" cy="1463040"/>
    <xdr:pic>
      <xdr:nvPicPr>
        <xdr:cNvPr id="4" name="Picture 3">
          <a:extLst>
            <a:ext uri="{FF2B5EF4-FFF2-40B4-BE49-F238E27FC236}">
              <a16:creationId xmlns:a16="http://schemas.microsoft.com/office/drawing/2014/main" id="{BAF35C08-B5A1-436D-A9A3-4B3EFAAA778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800" y="9588500"/>
          <a:ext cx="2267585" cy="1463040"/>
        </a:xfrm>
        <a:prstGeom prst="rect">
          <a:avLst/>
        </a:prstGeom>
        <a:noFill/>
        <a:ln>
          <a:noFill/>
        </a:ln>
      </xdr:spPr>
    </xdr:pic>
    <xdr:clientData/>
  </xdr:oneCellAnchor>
</xdr:wsDr>
</file>

<file path=xl/drawings/drawing44.xml><?xml version="1.0" encoding="utf-8"?>
<xdr:wsDr xmlns:xdr="http://schemas.openxmlformats.org/drawingml/2006/spreadsheetDrawing" xmlns:a="http://schemas.openxmlformats.org/drawingml/2006/main">
  <xdr:oneCellAnchor>
    <xdr:from>
      <xdr:col>0</xdr:col>
      <xdr:colOff>76200</xdr:colOff>
      <xdr:row>51</xdr:row>
      <xdr:rowOff>107950</xdr:rowOff>
    </xdr:from>
    <xdr:ext cx="2267585" cy="1463040"/>
    <xdr:pic>
      <xdr:nvPicPr>
        <xdr:cNvPr id="2" name="Picture 1">
          <a:extLst>
            <a:ext uri="{FF2B5EF4-FFF2-40B4-BE49-F238E27FC236}">
              <a16:creationId xmlns:a16="http://schemas.microsoft.com/office/drawing/2014/main" id="{00000000-0008-0000-1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8347075"/>
          <a:ext cx="2267585" cy="1463040"/>
        </a:xfrm>
        <a:prstGeom prst="rect">
          <a:avLst/>
        </a:prstGeom>
        <a:noFill/>
        <a:ln>
          <a:noFill/>
        </a:ln>
      </xdr:spPr>
    </xdr:pic>
    <xdr:clientData/>
  </xdr:oneCellAnchor>
  <xdr:twoCellAnchor editAs="oneCell">
    <xdr:from>
      <xdr:col>0</xdr:col>
      <xdr:colOff>76200</xdr:colOff>
      <xdr:row>67</xdr:row>
      <xdr:rowOff>25400</xdr:rowOff>
    </xdr:from>
    <xdr:to>
      <xdr:col>0</xdr:col>
      <xdr:colOff>2362200</xdr:colOff>
      <xdr:row>77</xdr:row>
      <xdr:rowOff>95250</xdr:rowOff>
    </xdr:to>
    <xdr:pic>
      <xdr:nvPicPr>
        <xdr:cNvPr id="3" name="Picture 2">
          <a:extLst>
            <a:ext uri="{FF2B5EF4-FFF2-40B4-BE49-F238E27FC236}">
              <a16:creationId xmlns:a16="http://schemas.microsoft.com/office/drawing/2014/main" id="{B08FE288-AE05-4049-951C-D7B0AFA1A2B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200" y="10550525"/>
          <a:ext cx="2286000" cy="1498600"/>
        </a:xfrm>
        <a:prstGeom prst="rect">
          <a:avLst/>
        </a:prstGeom>
        <a:noFill/>
        <a:ln>
          <a:noFill/>
        </a:ln>
      </xdr:spPr>
    </xdr:pic>
    <xdr:clientData/>
  </xdr:twoCellAnchor>
</xdr:wsDr>
</file>

<file path=xl/drawings/drawing45.xml><?xml version="1.0" encoding="utf-8"?>
<xdr:wsDr xmlns:xdr="http://schemas.openxmlformats.org/drawingml/2006/spreadsheetDrawing" xmlns:a="http://schemas.openxmlformats.org/drawingml/2006/main">
  <xdr:oneCellAnchor>
    <xdr:from>
      <xdr:col>0</xdr:col>
      <xdr:colOff>101600</xdr:colOff>
      <xdr:row>85</xdr:row>
      <xdr:rowOff>106680</xdr:rowOff>
    </xdr:from>
    <xdr:ext cx="2286000" cy="1463040"/>
    <xdr:pic>
      <xdr:nvPicPr>
        <xdr:cNvPr id="2" name="Picture 1">
          <a:extLst>
            <a:ext uri="{FF2B5EF4-FFF2-40B4-BE49-F238E27FC236}">
              <a16:creationId xmlns:a16="http://schemas.microsoft.com/office/drawing/2014/main" id="{00000000-0008-0000-1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600" y="13803630"/>
          <a:ext cx="2286000" cy="1463040"/>
        </a:xfrm>
        <a:prstGeom prst="rect">
          <a:avLst/>
        </a:prstGeom>
        <a:noFill/>
        <a:ln>
          <a:noFill/>
        </a:ln>
      </xdr:spPr>
    </xdr:pic>
    <xdr:clientData/>
  </xdr:oneCellAnchor>
  <xdr:twoCellAnchor editAs="oneCell">
    <xdr:from>
      <xdr:col>0</xdr:col>
      <xdr:colOff>63500</xdr:colOff>
      <xdr:row>69</xdr:row>
      <xdr:rowOff>50800</xdr:rowOff>
    </xdr:from>
    <xdr:to>
      <xdr:col>0</xdr:col>
      <xdr:colOff>2331085</xdr:colOff>
      <xdr:row>80</xdr:row>
      <xdr:rowOff>63500</xdr:rowOff>
    </xdr:to>
    <xdr:pic>
      <xdr:nvPicPr>
        <xdr:cNvPr id="3" name="Picture 2">
          <a:extLst>
            <a:ext uri="{FF2B5EF4-FFF2-40B4-BE49-F238E27FC236}">
              <a16:creationId xmlns:a16="http://schemas.microsoft.com/office/drawing/2014/main" id="{00000000-0008-0000-13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3500" y="11461750"/>
          <a:ext cx="2267585" cy="1584325"/>
        </a:xfrm>
        <a:prstGeom prst="rect">
          <a:avLst/>
        </a:prstGeom>
        <a:noFill/>
        <a:ln>
          <a:noFill/>
        </a:ln>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50800</xdr:colOff>
      <xdr:row>50</xdr:row>
      <xdr:rowOff>95250</xdr:rowOff>
    </xdr:from>
    <xdr:to>
      <xdr:col>0</xdr:col>
      <xdr:colOff>2318385</xdr:colOff>
      <xdr:row>61</xdr:row>
      <xdr:rowOff>107950</xdr:rowOff>
    </xdr:to>
    <xdr:pic>
      <xdr:nvPicPr>
        <xdr:cNvPr id="3" name="Picture 2">
          <a:extLst>
            <a:ext uri="{FF2B5EF4-FFF2-40B4-BE49-F238E27FC236}">
              <a16:creationId xmlns:a16="http://schemas.microsoft.com/office/drawing/2014/main" id="{E17C4F78-209B-4701-A590-544412A9320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800" y="7572375"/>
          <a:ext cx="2267585" cy="1584325"/>
        </a:xfrm>
        <a:prstGeom prst="rect">
          <a:avLst/>
        </a:prstGeom>
        <a:noFill/>
        <a:ln>
          <a:noFill/>
        </a:ln>
      </xdr:spPr>
    </xdr:pic>
    <xdr:clientData/>
  </xdr:twoCellAnchor>
  <xdr:oneCellAnchor>
    <xdr:from>
      <xdr:col>0</xdr:col>
      <xdr:colOff>57150</xdr:colOff>
      <xdr:row>66</xdr:row>
      <xdr:rowOff>19050</xdr:rowOff>
    </xdr:from>
    <xdr:ext cx="2286000" cy="1463040"/>
    <xdr:pic>
      <xdr:nvPicPr>
        <xdr:cNvPr id="4" name="Picture 3">
          <a:extLst>
            <a:ext uri="{FF2B5EF4-FFF2-40B4-BE49-F238E27FC236}">
              <a16:creationId xmlns:a16="http://schemas.microsoft.com/office/drawing/2014/main" id="{7B050B41-2F90-4EAA-B21D-2A744B506195}"/>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8928100"/>
          <a:ext cx="2286000" cy="1463040"/>
        </a:xfrm>
        <a:prstGeom prst="rect">
          <a:avLst/>
        </a:prstGeom>
        <a:noFill/>
        <a:ln>
          <a:noFill/>
        </a:ln>
      </xdr:spPr>
    </xdr:pic>
    <xdr:clientData/>
  </xdr:oneCellAnchor>
</xdr:wsDr>
</file>

<file path=xl/drawings/drawing47.xml><?xml version="1.0" encoding="utf-8"?>
<xdr:wsDr xmlns:xdr="http://schemas.openxmlformats.org/drawingml/2006/spreadsheetDrawing" xmlns:a="http://schemas.openxmlformats.org/drawingml/2006/main">
  <xdr:oneCellAnchor>
    <xdr:from>
      <xdr:col>0</xdr:col>
      <xdr:colOff>95250</xdr:colOff>
      <xdr:row>74</xdr:row>
      <xdr:rowOff>106680</xdr:rowOff>
    </xdr:from>
    <xdr:ext cx="2300605" cy="1454150"/>
    <xdr:pic>
      <xdr:nvPicPr>
        <xdr:cNvPr id="2" name="Picture 1">
          <a:extLst>
            <a:ext uri="{FF2B5EF4-FFF2-40B4-BE49-F238E27FC236}">
              <a16:creationId xmlns:a16="http://schemas.microsoft.com/office/drawing/2014/main" id="{00000000-0008-0000-16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1936730"/>
          <a:ext cx="2300605" cy="1454150"/>
        </a:xfrm>
        <a:prstGeom prst="rect">
          <a:avLst/>
        </a:prstGeom>
        <a:noFill/>
        <a:ln>
          <a:noFill/>
        </a:ln>
      </xdr:spPr>
    </xdr:pic>
    <xdr:clientData/>
  </xdr:oneCellAnchor>
  <xdr:twoCellAnchor editAs="oneCell">
    <xdr:from>
      <xdr:col>0</xdr:col>
      <xdr:colOff>82550</xdr:colOff>
      <xdr:row>59</xdr:row>
      <xdr:rowOff>44450</xdr:rowOff>
    </xdr:from>
    <xdr:to>
      <xdr:col>0</xdr:col>
      <xdr:colOff>2350135</xdr:colOff>
      <xdr:row>69</xdr:row>
      <xdr:rowOff>101600</xdr:rowOff>
    </xdr:to>
    <xdr:pic>
      <xdr:nvPicPr>
        <xdr:cNvPr id="3" name="Picture 2">
          <a:extLst>
            <a:ext uri="{FF2B5EF4-FFF2-40B4-BE49-F238E27FC236}">
              <a16:creationId xmlns:a16="http://schemas.microsoft.com/office/drawing/2014/main" id="{00000000-0008-0000-16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2550" y="9731375"/>
          <a:ext cx="2267585" cy="148590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76200</xdr:colOff>
      <xdr:row>110</xdr:row>
      <xdr:rowOff>96520</xdr:rowOff>
    </xdr:from>
    <xdr:to>
      <xdr:col>0</xdr:col>
      <xdr:colOff>2362200</xdr:colOff>
      <xdr:row>122</xdr:row>
      <xdr:rowOff>7620</xdr:rowOff>
    </xdr:to>
    <xdr:pic>
      <xdr:nvPicPr>
        <xdr:cNvPr id="2" name="Picture 1">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15955645"/>
          <a:ext cx="2286000" cy="1625600"/>
        </a:xfrm>
        <a:prstGeom prst="rect">
          <a:avLst/>
        </a:prstGeom>
        <a:noFill/>
        <a:ln>
          <a:noFill/>
        </a:ln>
      </xdr:spPr>
    </xdr:pic>
    <xdr:clientData/>
  </xdr:twoCellAnchor>
  <xdr:twoCellAnchor editAs="oneCell">
    <xdr:from>
      <xdr:col>0</xdr:col>
      <xdr:colOff>79380</xdr:colOff>
      <xdr:row>95</xdr:row>
      <xdr:rowOff>0</xdr:rowOff>
    </xdr:from>
    <xdr:to>
      <xdr:col>0</xdr:col>
      <xdr:colOff>2345060</xdr:colOff>
      <xdr:row>106</xdr:row>
      <xdr:rowOff>41910</xdr:rowOff>
    </xdr:to>
    <xdr:pic>
      <xdr:nvPicPr>
        <xdr:cNvPr id="3" name="Picture 2">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380" y="13716000"/>
          <a:ext cx="2265680" cy="161353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101600</xdr:colOff>
      <xdr:row>94</xdr:row>
      <xdr:rowOff>88900</xdr:rowOff>
    </xdr:from>
    <xdr:to>
      <xdr:col>0</xdr:col>
      <xdr:colOff>2387600</xdr:colOff>
      <xdr:row>106</xdr:row>
      <xdr:rowOff>0</xdr:rowOff>
    </xdr:to>
    <xdr:pic>
      <xdr:nvPicPr>
        <xdr:cNvPr id="2" name="Picture 1">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600" y="13709650"/>
          <a:ext cx="2286000" cy="1625600"/>
        </a:xfrm>
        <a:prstGeom prst="rect">
          <a:avLst/>
        </a:prstGeom>
        <a:noFill/>
        <a:ln>
          <a:noFill/>
        </a:ln>
      </xdr:spPr>
    </xdr:pic>
    <xdr:clientData/>
  </xdr:twoCellAnchor>
  <xdr:twoCellAnchor editAs="oneCell">
    <xdr:from>
      <xdr:col>0</xdr:col>
      <xdr:colOff>127000</xdr:colOff>
      <xdr:row>79</xdr:row>
      <xdr:rowOff>0</xdr:rowOff>
    </xdr:from>
    <xdr:to>
      <xdr:col>0</xdr:col>
      <xdr:colOff>2392680</xdr:colOff>
      <xdr:row>90</xdr:row>
      <xdr:rowOff>41910</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7000" y="11477625"/>
          <a:ext cx="2265680" cy="161353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107950</xdr:colOff>
      <xdr:row>61</xdr:row>
      <xdr:rowOff>95250</xdr:rowOff>
    </xdr:from>
    <xdr:to>
      <xdr:col>1</xdr:col>
      <xdr:colOff>127000</xdr:colOff>
      <xdr:row>73</xdr:row>
      <xdr:rowOff>6350</xdr:rowOff>
    </xdr:to>
    <xdr:pic>
      <xdr:nvPicPr>
        <xdr:cNvPr id="2" name="Picture 1">
          <a:extLst>
            <a:ext uri="{FF2B5EF4-FFF2-40B4-BE49-F238E27FC236}">
              <a16:creationId xmlns:a16="http://schemas.microsoft.com/office/drawing/2014/main" id="{00000000-0008-0000-06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950" y="9124950"/>
          <a:ext cx="2343150" cy="1625600"/>
        </a:xfrm>
        <a:prstGeom prst="rect">
          <a:avLst/>
        </a:prstGeom>
        <a:noFill/>
        <a:ln>
          <a:noFill/>
        </a:ln>
      </xdr:spPr>
    </xdr:pic>
    <xdr:clientData/>
  </xdr:twoCellAnchor>
  <xdr:twoCellAnchor editAs="oneCell">
    <xdr:from>
      <xdr:col>0</xdr:col>
      <xdr:colOff>139700</xdr:colOff>
      <xdr:row>46</xdr:row>
      <xdr:rowOff>0</xdr:rowOff>
    </xdr:from>
    <xdr:to>
      <xdr:col>1</xdr:col>
      <xdr:colOff>123825</xdr:colOff>
      <xdr:row>57</xdr:row>
      <xdr:rowOff>41910</xdr:rowOff>
    </xdr:to>
    <xdr:pic>
      <xdr:nvPicPr>
        <xdr:cNvPr id="3" name="Picture 2">
          <a:extLst>
            <a:ext uri="{FF2B5EF4-FFF2-40B4-BE49-F238E27FC236}">
              <a16:creationId xmlns:a16="http://schemas.microsoft.com/office/drawing/2014/main" id="{DCD7C5D9-6182-493E-8BB7-C575B429AA0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9700" y="6886575"/>
          <a:ext cx="2308225" cy="1613535"/>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76200</xdr:colOff>
      <xdr:row>57</xdr:row>
      <xdr:rowOff>114300</xdr:rowOff>
    </xdr:from>
    <xdr:to>
      <xdr:col>0</xdr:col>
      <xdr:colOff>2341880</xdr:colOff>
      <xdr:row>69</xdr:row>
      <xdr:rowOff>29210</xdr:rowOff>
    </xdr:to>
    <xdr:pic>
      <xdr:nvPicPr>
        <xdr:cNvPr id="2" name="Picture 1">
          <a:extLst>
            <a:ext uri="{FF2B5EF4-FFF2-40B4-BE49-F238E27FC236}">
              <a16:creationId xmlns:a16="http://schemas.microsoft.com/office/drawing/2014/main" id="{00000000-0008-0000-07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8401050"/>
          <a:ext cx="2265680" cy="1629410"/>
        </a:xfrm>
        <a:prstGeom prst="rect">
          <a:avLst/>
        </a:prstGeom>
        <a:noFill/>
        <a:ln>
          <a:noFill/>
        </a:ln>
      </xdr:spPr>
    </xdr:pic>
    <xdr:clientData/>
  </xdr:twoCellAnchor>
  <xdr:twoCellAnchor editAs="oneCell">
    <xdr:from>
      <xdr:col>0</xdr:col>
      <xdr:colOff>95250</xdr:colOff>
      <xdr:row>73</xdr:row>
      <xdr:rowOff>114300</xdr:rowOff>
    </xdr:from>
    <xdr:to>
      <xdr:col>0</xdr:col>
      <xdr:colOff>2381250</xdr:colOff>
      <xdr:row>85</xdr:row>
      <xdr:rowOff>25400</xdr:rowOff>
    </xdr:to>
    <xdr:pic>
      <xdr:nvPicPr>
        <xdr:cNvPr id="3" name="Picture 2">
          <a:extLst>
            <a:ext uri="{FF2B5EF4-FFF2-40B4-BE49-F238E27FC236}">
              <a16:creationId xmlns:a16="http://schemas.microsoft.com/office/drawing/2014/main" id="{00000000-0008-0000-07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250" y="10687050"/>
          <a:ext cx="2286000" cy="1625600"/>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88900</xdr:colOff>
      <xdr:row>60</xdr:row>
      <xdr:rowOff>114300</xdr:rowOff>
    </xdr:from>
    <xdr:to>
      <xdr:col>0</xdr:col>
      <xdr:colOff>2354580</xdr:colOff>
      <xdr:row>72</xdr:row>
      <xdr:rowOff>29210</xdr:rowOff>
    </xdr:to>
    <xdr:pic>
      <xdr:nvPicPr>
        <xdr:cNvPr id="2" name="Picture 1">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8829675"/>
          <a:ext cx="2265680" cy="1629410"/>
        </a:xfrm>
        <a:prstGeom prst="rect">
          <a:avLst/>
        </a:prstGeom>
        <a:noFill/>
        <a:ln>
          <a:noFill/>
        </a:ln>
      </xdr:spPr>
    </xdr:pic>
    <xdr:clientData/>
  </xdr:twoCellAnchor>
  <xdr:twoCellAnchor editAs="oneCell">
    <xdr:from>
      <xdr:col>0</xdr:col>
      <xdr:colOff>88900</xdr:colOff>
      <xdr:row>76</xdr:row>
      <xdr:rowOff>101600</xdr:rowOff>
    </xdr:from>
    <xdr:to>
      <xdr:col>0</xdr:col>
      <xdr:colOff>2374900</xdr:colOff>
      <xdr:row>88</xdr:row>
      <xdr:rowOff>12700</xdr:rowOff>
    </xdr:to>
    <xdr:pic>
      <xdr:nvPicPr>
        <xdr:cNvPr id="3" name="Picture 2">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8900" y="11102975"/>
          <a:ext cx="2286000" cy="162560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https://www.franklintempletonindia.com/downloadsServlet/pdf/product-labels-jg9o5k7l"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https://www.franklintempletonindia.com/downloadsServlet/pdf/product-labels-jg9o5k7l"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s://www.franklintempletonindia.com/downloadsServlet/pdf/product-labels-jg9o5k7l"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https://www.franklintempletonindia.com/downloadsServlet/pdf/product-labels-jg9o5k7l"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https://www.franklintempletonindia.com/downloadsServlet/pdf/product-labels-jg9o5k7l"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5.bin"/><Relationship Id="rId1" Type="http://schemas.openxmlformats.org/officeDocument/2006/relationships/hyperlink" Target="https://www.franklintempletonindia.com/downloadsServlet/pdf/product-labels-jg9o5k7l"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https://www.franklintempletonindia.com/downloadsServlet/pdf/product-labels-jg9o5k7l"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s://www.franklintempletonindia.com/downloadsServlet/pdf/product-labels-jg9o5k7l"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https://www.franklintempletonindia.com/investor/reports?firstFilter-4"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franklintempletonindia.com/downloadsServlet/pdf/product-labels-jg9o5k7l"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0.bin"/><Relationship Id="rId1" Type="http://schemas.openxmlformats.org/officeDocument/2006/relationships/hyperlink" Target="https://www.franklintempletonindia.com/downloadsServlet/pdf/product-labels-jg9o5k7l"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1.bin"/><Relationship Id="rId1" Type="http://schemas.openxmlformats.org/officeDocument/2006/relationships/hyperlink" Target="https://www.franklintempletonindia.com/downloadsServlet/pdf/product-labels-jg9o5k7l"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2.bin"/><Relationship Id="rId1" Type="http://schemas.openxmlformats.org/officeDocument/2006/relationships/hyperlink" Target="https://www.franklintempletonindia.com/investor/reports?firstFilter-4"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3.bin"/><Relationship Id="rId1" Type="http://schemas.openxmlformats.org/officeDocument/2006/relationships/hyperlink" Target="https://www.franklintempletonindia.com/downloadsServlet/pdf/product-labels-jg9o5k7l"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4.bin"/><Relationship Id="rId1" Type="http://schemas.openxmlformats.org/officeDocument/2006/relationships/hyperlink" Target="https://www.franklintempletonindia.com/investor/reports?firstFilter-4"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5.bin"/><Relationship Id="rId1" Type="http://schemas.openxmlformats.org/officeDocument/2006/relationships/hyperlink" Target="https://www.franklintempletonindia.com/investor/reports?firstFilter-4"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6.bin"/><Relationship Id="rId1" Type="http://schemas.openxmlformats.org/officeDocument/2006/relationships/hyperlink" Target="https://www.franklintempletonindia.com/downloadsServlet/pdf/product-labels-jg9o5k7l"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7.bin"/><Relationship Id="rId1" Type="http://schemas.openxmlformats.org/officeDocument/2006/relationships/hyperlink" Target="https://www.franklintempletonindia.com/investor/reports?firstFilter-4"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28.bin"/><Relationship Id="rId1" Type="http://schemas.openxmlformats.org/officeDocument/2006/relationships/hyperlink" Target="https://www.franklintempletonindia.com/downloadsServlet/pdf/product-labels-jg9o5k7l" TargetMode="Externa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29.bin"/><Relationship Id="rId1" Type="http://schemas.openxmlformats.org/officeDocument/2006/relationships/hyperlink" Target="https://www.franklintempletonindia.com/downloadsServlet/pdf/product-labels-jg9o5k7l"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franklintempletonindia.com/downloadsServlet/pdf/product-labels-jg9o5k7l" TargetMode="Externa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0.bin"/><Relationship Id="rId1" Type="http://schemas.openxmlformats.org/officeDocument/2006/relationships/hyperlink" Target="https://www.franklintempletonindia.com/downloadsServlet/pdf/product-labels-jg9o5k7l"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31.bin"/><Relationship Id="rId1" Type="http://schemas.openxmlformats.org/officeDocument/2006/relationships/hyperlink" Target="https://www.franklintempletonindia.com/downloadsServlet/pdf/product-labels-jg9o5k7l" TargetMode="Externa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32.bin"/><Relationship Id="rId1" Type="http://schemas.openxmlformats.org/officeDocument/2006/relationships/hyperlink" Target="https://www.franklintempletonindia.com/downloadsServlet/pdf/product-labels-jg9o5k7l" TargetMode="Externa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33.bin"/><Relationship Id="rId1" Type="http://schemas.openxmlformats.org/officeDocument/2006/relationships/hyperlink" Target="https://www.franklintempletonindia.com/investor/reports?firstFilter-4" TargetMode="Externa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34.bin"/><Relationship Id="rId1" Type="http://schemas.openxmlformats.org/officeDocument/2006/relationships/hyperlink" Target="https://www.franklintempletonindia.com/downloadsServlet/pdf/product-labels-jg9o5k7l" TargetMode="Externa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35.bin"/><Relationship Id="rId1" Type="http://schemas.openxmlformats.org/officeDocument/2006/relationships/hyperlink" Target="https://www.franklintempletonindia.com/downloadsServlet/pdf/product-labels-jg9o5k7l" TargetMode="External"/></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printerSettings" Target="../printerSettings/printerSettings36.bin"/><Relationship Id="rId1" Type="http://schemas.openxmlformats.org/officeDocument/2006/relationships/hyperlink" Target="https://www.franklintempletonindia.com/investor/reports?firstFilter-4" TargetMode="External"/></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printerSettings" Target="../printerSettings/printerSettings37.bin"/><Relationship Id="rId1" Type="http://schemas.openxmlformats.org/officeDocument/2006/relationships/hyperlink" Target="https://www.franklintempletonindia.com/downloadsServlet/pdf/product-labels-jg9o5k7l" TargetMode="External"/></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printerSettings" Target="../printerSettings/printerSettings38.bin"/><Relationship Id="rId1" Type="http://schemas.openxmlformats.org/officeDocument/2006/relationships/hyperlink" Target="https://www.franklintempletonindia.com/investor/reports?firstFilter-4" TargetMode="External"/></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printerSettings" Target="../printerSettings/printerSettings39.bin"/><Relationship Id="rId1" Type="http://schemas.openxmlformats.org/officeDocument/2006/relationships/hyperlink" Target="https://www.franklintempletonindia.com/investor/reports?firstFilter-4"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40.xml"/><Relationship Id="rId2" Type="http://schemas.openxmlformats.org/officeDocument/2006/relationships/printerSettings" Target="../printerSettings/printerSettings40.bin"/><Relationship Id="rId1" Type="http://schemas.openxmlformats.org/officeDocument/2006/relationships/hyperlink" Target="https://www.franklintempletonindia.com/investor/reports?firstFilter-4" TargetMode="External"/></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41.xml"/><Relationship Id="rId2" Type="http://schemas.openxmlformats.org/officeDocument/2006/relationships/printerSettings" Target="../printerSettings/printerSettings41.bin"/><Relationship Id="rId1" Type="http://schemas.openxmlformats.org/officeDocument/2006/relationships/hyperlink" Target="https://www.franklintempletonindia.com/investor/reports?firstFilter-4" TargetMode="External"/></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42.xml"/><Relationship Id="rId2" Type="http://schemas.openxmlformats.org/officeDocument/2006/relationships/printerSettings" Target="../printerSettings/printerSettings42.bin"/><Relationship Id="rId1" Type="http://schemas.openxmlformats.org/officeDocument/2006/relationships/hyperlink" Target="https://www.franklintempletonindia.com/investor/reports?firstFilter-4" TargetMode="External"/></Relationships>
</file>

<file path=xl/worksheets/_rels/sheet43.xml.rels><?xml version="1.0" encoding="UTF-8" standalone="yes"?>
<Relationships xmlns="http://schemas.openxmlformats.org/package/2006/relationships"><Relationship Id="rId3" Type="http://schemas.openxmlformats.org/officeDocument/2006/relationships/hyperlink" Target="https://www.franklintempletonindia.com/investor/reports?firstFilter-4" TargetMode="External"/><Relationship Id="rId2" Type="http://schemas.openxmlformats.org/officeDocument/2006/relationships/hyperlink" Target="https://www.franklintempletonindia.com/downloadsServlet/pdf/fair-valuation-reliance-big-reliance-infra-november-4-2020-kgox4tfq" TargetMode="External"/><Relationship Id="rId1" Type="http://schemas.openxmlformats.org/officeDocument/2006/relationships/hyperlink" Target="https://www.franklintempletonindia.com/investor/reports" TargetMode="External"/><Relationship Id="rId6" Type="http://schemas.openxmlformats.org/officeDocument/2006/relationships/drawing" Target="../drawings/drawing43.xml"/><Relationship Id="rId5" Type="http://schemas.openxmlformats.org/officeDocument/2006/relationships/printerSettings" Target="../printerSettings/printerSettings43.bin"/><Relationship Id="rId4" Type="http://schemas.openxmlformats.org/officeDocument/2006/relationships/hyperlink" Target="https://www.franklintempletonindia.com/investor/reports?firstFilter-4" TargetMode="External"/></Relationships>
</file>

<file path=xl/worksheets/_rels/sheet44.xml.rels><?xml version="1.0" encoding="UTF-8" standalone="yes"?>
<Relationships xmlns="http://schemas.openxmlformats.org/package/2006/relationships"><Relationship Id="rId3" Type="http://schemas.openxmlformats.org/officeDocument/2006/relationships/hyperlink" Target="https://www.franklintempletonindia.com/investor/reports?firstFilter-4" TargetMode="External"/><Relationship Id="rId2" Type="http://schemas.openxmlformats.org/officeDocument/2006/relationships/hyperlink" Target="https://www.franklintempletonindia.com/downloadsServlet/pdf/fair-valuation-reliance-big-reliance-infra-november-4-2020-kgox4tfq" TargetMode="External"/><Relationship Id="rId1" Type="http://schemas.openxmlformats.org/officeDocument/2006/relationships/hyperlink" Target="https://www.franklintempletonindia.com/investor/reports" TargetMode="External"/><Relationship Id="rId5" Type="http://schemas.openxmlformats.org/officeDocument/2006/relationships/drawing" Target="../drawings/drawing44.xml"/><Relationship Id="rId4"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hyperlink" Target="https://www.franklintempletonindia.com/downloadsServlet/pdf/fair-valuation-reliance-big-reliance-infra-november-4-2020-kgox4tfq" TargetMode="External"/><Relationship Id="rId7" Type="http://schemas.openxmlformats.org/officeDocument/2006/relationships/drawing" Target="../drawings/drawing45.xml"/><Relationship Id="rId2" Type="http://schemas.openxmlformats.org/officeDocument/2006/relationships/hyperlink" Target="https://www.franklintempletonindia.com/downloadsServlet/pdf/franklin-templeton-update-on-reliance-broadcast-july-23-2020-kcg9m1gq" TargetMode="External"/><Relationship Id="rId1" Type="http://schemas.openxmlformats.org/officeDocument/2006/relationships/hyperlink" Target="https://www.franklintempletonindia.com/investor/reports" TargetMode="External"/><Relationship Id="rId6" Type="http://schemas.openxmlformats.org/officeDocument/2006/relationships/printerSettings" Target="../printerSettings/printerSettings45.bin"/><Relationship Id="rId5" Type="http://schemas.openxmlformats.org/officeDocument/2006/relationships/hyperlink" Target="https://www.franklintempletonindia.com/investor/reports?firstFilter-4" TargetMode="External"/><Relationship Id="rId4" Type="http://schemas.openxmlformats.org/officeDocument/2006/relationships/hyperlink" Target="https://www.franklintempletonindia.com/investor/reports?firstFilter-4" TargetMode="External"/></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46.xml"/><Relationship Id="rId2" Type="http://schemas.openxmlformats.org/officeDocument/2006/relationships/printerSettings" Target="../printerSettings/printerSettings46.bin"/><Relationship Id="rId1" Type="http://schemas.openxmlformats.org/officeDocument/2006/relationships/hyperlink" Target="https://www.franklintempletonindia.com/downloadsServlet/pdf/product-labels-jg9o5k7l" TargetMode="External"/></Relationships>
</file>

<file path=xl/worksheets/_rels/sheet47.xml.rels><?xml version="1.0" encoding="UTF-8" standalone="yes"?>
<Relationships xmlns="http://schemas.openxmlformats.org/package/2006/relationships"><Relationship Id="rId3" Type="http://schemas.openxmlformats.org/officeDocument/2006/relationships/hyperlink" Target="https://www.franklintempletonindia.com/investor/reports?firstFilter-4" TargetMode="External"/><Relationship Id="rId2" Type="http://schemas.openxmlformats.org/officeDocument/2006/relationships/hyperlink" Target="https://www.franklintempletonindia.com/downloadsServlet/pdf/fair-valuation-reliance-big-reliance-infra-november-4-2020-kgox4tfq" TargetMode="External"/><Relationship Id="rId1" Type="http://schemas.openxmlformats.org/officeDocument/2006/relationships/hyperlink" Target="https://www.franklintempletonindia.com/investor/reports" TargetMode="External"/><Relationship Id="rId4"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hyperlink" Target="https://www.franklintempletonindia.com/investor/reports?firstFilter-4" TargetMode="External"/><Relationship Id="rId2" Type="http://schemas.openxmlformats.org/officeDocument/2006/relationships/hyperlink" Target="https://www.franklintempletonindia.com/downloadsServlet/pdf/fair-valuation-reliance-big-reliance-infra-november-4-2020-kgox4tfq" TargetMode="External"/><Relationship Id="rId1" Type="http://schemas.openxmlformats.org/officeDocument/2006/relationships/hyperlink" Target="https://www.franklintempletonindia.com/investor/reports?firstFilter-4" TargetMode="External"/><Relationship Id="rId6" Type="http://schemas.openxmlformats.org/officeDocument/2006/relationships/drawing" Target="../drawings/drawing47.xml"/><Relationship Id="rId5" Type="http://schemas.openxmlformats.org/officeDocument/2006/relationships/printerSettings" Target="../printerSettings/printerSettings48.bin"/><Relationship Id="rId4" Type="http://schemas.openxmlformats.org/officeDocument/2006/relationships/hyperlink" Target="https://www.franklintempletonindia.com/investor/reports?firstFilter-4"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franklintempletonindia.com/downloadsServlet/pdf/franklin-templeton-update-on-reliance-broadcast-july-23-2020-kcg9m1gq"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s://www.franklintempletonindia.com/downloadsServlet/pdf/product-labels-jg9o5k7l"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s://www.franklintempletonindia.com/downloadsServlet/pdf/product-labels-jg9o5k7l"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s://www.franklintempletonindia.com/downloadsServlet/pdf/product-labels-jg9o5k7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119"/>
  <sheetViews>
    <sheetView tabSelected="1" workbookViewId="0">
      <selection sqref="A1:G1"/>
    </sheetView>
  </sheetViews>
  <sheetFormatPr defaultColWidth="9.21875" defaultRowHeight="10.199999999999999" x14ac:dyDescent="0.2"/>
  <cols>
    <col min="1" max="1" width="38.77734375" style="9" bestFit="1" customWidth="1"/>
    <col min="2" max="2" width="47.5546875" style="9" bestFit="1" customWidth="1"/>
    <col min="3" max="3" width="24.77734375" style="9" bestFit="1" customWidth="1"/>
    <col min="4" max="4" width="15.21875" style="10" bestFit="1" customWidth="1"/>
    <col min="5" max="5" width="23" style="13" bestFit="1" customWidth="1"/>
    <col min="6" max="6" width="13.5546875" style="14" bestFit="1" customWidth="1"/>
    <col min="7" max="7" width="14.21875" style="13" customWidth="1"/>
    <col min="8" max="16384" width="9.21875" style="9"/>
  </cols>
  <sheetData>
    <row r="1" spans="1:9" s="1" customFormat="1" ht="13.8" x14ac:dyDescent="0.2">
      <c r="A1" s="77" t="s">
        <v>800</v>
      </c>
      <c r="B1" s="78"/>
      <c r="C1" s="78"/>
      <c r="D1" s="78"/>
      <c r="E1" s="78"/>
      <c r="F1" s="78"/>
      <c r="G1" s="78"/>
    </row>
    <row r="2" spans="1:9" s="1" customFormat="1" ht="11.4" x14ac:dyDescent="0.2">
      <c r="D2" s="6"/>
      <c r="E2" s="7"/>
      <c r="F2" s="12"/>
      <c r="G2" s="13"/>
    </row>
    <row r="3" spans="1:9" s="1" customFormat="1" ht="12" x14ac:dyDescent="0.2">
      <c r="A3" s="11" t="s">
        <v>7</v>
      </c>
      <c r="B3" s="2"/>
      <c r="C3" s="3"/>
      <c r="D3" s="4"/>
      <c r="E3" s="5"/>
      <c r="F3" s="12"/>
      <c r="G3" s="13"/>
    </row>
    <row r="4" spans="1:9" s="1" customFormat="1" ht="17.55" customHeight="1" x14ac:dyDescent="0.2">
      <c r="A4" s="8" t="s">
        <v>2</v>
      </c>
      <c r="B4" s="8" t="s">
        <v>0</v>
      </c>
      <c r="C4" s="17" t="s">
        <v>801</v>
      </c>
      <c r="D4" s="16" t="s">
        <v>1</v>
      </c>
      <c r="E4" s="15" t="s">
        <v>3</v>
      </c>
      <c r="F4" s="15" t="s">
        <v>4</v>
      </c>
      <c r="G4" s="15" t="s">
        <v>6</v>
      </c>
    </row>
    <row r="5" spans="1:9" x14ac:dyDescent="0.2">
      <c r="A5" s="21" t="s">
        <v>31</v>
      </c>
      <c r="B5" s="22"/>
      <c r="C5" s="22"/>
      <c r="D5" s="23"/>
      <c r="E5" s="24"/>
      <c r="F5" s="25"/>
      <c r="G5" s="24"/>
    </row>
    <row r="6" spans="1:9" x14ac:dyDescent="0.2">
      <c r="A6" s="26" t="s">
        <v>32</v>
      </c>
      <c r="B6" s="27"/>
      <c r="C6" s="27"/>
      <c r="D6" s="28"/>
      <c r="E6" s="29"/>
      <c r="F6" s="30"/>
      <c r="G6" s="29"/>
    </row>
    <row r="7" spans="1:9" x14ac:dyDescent="0.2">
      <c r="A7" s="27" t="s">
        <v>802</v>
      </c>
      <c r="B7" s="27" t="s">
        <v>803</v>
      </c>
      <c r="C7" s="27" t="s">
        <v>804</v>
      </c>
      <c r="D7" s="31">
        <v>500</v>
      </c>
      <c r="E7" s="29">
        <v>5027.1099999999997</v>
      </c>
      <c r="F7" s="30">
        <v>3.1385633401715398</v>
      </c>
      <c r="G7" s="29">
        <v>3.7698</v>
      </c>
    </row>
    <row r="8" spans="1:9" x14ac:dyDescent="0.2">
      <c r="A8" s="27" t="s">
        <v>805</v>
      </c>
      <c r="B8" s="27" t="s">
        <v>806</v>
      </c>
      <c r="C8" s="27" t="s">
        <v>80</v>
      </c>
      <c r="D8" s="31">
        <v>100</v>
      </c>
      <c r="E8" s="29">
        <v>1003.369</v>
      </c>
      <c r="F8" s="30">
        <v>0.62643092354545304</v>
      </c>
      <c r="G8" s="29">
        <v>3.9003000000000001</v>
      </c>
    </row>
    <row r="9" spans="1:9" x14ac:dyDescent="0.2">
      <c r="A9" s="26" t="s">
        <v>33</v>
      </c>
      <c r="B9" s="26"/>
      <c r="C9" s="26"/>
      <c r="D9" s="32"/>
      <c r="E9" s="33">
        <f>SUM(E6:E8)</f>
        <v>6030.4789999999994</v>
      </c>
      <c r="F9" s="34">
        <f>SUM(F6:F8)</f>
        <v>3.7649942637169929</v>
      </c>
      <c r="G9" s="33"/>
      <c r="H9" s="18"/>
      <c r="I9" s="18"/>
    </row>
    <row r="10" spans="1:9" x14ac:dyDescent="0.2">
      <c r="A10" s="27"/>
      <c r="B10" s="27"/>
      <c r="C10" s="27"/>
      <c r="D10" s="28"/>
      <c r="E10" s="29"/>
      <c r="F10" s="30"/>
      <c r="G10" s="29"/>
    </row>
    <row r="11" spans="1:9" x14ac:dyDescent="0.2">
      <c r="A11" s="26" t="s">
        <v>49</v>
      </c>
      <c r="B11" s="27"/>
      <c r="C11" s="27"/>
      <c r="D11" s="28"/>
      <c r="E11" s="29"/>
      <c r="F11" s="30"/>
      <c r="G11" s="29"/>
    </row>
    <row r="12" spans="1:9" x14ac:dyDescent="0.2">
      <c r="A12" s="26" t="s">
        <v>807</v>
      </c>
      <c r="B12" s="27"/>
      <c r="C12" s="27"/>
      <c r="D12" s="28"/>
      <c r="E12" s="29"/>
      <c r="F12" s="30"/>
      <c r="G12" s="29"/>
    </row>
    <row r="13" spans="1:9" x14ac:dyDescent="0.2">
      <c r="A13" s="27" t="s">
        <v>808</v>
      </c>
      <c r="B13" s="27" t="s">
        <v>809</v>
      </c>
      <c r="C13" s="27" t="s">
        <v>50</v>
      </c>
      <c r="D13" s="31">
        <v>1000</v>
      </c>
      <c r="E13" s="29">
        <v>4975.79</v>
      </c>
      <c r="F13" s="30">
        <v>3.1065228495879702</v>
      </c>
      <c r="G13" s="29">
        <v>3.6999</v>
      </c>
    </row>
    <row r="14" spans="1:9" x14ac:dyDescent="0.2">
      <c r="A14" s="26" t="s">
        <v>33</v>
      </c>
      <c r="B14" s="26"/>
      <c r="C14" s="26"/>
      <c r="D14" s="32"/>
      <c r="E14" s="33">
        <f>SUM(E12:E13)</f>
        <v>4975.79</v>
      </c>
      <c r="F14" s="34">
        <f>SUM(F12:F13)</f>
        <v>3.1065228495879702</v>
      </c>
      <c r="G14" s="33"/>
      <c r="H14" s="18"/>
      <c r="I14" s="18"/>
    </row>
    <row r="15" spans="1:9" x14ac:dyDescent="0.2">
      <c r="A15" s="27"/>
      <c r="B15" s="27"/>
      <c r="C15" s="27"/>
      <c r="D15" s="28"/>
      <c r="E15" s="29"/>
      <c r="F15" s="30"/>
      <c r="G15" s="29"/>
    </row>
    <row r="16" spans="1:9" x14ac:dyDescent="0.2">
      <c r="A16" s="26" t="s">
        <v>51</v>
      </c>
      <c r="B16" s="27"/>
      <c r="C16" s="27"/>
      <c r="D16" s="28"/>
      <c r="E16" s="29"/>
      <c r="F16" s="30"/>
      <c r="G16" s="29"/>
    </row>
    <row r="17" spans="1:9" x14ac:dyDescent="0.2">
      <c r="A17" s="27" t="s">
        <v>90</v>
      </c>
      <c r="B17" s="27" t="s">
        <v>89</v>
      </c>
      <c r="C17" s="27" t="s">
        <v>50</v>
      </c>
      <c r="D17" s="31">
        <v>1500</v>
      </c>
      <c r="E17" s="29">
        <v>7485.9</v>
      </c>
      <c r="F17" s="30">
        <v>4.6736537112158203</v>
      </c>
      <c r="G17" s="29">
        <v>4.0441000000000003</v>
      </c>
    </row>
    <row r="18" spans="1:9" x14ac:dyDescent="0.2">
      <c r="A18" s="27" t="s">
        <v>810</v>
      </c>
      <c r="B18" s="27" t="s">
        <v>811</v>
      </c>
      <c r="C18" s="27" t="s">
        <v>50</v>
      </c>
      <c r="D18" s="31">
        <v>1500</v>
      </c>
      <c r="E18" s="29">
        <v>7468.5074999999997</v>
      </c>
      <c r="F18" s="30">
        <v>4.66279509405926</v>
      </c>
      <c r="G18" s="29">
        <v>4.0503</v>
      </c>
    </row>
    <row r="19" spans="1:9" x14ac:dyDescent="0.2">
      <c r="A19" s="27" t="s">
        <v>812</v>
      </c>
      <c r="B19" s="27" t="s">
        <v>813</v>
      </c>
      <c r="C19" s="27" t="s">
        <v>50</v>
      </c>
      <c r="D19" s="31">
        <v>1500</v>
      </c>
      <c r="E19" s="29">
        <v>7468.5074999999997</v>
      </c>
      <c r="F19" s="30">
        <v>4.66279509405926</v>
      </c>
      <c r="G19" s="29">
        <v>4.0503</v>
      </c>
    </row>
    <row r="20" spans="1:9" x14ac:dyDescent="0.2">
      <c r="A20" s="27" t="s">
        <v>814</v>
      </c>
      <c r="B20" s="27" t="s">
        <v>815</v>
      </c>
      <c r="C20" s="27" t="s">
        <v>816</v>
      </c>
      <c r="D20" s="31">
        <v>1500</v>
      </c>
      <c r="E20" s="29">
        <v>7459.6125000000002</v>
      </c>
      <c r="F20" s="30">
        <v>4.6572417003776296</v>
      </c>
      <c r="G20" s="29">
        <v>3.8003</v>
      </c>
    </row>
    <row r="21" spans="1:9" x14ac:dyDescent="0.2">
      <c r="A21" s="27" t="s">
        <v>817</v>
      </c>
      <c r="B21" s="27" t="s">
        <v>818</v>
      </c>
      <c r="C21" s="27" t="s">
        <v>50</v>
      </c>
      <c r="D21" s="31">
        <v>1100</v>
      </c>
      <c r="E21" s="29">
        <v>5445.8249999999998</v>
      </c>
      <c r="F21" s="30">
        <v>3.3999786561244298</v>
      </c>
      <c r="G21" s="29">
        <v>4.3749000000000002</v>
      </c>
    </row>
    <row r="22" spans="1:9" x14ac:dyDescent="0.2">
      <c r="A22" s="27" t="s">
        <v>819</v>
      </c>
      <c r="B22" s="27" t="s">
        <v>820</v>
      </c>
      <c r="C22" s="27" t="s">
        <v>50</v>
      </c>
      <c r="D22" s="31">
        <v>1000</v>
      </c>
      <c r="E22" s="29">
        <v>4999.0249999999996</v>
      </c>
      <c r="F22" s="30">
        <v>3.1210291005371</v>
      </c>
      <c r="G22" s="29">
        <v>3.5594000000000001</v>
      </c>
    </row>
    <row r="23" spans="1:9" x14ac:dyDescent="0.2">
      <c r="A23" s="27" t="s">
        <v>821</v>
      </c>
      <c r="B23" s="27" t="s">
        <v>822</v>
      </c>
      <c r="C23" s="27" t="s">
        <v>50</v>
      </c>
      <c r="D23" s="31">
        <v>1000</v>
      </c>
      <c r="E23" s="29">
        <v>4998.3950000000004</v>
      </c>
      <c r="F23" s="30">
        <v>3.1206357741717898</v>
      </c>
      <c r="G23" s="29">
        <v>3.9068000000000001</v>
      </c>
    </row>
    <row r="24" spans="1:9" x14ac:dyDescent="0.2">
      <c r="A24" s="27" t="s">
        <v>823</v>
      </c>
      <c r="B24" s="27" t="s">
        <v>824</v>
      </c>
      <c r="C24" s="27" t="s">
        <v>50</v>
      </c>
      <c r="D24" s="31">
        <v>1000</v>
      </c>
      <c r="E24" s="29">
        <v>4995.51</v>
      </c>
      <c r="F24" s="30">
        <v>3.1188345891496998</v>
      </c>
      <c r="G24" s="29">
        <v>3.6452</v>
      </c>
    </row>
    <row r="25" spans="1:9" x14ac:dyDescent="0.2">
      <c r="A25" s="27" t="s">
        <v>53</v>
      </c>
      <c r="B25" s="27" t="s">
        <v>52</v>
      </c>
      <c r="C25" s="27" t="s">
        <v>54</v>
      </c>
      <c r="D25" s="31">
        <v>1000</v>
      </c>
      <c r="E25" s="29">
        <v>4986.1149999999998</v>
      </c>
      <c r="F25" s="30">
        <v>3.1129690316860898</v>
      </c>
      <c r="G25" s="29">
        <v>3.7645</v>
      </c>
    </row>
    <row r="26" spans="1:9" x14ac:dyDescent="0.2">
      <c r="A26" s="27" t="s">
        <v>825</v>
      </c>
      <c r="B26" s="27" t="s">
        <v>826</v>
      </c>
      <c r="C26" s="27" t="s">
        <v>50</v>
      </c>
      <c r="D26" s="31">
        <v>500</v>
      </c>
      <c r="E26" s="29">
        <v>2489.5124999999998</v>
      </c>
      <c r="F26" s="30">
        <v>1.5542712746287299</v>
      </c>
      <c r="G26" s="29">
        <v>3.7503000000000002</v>
      </c>
    </row>
    <row r="27" spans="1:9" x14ac:dyDescent="0.2">
      <c r="A27" s="27" t="s">
        <v>827</v>
      </c>
      <c r="B27" s="27" t="s">
        <v>828</v>
      </c>
      <c r="C27" s="27" t="s">
        <v>54</v>
      </c>
      <c r="D27" s="31">
        <v>500</v>
      </c>
      <c r="E27" s="29">
        <v>2488.4299999999998</v>
      </c>
      <c r="F27" s="30">
        <v>1.5535954400407099</v>
      </c>
      <c r="G27" s="29">
        <v>4.1397000000000004</v>
      </c>
    </row>
    <row r="28" spans="1:9" x14ac:dyDescent="0.2">
      <c r="A28" s="26" t="s">
        <v>33</v>
      </c>
      <c r="B28" s="26"/>
      <c r="C28" s="26"/>
      <c r="D28" s="32"/>
      <c r="E28" s="33">
        <f>SUM(E16:E27)</f>
        <v>60285.340000000004</v>
      </c>
      <c r="F28" s="34">
        <f>SUM(F16:F27)</f>
        <v>37.637799466050517</v>
      </c>
      <c r="G28" s="33"/>
      <c r="H28" s="18"/>
      <c r="I28" s="18"/>
    </row>
    <row r="29" spans="1:9" x14ac:dyDescent="0.2">
      <c r="A29" s="27"/>
      <c r="B29" s="27"/>
      <c r="C29" s="27"/>
      <c r="D29" s="28"/>
      <c r="E29" s="29"/>
      <c r="F29" s="30"/>
      <c r="G29" s="29"/>
    </row>
    <row r="30" spans="1:9" x14ac:dyDescent="0.2">
      <c r="A30" s="26" t="s">
        <v>55</v>
      </c>
      <c r="B30" s="27"/>
      <c r="C30" s="27"/>
      <c r="D30" s="28"/>
      <c r="E30" s="29"/>
      <c r="F30" s="30"/>
      <c r="G30" s="29"/>
    </row>
    <row r="31" spans="1:9" x14ac:dyDescent="0.2">
      <c r="A31" s="27" t="s">
        <v>829</v>
      </c>
      <c r="B31" s="27" t="s">
        <v>830</v>
      </c>
      <c r="C31" s="27" t="s">
        <v>57</v>
      </c>
      <c r="D31" s="31">
        <v>12500000</v>
      </c>
      <c r="E31" s="29">
        <v>12445.6875</v>
      </c>
      <c r="F31" s="30">
        <v>7.7701857589611603</v>
      </c>
      <c r="G31" s="29">
        <v>3.6200999999999999</v>
      </c>
    </row>
    <row r="32" spans="1:9" x14ac:dyDescent="0.2">
      <c r="A32" s="27" t="s">
        <v>69</v>
      </c>
      <c r="B32" s="27" t="s">
        <v>68</v>
      </c>
      <c r="C32" s="27" t="s">
        <v>57</v>
      </c>
      <c r="D32" s="31">
        <v>10000000</v>
      </c>
      <c r="E32" s="29">
        <v>9977.99</v>
      </c>
      <c r="F32" s="30">
        <v>6.2295341901407104</v>
      </c>
      <c r="G32" s="29">
        <v>3.5005999999999999</v>
      </c>
    </row>
    <row r="33" spans="1:9" x14ac:dyDescent="0.2">
      <c r="A33" s="27" t="s">
        <v>831</v>
      </c>
      <c r="B33" s="27" t="s">
        <v>832</v>
      </c>
      <c r="C33" s="27" t="s">
        <v>57</v>
      </c>
      <c r="D33" s="31">
        <v>10000000</v>
      </c>
      <c r="E33" s="29">
        <v>9919.7000000000007</v>
      </c>
      <c r="F33" s="30">
        <v>6.1931421364361796</v>
      </c>
      <c r="G33" s="29">
        <v>3.7401</v>
      </c>
    </row>
    <row r="34" spans="1:9" x14ac:dyDescent="0.2">
      <c r="A34" s="27" t="s">
        <v>833</v>
      </c>
      <c r="B34" s="27" t="s">
        <v>834</v>
      </c>
      <c r="C34" s="27" t="s">
        <v>57</v>
      </c>
      <c r="D34" s="31">
        <v>7500000</v>
      </c>
      <c r="E34" s="29">
        <v>7493.8575000000001</v>
      </c>
      <c r="F34" s="30">
        <v>4.6786217978062101</v>
      </c>
      <c r="G34" s="29">
        <v>3.3262999999999998</v>
      </c>
    </row>
    <row r="35" spans="1:9" x14ac:dyDescent="0.2">
      <c r="A35" s="27" t="s">
        <v>835</v>
      </c>
      <c r="B35" s="27" t="s">
        <v>836</v>
      </c>
      <c r="C35" s="27" t="s">
        <v>57</v>
      </c>
      <c r="D35" s="31">
        <v>7500000</v>
      </c>
      <c r="E35" s="29">
        <v>7462.26</v>
      </c>
      <c r="F35" s="30">
        <v>4.6588946076032798</v>
      </c>
      <c r="G35" s="29">
        <v>3.6198999999999999</v>
      </c>
    </row>
    <row r="36" spans="1:9" x14ac:dyDescent="0.2">
      <c r="A36" s="27" t="s">
        <v>837</v>
      </c>
      <c r="B36" s="27" t="s">
        <v>838</v>
      </c>
      <c r="C36" s="27" t="s">
        <v>57</v>
      </c>
      <c r="D36" s="31">
        <v>5000000</v>
      </c>
      <c r="E36" s="29">
        <v>4956.3249999999998</v>
      </c>
      <c r="F36" s="30">
        <v>3.09437031355505</v>
      </c>
      <c r="G36" s="29">
        <v>3.74</v>
      </c>
    </row>
    <row r="37" spans="1:9" x14ac:dyDescent="0.2">
      <c r="A37" s="26" t="s">
        <v>33</v>
      </c>
      <c r="B37" s="26"/>
      <c r="C37" s="26"/>
      <c r="D37" s="32"/>
      <c r="E37" s="33">
        <f>SUM(E30:E36)</f>
        <v>52255.82</v>
      </c>
      <c r="F37" s="34">
        <f>SUM(F30:F36)</f>
        <v>32.624748804502588</v>
      </c>
      <c r="G37" s="33"/>
      <c r="H37" s="18"/>
      <c r="I37" s="18"/>
    </row>
    <row r="38" spans="1:9" x14ac:dyDescent="0.2">
      <c r="A38" s="27"/>
      <c r="B38" s="27"/>
      <c r="C38" s="27"/>
      <c r="D38" s="28"/>
      <c r="E38" s="29"/>
      <c r="F38" s="30"/>
      <c r="G38" s="29"/>
    </row>
    <row r="39" spans="1:9" x14ac:dyDescent="0.2">
      <c r="A39" s="26" t="s">
        <v>56</v>
      </c>
      <c r="B39" s="27"/>
      <c r="C39" s="27"/>
      <c r="D39" s="28"/>
      <c r="E39" s="29"/>
      <c r="F39" s="30"/>
      <c r="G39" s="29"/>
    </row>
    <row r="40" spans="1:9" x14ac:dyDescent="0.2">
      <c r="A40" s="27" t="s">
        <v>839</v>
      </c>
      <c r="B40" s="27" t="s">
        <v>840</v>
      </c>
      <c r="C40" s="27" t="s">
        <v>57</v>
      </c>
      <c r="D40" s="31">
        <v>7500000</v>
      </c>
      <c r="E40" s="29">
        <v>7513.08</v>
      </c>
      <c r="F40" s="30">
        <v>4.6906229344048596</v>
      </c>
      <c r="G40" s="29">
        <v>3.6236999999999999</v>
      </c>
    </row>
    <row r="41" spans="1:9" x14ac:dyDescent="0.2">
      <c r="A41" s="26" t="s">
        <v>33</v>
      </c>
      <c r="B41" s="26"/>
      <c r="C41" s="26"/>
      <c r="D41" s="32"/>
      <c r="E41" s="33">
        <f>SUM(E40:E40)</f>
        <v>7513.08</v>
      </c>
      <c r="F41" s="34">
        <f>SUM(F40:F40)</f>
        <v>4.6906229344048596</v>
      </c>
      <c r="G41" s="33"/>
      <c r="H41" s="18"/>
      <c r="I41" s="18"/>
    </row>
    <row r="42" spans="1:9" x14ac:dyDescent="0.2">
      <c r="A42" s="27"/>
      <c r="B42" s="27"/>
      <c r="C42" s="27"/>
      <c r="D42" s="28"/>
      <c r="E42" s="29"/>
      <c r="F42" s="30"/>
      <c r="G42" s="29"/>
    </row>
    <row r="43" spans="1:9" x14ac:dyDescent="0.2">
      <c r="A43" s="26" t="s">
        <v>35</v>
      </c>
      <c r="B43" s="26"/>
      <c r="C43" s="26"/>
      <c r="D43" s="32"/>
      <c r="E43" s="33">
        <f>E9+E14+E28+E37+E41</f>
        <v>131060.50900000001</v>
      </c>
      <c r="F43" s="34">
        <f>F9+F14+F28+F37+F41</f>
        <v>81.824688318262915</v>
      </c>
      <c r="G43" s="33"/>
      <c r="H43" s="18"/>
      <c r="I43" s="18"/>
    </row>
    <row r="44" spans="1:9" x14ac:dyDescent="0.2">
      <c r="A44" s="26"/>
      <c r="B44" s="26"/>
      <c r="C44" s="26"/>
      <c r="D44" s="32"/>
      <c r="E44" s="33"/>
      <c r="F44" s="34"/>
      <c r="G44" s="33"/>
      <c r="H44" s="18"/>
      <c r="I44" s="18"/>
    </row>
    <row r="45" spans="1:9" x14ac:dyDescent="0.2">
      <c r="A45" s="26" t="s">
        <v>37</v>
      </c>
      <c r="B45" s="26"/>
      <c r="C45" s="26"/>
      <c r="D45" s="32"/>
      <c r="E45" s="33">
        <f>E47-(E9+E14+E28+E37+E41)</f>
        <v>29111.820028900009</v>
      </c>
      <c r="F45" s="34">
        <f>F47-(F9+F14+F28+F37+F41)</f>
        <v>18.175311681737085</v>
      </c>
      <c r="G45" s="33"/>
      <c r="H45" s="18"/>
      <c r="I45" s="18"/>
    </row>
    <row r="46" spans="1:9" x14ac:dyDescent="0.2">
      <c r="A46" s="26"/>
      <c r="B46" s="26"/>
      <c r="C46" s="26"/>
      <c r="D46" s="32"/>
      <c r="E46" s="33"/>
      <c r="F46" s="34"/>
      <c r="G46" s="33"/>
      <c r="H46" s="18"/>
      <c r="I46" s="18"/>
    </row>
    <row r="47" spans="1:9" x14ac:dyDescent="0.2">
      <c r="A47" s="35" t="s">
        <v>36</v>
      </c>
      <c r="B47" s="35"/>
      <c r="C47" s="35"/>
      <c r="D47" s="36"/>
      <c r="E47" s="37">
        <v>160172.32902890001</v>
      </c>
      <c r="F47" s="38">
        <v>100</v>
      </c>
      <c r="G47" s="37"/>
      <c r="H47" s="18"/>
      <c r="I47" s="18"/>
    </row>
    <row r="49" spans="1:4" x14ac:dyDescent="0.2">
      <c r="A49" s="18" t="s">
        <v>58</v>
      </c>
    </row>
    <row r="50" spans="1:4" x14ac:dyDescent="0.2">
      <c r="A50" s="18" t="s">
        <v>38</v>
      </c>
    </row>
    <row r="52" spans="1:4" x14ac:dyDescent="0.2">
      <c r="A52" s="18" t="s">
        <v>39</v>
      </c>
    </row>
    <row r="53" spans="1:4" x14ac:dyDescent="0.2">
      <c r="A53" s="18" t="s">
        <v>40</v>
      </c>
    </row>
    <row r="54" spans="1:4" x14ac:dyDescent="0.2">
      <c r="A54" s="18" t="s">
        <v>41</v>
      </c>
      <c r="B54" s="18"/>
      <c r="C54" s="39" t="s">
        <v>43</v>
      </c>
      <c r="D54" s="19" t="s">
        <v>42</v>
      </c>
    </row>
    <row r="55" spans="1:4" x14ac:dyDescent="0.2">
      <c r="A55" s="9" t="s">
        <v>841</v>
      </c>
      <c r="C55" s="40">
        <v>4798.7480999999998</v>
      </c>
      <c r="D55" s="40">
        <v>4863.8900000000003</v>
      </c>
    </row>
    <row r="56" spans="1:4" x14ac:dyDescent="0.2">
      <c r="A56" s="9" t="s">
        <v>842</v>
      </c>
      <c r="C56" s="40">
        <v>1510.4899</v>
      </c>
      <c r="D56" s="40">
        <v>1510.3903</v>
      </c>
    </row>
    <row r="57" spans="1:4" x14ac:dyDescent="0.2">
      <c r="A57" s="9" t="s">
        <v>843</v>
      </c>
      <c r="C57" s="40">
        <v>1244.7258999999999</v>
      </c>
      <c r="D57" s="40">
        <v>1244.3852999999999</v>
      </c>
    </row>
    <row r="58" spans="1:4" x14ac:dyDescent="0.2">
      <c r="A58" s="9" t="s">
        <v>844</v>
      </c>
      <c r="C58" s="40">
        <v>1000</v>
      </c>
      <c r="D58" s="40">
        <v>1000</v>
      </c>
    </row>
    <row r="59" spans="1:4" x14ac:dyDescent="0.2">
      <c r="A59" s="9" t="s">
        <v>845</v>
      </c>
      <c r="C59" s="40">
        <v>1055.1170999999999</v>
      </c>
      <c r="D59" s="40">
        <v>1054.8003000000001</v>
      </c>
    </row>
    <row r="60" spans="1:4" x14ac:dyDescent="0.2">
      <c r="A60" s="9" t="s">
        <v>846</v>
      </c>
      <c r="C60" s="40">
        <v>3108.7795000000001</v>
      </c>
      <c r="D60" s="40">
        <v>3161.4838</v>
      </c>
    </row>
    <row r="61" spans="1:4" x14ac:dyDescent="0.2">
      <c r="A61" s="9" t="s">
        <v>847</v>
      </c>
      <c r="C61" s="40">
        <v>1000</v>
      </c>
      <c r="D61" s="40">
        <v>1000</v>
      </c>
    </row>
    <row r="62" spans="1:4" x14ac:dyDescent="0.2">
      <c r="A62" s="9" t="s">
        <v>848</v>
      </c>
      <c r="C62" s="40">
        <v>1022.3694</v>
      </c>
      <c r="D62" s="40">
        <v>1022.0154</v>
      </c>
    </row>
    <row r="63" spans="1:4" x14ac:dyDescent="0.2">
      <c r="A63" s="9" t="s">
        <v>849</v>
      </c>
      <c r="C63" s="40">
        <v>3125.6329000000001</v>
      </c>
      <c r="D63" s="40">
        <v>3179.8537999999999</v>
      </c>
    </row>
    <row r="64" spans="1:4" x14ac:dyDescent="0.2">
      <c r="A64" s="9" t="s">
        <v>850</v>
      </c>
      <c r="C64" s="40">
        <v>1002.2204</v>
      </c>
      <c r="D64" s="40">
        <v>1002.1876999999999</v>
      </c>
    </row>
    <row r="65" spans="1:4" x14ac:dyDescent="0.2">
      <c r="A65" s="9" t="s">
        <v>851</v>
      </c>
      <c r="C65" s="40">
        <v>1021.8442</v>
      </c>
      <c r="D65" s="40">
        <v>1021.4822</v>
      </c>
    </row>
    <row r="66" spans="1:4" x14ac:dyDescent="0.2">
      <c r="A66" s="9" t="s">
        <v>852</v>
      </c>
      <c r="C66" s="40">
        <v>13.194100000000001</v>
      </c>
      <c r="D66" s="40">
        <v>13.423400000000001</v>
      </c>
    </row>
    <row r="67" spans="1:4" x14ac:dyDescent="0.2">
      <c r="A67" s="9" t="s">
        <v>853</v>
      </c>
      <c r="C67" s="40">
        <v>13.194100000000001</v>
      </c>
      <c r="D67" s="40">
        <v>13.423400000000001</v>
      </c>
    </row>
    <row r="68" spans="1:4" x14ac:dyDescent="0.2">
      <c r="A68" s="9" t="s">
        <v>854</v>
      </c>
      <c r="C68" s="40">
        <v>10</v>
      </c>
      <c r="D68" s="40">
        <v>10</v>
      </c>
    </row>
    <row r="69" spans="1:4" x14ac:dyDescent="0.2">
      <c r="A69" s="9" t="s">
        <v>855</v>
      </c>
      <c r="C69" s="40">
        <v>10</v>
      </c>
      <c r="D69" s="40">
        <v>10</v>
      </c>
    </row>
    <row r="71" spans="1:4" x14ac:dyDescent="0.2">
      <c r="A71" s="18" t="s">
        <v>45</v>
      </c>
    </row>
    <row r="72" spans="1:4" x14ac:dyDescent="0.2">
      <c r="A72" s="79" t="s">
        <v>59</v>
      </c>
      <c r="B72" s="80"/>
      <c r="C72" s="43" t="s">
        <v>60</v>
      </c>
    </row>
    <row r="73" spans="1:4" x14ac:dyDescent="0.2">
      <c r="A73" s="75" t="s">
        <v>842</v>
      </c>
      <c r="B73" s="76"/>
      <c r="C73" s="44">
        <v>20.460329789999999</v>
      </c>
    </row>
    <row r="74" spans="1:4" x14ac:dyDescent="0.2">
      <c r="A74" s="75" t="s">
        <v>843</v>
      </c>
      <c r="B74" s="76"/>
      <c r="C74" s="44">
        <v>17.11706539</v>
      </c>
    </row>
    <row r="75" spans="1:4" x14ac:dyDescent="0.2">
      <c r="A75" s="75" t="s">
        <v>844</v>
      </c>
      <c r="B75" s="76"/>
      <c r="C75" s="44">
        <v>14.74606616</v>
      </c>
    </row>
    <row r="76" spans="1:4" x14ac:dyDescent="0.2">
      <c r="A76" s="75" t="s">
        <v>845</v>
      </c>
      <c r="B76" s="76"/>
      <c r="C76" s="44">
        <v>15.890874650000001</v>
      </c>
    </row>
    <row r="77" spans="1:4" x14ac:dyDescent="0.2">
      <c r="A77" s="75" t="s">
        <v>847</v>
      </c>
      <c r="B77" s="76"/>
      <c r="C77" s="44">
        <v>16.801534969999999</v>
      </c>
    </row>
    <row r="78" spans="1:4" x14ac:dyDescent="0.2">
      <c r="A78" s="75" t="s">
        <v>848</v>
      </c>
      <c r="B78" s="76"/>
      <c r="C78" s="44">
        <v>17.536865110000001</v>
      </c>
    </row>
    <row r="79" spans="1:4" x14ac:dyDescent="0.2">
      <c r="A79" s="75" t="s">
        <v>850</v>
      </c>
      <c r="B79" s="76"/>
      <c r="C79" s="44">
        <v>17.236086019999998</v>
      </c>
    </row>
    <row r="80" spans="1:4" x14ac:dyDescent="0.2">
      <c r="A80" s="75" t="s">
        <v>851</v>
      </c>
      <c r="B80" s="76"/>
      <c r="C80" s="44">
        <v>17.913308600000001</v>
      </c>
    </row>
    <row r="81" spans="1:5" x14ac:dyDescent="0.2">
      <c r="A81" s="9" t="s">
        <v>61</v>
      </c>
    </row>
    <row r="82" spans="1:5" x14ac:dyDescent="0.2">
      <c r="A82" s="9" t="s">
        <v>44</v>
      </c>
    </row>
    <row r="84" spans="1:5" x14ac:dyDescent="0.2">
      <c r="A84" s="18" t="s">
        <v>856</v>
      </c>
      <c r="D84" s="42">
        <v>8.6577914520547902E-2</v>
      </c>
      <c r="E84" s="13" t="s">
        <v>47</v>
      </c>
    </row>
    <row r="86" spans="1:5" x14ac:dyDescent="0.2">
      <c r="A86" s="18" t="s">
        <v>761</v>
      </c>
      <c r="D86" s="41" t="s">
        <v>46</v>
      </c>
    </row>
    <row r="88" spans="1:5" x14ac:dyDescent="0.2">
      <c r="A88" s="18" t="s">
        <v>857</v>
      </c>
    </row>
    <row r="90" spans="1:5" x14ac:dyDescent="0.2">
      <c r="A90" s="48" t="s">
        <v>798</v>
      </c>
    </row>
    <row r="91" spans="1:5" x14ac:dyDescent="0.2">
      <c r="A91" s="52"/>
    </row>
    <row r="92" spans="1:5" x14ac:dyDescent="0.2">
      <c r="A92" s="52"/>
    </row>
    <row r="93" spans="1:5" x14ac:dyDescent="0.2">
      <c r="A93" s="52"/>
    </row>
    <row r="94" spans="1:5" x14ac:dyDescent="0.2">
      <c r="A94" s="52"/>
    </row>
    <row r="95" spans="1:5" x14ac:dyDescent="0.2">
      <c r="A95" s="52"/>
    </row>
    <row r="96" spans="1:5" x14ac:dyDescent="0.2">
      <c r="A96" s="52"/>
    </row>
    <row r="97" spans="1:1" x14ac:dyDescent="0.2">
      <c r="A97" s="52"/>
    </row>
    <row r="98" spans="1:1" x14ac:dyDescent="0.2">
      <c r="A98" s="52"/>
    </row>
    <row r="99" spans="1:1" x14ac:dyDescent="0.2">
      <c r="A99" s="52"/>
    </row>
    <row r="100" spans="1:1" x14ac:dyDescent="0.2">
      <c r="A100" s="52"/>
    </row>
    <row r="101" spans="1:1" x14ac:dyDescent="0.2">
      <c r="A101" s="52"/>
    </row>
    <row r="102" spans="1:1" x14ac:dyDescent="0.2">
      <c r="A102" s="52"/>
    </row>
    <row r="103" spans="1:1" x14ac:dyDescent="0.2">
      <c r="A103" s="52"/>
    </row>
    <row r="104" spans="1:1" x14ac:dyDescent="0.2">
      <c r="A104" s="48" t="s">
        <v>858</v>
      </c>
    </row>
    <row r="105" spans="1:1" x14ac:dyDescent="0.2">
      <c r="A105" s="52"/>
    </row>
    <row r="106" spans="1:1" x14ac:dyDescent="0.2">
      <c r="A106" s="48" t="s">
        <v>859</v>
      </c>
    </row>
    <row r="107" spans="1:1" x14ac:dyDescent="0.2">
      <c r="A107" s="52"/>
    </row>
    <row r="108" spans="1:1" x14ac:dyDescent="0.2">
      <c r="A108" s="52"/>
    </row>
    <row r="109" spans="1:1" x14ac:dyDescent="0.2">
      <c r="A109" s="52"/>
    </row>
    <row r="110" spans="1:1" x14ac:dyDescent="0.2">
      <c r="A110" s="52"/>
    </row>
    <row r="111" spans="1:1" x14ac:dyDescent="0.2">
      <c r="A111" s="52"/>
    </row>
    <row r="112" spans="1:1" x14ac:dyDescent="0.2">
      <c r="A112" s="52"/>
    </row>
    <row r="113" spans="1:1" x14ac:dyDescent="0.2">
      <c r="A113" s="52"/>
    </row>
    <row r="114" spans="1:1" x14ac:dyDescent="0.2">
      <c r="A114" s="52"/>
    </row>
    <row r="115" spans="1:1" x14ac:dyDescent="0.2">
      <c r="A115" s="52"/>
    </row>
    <row r="116" spans="1:1" x14ac:dyDescent="0.2">
      <c r="A116" s="52"/>
    </row>
    <row r="117" spans="1:1" x14ac:dyDescent="0.2">
      <c r="A117" s="52"/>
    </row>
    <row r="118" spans="1:1" x14ac:dyDescent="0.2">
      <c r="A118" s="52"/>
    </row>
    <row r="119" spans="1:1" x14ac:dyDescent="0.2">
      <c r="A119" s="52"/>
    </row>
  </sheetData>
  <mergeCells count="10">
    <mergeCell ref="A77:B77"/>
    <mergeCell ref="A78:B78"/>
    <mergeCell ref="A79:B79"/>
    <mergeCell ref="A80:B80"/>
    <mergeCell ref="A1:G1"/>
    <mergeCell ref="A72:B72"/>
    <mergeCell ref="A73:B73"/>
    <mergeCell ref="A74:B74"/>
    <mergeCell ref="A75:B75"/>
    <mergeCell ref="A76:B76"/>
  </mergeCells>
  <conditionalFormatting sqref="F2:F3 F5:F65536">
    <cfRule type="cellIs" dxfId="75"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91"/>
  <sheetViews>
    <sheetView workbookViewId="0">
      <selection sqref="A1:G1"/>
    </sheetView>
  </sheetViews>
  <sheetFormatPr defaultColWidth="9.21875" defaultRowHeight="10.199999999999999" x14ac:dyDescent="0.2"/>
  <cols>
    <col min="1" max="1" width="38.77734375" style="9" bestFit="1" customWidth="1"/>
    <col min="2" max="2" width="54" style="9" bestFit="1" customWidth="1"/>
    <col min="3" max="3" width="24.77734375" style="9" bestFit="1" customWidth="1"/>
    <col min="4" max="4" width="15.21875" style="10" bestFit="1" customWidth="1"/>
    <col min="5" max="5" width="23" style="13" bestFit="1" customWidth="1"/>
    <col min="6" max="6" width="13.5546875" style="14" bestFit="1" customWidth="1"/>
    <col min="7" max="7" width="14.21875" style="13" customWidth="1"/>
    <col min="8" max="16384" width="9.21875" style="9"/>
  </cols>
  <sheetData>
    <row r="1" spans="1:7" s="1" customFormat="1" ht="13.8" x14ac:dyDescent="0.2">
      <c r="A1" s="77" t="s">
        <v>1079</v>
      </c>
      <c r="B1" s="78"/>
      <c r="C1" s="78"/>
      <c r="D1" s="78"/>
      <c r="E1" s="78"/>
      <c r="F1" s="78"/>
      <c r="G1" s="78"/>
    </row>
    <row r="2" spans="1:7" s="1" customFormat="1" ht="11.4" x14ac:dyDescent="0.2">
      <c r="D2" s="6"/>
      <c r="E2" s="7"/>
      <c r="F2" s="12"/>
      <c r="G2" s="13"/>
    </row>
    <row r="3" spans="1:7" s="1" customFormat="1" ht="12" x14ac:dyDescent="0.2">
      <c r="A3" s="11" t="s">
        <v>7</v>
      </c>
      <c r="B3" s="2"/>
      <c r="C3" s="3"/>
      <c r="D3" s="4"/>
      <c r="E3" s="5"/>
      <c r="F3" s="12"/>
      <c r="G3" s="13"/>
    </row>
    <row r="4" spans="1:7" s="1" customFormat="1" ht="17.55" customHeight="1" x14ac:dyDescent="0.2">
      <c r="A4" s="8" t="s">
        <v>2</v>
      </c>
      <c r="B4" s="8" t="s">
        <v>0</v>
      </c>
      <c r="C4" s="17" t="s">
        <v>801</v>
      </c>
      <c r="D4" s="16" t="s">
        <v>1</v>
      </c>
      <c r="E4" s="15" t="s">
        <v>3</v>
      </c>
      <c r="F4" s="15" t="s">
        <v>4</v>
      </c>
      <c r="G4" s="15" t="s">
        <v>6</v>
      </c>
    </row>
    <row r="5" spans="1:7" x14ac:dyDescent="0.2">
      <c r="A5" s="21" t="s">
        <v>31</v>
      </c>
      <c r="B5" s="22"/>
      <c r="C5" s="22"/>
      <c r="D5" s="23"/>
      <c r="E5" s="24"/>
      <c r="F5" s="25"/>
      <c r="G5" s="24"/>
    </row>
    <row r="6" spans="1:7" x14ac:dyDescent="0.2">
      <c r="A6" s="26" t="s">
        <v>32</v>
      </c>
      <c r="B6" s="27"/>
      <c r="C6" s="27"/>
      <c r="D6" s="28"/>
      <c r="E6" s="29"/>
      <c r="F6" s="30"/>
      <c r="G6" s="29"/>
    </row>
    <row r="7" spans="1:7" x14ac:dyDescent="0.2">
      <c r="A7" s="27" t="s">
        <v>1080</v>
      </c>
      <c r="B7" s="27" t="s">
        <v>1081</v>
      </c>
      <c r="C7" s="27" t="s">
        <v>80</v>
      </c>
      <c r="D7" s="31">
        <v>23</v>
      </c>
      <c r="E7" s="29">
        <v>308.77499999999998</v>
      </c>
      <c r="F7" s="30">
        <v>12.0819815368526</v>
      </c>
      <c r="G7" s="29">
        <v>4.3600000000000003</v>
      </c>
    </row>
    <row r="8" spans="1:7" x14ac:dyDescent="0.2">
      <c r="A8" s="27" t="s">
        <v>1082</v>
      </c>
      <c r="B8" s="27" t="s">
        <v>1083</v>
      </c>
      <c r="C8" s="27" t="s">
        <v>80</v>
      </c>
      <c r="D8" s="31">
        <v>23</v>
      </c>
      <c r="E8" s="29">
        <v>306.50605000000002</v>
      </c>
      <c r="F8" s="30">
        <v>11.993200346639499</v>
      </c>
      <c r="G8" s="29">
        <v>4.1151</v>
      </c>
    </row>
    <row r="9" spans="1:7" x14ac:dyDescent="0.2">
      <c r="A9" s="27" t="s">
        <v>994</v>
      </c>
      <c r="B9" s="27" t="s">
        <v>995</v>
      </c>
      <c r="C9" s="27" t="s">
        <v>909</v>
      </c>
      <c r="D9" s="31">
        <v>25</v>
      </c>
      <c r="E9" s="29">
        <v>252.07249999999999</v>
      </c>
      <c r="F9" s="30">
        <v>9.8632832675841104</v>
      </c>
      <c r="G9" s="29">
        <v>4.0199999999999996</v>
      </c>
    </row>
    <row r="10" spans="1:7" x14ac:dyDescent="0.2">
      <c r="A10" s="27" t="s">
        <v>1077</v>
      </c>
      <c r="B10" s="27" t="s">
        <v>1078</v>
      </c>
      <c r="C10" s="27" t="s">
        <v>1016</v>
      </c>
      <c r="D10" s="31">
        <v>18</v>
      </c>
      <c r="E10" s="29">
        <v>240.20009999999999</v>
      </c>
      <c r="F10" s="30">
        <v>9.3987310285811798</v>
      </c>
      <c r="G10" s="29">
        <v>4.375</v>
      </c>
    </row>
    <row r="11" spans="1:7" x14ac:dyDescent="0.2">
      <c r="A11" s="27" t="s">
        <v>975</v>
      </c>
      <c r="B11" s="27" t="s">
        <v>976</v>
      </c>
      <c r="C11" s="27" t="s">
        <v>80</v>
      </c>
      <c r="D11" s="31">
        <v>23</v>
      </c>
      <c r="E11" s="29">
        <v>232.49020999999999</v>
      </c>
      <c r="F11" s="30">
        <v>9.0970526264075406</v>
      </c>
      <c r="G11" s="29">
        <v>4.1500000000000004</v>
      </c>
    </row>
    <row r="12" spans="1:7" x14ac:dyDescent="0.2">
      <c r="A12" s="27" t="s">
        <v>1075</v>
      </c>
      <c r="B12" s="27" t="s">
        <v>1076</v>
      </c>
      <c r="C12" s="27" t="s">
        <v>80</v>
      </c>
      <c r="D12" s="31">
        <v>23</v>
      </c>
      <c r="E12" s="29">
        <v>231.40277</v>
      </c>
      <c r="F12" s="30">
        <v>9.0545024523246802</v>
      </c>
      <c r="G12" s="29">
        <v>3.7686999999999999</v>
      </c>
    </row>
    <row r="13" spans="1:7" x14ac:dyDescent="0.2">
      <c r="A13" s="27" t="s">
        <v>940</v>
      </c>
      <c r="B13" s="27" t="s">
        <v>941</v>
      </c>
      <c r="C13" s="27" t="s">
        <v>942</v>
      </c>
      <c r="D13" s="31">
        <v>21</v>
      </c>
      <c r="E13" s="29">
        <v>210.93890999999999</v>
      </c>
      <c r="F13" s="30">
        <v>8.2537770739982701</v>
      </c>
      <c r="G13" s="29">
        <v>4.2347000000000001</v>
      </c>
    </row>
    <row r="14" spans="1:7" x14ac:dyDescent="0.2">
      <c r="A14" s="27" t="s">
        <v>1068</v>
      </c>
      <c r="B14" s="27" t="s">
        <v>1069</v>
      </c>
      <c r="C14" s="27" t="s">
        <v>80</v>
      </c>
      <c r="D14" s="31">
        <v>14</v>
      </c>
      <c r="E14" s="29">
        <v>186.85352</v>
      </c>
      <c r="F14" s="30">
        <v>7.31134573309342</v>
      </c>
      <c r="G14" s="29">
        <v>4.8502000000000001</v>
      </c>
    </row>
    <row r="15" spans="1:7" x14ac:dyDescent="0.2">
      <c r="A15" s="27" t="s">
        <v>805</v>
      </c>
      <c r="B15" s="27" t="s">
        <v>806</v>
      </c>
      <c r="C15" s="27" t="s">
        <v>80</v>
      </c>
      <c r="D15" s="31">
        <v>11</v>
      </c>
      <c r="E15" s="29">
        <v>110.37059000000001</v>
      </c>
      <c r="F15" s="30">
        <v>4.3186638509967796</v>
      </c>
      <c r="G15" s="29">
        <v>3.9003000000000001</v>
      </c>
    </row>
    <row r="16" spans="1:7" x14ac:dyDescent="0.2">
      <c r="A16" s="27" t="s">
        <v>953</v>
      </c>
      <c r="B16" s="27" t="s">
        <v>954</v>
      </c>
      <c r="C16" s="27" t="s">
        <v>80</v>
      </c>
      <c r="D16" s="31">
        <v>6</v>
      </c>
      <c r="E16" s="29">
        <v>60.459479999999999</v>
      </c>
      <c r="F16" s="30">
        <v>2.3657042218045801</v>
      </c>
      <c r="G16" s="29">
        <v>3.9451999999999998</v>
      </c>
    </row>
    <row r="17" spans="1:9" x14ac:dyDescent="0.2">
      <c r="A17" s="27" t="s">
        <v>955</v>
      </c>
      <c r="B17" s="27" t="s">
        <v>956</v>
      </c>
      <c r="C17" s="27" t="s">
        <v>80</v>
      </c>
      <c r="D17" s="31">
        <v>2</v>
      </c>
      <c r="E17" s="29">
        <v>20.09038</v>
      </c>
      <c r="F17" s="30">
        <v>0.78611157065291304</v>
      </c>
      <c r="G17" s="29">
        <v>3.6751</v>
      </c>
    </row>
    <row r="18" spans="1:9" x14ac:dyDescent="0.2">
      <c r="A18" s="27" t="s">
        <v>966</v>
      </c>
      <c r="B18" s="27" t="s">
        <v>967</v>
      </c>
      <c r="C18" s="27" t="s">
        <v>80</v>
      </c>
      <c r="D18" s="31">
        <v>2</v>
      </c>
      <c r="E18" s="29">
        <v>20.080539999999999</v>
      </c>
      <c r="F18" s="30">
        <v>0.78572654369696504</v>
      </c>
      <c r="G18" s="29">
        <v>3.8</v>
      </c>
    </row>
    <row r="19" spans="1:9" x14ac:dyDescent="0.2">
      <c r="A19" s="27" t="s">
        <v>1070</v>
      </c>
      <c r="B19" s="27" t="s">
        <v>1071</v>
      </c>
      <c r="C19" s="27" t="s">
        <v>909</v>
      </c>
      <c r="D19" s="31">
        <v>11</v>
      </c>
      <c r="E19" s="29">
        <v>11.014849999999999</v>
      </c>
      <c r="F19" s="30">
        <v>0.43099737456465398</v>
      </c>
      <c r="G19" s="29">
        <v>3.5449999999999999</v>
      </c>
    </row>
    <row r="20" spans="1:9" x14ac:dyDescent="0.2">
      <c r="A20" s="27" t="s">
        <v>1084</v>
      </c>
      <c r="B20" s="27" t="s">
        <v>1085</v>
      </c>
      <c r="C20" s="27" t="s">
        <v>909</v>
      </c>
      <c r="D20" s="31">
        <v>1</v>
      </c>
      <c r="E20" s="29">
        <v>10.119160000000001</v>
      </c>
      <c r="F20" s="30">
        <v>0.395950139384528</v>
      </c>
      <c r="G20" s="29">
        <v>4.3000999999999996</v>
      </c>
    </row>
    <row r="21" spans="1:9" x14ac:dyDescent="0.2">
      <c r="A21" s="27" t="s">
        <v>988</v>
      </c>
      <c r="B21" s="27" t="s">
        <v>989</v>
      </c>
      <c r="C21" s="27" t="s">
        <v>80</v>
      </c>
      <c r="D21" s="31">
        <v>1</v>
      </c>
      <c r="E21" s="29">
        <v>10.07479</v>
      </c>
      <c r="F21" s="30">
        <v>0.39421399649475303</v>
      </c>
      <c r="G21" s="29">
        <v>3.9990000000000001</v>
      </c>
    </row>
    <row r="22" spans="1:9" x14ac:dyDescent="0.2">
      <c r="A22" s="26" t="s">
        <v>33</v>
      </c>
      <c r="B22" s="26"/>
      <c r="C22" s="26"/>
      <c r="D22" s="32"/>
      <c r="E22" s="33">
        <f>SUM(E6:E21)</f>
        <v>2211.4488500000002</v>
      </c>
      <c r="F22" s="34">
        <f>SUM(F6:F21)</f>
        <v>86.531241763076466</v>
      </c>
      <c r="G22" s="33"/>
      <c r="H22" s="18"/>
      <c r="I22" s="18"/>
    </row>
    <row r="23" spans="1:9" x14ac:dyDescent="0.2">
      <c r="A23" s="27"/>
      <c r="B23" s="27"/>
      <c r="C23" s="27"/>
      <c r="D23" s="28"/>
      <c r="E23" s="29"/>
      <c r="F23" s="30"/>
      <c r="G23" s="29"/>
    </row>
    <row r="24" spans="1:9" x14ac:dyDescent="0.2">
      <c r="A24" s="26" t="s">
        <v>49</v>
      </c>
      <c r="B24" s="27"/>
      <c r="C24" s="27"/>
      <c r="D24" s="28"/>
      <c r="E24" s="29"/>
      <c r="F24" s="30"/>
      <c r="G24" s="29"/>
    </row>
    <row r="25" spans="1:9" x14ac:dyDescent="0.2">
      <c r="A25" s="26" t="s">
        <v>807</v>
      </c>
      <c r="B25" s="27"/>
      <c r="C25" s="27"/>
      <c r="D25" s="28"/>
      <c r="E25" s="29"/>
      <c r="F25" s="30"/>
      <c r="G25" s="29"/>
    </row>
    <row r="26" spans="1:9" x14ac:dyDescent="0.2">
      <c r="A26" s="27" t="s">
        <v>998</v>
      </c>
      <c r="B26" s="27" t="s">
        <v>999</v>
      </c>
      <c r="C26" s="27" t="s">
        <v>50</v>
      </c>
      <c r="D26" s="31">
        <v>255</v>
      </c>
      <c r="E26" s="29">
        <v>252.24854999999999</v>
      </c>
      <c r="F26" s="30">
        <v>9.8701718850225806</v>
      </c>
      <c r="G26" s="29">
        <v>4.0217000000000001</v>
      </c>
    </row>
    <row r="27" spans="1:9" x14ac:dyDescent="0.2">
      <c r="A27" s="26" t="s">
        <v>33</v>
      </c>
      <c r="B27" s="26"/>
      <c r="C27" s="26"/>
      <c r="D27" s="32"/>
      <c r="E27" s="33">
        <f>SUM(E25:E26)</f>
        <v>252.24854999999999</v>
      </c>
      <c r="F27" s="34">
        <f>SUM(F25:F26)</f>
        <v>9.8701718850225806</v>
      </c>
      <c r="G27" s="33"/>
      <c r="H27" s="18"/>
      <c r="I27" s="18"/>
    </row>
    <row r="28" spans="1:9" x14ac:dyDescent="0.2">
      <c r="A28" s="27"/>
      <c r="B28" s="27"/>
      <c r="C28" s="27"/>
      <c r="D28" s="28"/>
      <c r="E28" s="29"/>
      <c r="F28" s="30"/>
      <c r="G28" s="29"/>
    </row>
    <row r="29" spans="1:9" x14ac:dyDescent="0.2">
      <c r="A29" s="26" t="s">
        <v>35</v>
      </c>
      <c r="B29" s="26"/>
      <c r="C29" s="26"/>
      <c r="D29" s="32"/>
      <c r="E29" s="33">
        <f>E22+E27</f>
        <v>2463.6974</v>
      </c>
      <c r="F29" s="34">
        <f>F22+F27</f>
        <v>96.401413648099052</v>
      </c>
      <c r="G29" s="33"/>
      <c r="H29" s="18"/>
      <c r="I29" s="18"/>
    </row>
    <row r="30" spans="1:9" x14ac:dyDescent="0.2">
      <c r="A30" s="26"/>
      <c r="B30" s="26"/>
      <c r="C30" s="26"/>
      <c r="D30" s="32"/>
      <c r="E30" s="33"/>
      <c r="F30" s="34"/>
      <c r="G30" s="33"/>
      <c r="H30" s="18"/>
      <c r="I30" s="18"/>
    </row>
    <row r="31" spans="1:9" x14ac:dyDescent="0.2">
      <c r="A31" s="26" t="s">
        <v>37</v>
      </c>
      <c r="B31" s="26"/>
      <c r="C31" s="26"/>
      <c r="D31" s="32"/>
      <c r="E31" s="33">
        <f>E33-(E22+E27)</f>
        <v>91.967819800000143</v>
      </c>
      <c r="F31" s="34">
        <f>F33-(F22+F27)</f>
        <v>3.5985863519009484</v>
      </c>
      <c r="G31" s="33"/>
      <c r="H31" s="18"/>
      <c r="I31" s="18"/>
    </row>
    <row r="32" spans="1:9" x14ac:dyDescent="0.2">
      <c r="A32" s="26"/>
      <c r="B32" s="26"/>
      <c r="C32" s="26"/>
      <c r="D32" s="32"/>
      <c r="E32" s="33"/>
      <c r="F32" s="34"/>
      <c r="G32" s="33"/>
      <c r="H32" s="18"/>
      <c r="I32" s="18"/>
    </row>
    <row r="33" spans="1:9" x14ac:dyDescent="0.2">
      <c r="A33" s="35" t="s">
        <v>36</v>
      </c>
      <c r="B33" s="35"/>
      <c r="C33" s="35"/>
      <c r="D33" s="36"/>
      <c r="E33" s="37">
        <v>2555.6652198000002</v>
      </c>
      <c r="F33" s="38">
        <v>100</v>
      </c>
      <c r="G33" s="37"/>
      <c r="H33" s="18"/>
      <c r="I33" s="18"/>
    </row>
    <row r="35" spans="1:9" x14ac:dyDescent="0.2">
      <c r="A35" s="18" t="s">
        <v>38</v>
      </c>
    </row>
    <row r="37" spans="1:9" x14ac:dyDescent="0.2">
      <c r="A37" s="18" t="s">
        <v>39</v>
      </c>
    </row>
    <row r="38" spans="1:9" x14ac:dyDescent="0.2">
      <c r="A38" s="18" t="s">
        <v>40</v>
      </c>
    </row>
    <row r="39" spans="1:9" x14ac:dyDescent="0.2">
      <c r="A39" s="18" t="s">
        <v>41</v>
      </c>
      <c r="B39" s="18"/>
      <c r="C39" s="39" t="s">
        <v>43</v>
      </c>
      <c r="D39" s="19" t="s">
        <v>42</v>
      </c>
    </row>
    <row r="40" spans="1:9" x14ac:dyDescent="0.2">
      <c r="A40" s="9" t="s">
        <v>62</v>
      </c>
      <c r="C40" s="40">
        <v>12.456300000000001</v>
      </c>
      <c r="D40" s="40">
        <v>12.700900000000001</v>
      </c>
    </row>
    <row r="41" spans="1:9" x14ac:dyDescent="0.2">
      <c r="A41" s="9" t="s">
        <v>1072</v>
      </c>
      <c r="C41" s="40">
        <v>10.716900000000001</v>
      </c>
      <c r="D41" s="40">
        <v>10.1768</v>
      </c>
    </row>
    <row r="42" spans="1:9" x14ac:dyDescent="0.2">
      <c r="A42" s="9" t="s">
        <v>64</v>
      </c>
      <c r="C42" s="40">
        <v>10.348000000000001</v>
      </c>
      <c r="D42" s="40">
        <v>10.168900000000001</v>
      </c>
    </row>
    <row r="43" spans="1:9" x14ac:dyDescent="0.2">
      <c r="A43" s="9" t="s">
        <v>65</v>
      </c>
      <c r="C43" s="40">
        <v>12.534800000000001</v>
      </c>
      <c r="D43" s="40">
        <v>12.7972</v>
      </c>
    </row>
    <row r="44" spans="1:9" x14ac:dyDescent="0.2">
      <c r="A44" s="9" t="s">
        <v>85</v>
      </c>
      <c r="C44" s="40">
        <v>10.7913</v>
      </c>
      <c r="D44" s="40">
        <v>10.2667</v>
      </c>
    </row>
    <row r="45" spans="1:9" x14ac:dyDescent="0.2">
      <c r="A45" s="9" t="s">
        <v>67</v>
      </c>
      <c r="C45" s="40">
        <v>10.420299999999999</v>
      </c>
      <c r="D45" s="40">
        <v>10.256</v>
      </c>
    </row>
    <row r="47" spans="1:9" x14ac:dyDescent="0.2">
      <c r="A47" s="18" t="s">
        <v>45</v>
      </c>
    </row>
    <row r="48" spans="1:9" x14ac:dyDescent="0.2">
      <c r="A48" s="79" t="s">
        <v>59</v>
      </c>
      <c r="B48" s="80"/>
      <c r="C48" s="43" t="s">
        <v>60</v>
      </c>
    </row>
    <row r="49" spans="1:5" x14ac:dyDescent="0.2">
      <c r="A49" s="75" t="s">
        <v>1072</v>
      </c>
      <c r="B49" s="76"/>
      <c r="C49" s="44">
        <v>0.75</v>
      </c>
    </row>
    <row r="50" spans="1:5" x14ac:dyDescent="0.2">
      <c r="A50" s="75" t="s">
        <v>64</v>
      </c>
      <c r="B50" s="76"/>
      <c r="C50" s="44">
        <v>0.38</v>
      </c>
    </row>
    <row r="51" spans="1:5" x14ac:dyDescent="0.2">
      <c r="A51" s="75" t="s">
        <v>85</v>
      </c>
      <c r="B51" s="76"/>
      <c r="C51" s="44">
        <v>0.75</v>
      </c>
    </row>
    <row r="52" spans="1:5" x14ac:dyDescent="0.2">
      <c r="A52" s="75" t="s">
        <v>67</v>
      </c>
      <c r="B52" s="76"/>
      <c r="C52" s="44">
        <v>0.38</v>
      </c>
    </row>
    <row r="53" spans="1:5" x14ac:dyDescent="0.2">
      <c r="A53" s="9" t="s">
        <v>61</v>
      </c>
    </row>
    <row r="54" spans="1:5" x14ac:dyDescent="0.2">
      <c r="A54" s="9" t="s">
        <v>44</v>
      </c>
    </row>
    <row r="56" spans="1:5" x14ac:dyDescent="0.2">
      <c r="A56" s="18" t="s">
        <v>856</v>
      </c>
      <c r="D56" s="42">
        <v>0.193973477780822</v>
      </c>
      <c r="E56" s="13" t="s">
        <v>47</v>
      </c>
    </row>
    <row r="58" spans="1:5" x14ac:dyDescent="0.2">
      <c r="A58" s="18" t="s">
        <v>761</v>
      </c>
      <c r="D58" s="41" t="s">
        <v>46</v>
      </c>
    </row>
    <row r="60" spans="1:5" x14ac:dyDescent="0.2">
      <c r="A60" s="18" t="s">
        <v>857</v>
      </c>
    </row>
    <row r="61" spans="1:5" x14ac:dyDescent="0.2">
      <c r="A61" s="48"/>
    </row>
    <row r="62" spans="1:5" x14ac:dyDescent="0.2">
      <c r="A62" s="48" t="s">
        <v>798</v>
      </c>
    </row>
    <row r="63" spans="1:5" x14ac:dyDescent="0.2">
      <c r="A63" s="51"/>
    </row>
    <row r="64" spans="1:5" x14ac:dyDescent="0.2">
      <c r="A64" s="52"/>
    </row>
    <row r="65" spans="1:1" x14ac:dyDescent="0.2">
      <c r="A65" s="52"/>
    </row>
    <row r="66" spans="1:1" x14ac:dyDescent="0.2">
      <c r="A66" s="52"/>
    </row>
    <row r="67" spans="1:1" x14ac:dyDescent="0.2">
      <c r="A67" s="52"/>
    </row>
    <row r="68" spans="1:1" x14ac:dyDescent="0.2">
      <c r="A68" s="52"/>
    </row>
    <row r="69" spans="1:1" x14ac:dyDescent="0.2">
      <c r="A69" s="52"/>
    </row>
    <row r="70" spans="1:1" x14ac:dyDescent="0.2">
      <c r="A70" s="52"/>
    </row>
    <row r="71" spans="1:1" x14ac:dyDescent="0.2">
      <c r="A71" s="52"/>
    </row>
    <row r="72" spans="1:1" x14ac:dyDescent="0.2">
      <c r="A72" s="52"/>
    </row>
    <row r="73" spans="1:1" x14ac:dyDescent="0.2">
      <c r="A73" s="52"/>
    </row>
    <row r="74" spans="1:1" x14ac:dyDescent="0.2">
      <c r="A74" s="52"/>
    </row>
    <row r="75" spans="1:1" x14ac:dyDescent="0.2">
      <c r="A75" s="52"/>
    </row>
    <row r="76" spans="1:1" x14ac:dyDescent="0.2">
      <c r="A76" s="48" t="s">
        <v>1073</v>
      </c>
    </row>
    <row r="77" spans="1:1" x14ac:dyDescent="0.2">
      <c r="A77" s="52"/>
    </row>
    <row r="78" spans="1:1" x14ac:dyDescent="0.2">
      <c r="A78" s="48" t="s">
        <v>859</v>
      </c>
    </row>
    <row r="79" spans="1:1" x14ac:dyDescent="0.2">
      <c r="A79" s="52"/>
    </row>
    <row r="80" spans="1:1" x14ac:dyDescent="0.2">
      <c r="A80" s="52"/>
    </row>
    <row r="81" spans="1:1" x14ac:dyDescent="0.2">
      <c r="A81" s="52"/>
    </row>
    <row r="82" spans="1:1" x14ac:dyDescent="0.2">
      <c r="A82" s="52"/>
    </row>
    <row r="83" spans="1:1" x14ac:dyDescent="0.2">
      <c r="A83" s="52"/>
    </row>
    <row r="84" spans="1:1" x14ac:dyDescent="0.2">
      <c r="A84" s="52"/>
    </row>
    <row r="85" spans="1:1" x14ac:dyDescent="0.2">
      <c r="A85" s="52"/>
    </row>
    <row r="86" spans="1:1" x14ac:dyDescent="0.2">
      <c r="A86" s="52"/>
    </row>
    <row r="87" spans="1:1" x14ac:dyDescent="0.2">
      <c r="A87" s="52"/>
    </row>
    <row r="88" spans="1:1" x14ac:dyDescent="0.2">
      <c r="A88" s="52"/>
    </row>
    <row r="89" spans="1:1" x14ac:dyDescent="0.2">
      <c r="A89" s="52"/>
    </row>
    <row r="90" spans="1:1" x14ac:dyDescent="0.2">
      <c r="A90" s="52"/>
    </row>
    <row r="91" spans="1:1" x14ac:dyDescent="0.2">
      <c r="A91" s="52"/>
    </row>
  </sheetData>
  <mergeCells count="6">
    <mergeCell ref="A52:B52"/>
    <mergeCell ref="A1:G1"/>
    <mergeCell ref="A48:B48"/>
    <mergeCell ref="A49:B49"/>
    <mergeCell ref="A50:B50"/>
    <mergeCell ref="A51:B51"/>
  </mergeCells>
  <conditionalFormatting sqref="F2:F3 F5:F65536">
    <cfRule type="cellIs" dxfId="65" priority="1" stopIfTrue="1" operator="between">
      <formula>0.009</formula>
      <formula>-0.009</formula>
    </cfRule>
  </conditionalFormatting>
  <hyperlinks>
    <hyperlink ref="A61" r:id="rId1" tooltip="https://www.franklintempletonindia.com/downloadsServlet/pdf/product-labels-jg9o5k7l" display="https://www.franklintempletonindia.com/downloadsServlet/pdf/product-labels-jg9o5k7l" xr:uid="{00000000-0004-0000-09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90"/>
  <sheetViews>
    <sheetView workbookViewId="0">
      <selection sqref="A1:G1"/>
    </sheetView>
  </sheetViews>
  <sheetFormatPr defaultColWidth="9.21875" defaultRowHeight="10.199999999999999" x14ac:dyDescent="0.2"/>
  <cols>
    <col min="1" max="1" width="38.77734375" style="9" bestFit="1" customWidth="1"/>
    <col min="2" max="2" width="54" style="9" bestFit="1" customWidth="1"/>
    <col min="3" max="3" width="24.77734375" style="9" bestFit="1" customWidth="1"/>
    <col min="4" max="4" width="15.21875" style="10" bestFit="1" customWidth="1"/>
    <col min="5" max="5" width="23" style="13" bestFit="1" customWidth="1"/>
    <col min="6" max="6" width="13.5546875" style="14" bestFit="1" customWidth="1"/>
    <col min="7" max="7" width="14.21875" style="13" customWidth="1"/>
    <col min="8" max="16384" width="9.21875" style="9"/>
  </cols>
  <sheetData>
    <row r="1" spans="1:7" s="1" customFormat="1" ht="13.8" x14ac:dyDescent="0.2">
      <c r="A1" s="77" t="s">
        <v>1086</v>
      </c>
      <c r="B1" s="78"/>
      <c r="C1" s="78"/>
      <c r="D1" s="78"/>
      <c r="E1" s="78"/>
      <c r="F1" s="78"/>
      <c r="G1" s="78"/>
    </row>
    <row r="2" spans="1:7" s="1" customFormat="1" ht="11.4" x14ac:dyDescent="0.2">
      <c r="D2" s="6"/>
      <c r="E2" s="7"/>
      <c r="F2" s="12"/>
      <c r="G2" s="13"/>
    </row>
    <row r="3" spans="1:7" s="1" customFormat="1" ht="12" x14ac:dyDescent="0.2">
      <c r="A3" s="11" t="s">
        <v>7</v>
      </c>
      <c r="B3" s="2"/>
      <c r="C3" s="3"/>
      <c r="D3" s="4"/>
      <c r="E3" s="5"/>
      <c r="F3" s="12"/>
      <c r="G3" s="13"/>
    </row>
    <row r="4" spans="1:7" s="1" customFormat="1" ht="17.55" customHeight="1" x14ac:dyDescent="0.2">
      <c r="A4" s="8" t="s">
        <v>2</v>
      </c>
      <c r="B4" s="8" t="s">
        <v>0</v>
      </c>
      <c r="C4" s="17" t="s">
        <v>801</v>
      </c>
      <c r="D4" s="16" t="s">
        <v>1</v>
      </c>
      <c r="E4" s="15" t="s">
        <v>3</v>
      </c>
      <c r="F4" s="15" t="s">
        <v>4</v>
      </c>
      <c r="G4" s="15" t="s">
        <v>6</v>
      </c>
    </row>
    <row r="5" spans="1:7" x14ac:dyDescent="0.2">
      <c r="A5" s="21" t="s">
        <v>31</v>
      </c>
      <c r="B5" s="22"/>
      <c r="C5" s="22"/>
      <c r="D5" s="23"/>
      <c r="E5" s="24"/>
      <c r="F5" s="25"/>
      <c r="G5" s="24"/>
    </row>
    <row r="6" spans="1:7" x14ac:dyDescent="0.2">
      <c r="A6" s="26" t="s">
        <v>32</v>
      </c>
      <c r="B6" s="27"/>
      <c r="C6" s="27"/>
      <c r="D6" s="28"/>
      <c r="E6" s="29"/>
      <c r="F6" s="30"/>
      <c r="G6" s="29"/>
    </row>
    <row r="7" spans="1:7" x14ac:dyDescent="0.2">
      <c r="A7" s="27" t="s">
        <v>1080</v>
      </c>
      <c r="B7" s="27" t="s">
        <v>1081</v>
      </c>
      <c r="C7" s="27" t="s">
        <v>80</v>
      </c>
      <c r="D7" s="31">
        <v>68</v>
      </c>
      <c r="E7" s="29">
        <v>912.9</v>
      </c>
      <c r="F7" s="30">
        <v>11.922269175481899</v>
      </c>
      <c r="G7" s="29">
        <v>4.3600000000000003</v>
      </c>
    </row>
    <row r="8" spans="1:7" x14ac:dyDescent="0.2">
      <c r="A8" s="27" t="s">
        <v>994</v>
      </c>
      <c r="B8" s="27" t="s">
        <v>995</v>
      </c>
      <c r="C8" s="27" t="s">
        <v>909</v>
      </c>
      <c r="D8" s="31">
        <v>75</v>
      </c>
      <c r="E8" s="29">
        <v>756.21749999999997</v>
      </c>
      <c r="F8" s="30">
        <v>9.8760308798443894</v>
      </c>
      <c r="G8" s="29">
        <v>4.0199999999999996</v>
      </c>
    </row>
    <row r="9" spans="1:7" x14ac:dyDescent="0.2">
      <c r="A9" s="27" t="s">
        <v>975</v>
      </c>
      <c r="B9" s="27" t="s">
        <v>976</v>
      </c>
      <c r="C9" s="27" t="s">
        <v>80</v>
      </c>
      <c r="D9" s="31">
        <v>71</v>
      </c>
      <c r="E9" s="29">
        <v>717.68717000000004</v>
      </c>
      <c r="F9" s="30">
        <v>9.3728334149740409</v>
      </c>
      <c r="G9" s="29">
        <v>4.1500000000000004</v>
      </c>
    </row>
    <row r="10" spans="1:7" x14ac:dyDescent="0.2">
      <c r="A10" s="27" t="s">
        <v>1087</v>
      </c>
      <c r="B10" s="27" t="s">
        <v>1088</v>
      </c>
      <c r="C10" s="27" t="s">
        <v>965</v>
      </c>
      <c r="D10" s="31">
        <v>70000</v>
      </c>
      <c r="E10" s="29">
        <v>706.66330000000005</v>
      </c>
      <c r="F10" s="30">
        <v>9.2288641461652805</v>
      </c>
      <c r="G10" s="29">
        <v>4.2750000000000004</v>
      </c>
    </row>
    <row r="11" spans="1:7" x14ac:dyDescent="0.2">
      <c r="A11" s="27" t="s">
        <v>1075</v>
      </c>
      <c r="B11" s="27" t="s">
        <v>1076</v>
      </c>
      <c r="C11" s="27" t="s">
        <v>80</v>
      </c>
      <c r="D11" s="31">
        <v>70</v>
      </c>
      <c r="E11" s="29">
        <v>704.26930000000004</v>
      </c>
      <c r="F11" s="30">
        <v>9.1975990432995705</v>
      </c>
      <c r="G11" s="29">
        <v>3.7686999999999999</v>
      </c>
    </row>
    <row r="12" spans="1:7" x14ac:dyDescent="0.2">
      <c r="A12" s="27" t="s">
        <v>940</v>
      </c>
      <c r="B12" s="27" t="s">
        <v>941</v>
      </c>
      <c r="C12" s="27" t="s">
        <v>942</v>
      </c>
      <c r="D12" s="31">
        <v>70</v>
      </c>
      <c r="E12" s="29">
        <v>703.12969999999996</v>
      </c>
      <c r="F12" s="30">
        <v>9.1827161229880598</v>
      </c>
      <c r="G12" s="29">
        <v>4.2347000000000001</v>
      </c>
    </row>
    <row r="13" spans="1:7" x14ac:dyDescent="0.2">
      <c r="A13" s="27" t="s">
        <v>996</v>
      </c>
      <c r="B13" s="27" t="s">
        <v>997</v>
      </c>
      <c r="C13" s="27" t="s">
        <v>909</v>
      </c>
      <c r="D13" s="31">
        <v>47</v>
      </c>
      <c r="E13" s="29">
        <v>637.96060999999997</v>
      </c>
      <c r="F13" s="30">
        <v>8.3316224293729899</v>
      </c>
      <c r="G13" s="29">
        <v>4.3</v>
      </c>
    </row>
    <row r="14" spans="1:7" x14ac:dyDescent="0.2">
      <c r="A14" s="27" t="s">
        <v>805</v>
      </c>
      <c r="B14" s="27" t="s">
        <v>806</v>
      </c>
      <c r="C14" s="27" t="s">
        <v>80</v>
      </c>
      <c r="D14" s="31">
        <v>37</v>
      </c>
      <c r="E14" s="29">
        <v>371.24653000000001</v>
      </c>
      <c r="F14" s="30">
        <v>4.8483963863770398</v>
      </c>
      <c r="G14" s="29">
        <v>3.9003000000000001</v>
      </c>
    </row>
    <row r="15" spans="1:7" x14ac:dyDescent="0.2">
      <c r="A15" s="27" t="s">
        <v>1084</v>
      </c>
      <c r="B15" s="27" t="s">
        <v>1085</v>
      </c>
      <c r="C15" s="27" t="s">
        <v>909</v>
      </c>
      <c r="D15" s="31">
        <v>31</v>
      </c>
      <c r="E15" s="29">
        <v>313.69396</v>
      </c>
      <c r="F15" s="30">
        <v>4.0967727350671899</v>
      </c>
      <c r="G15" s="29">
        <v>4.3000999999999996</v>
      </c>
    </row>
    <row r="16" spans="1:7" x14ac:dyDescent="0.2">
      <c r="A16" s="27" t="s">
        <v>1077</v>
      </c>
      <c r="B16" s="27" t="s">
        <v>1078</v>
      </c>
      <c r="C16" s="27" t="s">
        <v>1016</v>
      </c>
      <c r="D16" s="31">
        <v>20</v>
      </c>
      <c r="E16" s="29">
        <v>266.88900000000001</v>
      </c>
      <c r="F16" s="30">
        <v>3.4855104589496899</v>
      </c>
      <c r="G16" s="29">
        <v>4.375</v>
      </c>
    </row>
    <row r="17" spans="1:9" x14ac:dyDescent="0.2">
      <c r="A17" s="27" t="s">
        <v>953</v>
      </c>
      <c r="B17" s="27" t="s">
        <v>954</v>
      </c>
      <c r="C17" s="27" t="s">
        <v>80</v>
      </c>
      <c r="D17" s="31">
        <v>22</v>
      </c>
      <c r="E17" s="29">
        <v>221.68476000000001</v>
      </c>
      <c r="F17" s="30">
        <v>2.8951532268836599</v>
      </c>
      <c r="G17" s="29">
        <v>3.9451999999999998</v>
      </c>
    </row>
    <row r="18" spans="1:9" x14ac:dyDescent="0.2">
      <c r="A18" s="27" t="s">
        <v>802</v>
      </c>
      <c r="B18" s="27" t="s">
        <v>803</v>
      </c>
      <c r="C18" s="27" t="s">
        <v>804</v>
      </c>
      <c r="D18" s="31">
        <v>11</v>
      </c>
      <c r="E18" s="29">
        <v>110.59641999999999</v>
      </c>
      <c r="F18" s="30">
        <v>1.44436443102711</v>
      </c>
      <c r="G18" s="29">
        <v>3.7698</v>
      </c>
    </row>
    <row r="19" spans="1:9" x14ac:dyDescent="0.2">
      <c r="A19" s="27" t="s">
        <v>1070</v>
      </c>
      <c r="B19" s="27" t="s">
        <v>1071</v>
      </c>
      <c r="C19" s="27" t="s">
        <v>909</v>
      </c>
      <c r="D19" s="31">
        <v>40</v>
      </c>
      <c r="E19" s="29">
        <v>40.054000000000002</v>
      </c>
      <c r="F19" s="30">
        <v>0.52309625320927799</v>
      </c>
      <c r="G19" s="29">
        <v>3.5449999999999999</v>
      </c>
    </row>
    <row r="20" spans="1:9" x14ac:dyDescent="0.2">
      <c r="A20" s="27" t="s">
        <v>988</v>
      </c>
      <c r="B20" s="27" t="s">
        <v>989</v>
      </c>
      <c r="C20" s="27" t="s">
        <v>80</v>
      </c>
      <c r="D20" s="31">
        <v>3</v>
      </c>
      <c r="E20" s="29">
        <v>30.22437</v>
      </c>
      <c r="F20" s="30">
        <v>0.39472349085262198</v>
      </c>
      <c r="G20" s="29">
        <v>3.9990000000000001</v>
      </c>
    </row>
    <row r="21" spans="1:9" x14ac:dyDescent="0.2">
      <c r="A21" s="27" t="s">
        <v>966</v>
      </c>
      <c r="B21" s="27" t="s">
        <v>967</v>
      </c>
      <c r="C21" s="27" t="s">
        <v>80</v>
      </c>
      <c r="D21" s="31">
        <v>3</v>
      </c>
      <c r="E21" s="29">
        <v>30.120809999999999</v>
      </c>
      <c r="F21" s="30">
        <v>0.393371020488055</v>
      </c>
      <c r="G21" s="29">
        <v>3.8</v>
      </c>
    </row>
    <row r="22" spans="1:9" x14ac:dyDescent="0.2">
      <c r="A22" s="27" t="s">
        <v>1066</v>
      </c>
      <c r="B22" s="27" t="s">
        <v>1067</v>
      </c>
      <c r="C22" s="27" t="s">
        <v>80</v>
      </c>
      <c r="D22" s="31">
        <v>2</v>
      </c>
      <c r="E22" s="29">
        <v>26.66432</v>
      </c>
      <c r="F22" s="30">
        <v>0.34823003660990698</v>
      </c>
      <c r="G22" s="29">
        <v>4.1048999999999998</v>
      </c>
    </row>
    <row r="23" spans="1:9" x14ac:dyDescent="0.2">
      <c r="A23" s="26" t="s">
        <v>33</v>
      </c>
      <c r="B23" s="26"/>
      <c r="C23" s="26"/>
      <c r="D23" s="32"/>
      <c r="E23" s="33">
        <f>SUM(E6:E22)</f>
        <v>6550.0017500000004</v>
      </c>
      <c r="F23" s="34">
        <f>SUM(F6:F22)</f>
        <v>85.541553251590798</v>
      </c>
      <c r="G23" s="33"/>
      <c r="H23" s="18"/>
      <c r="I23" s="18"/>
    </row>
    <row r="24" spans="1:9" x14ac:dyDescent="0.2">
      <c r="A24" s="27"/>
      <c r="B24" s="27"/>
      <c r="C24" s="27"/>
      <c r="D24" s="28"/>
      <c r="E24" s="29"/>
      <c r="F24" s="30"/>
      <c r="G24" s="29"/>
    </row>
    <row r="25" spans="1:9" x14ac:dyDescent="0.2">
      <c r="A25" s="26" t="s">
        <v>49</v>
      </c>
      <c r="B25" s="27"/>
      <c r="C25" s="27"/>
      <c r="D25" s="28"/>
      <c r="E25" s="29"/>
      <c r="F25" s="30"/>
      <c r="G25" s="29"/>
    </row>
    <row r="26" spans="1:9" x14ac:dyDescent="0.2">
      <c r="A26" s="26" t="s">
        <v>807</v>
      </c>
      <c r="B26" s="27"/>
      <c r="C26" s="27"/>
      <c r="D26" s="28"/>
      <c r="E26" s="29"/>
      <c r="F26" s="30"/>
      <c r="G26" s="29"/>
    </row>
    <row r="27" spans="1:9" x14ac:dyDescent="0.2">
      <c r="A27" s="27" t="s">
        <v>998</v>
      </c>
      <c r="B27" s="27" t="s">
        <v>999</v>
      </c>
      <c r="C27" s="27" t="s">
        <v>50</v>
      </c>
      <c r="D27" s="31">
        <v>760</v>
      </c>
      <c r="E27" s="29">
        <v>751.79960000000005</v>
      </c>
      <c r="F27" s="30">
        <v>9.8183340970747999</v>
      </c>
      <c r="G27" s="29">
        <v>4.0217000000000001</v>
      </c>
    </row>
    <row r="28" spans="1:9" x14ac:dyDescent="0.2">
      <c r="A28" s="26" t="s">
        <v>33</v>
      </c>
      <c r="B28" s="26"/>
      <c r="C28" s="26"/>
      <c r="D28" s="32"/>
      <c r="E28" s="33">
        <f>SUM(E26:E27)</f>
        <v>751.79960000000005</v>
      </c>
      <c r="F28" s="34">
        <f>SUM(F26:F27)</f>
        <v>9.8183340970747999</v>
      </c>
      <c r="G28" s="33"/>
      <c r="H28" s="18"/>
      <c r="I28" s="18"/>
    </row>
    <row r="29" spans="1:9" x14ac:dyDescent="0.2">
      <c r="A29" s="27"/>
      <c r="B29" s="27"/>
      <c r="C29" s="27"/>
      <c r="D29" s="28"/>
      <c r="E29" s="29"/>
      <c r="F29" s="30"/>
      <c r="G29" s="29"/>
    </row>
    <row r="30" spans="1:9" x14ac:dyDescent="0.2">
      <c r="A30" s="26" t="s">
        <v>35</v>
      </c>
      <c r="B30" s="26"/>
      <c r="C30" s="26"/>
      <c r="D30" s="32"/>
      <c r="E30" s="33">
        <f>E23+E28</f>
        <v>7301.8013500000006</v>
      </c>
      <c r="F30" s="34">
        <f>F23+F28</f>
        <v>95.359887348665595</v>
      </c>
      <c r="G30" s="33"/>
      <c r="H30" s="18"/>
      <c r="I30" s="18"/>
    </row>
    <row r="31" spans="1:9" x14ac:dyDescent="0.2">
      <c r="A31" s="26"/>
      <c r="B31" s="26"/>
      <c r="C31" s="26"/>
      <c r="D31" s="32"/>
      <c r="E31" s="33"/>
      <c r="F31" s="34"/>
      <c r="G31" s="33"/>
      <c r="H31" s="18"/>
      <c r="I31" s="18"/>
    </row>
    <row r="32" spans="1:9" x14ac:dyDescent="0.2">
      <c r="A32" s="26" t="s">
        <v>37</v>
      </c>
      <c r="B32" s="26"/>
      <c r="C32" s="26"/>
      <c r="D32" s="32"/>
      <c r="E32" s="33">
        <f>E34-(E23+E28)</f>
        <v>355.29803739999898</v>
      </c>
      <c r="F32" s="34">
        <f>F34-(F23+F28)</f>
        <v>4.6401126513344053</v>
      </c>
      <c r="G32" s="33"/>
      <c r="H32" s="18"/>
      <c r="I32" s="18"/>
    </row>
    <row r="33" spans="1:9" x14ac:dyDescent="0.2">
      <c r="A33" s="26"/>
      <c r="B33" s="26"/>
      <c r="C33" s="26"/>
      <c r="D33" s="32"/>
      <c r="E33" s="33"/>
      <c r="F33" s="34"/>
      <c r="G33" s="33"/>
      <c r="H33" s="18"/>
      <c r="I33" s="18"/>
    </row>
    <row r="34" spans="1:9" x14ac:dyDescent="0.2">
      <c r="A34" s="35" t="s">
        <v>36</v>
      </c>
      <c r="B34" s="35"/>
      <c r="C34" s="35"/>
      <c r="D34" s="36"/>
      <c r="E34" s="37">
        <v>7657.0993873999996</v>
      </c>
      <c r="F34" s="38">
        <v>100</v>
      </c>
      <c r="G34" s="37"/>
      <c r="H34" s="18"/>
      <c r="I34" s="18"/>
    </row>
    <row r="36" spans="1:9" x14ac:dyDescent="0.2">
      <c r="A36" s="18" t="s">
        <v>38</v>
      </c>
    </row>
    <row r="38" spans="1:9" x14ac:dyDescent="0.2">
      <c r="A38" s="18" t="s">
        <v>39</v>
      </c>
    </row>
    <row r="39" spans="1:9" x14ac:dyDescent="0.2">
      <c r="A39" s="18" t="s">
        <v>40</v>
      </c>
    </row>
    <row r="40" spans="1:9" x14ac:dyDescent="0.2">
      <c r="A40" s="18" t="s">
        <v>41</v>
      </c>
      <c r="B40" s="18"/>
      <c r="C40" s="39" t="s">
        <v>43</v>
      </c>
      <c r="D40" s="19" t="s">
        <v>42</v>
      </c>
    </row>
    <row r="41" spans="1:9" x14ac:dyDescent="0.2">
      <c r="A41" s="9" t="s">
        <v>62</v>
      </c>
      <c r="C41" s="40">
        <v>12.4818</v>
      </c>
      <c r="D41" s="40">
        <v>12.7257</v>
      </c>
    </row>
    <row r="42" spans="1:9" x14ac:dyDescent="0.2">
      <c r="A42" s="9" t="s">
        <v>1072</v>
      </c>
      <c r="C42" s="40">
        <v>10.7201</v>
      </c>
      <c r="D42" s="40">
        <v>10.1793</v>
      </c>
    </row>
    <row r="43" spans="1:9" x14ac:dyDescent="0.2">
      <c r="A43" s="9" t="s">
        <v>64</v>
      </c>
      <c r="C43" s="40">
        <v>10.3551</v>
      </c>
      <c r="D43" s="40">
        <v>10.1755</v>
      </c>
    </row>
    <row r="44" spans="1:9" x14ac:dyDescent="0.2">
      <c r="A44" s="9" t="s">
        <v>65</v>
      </c>
      <c r="C44" s="40">
        <v>12.5617</v>
      </c>
      <c r="D44" s="40">
        <v>12.823399999999999</v>
      </c>
    </row>
    <row r="45" spans="1:9" x14ac:dyDescent="0.2">
      <c r="A45" s="9" t="s">
        <v>85</v>
      </c>
      <c r="C45" s="40">
        <v>10.7957</v>
      </c>
      <c r="D45" s="40">
        <v>10.270200000000001</v>
      </c>
    </row>
    <row r="47" spans="1:9" x14ac:dyDescent="0.2">
      <c r="A47" s="18" t="s">
        <v>45</v>
      </c>
    </row>
    <row r="48" spans="1:9" x14ac:dyDescent="0.2">
      <c r="A48" s="79" t="s">
        <v>59</v>
      </c>
      <c r="B48" s="80"/>
      <c r="C48" s="43" t="s">
        <v>60</v>
      </c>
    </row>
    <row r="49" spans="1:5" x14ac:dyDescent="0.2">
      <c r="A49" s="75" t="s">
        <v>1072</v>
      </c>
      <c r="B49" s="76"/>
      <c r="C49" s="44">
        <v>0.75</v>
      </c>
    </row>
    <row r="50" spans="1:5" x14ac:dyDescent="0.2">
      <c r="A50" s="75" t="s">
        <v>64</v>
      </c>
      <c r="B50" s="76"/>
      <c r="C50" s="44">
        <v>0.38</v>
      </c>
    </row>
    <row r="51" spans="1:5" x14ac:dyDescent="0.2">
      <c r="A51" s="75" t="s">
        <v>85</v>
      </c>
      <c r="B51" s="76"/>
      <c r="C51" s="44">
        <v>0.75</v>
      </c>
    </row>
    <row r="52" spans="1:5" x14ac:dyDescent="0.2">
      <c r="A52" s="9" t="s">
        <v>61</v>
      </c>
    </row>
    <row r="53" spans="1:5" x14ac:dyDescent="0.2">
      <c r="A53" s="9" t="s">
        <v>44</v>
      </c>
    </row>
    <row r="55" spans="1:5" x14ac:dyDescent="0.2">
      <c r="A55" s="18" t="s">
        <v>856</v>
      </c>
      <c r="D55" s="42">
        <v>0.19222847676712301</v>
      </c>
      <c r="E55" s="13" t="s">
        <v>47</v>
      </c>
    </row>
    <row r="57" spans="1:5" x14ac:dyDescent="0.2">
      <c r="A57" s="18" t="s">
        <v>761</v>
      </c>
      <c r="D57" s="41" t="s">
        <v>46</v>
      </c>
    </row>
    <row r="59" spans="1:5" x14ac:dyDescent="0.2">
      <c r="A59" s="18" t="s">
        <v>857</v>
      </c>
    </row>
    <row r="60" spans="1:5" x14ac:dyDescent="0.2">
      <c r="A60" s="48"/>
    </row>
    <row r="61" spans="1:5" x14ac:dyDescent="0.2">
      <c r="A61" s="48" t="s">
        <v>798</v>
      </c>
    </row>
    <row r="62" spans="1:5" x14ac:dyDescent="0.2">
      <c r="A62" s="51"/>
    </row>
    <row r="63" spans="1:5" x14ac:dyDescent="0.2">
      <c r="A63" s="52"/>
    </row>
    <row r="64" spans="1:5" x14ac:dyDescent="0.2">
      <c r="A64" s="52"/>
    </row>
    <row r="65" spans="1:1" x14ac:dyDescent="0.2">
      <c r="A65" s="52"/>
    </row>
    <row r="66" spans="1:1" x14ac:dyDescent="0.2">
      <c r="A66" s="52"/>
    </row>
    <row r="67" spans="1:1" x14ac:dyDescent="0.2">
      <c r="A67" s="52"/>
    </row>
    <row r="68" spans="1:1" x14ac:dyDescent="0.2">
      <c r="A68" s="52"/>
    </row>
    <row r="69" spans="1:1" x14ac:dyDescent="0.2">
      <c r="A69" s="52"/>
    </row>
    <row r="70" spans="1:1" x14ac:dyDescent="0.2">
      <c r="A70" s="52"/>
    </row>
    <row r="71" spans="1:1" x14ac:dyDescent="0.2">
      <c r="A71" s="52"/>
    </row>
    <row r="72" spans="1:1" x14ac:dyDescent="0.2">
      <c r="A72" s="52"/>
    </row>
    <row r="73" spans="1:1" x14ac:dyDescent="0.2">
      <c r="A73" s="52"/>
    </row>
    <row r="74" spans="1:1" x14ac:dyDescent="0.2">
      <c r="A74" s="52"/>
    </row>
    <row r="75" spans="1:1" x14ac:dyDescent="0.2">
      <c r="A75" s="48" t="s">
        <v>1073</v>
      </c>
    </row>
    <row r="76" spans="1:1" x14ac:dyDescent="0.2">
      <c r="A76" s="52"/>
    </row>
    <row r="77" spans="1:1" x14ac:dyDescent="0.2">
      <c r="A77" s="48" t="s">
        <v>859</v>
      </c>
    </row>
    <row r="78" spans="1:1" x14ac:dyDescent="0.2">
      <c r="A78" s="52"/>
    </row>
    <row r="79" spans="1:1" x14ac:dyDescent="0.2">
      <c r="A79" s="52"/>
    </row>
    <row r="80" spans="1:1" x14ac:dyDescent="0.2">
      <c r="A80" s="52"/>
    </row>
    <row r="81" spans="1:1" x14ac:dyDescent="0.2">
      <c r="A81" s="52"/>
    </row>
    <row r="82" spans="1:1" x14ac:dyDescent="0.2">
      <c r="A82" s="52"/>
    </row>
    <row r="83" spans="1:1" x14ac:dyDescent="0.2">
      <c r="A83" s="52"/>
    </row>
    <row r="84" spans="1:1" x14ac:dyDescent="0.2">
      <c r="A84" s="52"/>
    </row>
    <row r="85" spans="1:1" x14ac:dyDescent="0.2">
      <c r="A85" s="52"/>
    </row>
    <row r="86" spans="1:1" x14ac:dyDescent="0.2">
      <c r="A86" s="52"/>
    </row>
    <row r="87" spans="1:1" x14ac:dyDescent="0.2">
      <c r="A87" s="52"/>
    </row>
    <row r="88" spans="1:1" x14ac:dyDescent="0.2">
      <c r="A88" s="52"/>
    </row>
    <row r="89" spans="1:1" x14ac:dyDescent="0.2">
      <c r="A89" s="52"/>
    </row>
    <row r="90" spans="1:1" x14ac:dyDescent="0.2">
      <c r="A90" s="52"/>
    </row>
  </sheetData>
  <mergeCells count="5">
    <mergeCell ref="A1:G1"/>
    <mergeCell ref="A48:B48"/>
    <mergeCell ref="A49:B49"/>
    <mergeCell ref="A50:B50"/>
    <mergeCell ref="A51:B51"/>
  </mergeCells>
  <conditionalFormatting sqref="F2:F3 F5:F65536">
    <cfRule type="cellIs" dxfId="64" priority="1" stopIfTrue="1" operator="between">
      <formula>0.009</formula>
      <formula>-0.009</formula>
    </cfRule>
  </conditionalFormatting>
  <hyperlinks>
    <hyperlink ref="A60" r:id="rId1" tooltip="https://www.franklintempletonindia.com/downloadsServlet/pdf/product-labels-jg9o5k7l" display="https://www.franklintempletonindia.com/downloadsServlet/pdf/product-labels-jg9o5k7l" xr:uid="{00000000-0004-0000-0A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93"/>
  <sheetViews>
    <sheetView workbookViewId="0">
      <selection sqref="A1:G1"/>
    </sheetView>
  </sheetViews>
  <sheetFormatPr defaultColWidth="9.21875" defaultRowHeight="10.199999999999999" x14ac:dyDescent="0.2"/>
  <cols>
    <col min="1" max="1" width="38.77734375" style="9" bestFit="1" customWidth="1"/>
    <col min="2" max="2" width="54" style="9" bestFit="1" customWidth="1"/>
    <col min="3" max="3" width="24.77734375" style="9" bestFit="1" customWidth="1"/>
    <col min="4" max="4" width="15.21875" style="10" bestFit="1" customWidth="1"/>
    <col min="5" max="5" width="23" style="13" bestFit="1" customWidth="1"/>
    <col min="6" max="6" width="13.5546875" style="14" bestFit="1" customWidth="1"/>
    <col min="7" max="7" width="14.21875" style="13" customWidth="1"/>
    <col min="8" max="16384" width="9.21875" style="9"/>
  </cols>
  <sheetData>
    <row r="1" spans="1:7" s="1" customFormat="1" ht="13.8" x14ac:dyDescent="0.2">
      <c r="A1" s="77" t="s">
        <v>1089</v>
      </c>
      <c r="B1" s="78"/>
      <c r="C1" s="78"/>
      <c r="D1" s="78"/>
      <c r="E1" s="78"/>
      <c r="F1" s="78"/>
      <c r="G1" s="78"/>
    </row>
    <row r="2" spans="1:7" s="1" customFormat="1" ht="11.4" x14ac:dyDescent="0.2">
      <c r="D2" s="6"/>
      <c r="E2" s="7"/>
      <c r="F2" s="12"/>
      <c r="G2" s="13"/>
    </row>
    <row r="3" spans="1:7" s="1" customFormat="1" ht="12" x14ac:dyDescent="0.2">
      <c r="A3" s="11" t="s">
        <v>7</v>
      </c>
      <c r="B3" s="2"/>
      <c r="C3" s="3"/>
      <c r="D3" s="4"/>
      <c r="E3" s="5"/>
      <c r="F3" s="12"/>
      <c r="G3" s="13"/>
    </row>
    <row r="4" spans="1:7" s="1" customFormat="1" ht="17.55" customHeight="1" x14ac:dyDescent="0.2">
      <c r="A4" s="8" t="s">
        <v>2</v>
      </c>
      <c r="B4" s="8" t="s">
        <v>0</v>
      </c>
      <c r="C4" s="17" t="s">
        <v>801</v>
      </c>
      <c r="D4" s="16" t="s">
        <v>1</v>
      </c>
      <c r="E4" s="15" t="s">
        <v>3</v>
      </c>
      <c r="F4" s="15" t="s">
        <v>4</v>
      </c>
      <c r="G4" s="15" t="s">
        <v>6</v>
      </c>
    </row>
    <row r="5" spans="1:7" x14ac:dyDescent="0.2">
      <c r="A5" s="21" t="s">
        <v>31</v>
      </c>
      <c r="B5" s="22"/>
      <c r="C5" s="22"/>
      <c r="D5" s="23"/>
      <c r="E5" s="24"/>
      <c r="F5" s="25"/>
      <c r="G5" s="24"/>
    </row>
    <row r="6" spans="1:7" x14ac:dyDescent="0.2">
      <c r="A6" s="26" t="s">
        <v>32</v>
      </c>
      <c r="B6" s="27"/>
      <c r="C6" s="27"/>
      <c r="D6" s="28"/>
      <c r="E6" s="29"/>
      <c r="F6" s="30"/>
      <c r="G6" s="29"/>
    </row>
    <row r="7" spans="1:7" x14ac:dyDescent="0.2">
      <c r="A7" s="27" t="s">
        <v>959</v>
      </c>
      <c r="B7" s="27" t="s">
        <v>960</v>
      </c>
      <c r="C7" s="27" t="s">
        <v>80</v>
      </c>
      <c r="D7" s="31">
        <v>37</v>
      </c>
      <c r="E7" s="29">
        <v>489.76085999999998</v>
      </c>
      <c r="F7" s="30">
        <v>12.017411293310801</v>
      </c>
      <c r="G7" s="29">
        <v>3.9350999999999998</v>
      </c>
    </row>
    <row r="8" spans="1:7" x14ac:dyDescent="0.2">
      <c r="A8" s="27" t="s">
        <v>1048</v>
      </c>
      <c r="B8" s="27" t="s">
        <v>1049</v>
      </c>
      <c r="C8" s="27" t="s">
        <v>965</v>
      </c>
      <c r="D8" s="31">
        <v>37</v>
      </c>
      <c r="E8" s="29">
        <v>371.65057000000002</v>
      </c>
      <c r="F8" s="30">
        <v>9.1193031576336807</v>
      </c>
      <c r="G8" s="29">
        <v>3.7686000000000002</v>
      </c>
    </row>
    <row r="9" spans="1:7" x14ac:dyDescent="0.2">
      <c r="A9" s="27" t="s">
        <v>805</v>
      </c>
      <c r="B9" s="27" t="s">
        <v>806</v>
      </c>
      <c r="C9" s="27" t="s">
        <v>80</v>
      </c>
      <c r="D9" s="31">
        <v>37</v>
      </c>
      <c r="E9" s="29">
        <v>371.24653000000001</v>
      </c>
      <c r="F9" s="30">
        <v>9.1093891051735696</v>
      </c>
      <c r="G9" s="29">
        <v>3.9003000000000001</v>
      </c>
    </row>
    <row r="10" spans="1:7" x14ac:dyDescent="0.2">
      <c r="A10" s="27" t="s">
        <v>1084</v>
      </c>
      <c r="B10" s="27" t="s">
        <v>1085</v>
      </c>
      <c r="C10" s="27" t="s">
        <v>909</v>
      </c>
      <c r="D10" s="31">
        <v>36</v>
      </c>
      <c r="E10" s="29">
        <v>364.28976</v>
      </c>
      <c r="F10" s="30">
        <v>8.9386887222091893</v>
      </c>
      <c r="G10" s="29">
        <v>4.3000999999999996</v>
      </c>
    </row>
    <row r="11" spans="1:7" x14ac:dyDescent="0.2">
      <c r="A11" s="27" t="s">
        <v>940</v>
      </c>
      <c r="B11" s="27" t="s">
        <v>941</v>
      </c>
      <c r="C11" s="27" t="s">
        <v>942</v>
      </c>
      <c r="D11" s="31">
        <v>33</v>
      </c>
      <c r="E11" s="29">
        <v>331.47543000000002</v>
      </c>
      <c r="F11" s="30">
        <v>8.1335135191020491</v>
      </c>
      <c r="G11" s="29">
        <v>4.2347000000000001</v>
      </c>
    </row>
    <row r="12" spans="1:7" x14ac:dyDescent="0.2">
      <c r="A12" s="27" t="s">
        <v>1090</v>
      </c>
      <c r="B12" s="27" t="s">
        <v>1091</v>
      </c>
      <c r="C12" s="27" t="s">
        <v>80</v>
      </c>
      <c r="D12" s="31">
        <v>21</v>
      </c>
      <c r="E12" s="29">
        <v>284.30387999999999</v>
      </c>
      <c r="F12" s="30">
        <v>6.9760508388605702</v>
      </c>
      <c r="G12" s="29">
        <v>4.8501000000000003</v>
      </c>
    </row>
    <row r="13" spans="1:7" x14ac:dyDescent="0.2">
      <c r="A13" s="27" t="s">
        <v>988</v>
      </c>
      <c r="B13" s="27" t="s">
        <v>989</v>
      </c>
      <c r="C13" s="27" t="s">
        <v>80</v>
      </c>
      <c r="D13" s="31">
        <v>17</v>
      </c>
      <c r="E13" s="29">
        <v>171.27143000000001</v>
      </c>
      <c r="F13" s="30">
        <v>4.2025392088365097</v>
      </c>
      <c r="G13" s="29">
        <v>3.9990000000000001</v>
      </c>
    </row>
    <row r="14" spans="1:7" x14ac:dyDescent="0.2">
      <c r="A14" s="27" t="s">
        <v>996</v>
      </c>
      <c r="B14" s="27" t="s">
        <v>997</v>
      </c>
      <c r="C14" s="27" t="s">
        <v>909</v>
      </c>
      <c r="D14" s="31">
        <v>12</v>
      </c>
      <c r="E14" s="29">
        <v>162.88355999999999</v>
      </c>
      <c r="F14" s="30">
        <v>3.9967234895795101</v>
      </c>
      <c r="G14" s="29">
        <v>4.3</v>
      </c>
    </row>
    <row r="15" spans="1:7" x14ac:dyDescent="0.2">
      <c r="A15" s="27" t="s">
        <v>975</v>
      </c>
      <c r="B15" s="27" t="s">
        <v>976</v>
      </c>
      <c r="C15" s="27" t="s">
        <v>80</v>
      </c>
      <c r="D15" s="31">
        <v>12</v>
      </c>
      <c r="E15" s="29">
        <v>121.29924</v>
      </c>
      <c r="F15" s="30">
        <v>2.9763563724672002</v>
      </c>
      <c r="G15" s="29">
        <v>4.1500000000000004</v>
      </c>
    </row>
    <row r="16" spans="1:7" x14ac:dyDescent="0.2">
      <c r="A16" s="27" t="s">
        <v>953</v>
      </c>
      <c r="B16" s="27" t="s">
        <v>954</v>
      </c>
      <c r="C16" s="27" t="s">
        <v>80</v>
      </c>
      <c r="D16" s="31">
        <v>10</v>
      </c>
      <c r="E16" s="29">
        <v>100.7658</v>
      </c>
      <c r="F16" s="30">
        <v>2.47252110529922</v>
      </c>
      <c r="G16" s="29">
        <v>3.9451999999999998</v>
      </c>
    </row>
    <row r="17" spans="1:9" x14ac:dyDescent="0.2">
      <c r="A17" s="27" t="s">
        <v>1062</v>
      </c>
      <c r="B17" s="27" t="s">
        <v>1063</v>
      </c>
      <c r="C17" s="27" t="s">
        <v>80</v>
      </c>
      <c r="D17" s="31">
        <v>3</v>
      </c>
      <c r="E17" s="29">
        <v>40.622129999999999</v>
      </c>
      <c r="F17" s="30">
        <v>0.99675756821469697</v>
      </c>
      <c r="G17" s="29">
        <v>4.2</v>
      </c>
    </row>
    <row r="18" spans="1:9" x14ac:dyDescent="0.2">
      <c r="A18" s="27" t="s">
        <v>1077</v>
      </c>
      <c r="B18" s="27" t="s">
        <v>1078</v>
      </c>
      <c r="C18" s="27" t="s">
        <v>1016</v>
      </c>
      <c r="D18" s="31">
        <v>3</v>
      </c>
      <c r="E18" s="29">
        <v>40.033349999999999</v>
      </c>
      <c r="F18" s="30">
        <v>0.98231049414414895</v>
      </c>
      <c r="G18" s="29">
        <v>4.375</v>
      </c>
    </row>
    <row r="19" spans="1:9" x14ac:dyDescent="0.2">
      <c r="A19" s="27" t="s">
        <v>1092</v>
      </c>
      <c r="B19" s="27" t="s">
        <v>1093</v>
      </c>
      <c r="C19" s="27" t="s">
        <v>909</v>
      </c>
      <c r="D19" s="31">
        <v>3</v>
      </c>
      <c r="E19" s="29">
        <v>30.21405</v>
      </c>
      <c r="F19" s="30">
        <v>0.74137134128410498</v>
      </c>
      <c r="G19" s="29">
        <v>4.0149999999999997</v>
      </c>
    </row>
    <row r="20" spans="1:9" x14ac:dyDescent="0.2">
      <c r="A20" s="27" t="s">
        <v>955</v>
      </c>
      <c r="B20" s="27" t="s">
        <v>956</v>
      </c>
      <c r="C20" s="27" t="s">
        <v>80</v>
      </c>
      <c r="D20" s="31">
        <v>3</v>
      </c>
      <c r="E20" s="29">
        <v>30.135570000000001</v>
      </c>
      <c r="F20" s="30">
        <v>0.73944565363667003</v>
      </c>
      <c r="G20" s="29">
        <v>3.6751</v>
      </c>
    </row>
    <row r="21" spans="1:9" x14ac:dyDescent="0.2">
      <c r="A21" s="27" t="s">
        <v>1066</v>
      </c>
      <c r="B21" s="27" t="s">
        <v>1067</v>
      </c>
      <c r="C21" s="27" t="s">
        <v>80</v>
      </c>
      <c r="D21" s="31">
        <v>2</v>
      </c>
      <c r="E21" s="29">
        <v>26.66432</v>
      </c>
      <c r="F21" s="30">
        <v>0.65427053582120198</v>
      </c>
      <c r="G21" s="29">
        <v>4.1048999999999998</v>
      </c>
    </row>
    <row r="22" spans="1:9" x14ac:dyDescent="0.2">
      <c r="A22" s="27" t="s">
        <v>1070</v>
      </c>
      <c r="B22" s="27" t="s">
        <v>1071</v>
      </c>
      <c r="C22" s="27" t="s">
        <v>909</v>
      </c>
      <c r="D22" s="31">
        <v>16</v>
      </c>
      <c r="E22" s="29">
        <v>16.021599999999999</v>
      </c>
      <c r="F22" s="30">
        <v>0.393126875791806</v>
      </c>
      <c r="G22" s="29">
        <v>3.5449999999999999</v>
      </c>
    </row>
    <row r="23" spans="1:9" x14ac:dyDescent="0.2">
      <c r="A23" s="26" t="s">
        <v>33</v>
      </c>
      <c r="B23" s="26"/>
      <c r="C23" s="26"/>
      <c r="D23" s="32"/>
      <c r="E23" s="33">
        <f>SUM(E6:E22)</f>
        <v>2952.6380800000002</v>
      </c>
      <c r="F23" s="34">
        <f>SUM(F6:F22)</f>
        <v>72.449779281364911</v>
      </c>
      <c r="G23" s="33"/>
      <c r="H23" s="18"/>
      <c r="I23" s="18"/>
    </row>
    <row r="24" spans="1:9" x14ac:dyDescent="0.2">
      <c r="A24" s="27"/>
      <c r="B24" s="27"/>
      <c r="C24" s="27"/>
      <c r="D24" s="28"/>
      <c r="E24" s="29"/>
      <c r="F24" s="30"/>
      <c r="G24" s="29"/>
    </row>
    <row r="25" spans="1:9" x14ac:dyDescent="0.2">
      <c r="A25" s="26" t="s">
        <v>49</v>
      </c>
      <c r="B25" s="27"/>
      <c r="C25" s="27"/>
      <c r="D25" s="28"/>
      <c r="E25" s="29"/>
      <c r="F25" s="30"/>
      <c r="G25" s="29"/>
    </row>
    <row r="26" spans="1:9" x14ac:dyDescent="0.2">
      <c r="A26" s="26" t="s">
        <v>807</v>
      </c>
      <c r="B26" s="27"/>
      <c r="C26" s="27"/>
      <c r="D26" s="28"/>
      <c r="E26" s="29"/>
      <c r="F26" s="30"/>
      <c r="G26" s="29"/>
    </row>
    <row r="27" spans="1:9" x14ac:dyDescent="0.2">
      <c r="A27" s="27" t="s">
        <v>998</v>
      </c>
      <c r="B27" s="27" t="s">
        <v>999</v>
      </c>
      <c r="C27" s="27" t="s">
        <v>50</v>
      </c>
      <c r="D27" s="31">
        <v>405</v>
      </c>
      <c r="E27" s="29">
        <v>400.63004999999998</v>
      </c>
      <c r="F27" s="30">
        <v>9.8303814790542106</v>
      </c>
      <c r="G27" s="29">
        <v>4.0217000000000001</v>
      </c>
    </row>
    <row r="28" spans="1:9" x14ac:dyDescent="0.2">
      <c r="A28" s="26" t="s">
        <v>33</v>
      </c>
      <c r="B28" s="26"/>
      <c r="C28" s="26"/>
      <c r="D28" s="32"/>
      <c r="E28" s="33">
        <f>SUM(E26:E27)</f>
        <v>400.63004999999998</v>
      </c>
      <c r="F28" s="34">
        <f>SUM(F26:F27)</f>
        <v>9.8303814790542106</v>
      </c>
      <c r="G28" s="33"/>
      <c r="H28" s="18"/>
      <c r="I28" s="18"/>
    </row>
    <row r="29" spans="1:9" x14ac:dyDescent="0.2">
      <c r="A29" s="27"/>
      <c r="B29" s="27"/>
      <c r="C29" s="27"/>
      <c r="D29" s="28"/>
      <c r="E29" s="29"/>
      <c r="F29" s="30"/>
      <c r="G29" s="29"/>
    </row>
    <row r="30" spans="1:9" x14ac:dyDescent="0.2">
      <c r="A30" s="26" t="s">
        <v>35</v>
      </c>
      <c r="B30" s="26"/>
      <c r="C30" s="26"/>
      <c r="D30" s="32"/>
      <c r="E30" s="33">
        <f>E23+E28</f>
        <v>3353.2681300000004</v>
      </c>
      <c r="F30" s="34">
        <f>F23+F28</f>
        <v>82.280160760419122</v>
      </c>
      <c r="G30" s="33"/>
      <c r="H30" s="18"/>
      <c r="I30" s="18"/>
    </row>
    <row r="31" spans="1:9" x14ac:dyDescent="0.2">
      <c r="A31" s="26"/>
      <c r="B31" s="26"/>
      <c r="C31" s="26"/>
      <c r="D31" s="32"/>
      <c r="E31" s="33"/>
      <c r="F31" s="34"/>
      <c r="G31" s="33"/>
      <c r="H31" s="18"/>
      <c r="I31" s="18"/>
    </row>
    <row r="32" spans="1:9" x14ac:dyDescent="0.2">
      <c r="A32" s="26" t="s">
        <v>37</v>
      </c>
      <c r="B32" s="26"/>
      <c r="C32" s="26"/>
      <c r="D32" s="32"/>
      <c r="E32" s="33">
        <f>E34-(E23+E28)</f>
        <v>722.15916499999958</v>
      </c>
      <c r="F32" s="34">
        <f>F34-(F23+F28)</f>
        <v>17.719839239580878</v>
      </c>
      <c r="G32" s="33"/>
      <c r="H32" s="18"/>
      <c r="I32" s="18"/>
    </row>
    <row r="33" spans="1:9" x14ac:dyDescent="0.2">
      <c r="A33" s="26"/>
      <c r="B33" s="26"/>
      <c r="C33" s="26"/>
      <c r="D33" s="32"/>
      <c r="E33" s="33"/>
      <c r="F33" s="34"/>
      <c r="G33" s="33"/>
      <c r="H33" s="18"/>
      <c r="I33" s="18"/>
    </row>
    <row r="34" spans="1:9" x14ac:dyDescent="0.2">
      <c r="A34" s="35" t="s">
        <v>36</v>
      </c>
      <c r="B34" s="35"/>
      <c r="C34" s="35"/>
      <c r="D34" s="36"/>
      <c r="E34" s="37">
        <v>4075.427295</v>
      </c>
      <c r="F34" s="38">
        <v>100</v>
      </c>
      <c r="G34" s="37"/>
      <c r="H34" s="18"/>
      <c r="I34" s="18"/>
    </row>
    <row r="36" spans="1:9" x14ac:dyDescent="0.2">
      <c r="A36" s="18" t="s">
        <v>38</v>
      </c>
    </row>
    <row r="38" spans="1:9" x14ac:dyDescent="0.2">
      <c r="A38" s="18" t="s">
        <v>39</v>
      </c>
    </row>
    <row r="39" spans="1:9" x14ac:dyDescent="0.2">
      <c r="A39" s="18" t="s">
        <v>40</v>
      </c>
    </row>
    <row r="40" spans="1:9" x14ac:dyDescent="0.2">
      <c r="A40" s="18" t="s">
        <v>41</v>
      </c>
      <c r="B40" s="18"/>
      <c r="C40" s="39" t="s">
        <v>43</v>
      </c>
      <c r="D40" s="19" t="s">
        <v>42</v>
      </c>
    </row>
    <row r="41" spans="1:9" x14ac:dyDescent="0.2">
      <c r="A41" s="9" t="s">
        <v>62</v>
      </c>
      <c r="C41" s="40">
        <v>12.566599999999999</v>
      </c>
      <c r="D41" s="40">
        <v>12.8063</v>
      </c>
    </row>
    <row r="42" spans="1:9" x14ac:dyDescent="0.2">
      <c r="A42" s="9" t="s">
        <v>1072</v>
      </c>
      <c r="C42" s="40">
        <v>10.817299999999999</v>
      </c>
      <c r="D42" s="40">
        <v>10.225300000000001</v>
      </c>
    </row>
    <row r="43" spans="1:9" x14ac:dyDescent="0.2">
      <c r="A43" s="9" t="s">
        <v>64</v>
      </c>
      <c r="C43" s="40">
        <v>10.426399999999999</v>
      </c>
      <c r="D43" s="40">
        <v>10.226699999999999</v>
      </c>
    </row>
    <row r="44" spans="1:9" x14ac:dyDescent="0.2">
      <c r="A44" s="9" t="s">
        <v>65</v>
      </c>
      <c r="C44" s="40">
        <v>12.648899999999999</v>
      </c>
      <c r="D44" s="40">
        <v>12.906499999999999</v>
      </c>
    </row>
    <row r="45" spans="1:9" x14ac:dyDescent="0.2">
      <c r="A45" s="9" t="s">
        <v>85</v>
      </c>
      <c r="C45" s="40">
        <v>10.895</v>
      </c>
      <c r="D45" s="40">
        <v>10.3187</v>
      </c>
    </row>
    <row r="46" spans="1:9" x14ac:dyDescent="0.2">
      <c r="A46" s="9" t="s">
        <v>67</v>
      </c>
      <c r="C46" s="40">
        <v>10.507300000000001</v>
      </c>
      <c r="D46" s="40">
        <v>10.3246</v>
      </c>
    </row>
    <row r="48" spans="1:9" x14ac:dyDescent="0.2">
      <c r="A48" s="18" t="s">
        <v>45</v>
      </c>
    </row>
    <row r="49" spans="1:5" x14ac:dyDescent="0.2">
      <c r="A49" s="79" t="s">
        <v>59</v>
      </c>
      <c r="B49" s="80"/>
      <c r="C49" s="43" t="s">
        <v>60</v>
      </c>
    </row>
    <row r="50" spans="1:5" x14ac:dyDescent="0.2">
      <c r="A50" s="75" t="s">
        <v>1072</v>
      </c>
      <c r="B50" s="76"/>
      <c r="C50" s="44">
        <v>0.79500000000000004</v>
      </c>
    </row>
    <row r="51" spans="1:5" x14ac:dyDescent="0.2">
      <c r="A51" s="75" t="s">
        <v>64</v>
      </c>
      <c r="B51" s="76"/>
      <c r="C51" s="44">
        <v>0.39500000000000002</v>
      </c>
    </row>
    <row r="52" spans="1:5" x14ac:dyDescent="0.2">
      <c r="A52" s="75" t="s">
        <v>85</v>
      </c>
      <c r="B52" s="76"/>
      <c r="C52" s="44">
        <v>0.79500000000000004</v>
      </c>
    </row>
    <row r="53" spans="1:5" x14ac:dyDescent="0.2">
      <c r="A53" s="75" t="s">
        <v>67</v>
      </c>
      <c r="B53" s="76"/>
      <c r="C53" s="44">
        <v>0.39500000000000002</v>
      </c>
    </row>
    <row r="54" spans="1:5" x14ac:dyDescent="0.2">
      <c r="A54" s="9" t="s">
        <v>61</v>
      </c>
    </row>
    <row r="55" spans="1:5" x14ac:dyDescent="0.2">
      <c r="A55" s="9" t="s">
        <v>44</v>
      </c>
    </row>
    <row r="57" spans="1:5" x14ac:dyDescent="0.2">
      <c r="A57" s="18" t="s">
        <v>856</v>
      </c>
      <c r="D57" s="42">
        <v>0.131542309479452</v>
      </c>
      <c r="E57" s="13" t="s">
        <v>47</v>
      </c>
    </row>
    <row r="59" spans="1:5" x14ac:dyDescent="0.2">
      <c r="A59" s="18" t="s">
        <v>761</v>
      </c>
      <c r="D59" s="41" t="s">
        <v>46</v>
      </c>
    </row>
    <row r="61" spans="1:5" x14ac:dyDescent="0.2">
      <c r="A61" s="18" t="s">
        <v>857</v>
      </c>
    </row>
    <row r="62" spans="1:5" x14ac:dyDescent="0.2">
      <c r="A62" s="48"/>
    </row>
    <row r="63" spans="1:5" x14ac:dyDescent="0.2">
      <c r="A63" s="48" t="s">
        <v>798</v>
      </c>
    </row>
    <row r="64" spans="1:5" x14ac:dyDescent="0.2">
      <c r="A64" s="51"/>
    </row>
    <row r="65" spans="1:1" x14ac:dyDescent="0.2">
      <c r="A65" s="52"/>
    </row>
    <row r="66" spans="1:1" x14ac:dyDescent="0.2">
      <c r="A66" s="52"/>
    </row>
    <row r="67" spans="1:1" x14ac:dyDescent="0.2">
      <c r="A67" s="52"/>
    </row>
    <row r="68" spans="1:1" x14ac:dyDescent="0.2">
      <c r="A68" s="52"/>
    </row>
    <row r="69" spans="1:1" x14ac:dyDescent="0.2">
      <c r="A69" s="52"/>
    </row>
    <row r="70" spans="1:1" x14ac:dyDescent="0.2">
      <c r="A70" s="52"/>
    </row>
    <row r="71" spans="1:1" x14ac:dyDescent="0.2">
      <c r="A71" s="52"/>
    </row>
    <row r="72" spans="1:1" x14ac:dyDescent="0.2">
      <c r="A72" s="52"/>
    </row>
    <row r="73" spans="1:1" x14ac:dyDescent="0.2">
      <c r="A73" s="52"/>
    </row>
    <row r="74" spans="1:1" x14ac:dyDescent="0.2">
      <c r="A74" s="52"/>
    </row>
    <row r="75" spans="1:1" x14ac:dyDescent="0.2">
      <c r="A75" s="52"/>
    </row>
    <row r="76" spans="1:1" x14ac:dyDescent="0.2">
      <c r="A76" s="52"/>
    </row>
    <row r="77" spans="1:1" x14ac:dyDescent="0.2">
      <c r="A77" s="48" t="s">
        <v>1073</v>
      </c>
    </row>
    <row r="78" spans="1:1" x14ac:dyDescent="0.2">
      <c r="A78" s="52"/>
    </row>
    <row r="79" spans="1:1" x14ac:dyDescent="0.2">
      <c r="A79" s="48" t="s">
        <v>859</v>
      </c>
    </row>
    <row r="80" spans="1:1" x14ac:dyDescent="0.2">
      <c r="A80" s="52"/>
    </row>
    <row r="81" spans="1:1" x14ac:dyDescent="0.2">
      <c r="A81" s="52"/>
    </row>
    <row r="82" spans="1:1" x14ac:dyDescent="0.2">
      <c r="A82" s="52"/>
    </row>
    <row r="83" spans="1:1" x14ac:dyDescent="0.2">
      <c r="A83" s="52"/>
    </row>
    <row r="84" spans="1:1" x14ac:dyDescent="0.2">
      <c r="A84" s="52"/>
    </row>
    <row r="85" spans="1:1" x14ac:dyDescent="0.2">
      <c r="A85" s="52"/>
    </row>
    <row r="86" spans="1:1" x14ac:dyDescent="0.2">
      <c r="A86" s="52"/>
    </row>
    <row r="87" spans="1:1" x14ac:dyDescent="0.2">
      <c r="A87" s="52"/>
    </row>
    <row r="88" spans="1:1" x14ac:dyDescent="0.2">
      <c r="A88" s="52"/>
    </row>
    <row r="89" spans="1:1" x14ac:dyDescent="0.2">
      <c r="A89" s="52"/>
    </row>
    <row r="90" spans="1:1" x14ac:dyDescent="0.2">
      <c r="A90" s="52"/>
    </row>
    <row r="91" spans="1:1" x14ac:dyDescent="0.2">
      <c r="A91" s="52"/>
    </row>
    <row r="92" spans="1:1" x14ac:dyDescent="0.2">
      <c r="A92" s="52"/>
    </row>
    <row r="93" spans="1:1" x14ac:dyDescent="0.2">
      <c r="A93" s="52"/>
    </row>
  </sheetData>
  <mergeCells count="6">
    <mergeCell ref="A53:B53"/>
    <mergeCell ref="A1:G1"/>
    <mergeCell ref="A49:B49"/>
    <mergeCell ref="A50:B50"/>
    <mergeCell ref="A51:B51"/>
    <mergeCell ref="A52:B52"/>
  </mergeCells>
  <conditionalFormatting sqref="F2:F3 F5:F65536">
    <cfRule type="cellIs" dxfId="63" priority="1" stopIfTrue="1" operator="between">
      <formula>0.009</formula>
      <formula>-0.009</formula>
    </cfRule>
  </conditionalFormatting>
  <hyperlinks>
    <hyperlink ref="A62" r:id="rId1" tooltip="https://www.franklintempletonindia.com/downloadsServlet/pdf/product-labels-jg9o5k7l" display="https://www.franklintempletonindia.com/downloadsServlet/pdf/product-labels-jg9o5k7l" xr:uid="{00000000-0004-0000-0B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84"/>
  <sheetViews>
    <sheetView workbookViewId="0">
      <selection sqref="A1:G1"/>
    </sheetView>
  </sheetViews>
  <sheetFormatPr defaultColWidth="9.21875" defaultRowHeight="10.199999999999999" x14ac:dyDescent="0.2"/>
  <cols>
    <col min="1" max="1" width="38.77734375" style="9" bestFit="1" customWidth="1"/>
    <col min="2" max="2" width="54" style="9" bestFit="1" customWidth="1"/>
    <col min="3" max="3" width="24.77734375" style="9" bestFit="1" customWidth="1"/>
    <col min="4" max="4" width="15.21875" style="10" bestFit="1" customWidth="1"/>
    <col min="5" max="5" width="23" style="13" bestFit="1" customWidth="1"/>
    <col min="6" max="6" width="13.5546875" style="14" bestFit="1" customWidth="1"/>
    <col min="7" max="7" width="14.21875" style="13" customWidth="1"/>
    <col min="8" max="16384" width="9.21875" style="9"/>
  </cols>
  <sheetData>
    <row r="1" spans="1:7" s="1" customFormat="1" ht="13.8" x14ac:dyDescent="0.2">
      <c r="A1" s="77" t="s">
        <v>1094</v>
      </c>
      <c r="B1" s="78"/>
      <c r="C1" s="78"/>
      <c r="D1" s="78"/>
      <c r="E1" s="78"/>
      <c r="F1" s="78"/>
      <c r="G1" s="78"/>
    </row>
    <row r="2" spans="1:7" s="1" customFormat="1" ht="11.4" x14ac:dyDescent="0.2">
      <c r="D2" s="6"/>
      <c r="E2" s="7"/>
      <c r="F2" s="12"/>
      <c r="G2" s="13"/>
    </row>
    <row r="3" spans="1:7" s="1" customFormat="1" ht="12" x14ac:dyDescent="0.2">
      <c r="A3" s="11" t="s">
        <v>7</v>
      </c>
      <c r="B3" s="2"/>
      <c r="C3" s="3"/>
      <c r="D3" s="4"/>
      <c r="E3" s="5"/>
      <c r="F3" s="12"/>
      <c r="G3" s="13"/>
    </row>
    <row r="4" spans="1:7" s="1" customFormat="1" ht="17.55" customHeight="1" x14ac:dyDescent="0.2">
      <c r="A4" s="8" t="s">
        <v>2</v>
      </c>
      <c r="B4" s="8" t="s">
        <v>0</v>
      </c>
      <c r="C4" s="17" t="s">
        <v>801</v>
      </c>
      <c r="D4" s="16" t="s">
        <v>1</v>
      </c>
      <c r="E4" s="15" t="s">
        <v>3</v>
      </c>
      <c r="F4" s="15" t="s">
        <v>4</v>
      </c>
      <c r="G4" s="15" t="s">
        <v>6</v>
      </c>
    </row>
    <row r="5" spans="1:7" x14ac:dyDescent="0.2">
      <c r="A5" s="21" t="s">
        <v>31</v>
      </c>
      <c r="B5" s="22"/>
      <c r="C5" s="22"/>
      <c r="D5" s="23"/>
      <c r="E5" s="24"/>
      <c r="F5" s="25"/>
      <c r="G5" s="24"/>
    </row>
    <row r="6" spans="1:7" x14ac:dyDescent="0.2">
      <c r="A6" s="26" t="s">
        <v>32</v>
      </c>
      <c r="B6" s="27"/>
      <c r="C6" s="27"/>
      <c r="D6" s="28"/>
      <c r="E6" s="29"/>
      <c r="F6" s="30"/>
      <c r="G6" s="29"/>
    </row>
    <row r="7" spans="1:7" x14ac:dyDescent="0.2">
      <c r="A7" s="27" t="s">
        <v>959</v>
      </c>
      <c r="B7" s="27" t="s">
        <v>960</v>
      </c>
      <c r="C7" s="27" t="s">
        <v>80</v>
      </c>
      <c r="D7" s="31">
        <v>47</v>
      </c>
      <c r="E7" s="29">
        <v>622.12865999999997</v>
      </c>
      <c r="F7" s="30">
        <v>12.0555662335147</v>
      </c>
      <c r="G7" s="29">
        <v>3.9350999999999998</v>
      </c>
    </row>
    <row r="8" spans="1:7" x14ac:dyDescent="0.2">
      <c r="A8" s="27" t="s">
        <v>996</v>
      </c>
      <c r="B8" s="27" t="s">
        <v>997</v>
      </c>
      <c r="C8" s="27" t="s">
        <v>909</v>
      </c>
      <c r="D8" s="31">
        <v>38</v>
      </c>
      <c r="E8" s="29">
        <v>515.79794000000004</v>
      </c>
      <c r="F8" s="30">
        <v>9.9950968804112303</v>
      </c>
      <c r="G8" s="29">
        <v>4.3</v>
      </c>
    </row>
    <row r="9" spans="1:7" x14ac:dyDescent="0.2">
      <c r="A9" s="27" t="s">
        <v>994</v>
      </c>
      <c r="B9" s="27" t="s">
        <v>995</v>
      </c>
      <c r="C9" s="27" t="s">
        <v>909</v>
      </c>
      <c r="D9" s="31">
        <v>50</v>
      </c>
      <c r="E9" s="29">
        <v>504.14499999999998</v>
      </c>
      <c r="F9" s="30">
        <v>9.7692870133892402</v>
      </c>
      <c r="G9" s="29">
        <v>4.0199999999999996</v>
      </c>
    </row>
    <row r="10" spans="1:7" x14ac:dyDescent="0.2">
      <c r="A10" s="27" t="s">
        <v>988</v>
      </c>
      <c r="B10" s="27" t="s">
        <v>989</v>
      </c>
      <c r="C10" s="27" t="s">
        <v>80</v>
      </c>
      <c r="D10" s="31">
        <v>47</v>
      </c>
      <c r="E10" s="29">
        <v>473.51513</v>
      </c>
      <c r="F10" s="30">
        <v>9.17574350663463</v>
      </c>
      <c r="G10" s="29">
        <v>3.9990000000000001</v>
      </c>
    </row>
    <row r="11" spans="1:7" x14ac:dyDescent="0.2">
      <c r="A11" s="27" t="s">
        <v>1048</v>
      </c>
      <c r="B11" s="27" t="s">
        <v>1049</v>
      </c>
      <c r="C11" s="27" t="s">
        <v>965</v>
      </c>
      <c r="D11" s="31">
        <v>47</v>
      </c>
      <c r="E11" s="29">
        <v>472.09667000000002</v>
      </c>
      <c r="F11" s="30">
        <v>9.1482566866582093</v>
      </c>
      <c r="G11" s="29">
        <v>3.7686000000000002</v>
      </c>
    </row>
    <row r="12" spans="1:7" x14ac:dyDescent="0.2">
      <c r="A12" s="27" t="s">
        <v>955</v>
      </c>
      <c r="B12" s="27" t="s">
        <v>956</v>
      </c>
      <c r="C12" s="27" t="s">
        <v>80</v>
      </c>
      <c r="D12" s="31">
        <v>45</v>
      </c>
      <c r="E12" s="29">
        <v>452.03354999999999</v>
      </c>
      <c r="F12" s="30">
        <v>8.7594749320755607</v>
      </c>
      <c r="G12" s="29">
        <v>3.6751</v>
      </c>
    </row>
    <row r="13" spans="1:7" x14ac:dyDescent="0.2">
      <c r="A13" s="27" t="s">
        <v>1090</v>
      </c>
      <c r="B13" s="27" t="s">
        <v>1091</v>
      </c>
      <c r="C13" s="27" t="s">
        <v>80</v>
      </c>
      <c r="D13" s="31">
        <v>29</v>
      </c>
      <c r="E13" s="29">
        <v>392.61011999999999</v>
      </c>
      <c r="F13" s="30">
        <v>7.6079718070023299</v>
      </c>
      <c r="G13" s="29">
        <v>4.8501000000000003</v>
      </c>
    </row>
    <row r="14" spans="1:7" x14ac:dyDescent="0.2">
      <c r="A14" s="27" t="s">
        <v>1095</v>
      </c>
      <c r="B14" s="27" t="s">
        <v>1096</v>
      </c>
      <c r="C14" s="27" t="s">
        <v>80</v>
      </c>
      <c r="D14" s="31">
        <v>35</v>
      </c>
      <c r="E14" s="29">
        <v>354.10129999999998</v>
      </c>
      <c r="F14" s="30">
        <v>6.8617505509610304</v>
      </c>
      <c r="G14" s="29">
        <v>4.2</v>
      </c>
    </row>
    <row r="15" spans="1:7" x14ac:dyDescent="0.2">
      <c r="A15" s="27" t="s">
        <v>805</v>
      </c>
      <c r="B15" s="27" t="s">
        <v>806</v>
      </c>
      <c r="C15" s="27" t="s">
        <v>80</v>
      </c>
      <c r="D15" s="31">
        <v>32</v>
      </c>
      <c r="E15" s="29">
        <v>321.07808</v>
      </c>
      <c r="F15" s="30">
        <v>6.2218288730979197</v>
      </c>
      <c r="G15" s="29">
        <v>3.9003000000000001</v>
      </c>
    </row>
    <row r="16" spans="1:7" x14ac:dyDescent="0.2">
      <c r="A16" s="27" t="s">
        <v>802</v>
      </c>
      <c r="B16" s="27" t="s">
        <v>803</v>
      </c>
      <c r="C16" s="27" t="s">
        <v>804</v>
      </c>
      <c r="D16" s="31">
        <v>22</v>
      </c>
      <c r="E16" s="29">
        <v>221.19283999999999</v>
      </c>
      <c r="F16" s="30">
        <v>4.2862595865607798</v>
      </c>
      <c r="G16" s="29">
        <v>3.7698</v>
      </c>
    </row>
    <row r="17" spans="1:9" x14ac:dyDescent="0.2">
      <c r="A17" s="27" t="s">
        <v>953</v>
      </c>
      <c r="B17" s="27" t="s">
        <v>954</v>
      </c>
      <c r="C17" s="27" t="s">
        <v>80</v>
      </c>
      <c r="D17" s="31">
        <v>8</v>
      </c>
      <c r="E17" s="29">
        <v>80.612639999999999</v>
      </c>
      <c r="F17" s="30">
        <v>1.5621061739519799</v>
      </c>
      <c r="G17" s="29">
        <v>3.9451999999999998</v>
      </c>
    </row>
    <row r="18" spans="1:9" x14ac:dyDescent="0.2">
      <c r="A18" s="27" t="s">
        <v>1077</v>
      </c>
      <c r="B18" s="27" t="s">
        <v>1078</v>
      </c>
      <c r="C18" s="27" t="s">
        <v>1016</v>
      </c>
      <c r="D18" s="31">
        <v>5</v>
      </c>
      <c r="E18" s="29">
        <v>66.722250000000003</v>
      </c>
      <c r="F18" s="30">
        <v>1.29293915526111</v>
      </c>
      <c r="G18" s="29">
        <v>4.375</v>
      </c>
    </row>
    <row r="19" spans="1:9" x14ac:dyDescent="0.2">
      <c r="A19" s="27" t="s">
        <v>940</v>
      </c>
      <c r="B19" s="27" t="s">
        <v>941</v>
      </c>
      <c r="C19" s="27" t="s">
        <v>942</v>
      </c>
      <c r="D19" s="31">
        <v>6</v>
      </c>
      <c r="E19" s="29">
        <v>60.268259999999998</v>
      </c>
      <c r="F19" s="30">
        <v>1.1678741825021901</v>
      </c>
      <c r="G19" s="29">
        <v>4.2347000000000001</v>
      </c>
    </row>
    <row r="20" spans="1:9" x14ac:dyDescent="0.2">
      <c r="A20" s="27" t="s">
        <v>1084</v>
      </c>
      <c r="B20" s="27" t="s">
        <v>1085</v>
      </c>
      <c r="C20" s="27" t="s">
        <v>909</v>
      </c>
      <c r="D20" s="31">
        <v>4</v>
      </c>
      <c r="E20" s="29">
        <v>40.476640000000003</v>
      </c>
      <c r="F20" s="30">
        <v>0.78435353618032799</v>
      </c>
      <c r="G20" s="29">
        <v>4.3000999999999996</v>
      </c>
    </row>
    <row r="21" spans="1:9" x14ac:dyDescent="0.2">
      <c r="A21" s="27" t="s">
        <v>1070</v>
      </c>
      <c r="B21" s="27" t="s">
        <v>1071</v>
      </c>
      <c r="C21" s="27" t="s">
        <v>909</v>
      </c>
      <c r="D21" s="31">
        <v>31</v>
      </c>
      <c r="E21" s="29">
        <v>31.04185</v>
      </c>
      <c r="F21" s="30">
        <v>0.60152682675931901</v>
      </c>
      <c r="G21" s="29">
        <v>3.5449999999999999</v>
      </c>
    </row>
    <row r="22" spans="1:9" x14ac:dyDescent="0.2">
      <c r="A22" s="27" t="s">
        <v>1066</v>
      </c>
      <c r="B22" s="27" t="s">
        <v>1067</v>
      </c>
      <c r="C22" s="27" t="s">
        <v>80</v>
      </c>
      <c r="D22" s="31">
        <v>1</v>
      </c>
      <c r="E22" s="29">
        <v>13.33216</v>
      </c>
      <c r="F22" s="30">
        <v>0.25834967628048999</v>
      </c>
      <c r="G22" s="29">
        <v>4.1048999999999998</v>
      </c>
    </row>
    <row r="23" spans="1:9" x14ac:dyDescent="0.2">
      <c r="A23" s="27" t="s">
        <v>943</v>
      </c>
      <c r="B23" s="27" t="s">
        <v>944</v>
      </c>
      <c r="C23" s="27" t="s">
        <v>935</v>
      </c>
      <c r="D23" s="31">
        <v>1</v>
      </c>
      <c r="E23" s="29">
        <v>10.08985</v>
      </c>
      <c r="F23" s="30">
        <v>0.19552041688808899</v>
      </c>
      <c r="G23" s="29">
        <v>4.4448999999999996</v>
      </c>
    </row>
    <row r="24" spans="1:9" x14ac:dyDescent="0.2">
      <c r="A24" s="26" t="s">
        <v>33</v>
      </c>
      <c r="B24" s="26"/>
      <c r="C24" s="26"/>
      <c r="D24" s="32"/>
      <c r="E24" s="33">
        <f>SUM(E6:E23)</f>
        <v>4631.2429399999992</v>
      </c>
      <c r="F24" s="34">
        <f>SUM(F6:F23)</f>
        <v>89.74390603812914</v>
      </c>
      <c r="G24" s="33"/>
      <c r="H24" s="18"/>
      <c r="I24" s="18"/>
    </row>
    <row r="25" spans="1:9" x14ac:dyDescent="0.2">
      <c r="A25" s="27"/>
      <c r="B25" s="27"/>
      <c r="C25" s="27"/>
      <c r="D25" s="28"/>
      <c r="E25" s="29"/>
      <c r="F25" s="30"/>
      <c r="G25" s="29"/>
    </row>
    <row r="26" spans="1:9" x14ac:dyDescent="0.2">
      <c r="A26" s="26" t="s">
        <v>35</v>
      </c>
      <c r="B26" s="26"/>
      <c r="C26" s="26"/>
      <c r="D26" s="32"/>
      <c r="E26" s="33">
        <f>E24</f>
        <v>4631.2429399999992</v>
      </c>
      <c r="F26" s="34">
        <f>F24</f>
        <v>89.74390603812914</v>
      </c>
      <c r="G26" s="33"/>
      <c r="H26" s="18"/>
      <c r="I26" s="18"/>
    </row>
    <row r="27" spans="1:9" x14ac:dyDescent="0.2">
      <c r="A27" s="26"/>
      <c r="B27" s="26"/>
      <c r="C27" s="26"/>
      <c r="D27" s="32"/>
      <c r="E27" s="33"/>
      <c r="F27" s="34"/>
      <c r="G27" s="33"/>
      <c r="H27" s="18"/>
      <c r="I27" s="18"/>
    </row>
    <row r="28" spans="1:9" x14ac:dyDescent="0.2">
      <c r="A28" s="26" t="s">
        <v>37</v>
      </c>
      <c r="B28" s="26"/>
      <c r="C28" s="26"/>
      <c r="D28" s="32"/>
      <c r="E28" s="33">
        <f>E30-(E24)</f>
        <v>529.26671960000112</v>
      </c>
      <c r="F28" s="34">
        <f>F30-(F24)</f>
        <v>10.25609396187086</v>
      </c>
      <c r="G28" s="33"/>
      <c r="H28" s="18"/>
      <c r="I28" s="18"/>
    </row>
    <row r="29" spans="1:9" x14ac:dyDescent="0.2">
      <c r="A29" s="26"/>
      <c r="B29" s="26"/>
      <c r="C29" s="26"/>
      <c r="D29" s="32"/>
      <c r="E29" s="33"/>
      <c r="F29" s="34"/>
      <c r="G29" s="33"/>
      <c r="H29" s="18"/>
      <c r="I29" s="18"/>
    </row>
    <row r="30" spans="1:9" x14ac:dyDescent="0.2">
      <c r="A30" s="35" t="s">
        <v>36</v>
      </c>
      <c r="B30" s="35"/>
      <c r="C30" s="35"/>
      <c r="D30" s="36"/>
      <c r="E30" s="37">
        <v>5160.5096596000003</v>
      </c>
      <c r="F30" s="38">
        <v>100</v>
      </c>
      <c r="G30" s="37"/>
      <c r="H30" s="18"/>
      <c r="I30" s="18"/>
    </row>
    <row r="32" spans="1:9" x14ac:dyDescent="0.2">
      <c r="A32" s="18" t="s">
        <v>38</v>
      </c>
    </row>
    <row r="34" spans="1:4" x14ac:dyDescent="0.2">
      <c r="A34" s="18" t="s">
        <v>39</v>
      </c>
    </row>
    <row r="35" spans="1:4" x14ac:dyDescent="0.2">
      <c r="A35" s="18" t="s">
        <v>40</v>
      </c>
    </row>
    <row r="36" spans="1:4" x14ac:dyDescent="0.2">
      <c r="A36" s="18" t="s">
        <v>41</v>
      </c>
      <c r="B36" s="18"/>
      <c r="C36" s="39" t="s">
        <v>43</v>
      </c>
      <c r="D36" s="19" t="s">
        <v>42</v>
      </c>
    </row>
    <row r="37" spans="1:4" x14ac:dyDescent="0.2">
      <c r="A37" s="9" t="s">
        <v>62</v>
      </c>
      <c r="C37" s="40">
        <v>12.6418</v>
      </c>
      <c r="D37" s="40">
        <v>12.878399999999999</v>
      </c>
    </row>
    <row r="38" spans="1:4" x14ac:dyDescent="0.2">
      <c r="A38" s="9" t="s">
        <v>1072</v>
      </c>
      <c r="C38" s="40">
        <v>10.8973</v>
      </c>
      <c r="D38" s="40">
        <v>10.300599999999999</v>
      </c>
    </row>
    <row r="39" spans="1:4" x14ac:dyDescent="0.2">
      <c r="A39" s="9" t="s">
        <v>64</v>
      </c>
      <c r="C39" s="40">
        <v>10.4786</v>
      </c>
      <c r="D39" s="40">
        <v>10.3004</v>
      </c>
    </row>
    <row r="40" spans="1:4" x14ac:dyDescent="0.2">
      <c r="A40" s="9" t="s">
        <v>65</v>
      </c>
      <c r="C40" s="40">
        <v>12.742900000000001</v>
      </c>
      <c r="D40" s="40">
        <v>13.001200000000001</v>
      </c>
    </row>
    <row r="42" spans="1:4" x14ac:dyDescent="0.2">
      <c r="A42" s="18" t="s">
        <v>45</v>
      </c>
    </row>
    <row r="43" spans="1:4" x14ac:dyDescent="0.2">
      <c r="A43" s="79" t="s">
        <v>59</v>
      </c>
      <c r="B43" s="80"/>
      <c r="C43" s="43" t="s">
        <v>60</v>
      </c>
    </row>
    <row r="44" spans="1:4" x14ac:dyDescent="0.2">
      <c r="A44" s="75" t="s">
        <v>1072</v>
      </c>
      <c r="B44" s="76"/>
      <c r="C44" s="44">
        <v>0.79500000000000004</v>
      </c>
    </row>
    <row r="45" spans="1:4" x14ac:dyDescent="0.2">
      <c r="A45" s="75" t="s">
        <v>64</v>
      </c>
      <c r="B45" s="76"/>
      <c r="C45" s="44">
        <v>0.37</v>
      </c>
    </row>
    <row r="46" spans="1:4" x14ac:dyDescent="0.2">
      <c r="A46" s="9" t="s">
        <v>61</v>
      </c>
    </row>
    <row r="47" spans="1:4" x14ac:dyDescent="0.2">
      <c r="A47" s="9" t="s">
        <v>44</v>
      </c>
    </row>
    <row r="49" spans="1:5" x14ac:dyDescent="0.2">
      <c r="A49" s="18" t="s">
        <v>856</v>
      </c>
      <c r="D49" s="42">
        <v>0.13654873613698601</v>
      </c>
      <c r="E49" s="13" t="s">
        <v>47</v>
      </c>
    </row>
    <row r="51" spans="1:5" x14ac:dyDescent="0.2">
      <c r="A51" s="18" t="s">
        <v>761</v>
      </c>
      <c r="D51" s="41" t="s">
        <v>46</v>
      </c>
    </row>
    <row r="53" spans="1:5" x14ac:dyDescent="0.2">
      <c r="A53" s="18" t="s">
        <v>857</v>
      </c>
    </row>
    <row r="54" spans="1:5" x14ac:dyDescent="0.2">
      <c r="A54" s="48"/>
    </row>
    <row r="55" spans="1:5" x14ac:dyDescent="0.2">
      <c r="A55" s="48" t="s">
        <v>798</v>
      </c>
    </row>
    <row r="56" spans="1:5" x14ac:dyDescent="0.2">
      <c r="A56" s="51"/>
    </row>
    <row r="57" spans="1:5" x14ac:dyDescent="0.2">
      <c r="A57" s="52"/>
    </row>
    <row r="58" spans="1:5" x14ac:dyDescent="0.2">
      <c r="A58" s="52"/>
    </row>
    <row r="59" spans="1:5" x14ac:dyDescent="0.2">
      <c r="A59" s="52"/>
    </row>
    <row r="60" spans="1:5" x14ac:dyDescent="0.2">
      <c r="A60" s="52"/>
    </row>
    <row r="61" spans="1:5" x14ac:dyDescent="0.2">
      <c r="A61" s="52"/>
    </row>
    <row r="62" spans="1:5" x14ac:dyDescent="0.2">
      <c r="A62" s="52"/>
    </row>
    <row r="63" spans="1:5" x14ac:dyDescent="0.2">
      <c r="A63" s="52"/>
    </row>
    <row r="64" spans="1:5" x14ac:dyDescent="0.2">
      <c r="A64" s="52"/>
    </row>
    <row r="65" spans="1:1" x14ac:dyDescent="0.2">
      <c r="A65" s="52"/>
    </row>
    <row r="66" spans="1:1" x14ac:dyDescent="0.2">
      <c r="A66" s="52"/>
    </row>
    <row r="67" spans="1:1" x14ac:dyDescent="0.2">
      <c r="A67" s="52"/>
    </row>
    <row r="68" spans="1:1" x14ac:dyDescent="0.2">
      <c r="A68" s="52"/>
    </row>
    <row r="69" spans="1:1" x14ac:dyDescent="0.2">
      <c r="A69" s="48" t="s">
        <v>1073</v>
      </c>
    </row>
    <row r="70" spans="1:1" x14ac:dyDescent="0.2">
      <c r="A70" s="52"/>
    </row>
    <row r="71" spans="1:1" x14ac:dyDescent="0.2">
      <c r="A71" s="48" t="s">
        <v>859</v>
      </c>
    </row>
    <row r="72" spans="1:1" x14ac:dyDescent="0.2">
      <c r="A72" s="52"/>
    </row>
    <row r="73" spans="1:1" x14ac:dyDescent="0.2">
      <c r="A73" s="52"/>
    </row>
    <row r="74" spans="1:1" x14ac:dyDescent="0.2">
      <c r="A74" s="52"/>
    </row>
    <row r="75" spans="1:1" x14ac:dyDescent="0.2">
      <c r="A75" s="52"/>
    </row>
    <row r="76" spans="1:1" x14ac:dyDescent="0.2">
      <c r="A76" s="52"/>
    </row>
    <row r="77" spans="1:1" x14ac:dyDescent="0.2">
      <c r="A77" s="52"/>
    </row>
    <row r="78" spans="1:1" x14ac:dyDescent="0.2">
      <c r="A78" s="52"/>
    </row>
    <row r="79" spans="1:1" x14ac:dyDescent="0.2">
      <c r="A79" s="52"/>
    </row>
    <row r="80" spans="1:1" x14ac:dyDescent="0.2">
      <c r="A80" s="52"/>
    </row>
    <row r="81" spans="1:1" x14ac:dyDescent="0.2">
      <c r="A81" s="52"/>
    </row>
    <row r="82" spans="1:1" x14ac:dyDescent="0.2">
      <c r="A82" s="52"/>
    </row>
    <row r="83" spans="1:1" x14ac:dyDescent="0.2">
      <c r="A83" s="52"/>
    </row>
    <row r="84" spans="1:1" x14ac:dyDescent="0.2">
      <c r="A84" s="52"/>
    </row>
  </sheetData>
  <mergeCells count="4">
    <mergeCell ref="A1:G1"/>
    <mergeCell ref="A43:B43"/>
    <mergeCell ref="A44:B44"/>
    <mergeCell ref="A45:B45"/>
  </mergeCells>
  <conditionalFormatting sqref="F2:F3 F5:F65536">
    <cfRule type="cellIs" dxfId="62" priority="1" stopIfTrue="1" operator="between">
      <formula>0.009</formula>
      <formula>-0.009</formula>
    </cfRule>
  </conditionalFormatting>
  <hyperlinks>
    <hyperlink ref="A54" r:id="rId1" tooltip="https://www.franklintempletonindia.com/downloadsServlet/pdf/product-labels-jg9o5k7l" display="https://www.franklintempletonindia.com/downloadsServlet/pdf/product-labels-jg9o5k7l" xr:uid="{00000000-0004-0000-0C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83"/>
  <sheetViews>
    <sheetView workbookViewId="0">
      <selection sqref="A1:G1"/>
    </sheetView>
  </sheetViews>
  <sheetFormatPr defaultColWidth="9.21875" defaultRowHeight="10.199999999999999" x14ac:dyDescent="0.2"/>
  <cols>
    <col min="1" max="1" width="38.77734375" style="9" bestFit="1" customWidth="1"/>
    <col min="2" max="2" width="51.21875" style="9" bestFit="1" customWidth="1"/>
    <col min="3" max="3" width="24.77734375" style="9" bestFit="1" customWidth="1"/>
    <col min="4" max="4" width="15.21875" style="10" bestFit="1" customWidth="1"/>
    <col min="5" max="5" width="23" style="13" bestFit="1" customWidth="1"/>
    <col min="6" max="6" width="13.5546875" style="14" bestFit="1" customWidth="1"/>
    <col min="7" max="7" width="14.21875" style="13" customWidth="1"/>
    <col min="8" max="16384" width="9.21875" style="9"/>
  </cols>
  <sheetData>
    <row r="1" spans="1:7" s="1" customFormat="1" ht="13.8" x14ac:dyDescent="0.2">
      <c r="A1" s="77" t="s">
        <v>1097</v>
      </c>
      <c r="B1" s="78"/>
      <c r="C1" s="78"/>
      <c r="D1" s="78"/>
      <c r="E1" s="78"/>
      <c r="F1" s="78"/>
      <c r="G1" s="78"/>
    </row>
    <row r="2" spans="1:7" s="1" customFormat="1" ht="11.4" x14ac:dyDescent="0.2">
      <c r="D2" s="6"/>
      <c r="E2" s="7"/>
      <c r="F2" s="12"/>
      <c r="G2" s="13"/>
    </row>
    <row r="3" spans="1:7" s="1" customFormat="1" ht="12" x14ac:dyDescent="0.2">
      <c r="A3" s="11" t="s">
        <v>7</v>
      </c>
      <c r="B3" s="2"/>
      <c r="C3" s="3"/>
      <c r="D3" s="4"/>
      <c r="E3" s="5"/>
      <c r="F3" s="12"/>
      <c r="G3" s="13"/>
    </row>
    <row r="4" spans="1:7" s="1" customFormat="1" ht="17.55" customHeight="1" x14ac:dyDescent="0.2">
      <c r="A4" s="8" t="s">
        <v>2</v>
      </c>
      <c r="B4" s="8" t="s">
        <v>0</v>
      </c>
      <c r="C4" s="17" t="s">
        <v>801</v>
      </c>
      <c r="D4" s="16" t="s">
        <v>1</v>
      </c>
      <c r="E4" s="15" t="s">
        <v>3</v>
      </c>
      <c r="F4" s="15" t="s">
        <v>4</v>
      </c>
      <c r="G4" s="15" t="s">
        <v>6</v>
      </c>
    </row>
    <row r="5" spans="1:7" x14ac:dyDescent="0.2">
      <c r="A5" s="21" t="s">
        <v>31</v>
      </c>
      <c r="B5" s="22"/>
      <c r="C5" s="22"/>
      <c r="D5" s="23"/>
      <c r="E5" s="24"/>
      <c r="F5" s="25"/>
      <c r="G5" s="24"/>
    </row>
    <row r="6" spans="1:7" x14ac:dyDescent="0.2">
      <c r="A6" s="26" t="s">
        <v>32</v>
      </c>
      <c r="B6" s="27"/>
      <c r="C6" s="27"/>
      <c r="D6" s="28"/>
      <c r="E6" s="29"/>
      <c r="F6" s="30"/>
      <c r="G6" s="29"/>
    </row>
    <row r="7" spans="1:7" x14ac:dyDescent="0.2">
      <c r="A7" s="27" t="s">
        <v>996</v>
      </c>
      <c r="B7" s="27" t="s">
        <v>997</v>
      </c>
      <c r="C7" s="27" t="s">
        <v>909</v>
      </c>
      <c r="D7" s="31">
        <v>26</v>
      </c>
      <c r="E7" s="29">
        <v>352.91437999999999</v>
      </c>
      <c r="F7" s="30">
        <v>12.0966725914825</v>
      </c>
      <c r="G7" s="29">
        <v>4.3</v>
      </c>
    </row>
    <row r="8" spans="1:7" x14ac:dyDescent="0.2">
      <c r="A8" s="27" t="s">
        <v>994</v>
      </c>
      <c r="B8" s="27" t="s">
        <v>995</v>
      </c>
      <c r="C8" s="27" t="s">
        <v>909</v>
      </c>
      <c r="D8" s="31">
        <v>28</v>
      </c>
      <c r="E8" s="29">
        <v>282.32119999999998</v>
      </c>
      <c r="F8" s="30">
        <v>9.6769848880469507</v>
      </c>
      <c r="G8" s="29">
        <v>4.0199999999999996</v>
      </c>
    </row>
    <row r="9" spans="1:7" x14ac:dyDescent="0.2">
      <c r="A9" s="27" t="s">
        <v>988</v>
      </c>
      <c r="B9" s="27" t="s">
        <v>989</v>
      </c>
      <c r="C9" s="27" t="s">
        <v>80</v>
      </c>
      <c r="D9" s="31">
        <v>27</v>
      </c>
      <c r="E9" s="29">
        <v>272.01933000000002</v>
      </c>
      <c r="F9" s="30">
        <v>9.3238727579319498</v>
      </c>
      <c r="G9" s="29">
        <v>3.9990000000000001</v>
      </c>
    </row>
    <row r="10" spans="1:7" x14ac:dyDescent="0.2">
      <c r="A10" s="27" t="s">
        <v>1048</v>
      </c>
      <c r="B10" s="27" t="s">
        <v>1049</v>
      </c>
      <c r="C10" s="27" t="s">
        <v>965</v>
      </c>
      <c r="D10" s="31">
        <v>27</v>
      </c>
      <c r="E10" s="29">
        <v>271.20447000000001</v>
      </c>
      <c r="F10" s="30">
        <v>9.2959422025720393</v>
      </c>
      <c r="G10" s="29">
        <v>3.7686000000000002</v>
      </c>
    </row>
    <row r="11" spans="1:7" x14ac:dyDescent="0.2">
      <c r="A11" s="27" t="s">
        <v>1092</v>
      </c>
      <c r="B11" s="27" t="s">
        <v>1093</v>
      </c>
      <c r="C11" s="27" t="s">
        <v>909</v>
      </c>
      <c r="D11" s="31">
        <v>26</v>
      </c>
      <c r="E11" s="29">
        <v>261.85509999999999</v>
      </c>
      <c r="F11" s="30">
        <v>8.9754784463866795</v>
      </c>
      <c r="G11" s="29">
        <v>4.0149999999999997</v>
      </c>
    </row>
    <row r="12" spans="1:7" x14ac:dyDescent="0.2">
      <c r="A12" s="27" t="s">
        <v>943</v>
      </c>
      <c r="B12" s="27" t="s">
        <v>944</v>
      </c>
      <c r="C12" s="27" t="s">
        <v>935</v>
      </c>
      <c r="D12" s="31">
        <v>24</v>
      </c>
      <c r="E12" s="29">
        <v>242.15639999999999</v>
      </c>
      <c r="F12" s="30">
        <v>8.3002757970136596</v>
      </c>
      <c r="G12" s="29">
        <v>4.4448999999999996</v>
      </c>
    </row>
    <row r="13" spans="1:7" x14ac:dyDescent="0.2">
      <c r="A13" s="27" t="s">
        <v>805</v>
      </c>
      <c r="B13" s="27" t="s">
        <v>806</v>
      </c>
      <c r="C13" s="27" t="s">
        <v>80</v>
      </c>
      <c r="D13" s="31">
        <v>16</v>
      </c>
      <c r="E13" s="29">
        <v>160.53904</v>
      </c>
      <c r="F13" s="30">
        <v>5.5027176989243598</v>
      </c>
      <c r="G13" s="29">
        <v>3.9003000000000001</v>
      </c>
    </row>
    <row r="14" spans="1:7" x14ac:dyDescent="0.2">
      <c r="A14" s="27" t="s">
        <v>1090</v>
      </c>
      <c r="B14" s="27" t="s">
        <v>1091</v>
      </c>
      <c r="C14" s="27" t="s">
        <v>80</v>
      </c>
      <c r="D14" s="31">
        <v>10</v>
      </c>
      <c r="E14" s="29">
        <v>135.3828</v>
      </c>
      <c r="F14" s="30">
        <v>4.6404496357392997</v>
      </c>
      <c r="G14" s="29">
        <v>4.8501000000000003</v>
      </c>
    </row>
    <row r="15" spans="1:7" x14ac:dyDescent="0.2">
      <c r="A15" s="27" t="s">
        <v>966</v>
      </c>
      <c r="B15" s="27" t="s">
        <v>967</v>
      </c>
      <c r="C15" s="27" t="s">
        <v>80</v>
      </c>
      <c r="D15" s="31">
        <v>13</v>
      </c>
      <c r="E15" s="29">
        <v>130.52350999999999</v>
      </c>
      <c r="F15" s="30">
        <v>4.4738901428757201</v>
      </c>
      <c r="G15" s="29">
        <v>3.8</v>
      </c>
    </row>
    <row r="16" spans="1:7" x14ac:dyDescent="0.2">
      <c r="A16" s="27" t="s">
        <v>1066</v>
      </c>
      <c r="B16" s="27" t="s">
        <v>1067</v>
      </c>
      <c r="C16" s="27" t="s">
        <v>80</v>
      </c>
      <c r="D16" s="31">
        <v>2</v>
      </c>
      <c r="E16" s="29">
        <v>26.66432</v>
      </c>
      <c r="F16" s="30">
        <v>0.91395977946412799</v>
      </c>
      <c r="G16" s="29">
        <v>4.1048999999999998</v>
      </c>
    </row>
    <row r="17" spans="1:9" x14ac:dyDescent="0.2">
      <c r="A17" s="27" t="s">
        <v>1084</v>
      </c>
      <c r="B17" s="27" t="s">
        <v>1085</v>
      </c>
      <c r="C17" s="27" t="s">
        <v>909</v>
      </c>
      <c r="D17" s="31">
        <v>2</v>
      </c>
      <c r="E17" s="29">
        <v>20.238320000000002</v>
      </c>
      <c r="F17" s="30">
        <v>0.69369893865376897</v>
      </c>
      <c r="G17" s="29">
        <v>4.3000999999999996</v>
      </c>
    </row>
    <row r="18" spans="1:9" x14ac:dyDescent="0.2">
      <c r="A18" s="27" t="s">
        <v>1070</v>
      </c>
      <c r="B18" s="27" t="s">
        <v>1071</v>
      </c>
      <c r="C18" s="27" t="s">
        <v>909</v>
      </c>
      <c r="D18" s="31">
        <v>16</v>
      </c>
      <c r="E18" s="29">
        <v>16.021599999999999</v>
      </c>
      <c r="F18" s="30">
        <v>0.54916450157598196</v>
      </c>
      <c r="G18" s="29">
        <v>3.5449999999999999</v>
      </c>
    </row>
    <row r="19" spans="1:9" x14ac:dyDescent="0.2">
      <c r="A19" s="26" t="s">
        <v>33</v>
      </c>
      <c r="B19" s="26"/>
      <c r="C19" s="26"/>
      <c r="D19" s="32"/>
      <c r="E19" s="33">
        <f>SUM(E6:E18)</f>
        <v>2171.8404700000006</v>
      </c>
      <c r="F19" s="34">
        <f>SUM(F6:F18)</f>
        <v>74.44310738066703</v>
      </c>
      <c r="G19" s="33"/>
      <c r="H19" s="18"/>
      <c r="I19" s="18"/>
    </row>
    <row r="20" spans="1:9" x14ac:dyDescent="0.2">
      <c r="A20" s="27"/>
      <c r="B20" s="27"/>
      <c r="C20" s="27"/>
      <c r="D20" s="28"/>
      <c r="E20" s="29"/>
      <c r="F20" s="30"/>
      <c r="G20" s="29"/>
    </row>
    <row r="21" spans="1:9" x14ac:dyDescent="0.2">
      <c r="A21" s="26" t="s">
        <v>35</v>
      </c>
      <c r="B21" s="26"/>
      <c r="C21" s="26"/>
      <c r="D21" s="32"/>
      <c r="E21" s="33">
        <f>E19</f>
        <v>2171.8404700000006</v>
      </c>
      <c r="F21" s="34">
        <f>F19</f>
        <v>74.44310738066703</v>
      </c>
      <c r="G21" s="33"/>
      <c r="H21" s="18"/>
      <c r="I21" s="18"/>
    </row>
    <row r="22" spans="1:9" x14ac:dyDescent="0.2">
      <c r="A22" s="26"/>
      <c r="B22" s="26"/>
      <c r="C22" s="26"/>
      <c r="D22" s="32"/>
      <c r="E22" s="33"/>
      <c r="F22" s="34"/>
      <c r="G22" s="33"/>
      <c r="H22" s="18"/>
      <c r="I22" s="18"/>
    </row>
    <row r="23" spans="1:9" x14ac:dyDescent="0.2">
      <c r="A23" s="26" t="s">
        <v>37</v>
      </c>
      <c r="B23" s="26"/>
      <c r="C23" s="26"/>
      <c r="D23" s="32"/>
      <c r="E23" s="33">
        <f>E25-(E19)</f>
        <v>745.60957529999951</v>
      </c>
      <c r="F23" s="34">
        <f>F25-(F19)</f>
        <v>25.55689261933297</v>
      </c>
      <c r="G23" s="33"/>
      <c r="H23" s="18"/>
      <c r="I23" s="18"/>
    </row>
    <row r="24" spans="1:9" x14ac:dyDescent="0.2">
      <c r="A24" s="26"/>
      <c r="B24" s="26"/>
      <c r="C24" s="26"/>
      <c r="D24" s="32"/>
      <c r="E24" s="33"/>
      <c r="F24" s="34"/>
      <c r="G24" s="33"/>
      <c r="H24" s="18"/>
      <c r="I24" s="18"/>
    </row>
    <row r="25" spans="1:9" x14ac:dyDescent="0.2">
      <c r="A25" s="35" t="s">
        <v>36</v>
      </c>
      <c r="B25" s="35"/>
      <c r="C25" s="35"/>
      <c r="D25" s="36"/>
      <c r="E25" s="37">
        <v>2917.4500453000001</v>
      </c>
      <c r="F25" s="38">
        <v>100</v>
      </c>
      <c r="G25" s="37"/>
      <c r="H25" s="18"/>
      <c r="I25" s="18"/>
    </row>
    <row r="27" spans="1:9" x14ac:dyDescent="0.2">
      <c r="A27" s="18" t="s">
        <v>38</v>
      </c>
    </row>
    <row r="29" spans="1:9" x14ac:dyDescent="0.2">
      <c r="A29" s="18" t="s">
        <v>39</v>
      </c>
    </row>
    <row r="30" spans="1:9" x14ac:dyDescent="0.2">
      <c r="A30" s="18" t="s">
        <v>40</v>
      </c>
    </row>
    <row r="31" spans="1:9" x14ac:dyDescent="0.2">
      <c r="A31" s="18" t="s">
        <v>41</v>
      </c>
      <c r="B31" s="18"/>
      <c r="C31" s="39" t="s">
        <v>43</v>
      </c>
      <c r="D31" s="19" t="s">
        <v>42</v>
      </c>
    </row>
    <row r="32" spans="1:9" x14ac:dyDescent="0.2">
      <c r="A32" s="9" t="s">
        <v>62</v>
      </c>
      <c r="C32" s="40">
        <v>12.811199999999999</v>
      </c>
      <c r="D32" s="40">
        <v>13.0517</v>
      </c>
    </row>
    <row r="33" spans="1:5" x14ac:dyDescent="0.2">
      <c r="A33" s="9" t="s">
        <v>1072</v>
      </c>
      <c r="C33" s="40">
        <v>10.955299999999999</v>
      </c>
      <c r="D33" s="40">
        <v>10.3453</v>
      </c>
    </row>
    <row r="34" spans="1:5" x14ac:dyDescent="0.2">
      <c r="A34" s="9" t="s">
        <v>64</v>
      </c>
      <c r="C34" s="40">
        <v>10.351800000000001</v>
      </c>
      <c r="D34" s="40">
        <v>10.164</v>
      </c>
    </row>
    <row r="35" spans="1:5" x14ac:dyDescent="0.2">
      <c r="A35" s="9" t="s">
        <v>65</v>
      </c>
      <c r="C35" s="40">
        <v>12.917199999999999</v>
      </c>
      <c r="D35" s="40">
        <v>13.1798</v>
      </c>
    </row>
    <row r="36" spans="1:5" x14ac:dyDescent="0.2">
      <c r="A36" s="9" t="s">
        <v>85</v>
      </c>
      <c r="C36" s="40">
        <v>11.047000000000001</v>
      </c>
      <c r="D36" s="40">
        <v>10.4526</v>
      </c>
    </row>
    <row r="37" spans="1:5" x14ac:dyDescent="0.2">
      <c r="A37" s="9" t="s">
        <v>67</v>
      </c>
      <c r="C37" s="40">
        <v>10.4482</v>
      </c>
      <c r="D37" s="40">
        <v>10.2783</v>
      </c>
    </row>
    <row r="39" spans="1:5" x14ac:dyDescent="0.2">
      <c r="A39" s="18" t="s">
        <v>45</v>
      </c>
    </row>
    <row r="40" spans="1:5" x14ac:dyDescent="0.2">
      <c r="A40" s="79" t="s">
        <v>59</v>
      </c>
      <c r="B40" s="80"/>
      <c r="C40" s="43" t="s">
        <v>60</v>
      </c>
    </row>
    <row r="41" spans="1:5" x14ac:dyDescent="0.2">
      <c r="A41" s="75" t="s">
        <v>1072</v>
      </c>
      <c r="B41" s="76"/>
      <c r="C41" s="44">
        <v>0.81</v>
      </c>
    </row>
    <row r="42" spans="1:5" x14ac:dyDescent="0.2">
      <c r="A42" s="75" t="s">
        <v>64</v>
      </c>
      <c r="B42" s="76"/>
      <c r="C42" s="44">
        <v>0.38</v>
      </c>
    </row>
    <row r="43" spans="1:5" x14ac:dyDescent="0.2">
      <c r="A43" s="75" t="s">
        <v>85</v>
      </c>
      <c r="B43" s="76"/>
      <c r="C43" s="44">
        <v>0.81</v>
      </c>
    </row>
    <row r="44" spans="1:5" x14ac:dyDescent="0.2">
      <c r="A44" s="75" t="s">
        <v>67</v>
      </c>
      <c r="B44" s="76"/>
      <c r="C44" s="44">
        <v>0.38</v>
      </c>
    </row>
    <row r="45" spans="1:5" x14ac:dyDescent="0.2">
      <c r="A45" s="9" t="s">
        <v>61</v>
      </c>
    </row>
    <row r="46" spans="1:5" x14ac:dyDescent="0.2">
      <c r="A46" s="9" t="s">
        <v>44</v>
      </c>
    </row>
    <row r="48" spans="1:5" x14ac:dyDescent="0.2">
      <c r="A48" s="18" t="s">
        <v>856</v>
      </c>
      <c r="D48" s="42">
        <v>0.12185341430137001</v>
      </c>
      <c r="E48" s="13" t="s">
        <v>47</v>
      </c>
    </row>
    <row r="50" spans="1:4" x14ac:dyDescent="0.2">
      <c r="A50" s="18" t="s">
        <v>761</v>
      </c>
      <c r="D50" s="41" t="s">
        <v>46</v>
      </c>
    </row>
    <row r="52" spans="1:4" x14ac:dyDescent="0.2">
      <c r="A52" s="18" t="s">
        <v>857</v>
      </c>
    </row>
    <row r="53" spans="1:4" x14ac:dyDescent="0.2">
      <c r="A53" s="48"/>
    </row>
    <row r="54" spans="1:4" x14ac:dyDescent="0.2">
      <c r="A54" s="48" t="s">
        <v>798</v>
      </c>
    </row>
    <row r="55" spans="1:4" x14ac:dyDescent="0.2">
      <c r="A55" s="51"/>
    </row>
    <row r="56" spans="1:4" x14ac:dyDescent="0.2">
      <c r="A56" s="52"/>
    </row>
    <row r="57" spans="1:4" x14ac:dyDescent="0.2">
      <c r="A57" s="52"/>
    </row>
    <row r="58" spans="1:4" x14ac:dyDescent="0.2">
      <c r="A58" s="52"/>
    </row>
    <row r="59" spans="1:4" x14ac:dyDescent="0.2">
      <c r="A59" s="52"/>
    </row>
    <row r="60" spans="1:4" x14ac:dyDescent="0.2">
      <c r="A60" s="52"/>
    </row>
    <row r="61" spans="1:4" x14ac:dyDescent="0.2">
      <c r="A61" s="52"/>
    </row>
    <row r="62" spans="1:4" x14ac:dyDescent="0.2">
      <c r="A62" s="52"/>
    </row>
    <row r="63" spans="1:4" x14ac:dyDescent="0.2">
      <c r="A63" s="52"/>
    </row>
    <row r="64" spans="1:4" x14ac:dyDescent="0.2">
      <c r="A64" s="52"/>
    </row>
    <row r="65" spans="1:1" x14ac:dyDescent="0.2">
      <c r="A65" s="52"/>
    </row>
    <row r="66" spans="1:1" x14ac:dyDescent="0.2">
      <c r="A66" s="52"/>
    </row>
    <row r="67" spans="1:1" x14ac:dyDescent="0.2">
      <c r="A67" s="52"/>
    </row>
    <row r="68" spans="1:1" x14ac:dyDescent="0.2">
      <c r="A68" s="48" t="s">
        <v>1073</v>
      </c>
    </row>
    <row r="69" spans="1:1" x14ac:dyDescent="0.2">
      <c r="A69" s="52"/>
    </row>
    <row r="70" spans="1:1" x14ac:dyDescent="0.2">
      <c r="A70" s="48" t="s">
        <v>859</v>
      </c>
    </row>
    <row r="71" spans="1:1" x14ac:dyDescent="0.2">
      <c r="A71" s="52"/>
    </row>
    <row r="72" spans="1:1" x14ac:dyDescent="0.2">
      <c r="A72" s="52"/>
    </row>
    <row r="73" spans="1:1" x14ac:dyDescent="0.2">
      <c r="A73" s="52"/>
    </row>
    <row r="74" spans="1:1" x14ac:dyDescent="0.2">
      <c r="A74" s="52"/>
    </row>
    <row r="75" spans="1:1" x14ac:dyDescent="0.2">
      <c r="A75" s="52"/>
    </row>
    <row r="76" spans="1:1" x14ac:dyDescent="0.2">
      <c r="A76" s="52"/>
    </row>
    <row r="77" spans="1:1" x14ac:dyDescent="0.2">
      <c r="A77" s="52"/>
    </row>
    <row r="78" spans="1:1" x14ac:dyDescent="0.2">
      <c r="A78" s="52"/>
    </row>
    <row r="79" spans="1:1" x14ac:dyDescent="0.2">
      <c r="A79" s="52"/>
    </row>
    <row r="80" spans="1:1" x14ac:dyDescent="0.2">
      <c r="A80" s="52"/>
    </row>
    <row r="81" spans="1:1" x14ac:dyDescent="0.2">
      <c r="A81" s="52"/>
    </row>
    <row r="82" spans="1:1" x14ac:dyDescent="0.2">
      <c r="A82" s="52"/>
    </row>
    <row r="83" spans="1:1" x14ac:dyDescent="0.2">
      <c r="A83" s="52"/>
    </row>
  </sheetData>
  <mergeCells count="6">
    <mergeCell ref="A44:B44"/>
    <mergeCell ref="A1:G1"/>
    <mergeCell ref="A40:B40"/>
    <mergeCell ref="A41:B41"/>
    <mergeCell ref="A42:B42"/>
    <mergeCell ref="A43:B43"/>
  </mergeCells>
  <conditionalFormatting sqref="F2:F3 F5:F65536">
    <cfRule type="cellIs" dxfId="61" priority="1" stopIfTrue="1" operator="between">
      <formula>0.009</formula>
      <formula>-0.009</formula>
    </cfRule>
  </conditionalFormatting>
  <hyperlinks>
    <hyperlink ref="A53" r:id="rId1" tooltip="https://www.franklintempletonindia.com/downloadsServlet/pdf/product-labels-jg9o5k7l" display="https://www.franklintempletonindia.com/downloadsServlet/pdf/product-labels-jg9o5k7l" xr:uid="{00000000-0004-0000-0D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I91"/>
  <sheetViews>
    <sheetView workbookViewId="0">
      <selection sqref="A1:G1"/>
    </sheetView>
  </sheetViews>
  <sheetFormatPr defaultColWidth="9.21875" defaultRowHeight="10.199999999999999" x14ac:dyDescent="0.2"/>
  <cols>
    <col min="1" max="1" width="38.77734375" style="9" bestFit="1" customWidth="1"/>
    <col min="2" max="2" width="51.21875" style="9" bestFit="1" customWidth="1"/>
    <col min="3" max="3" width="24.77734375" style="9" bestFit="1" customWidth="1"/>
    <col min="4" max="4" width="15.21875" style="10" bestFit="1" customWidth="1"/>
    <col min="5" max="5" width="23" style="13" bestFit="1" customWidth="1"/>
    <col min="6" max="6" width="13.5546875" style="14" bestFit="1" customWidth="1"/>
    <col min="7" max="7" width="14.21875" style="13" customWidth="1"/>
    <col min="8" max="16384" width="9.21875" style="9"/>
  </cols>
  <sheetData>
    <row r="1" spans="1:7" s="1" customFormat="1" ht="13.8" x14ac:dyDescent="0.2">
      <c r="A1" s="77" t="s">
        <v>1098</v>
      </c>
      <c r="B1" s="78"/>
      <c r="C1" s="78"/>
      <c r="D1" s="78"/>
      <c r="E1" s="78"/>
      <c r="F1" s="78"/>
      <c r="G1" s="78"/>
    </row>
    <row r="2" spans="1:7" s="1" customFormat="1" ht="11.4" x14ac:dyDescent="0.2">
      <c r="D2" s="6"/>
      <c r="E2" s="7"/>
      <c r="F2" s="12"/>
      <c r="G2" s="13"/>
    </row>
    <row r="3" spans="1:7" s="1" customFormat="1" ht="12" x14ac:dyDescent="0.2">
      <c r="A3" s="11" t="s">
        <v>7</v>
      </c>
      <c r="B3" s="2"/>
      <c r="C3" s="3"/>
      <c r="D3" s="4"/>
      <c r="E3" s="5"/>
      <c r="F3" s="12"/>
      <c r="G3" s="13"/>
    </row>
    <row r="4" spans="1:7" s="1" customFormat="1" ht="17.55" customHeight="1" x14ac:dyDescent="0.2">
      <c r="A4" s="8" t="s">
        <v>2</v>
      </c>
      <c r="B4" s="8" t="s">
        <v>0</v>
      </c>
      <c r="C4" s="17" t="s">
        <v>801</v>
      </c>
      <c r="D4" s="16" t="s">
        <v>1</v>
      </c>
      <c r="E4" s="15" t="s">
        <v>3</v>
      </c>
      <c r="F4" s="15" t="s">
        <v>4</v>
      </c>
      <c r="G4" s="15" t="s">
        <v>6</v>
      </c>
    </row>
    <row r="5" spans="1:7" x14ac:dyDescent="0.2">
      <c r="A5" s="21" t="s">
        <v>31</v>
      </c>
      <c r="B5" s="22"/>
      <c r="C5" s="22"/>
      <c r="D5" s="23"/>
      <c r="E5" s="24"/>
      <c r="F5" s="25"/>
      <c r="G5" s="24"/>
    </row>
    <row r="6" spans="1:7" x14ac:dyDescent="0.2">
      <c r="A6" s="26" t="s">
        <v>32</v>
      </c>
      <c r="B6" s="27"/>
      <c r="C6" s="27"/>
      <c r="D6" s="28"/>
      <c r="E6" s="29"/>
      <c r="F6" s="30"/>
      <c r="G6" s="29"/>
    </row>
    <row r="7" spans="1:7" x14ac:dyDescent="0.2">
      <c r="A7" s="27" t="s">
        <v>996</v>
      </c>
      <c r="B7" s="27" t="s">
        <v>997</v>
      </c>
      <c r="C7" s="27" t="s">
        <v>909</v>
      </c>
      <c r="D7" s="31">
        <v>50</v>
      </c>
      <c r="E7" s="29">
        <v>678.68150000000003</v>
      </c>
      <c r="F7" s="30">
        <v>12.1713764493163</v>
      </c>
      <c r="G7" s="29">
        <v>4.3</v>
      </c>
    </row>
    <row r="8" spans="1:7" x14ac:dyDescent="0.2">
      <c r="A8" s="27" t="s">
        <v>994</v>
      </c>
      <c r="B8" s="27" t="s">
        <v>995</v>
      </c>
      <c r="C8" s="27" t="s">
        <v>909</v>
      </c>
      <c r="D8" s="31">
        <v>54</v>
      </c>
      <c r="E8" s="29">
        <v>544.47659999999996</v>
      </c>
      <c r="F8" s="30">
        <v>9.7645650668889896</v>
      </c>
      <c r="G8" s="29">
        <v>4.0199999999999996</v>
      </c>
    </row>
    <row r="9" spans="1:7" x14ac:dyDescent="0.2">
      <c r="A9" s="27" t="s">
        <v>988</v>
      </c>
      <c r="B9" s="27" t="s">
        <v>989</v>
      </c>
      <c r="C9" s="27" t="s">
        <v>80</v>
      </c>
      <c r="D9" s="31">
        <v>51</v>
      </c>
      <c r="E9" s="29">
        <v>513.81429000000003</v>
      </c>
      <c r="F9" s="30">
        <v>9.2146716075628792</v>
      </c>
      <c r="G9" s="29">
        <v>3.9990000000000001</v>
      </c>
    </row>
    <row r="10" spans="1:7" x14ac:dyDescent="0.2">
      <c r="A10" s="27" t="s">
        <v>1099</v>
      </c>
      <c r="B10" s="27" t="s">
        <v>1100</v>
      </c>
      <c r="C10" s="27" t="s">
        <v>80</v>
      </c>
      <c r="D10" s="31">
        <v>50</v>
      </c>
      <c r="E10" s="29">
        <v>502.57650000000001</v>
      </c>
      <c r="F10" s="30">
        <v>9.0131346973209396</v>
      </c>
      <c r="G10" s="29">
        <v>3.9701</v>
      </c>
    </row>
    <row r="11" spans="1:7" x14ac:dyDescent="0.2">
      <c r="A11" s="27" t="s">
        <v>1048</v>
      </c>
      <c r="B11" s="27" t="s">
        <v>1049</v>
      </c>
      <c r="C11" s="27" t="s">
        <v>965</v>
      </c>
      <c r="D11" s="31">
        <v>50</v>
      </c>
      <c r="E11" s="29">
        <v>502.23050000000001</v>
      </c>
      <c r="F11" s="30">
        <v>9.00692958306416</v>
      </c>
      <c r="G11" s="29">
        <v>3.7686000000000002</v>
      </c>
    </row>
    <row r="12" spans="1:7" x14ac:dyDescent="0.2">
      <c r="A12" s="27" t="s">
        <v>802</v>
      </c>
      <c r="B12" s="27" t="s">
        <v>803</v>
      </c>
      <c r="C12" s="27" t="s">
        <v>804</v>
      </c>
      <c r="D12" s="31">
        <v>48</v>
      </c>
      <c r="E12" s="29">
        <v>482.60255999999998</v>
      </c>
      <c r="F12" s="30">
        <v>8.6549249289449701</v>
      </c>
      <c r="G12" s="29">
        <v>3.7698</v>
      </c>
    </row>
    <row r="13" spans="1:7" x14ac:dyDescent="0.2">
      <c r="A13" s="27" t="s">
        <v>805</v>
      </c>
      <c r="B13" s="27" t="s">
        <v>806</v>
      </c>
      <c r="C13" s="27" t="s">
        <v>80</v>
      </c>
      <c r="D13" s="31">
        <v>37</v>
      </c>
      <c r="E13" s="29">
        <v>371.24653000000001</v>
      </c>
      <c r="F13" s="30">
        <v>6.65788189619491</v>
      </c>
      <c r="G13" s="29">
        <v>3.9003000000000001</v>
      </c>
    </row>
    <row r="14" spans="1:7" x14ac:dyDescent="0.2">
      <c r="A14" s="27" t="s">
        <v>1092</v>
      </c>
      <c r="B14" s="27" t="s">
        <v>1093</v>
      </c>
      <c r="C14" s="27" t="s">
        <v>909</v>
      </c>
      <c r="D14" s="31">
        <v>15</v>
      </c>
      <c r="E14" s="29">
        <v>151.07024999999999</v>
      </c>
      <c r="F14" s="30">
        <v>2.7092721446544901</v>
      </c>
      <c r="G14" s="29">
        <v>4.0149999999999997</v>
      </c>
    </row>
    <row r="15" spans="1:7" x14ac:dyDescent="0.2">
      <c r="A15" s="27" t="s">
        <v>1084</v>
      </c>
      <c r="B15" s="27" t="s">
        <v>1085</v>
      </c>
      <c r="C15" s="27" t="s">
        <v>909</v>
      </c>
      <c r="D15" s="31">
        <v>6</v>
      </c>
      <c r="E15" s="29">
        <v>60.714959999999998</v>
      </c>
      <c r="F15" s="30">
        <v>1.0888533638609299</v>
      </c>
      <c r="G15" s="29">
        <v>4.3000999999999996</v>
      </c>
    </row>
    <row r="16" spans="1:7" x14ac:dyDescent="0.2">
      <c r="A16" s="27" t="s">
        <v>1070</v>
      </c>
      <c r="B16" s="27" t="s">
        <v>1071</v>
      </c>
      <c r="C16" s="27" t="s">
        <v>909</v>
      </c>
      <c r="D16" s="31">
        <v>56</v>
      </c>
      <c r="E16" s="29">
        <v>56.075600000000001</v>
      </c>
      <c r="F16" s="30">
        <v>1.00565174860562</v>
      </c>
      <c r="G16" s="29">
        <v>3.5449999999999999</v>
      </c>
    </row>
    <row r="17" spans="1:9" x14ac:dyDescent="0.2">
      <c r="A17" s="27" t="s">
        <v>1062</v>
      </c>
      <c r="B17" s="27" t="s">
        <v>1063</v>
      </c>
      <c r="C17" s="27" t="s">
        <v>80</v>
      </c>
      <c r="D17" s="31">
        <v>3</v>
      </c>
      <c r="E17" s="29">
        <v>40.622129999999999</v>
      </c>
      <c r="F17" s="30">
        <v>0.72851143931736095</v>
      </c>
      <c r="G17" s="29">
        <v>4.2</v>
      </c>
    </row>
    <row r="18" spans="1:9" x14ac:dyDescent="0.2">
      <c r="A18" s="27" t="s">
        <v>1077</v>
      </c>
      <c r="B18" s="27" t="s">
        <v>1078</v>
      </c>
      <c r="C18" s="27" t="s">
        <v>1016</v>
      </c>
      <c r="D18" s="31">
        <v>3</v>
      </c>
      <c r="E18" s="29">
        <v>40.033349999999999</v>
      </c>
      <c r="F18" s="30">
        <v>0.71795234344421799</v>
      </c>
      <c r="G18" s="29">
        <v>4.375</v>
      </c>
    </row>
    <row r="19" spans="1:9" x14ac:dyDescent="0.2">
      <c r="A19" s="27" t="s">
        <v>1066</v>
      </c>
      <c r="B19" s="27" t="s">
        <v>1067</v>
      </c>
      <c r="C19" s="27" t="s">
        <v>80</v>
      </c>
      <c r="D19" s="31">
        <v>3</v>
      </c>
      <c r="E19" s="29">
        <v>39.996479999999998</v>
      </c>
      <c r="F19" s="30">
        <v>0.71729112216488999</v>
      </c>
      <c r="G19" s="29">
        <v>4.1048999999999998</v>
      </c>
    </row>
    <row r="20" spans="1:9" x14ac:dyDescent="0.2">
      <c r="A20" s="27" t="s">
        <v>966</v>
      </c>
      <c r="B20" s="27" t="s">
        <v>967</v>
      </c>
      <c r="C20" s="27" t="s">
        <v>80</v>
      </c>
      <c r="D20" s="31">
        <v>3</v>
      </c>
      <c r="E20" s="29">
        <v>30.120809999999999</v>
      </c>
      <c r="F20" s="30">
        <v>0.54018227617569003</v>
      </c>
      <c r="G20" s="29">
        <v>3.8</v>
      </c>
    </row>
    <row r="21" spans="1:9" x14ac:dyDescent="0.2">
      <c r="A21" s="27" t="s">
        <v>940</v>
      </c>
      <c r="B21" s="27" t="s">
        <v>941</v>
      </c>
      <c r="C21" s="27" t="s">
        <v>942</v>
      </c>
      <c r="D21" s="31">
        <v>1</v>
      </c>
      <c r="E21" s="29">
        <v>10.04471</v>
      </c>
      <c r="F21" s="30">
        <v>0.18014038504690699</v>
      </c>
      <c r="G21" s="29">
        <v>4.2347000000000001</v>
      </c>
    </row>
    <row r="22" spans="1:9" x14ac:dyDescent="0.2">
      <c r="A22" s="26" t="s">
        <v>33</v>
      </c>
      <c r="B22" s="26"/>
      <c r="C22" s="26"/>
      <c r="D22" s="32"/>
      <c r="E22" s="33">
        <f>SUM(E6:E21)</f>
        <v>4024.3067700000001</v>
      </c>
      <c r="F22" s="34">
        <f>SUM(F6:F21)</f>
        <v>72.171339052563269</v>
      </c>
      <c r="G22" s="33"/>
      <c r="H22" s="18"/>
      <c r="I22" s="18"/>
    </row>
    <row r="23" spans="1:9" x14ac:dyDescent="0.2">
      <c r="A23" s="27"/>
      <c r="B23" s="27"/>
      <c r="C23" s="27"/>
      <c r="D23" s="28"/>
      <c r="E23" s="29"/>
      <c r="F23" s="30"/>
      <c r="G23" s="29"/>
    </row>
    <row r="24" spans="1:9" x14ac:dyDescent="0.2">
      <c r="A24" s="26" t="s">
        <v>1101</v>
      </c>
      <c r="B24" s="27"/>
      <c r="C24" s="27"/>
      <c r="D24" s="28"/>
      <c r="E24" s="29"/>
      <c r="F24" s="30"/>
      <c r="G24" s="29"/>
    </row>
    <row r="25" spans="1:9" x14ac:dyDescent="0.2">
      <c r="A25" s="27" t="s">
        <v>1102</v>
      </c>
      <c r="B25" s="27" t="s">
        <v>1103</v>
      </c>
      <c r="C25" s="27" t="s">
        <v>80</v>
      </c>
      <c r="D25" s="31">
        <v>50</v>
      </c>
      <c r="E25" s="29">
        <v>502.51499999999999</v>
      </c>
      <c r="F25" s="30">
        <v>9.0120317651625808</v>
      </c>
      <c r="G25" s="29">
        <v>4.3798000000000004</v>
      </c>
    </row>
    <row r="26" spans="1:9" x14ac:dyDescent="0.2">
      <c r="A26" s="26" t="s">
        <v>33</v>
      </c>
      <c r="B26" s="26"/>
      <c r="C26" s="26"/>
      <c r="D26" s="32"/>
      <c r="E26" s="33">
        <f>SUM(E24:E25)</f>
        <v>502.51499999999999</v>
      </c>
      <c r="F26" s="34">
        <f>SUM(F24:F25)</f>
        <v>9.0120317651625808</v>
      </c>
      <c r="G26" s="33"/>
      <c r="H26" s="18"/>
      <c r="I26" s="18"/>
    </row>
    <row r="27" spans="1:9" x14ac:dyDescent="0.2">
      <c r="A27" s="27"/>
      <c r="B27" s="27"/>
      <c r="C27" s="27"/>
      <c r="D27" s="28"/>
      <c r="E27" s="29"/>
      <c r="F27" s="30"/>
      <c r="G27" s="29"/>
    </row>
    <row r="28" spans="1:9" x14ac:dyDescent="0.2">
      <c r="A28" s="26" t="s">
        <v>35</v>
      </c>
      <c r="B28" s="26"/>
      <c r="C28" s="26"/>
      <c r="D28" s="32"/>
      <c r="E28" s="33">
        <f>E22+E26</f>
        <v>4526.8217700000005</v>
      </c>
      <c r="F28" s="34">
        <f>F22+F26</f>
        <v>81.183370817725844</v>
      </c>
      <c r="G28" s="33"/>
      <c r="H28" s="18"/>
      <c r="I28" s="18"/>
    </row>
    <row r="29" spans="1:9" x14ac:dyDescent="0.2">
      <c r="A29" s="26"/>
      <c r="B29" s="26"/>
      <c r="C29" s="26"/>
      <c r="D29" s="32"/>
      <c r="E29" s="33"/>
      <c r="F29" s="34"/>
      <c r="G29" s="33"/>
      <c r="H29" s="18"/>
      <c r="I29" s="18"/>
    </row>
    <row r="30" spans="1:9" x14ac:dyDescent="0.2">
      <c r="A30" s="26" t="s">
        <v>37</v>
      </c>
      <c r="B30" s="26"/>
      <c r="C30" s="26"/>
      <c r="D30" s="32"/>
      <c r="E30" s="33">
        <f>E32-(E22+E26)</f>
        <v>1049.2238220999998</v>
      </c>
      <c r="F30" s="34">
        <f>F32-(F22+F26)</f>
        <v>18.816629182274156</v>
      </c>
      <c r="G30" s="33"/>
      <c r="H30" s="18"/>
      <c r="I30" s="18"/>
    </row>
    <row r="31" spans="1:9" x14ac:dyDescent="0.2">
      <c r="A31" s="26"/>
      <c r="B31" s="26"/>
      <c r="C31" s="26"/>
      <c r="D31" s="32"/>
      <c r="E31" s="33"/>
      <c r="F31" s="34"/>
      <c r="G31" s="33"/>
      <c r="H31" s="18"/>
      <c r="I31" s="18"/>
    </row>
    <row r="32" spans="1:9" x14ac:dyDescent="0.2">
      <c r="A32" s="35" t="s">
        <v>36</v>
      </c>
      <c r="B32" s="35"/>
      <c r="C32" s="35"/>
      <c r="D32" s="36"/>
      <c r="E32" s="37">
        <v>5576.0455921000002</v>
      </c>
      <c r="F32" s="38">
        <v>100</v>
      </c>
      <c r="G32" s="37"/>
      <c r="H32" s="18"/>
      <c r="I32" s="18"/>
    </row>
    <row r="34" spans="1:4" x14ac:dyDescent="0.2">
      <c r="A34" s="18" t="s">
        <v>38</v>
      </c>
    </row>
    <row r="36" spans="1:4" x14ac:dyDescent="0.2">
      <c r="A36" s="18" t="s">
        <v>39</v>
      </c>
    </row>
    <row r="37" spans="1:4" x14ac:dyDescent="0.2">
      <c r="A37" s="18" t="s">
        <v>40</v>
      </c>
    </row>
    <row r="38" spans="1:4" x14ac:dyDescent="0.2">
      <c r="A38" s="18" t="s">
        <v>41</v>
      </c>
      <c r="B38" s="18"/>
      <c r="C38" s="39" t="s">
        <v>43</v>
      </c>
      <c r="D38" s="19" t="s">
        <v>42</v>
      </c>
    </row>
    <row r="39" spans="1:4" x14ac:dyDescent="0.2">
      <c r="A39" s="9" t="s">
        <v>62</v>
      </c>
      <c r="C39" s="40">
        <v>12.795299999999999</v>
      </c>
      <c r="D39" s="40">
        <v>13.049799999999999</v>
      </c>
    </row>
    <row r="40" spans="1:4" x14ac:dyDescent="0.2">
      <c r="A40" s="9" t="s">
        <v>1072</v>
      </c>
      <c r="C40" s="40">
        <v>11.006</v>
      </c>
      <c r="D40" s="40">
        <v>10.367699999999999</v>
      </c>
    </row>
    <row r="41" spans="1:4" x14ac:dyDescent="0.2">
      <c r="A41" s="9" t="s">
        <v>64</v>
      </c>
      <c r="C41" s="40">
        <v>10.3748</v>
      </c>
      <c r="D41" s="40">
        <v>10.175599999999999</v>
      </c>
    </row>
    <row r="42" spans="1:4" x14ac:dyDescent="0.2">
      <c r="A42" s="9" t="s">
        <v>65</v>
      </c>
      <c r="C42" s="40">
        <v>12.9305</v>
      </c>
      <c r="D42" s="40">
        <v>13.1877</v>
      </c>
    </row>
    <row r="43" spans="1:4" x14ac:dyDescent="0.2">
      <c r="A43" s="9" t="s">
        <v>85</v>
      </c>
      <c r="C43" s="40">
        <v>11.0184</v>
      </c>
      <c r="D43" s="40">
        <v>10.3786</v>
      </c>
    </row>
    <row r="44" spans="1:4" x14ac:dyDescent="0.2">
      <c r="A44" s="9" t="s">
        <v>67</v>
      </c>
      <c r="C44" s="40">
        <v>10.401300000000001</v>
      </c>
      <c r="D44" s="40">
        <v>10.2026</v>
      </c>
    </row>
    <row r="46" spans="1:4" x14ac:dyDescent="0.2">
      <c r="A46" s="18" t="s">
        <v>45</v>
      </c>
    </row>
    <row r="47" spans="1:4" x14ac:dyDescent="0.2">
      <c r="A47" s="79" t="s">
        <v>59</v>
      </c>
      <c r="B47" s="80"/>
      <c r="C47" s="43" t="s">
        <v>60</v>
      </c>
    </row>
    <row r="48" spans="1:4" x14ac:dyDescent="0.2">
      <c r="A48" s="75" t="s">
        <v>1072</v>
      </c>
      <c r="B48" s="76"/>
      <c r="C48" s="44">
        <v>0.85</v>
      </c>
    </row>
    <row r="49" spans="1:5" x14ac:dyDescent="0.2">
      <c r="A49" s="75" t="s">
        <v>64</v>
      </c>
      <c r="B49" s="76"/>
      <c r="C49" s="44">
        <v>0.40500000000000003</v>
      </c>
    </row>
    <row r="50" spans="1:5" x14ac:dyDescent="0.2">
      <c r="A50" s="75" t="s">
        <v>85</v>
      </c>
      <c r="B50" s="76"/>
      <c r="C50" s="44">
        <v>0.85</v>
      </c>
    </row>
    <row r="51" spans="1:5" x14ac:dyDescent="0.2">
      <c r="A51" s="75" t="s">
        <v>67</v>
      </c>
      <c r="B51" s="76"/>
      <c r="C51" s="44">
        <v>0.40500000000000003</v>
      </c>
    </row>
    <row r="52" spans="1:5" x14ac:dyDescent="0.2">
      <c r="A52" s="9" t="s">
        <v>61</v>
      </c>
    </row>
    <row r="53" spans="1:5" x14ac:dyDescent="0.2">
      <c r="A53" s="9" t="s">
        <v>44</v>
      </c>
    </row>
    <row r="55" spans="1:5" x14ac:dyDescent="0.2">
      <c r="A55" s="18" t="s">
        <v>856</v>
      </c>
      <c r="D55" s="42">
        <v>0.12173839380821901</v>
      </c>
      <c r="E55" s="13" t="s">
        <v>47</v>
      </c>
    </row>
    <row r="57" spans="1:5" x14ac:dyDescent="0.2">
      <c r="A57" s="18" t="s">
        <v>761</v>
      </c>
      <c r="D57" s="41" t="s">
        <v>46</v>
      </c>
    </row>
    <row r="59" spans="1:5" x14ac:dyDescent="0.2">
      <c r="A59" s="18" t="s">
        <v>857</v>
      </c>
    </row>
    <row r="60" spans="1:5" x14ac:dyDescent="0.2">
      <c r="A60" s="48"/>
    </row>
    <row r="61" spans="1:5" x14ac:dyDescent="0.2">
      <c r="A61" s="48" t="s">
        <v>798</v>
      </c>
    </row>
    <row r="62" spans="1:5" x14ac:dyDescent="0.2">
      <c r="A62" s="51"/>
    </row>
    <row r="63" spans="1:5" x14ac:dyDescent="0.2">
      <c r="A63" s="52"/>
    </row>
    <row r="64" spans="1:5" x14ac:dyDescent="0.2">
      <c r="A64" s="52"/>
    </row>
    <row r="65" spans="1:1" x14ac:dyDescent="0.2">
      <c r="A65" s="52"/>
    </row>
    <row r="66" spans="1:1" x14ac:dyDescent="0.2">
      <c r="A66" s="52"/>
    </row>
    <row r="67" spans="1:1" x14ac:dyDescent="0.2">
      <c r="A67" s="52"/>
    </row>
    <row r="68" spans="1:1" x14ac:dyDescent="0.2">
      <c r="A68" s="52"/>
    </row>
    <row r="69" spans="1:1" x14ac:dyDescent="0.2">
      <c r="A69" s="52"/>
    </row>
    <row r="70" spans="1:1" x14ac:dyDescent="0.2">
      <c r="A70" s="52"/>
    </row>
    <row r="71" spans="1:1" x14ac:dyDescent="0.2">
      <c r="A71" s="52"/>
    </row>
    <row r="72" spans="1:1" x14ac:dyDescent="0.2">
      <c r="A72" s="52"/>
    </row>
    <row r="73" spans="1:1" x14ac:dyDescent="0.2">
      <c r="A73" s="52"/>
    </row>
    <row r="74" spans="1:1" x14ac:dyDescent="0.2">
      <c r="A74" s="52"/>
    </row>
    <row r="75" spans="1:1" x14ac:dyDescent="0.2">
      <c r="A75" s="48" t="s">
        <v>1073</v>
      </c>
    </row>
    <row r="76" spans="1:1" x14ac:dyDescent="0.2">
      <c r="A76" s="52"/>
    </row>
    <row r="77" spans="1:1" x14ac:dyDescent="0.2">
      <c r="A77" s="48" t="s">
        <v>859</v>
      </c>
    </row>
    <row r="78" spans="1:1" x14ac:dyDescent="0.2">
      <c r="A78" s="52"/>
    </row>
    <row r="79" spans="1:1" x14ac:dyDescent="0.2">
      <c r="A79" s="52"/>
    </row>
    <row r="80" spans="1:1" x14ac:dyDescent="0.2">
      <c r="A80" s="52"/>
    </row>
    <row r="81" spans="1:1" x14ac:dyDescent="0.2">
      <c r="A81" s="52"/>
    </row>
    <row r="82" spans="1:1" x14ac:dyDescent="0.2">
      <c r="A82" s="52"/>
    </row>
    <row r="83" spans="1:1" x14ac:dyDescent="0.2">
      <c r="A83" s="52"/>
    </row>
    <row r="84" spans="1:1" x14ac:dyDescent="0.2">
      <c r="A84" s="52"/>
    </row>
    <row r="85" spans="1:1" x14ac:dyDescent="0.2">
      <c r="A85" s="52"/>
    </row>
    <row r="86" spans="1:1" x14ac:dyDescent="0.2">
      <c r="A86" s="52"/>
    </row>
    <row r="87" spans="1:1" x14ac:dyDescent="0.2">
      <c r="A87" s="52"/>
    </row>
    <row r="88" spans="1:1" x14ac:dyDescent="0.2">
      <c r="A88" s="52"/>
    </row>
    <row r="89" spans="1:1" x14ac:dyDescent="0.2">
      <c r="A89" s="52"/>
    </row>
    <row r="90" spans="1:1" x14ac:dyDescent="0.2">
      <c r="A90" s="52"/>
    </row>
    <row r="91" spans="1:1" x14ac:dyDescent="0.2">
      <c r="A91" s="52"/>
    </row>
  </sheetData>
  <mergeCells count="6">
    <mergeCell ref="A51:B51"/>
    <mergeCell ref="A1:G1"/>
    <mergeCell ref="A47:B47"/>
    <mergeCell ref="A48:B48"/>
    <mergeCell ref="A49:B49"/>
    <mergeCell ref="A50:B50"/>
  </mergeCells>
  <conditionalFormatting sqref="F2:F3 F5:F65536">
    <cfRule type="cellIs" dxfId="60" priority="1" stopIfTrue="1" operator="between">
      <formula>0.009</formula>
      <formula>-0.009</formula>
    </cfRule>
  </conditionalFormatting>
  <hyperlinks>
    <hyperlink ref="A60" r:id="rId1" tooltip="https://www.franklintempletonindia.com/downloadsServlet/pdf/product-labels-jg9o5k7l" display="https://www.franklintempletonindia.com/downloadsServlet/pdf/product-labels-jg9o5k7l" xr:uid="{00000000-0004-0000-0E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I136"/>
  <sheetViews>
    <sheetView workbookViewId="0">
      <selection sqref="A1:G1"/>
    </sheetView>
  </sheetViews>
  <sheetFormatPr defaultColWidth="9.21875" defaultRowHeight="10.199999999999999" x14ac:dyDescent="0.2"/>
  <cols>
    <col min="1" max="1" width="38.77734375" style="9" bestFit="1" customWidth="1"/>
    <col min="2" max="2" width="51.77734375" style="9" bestFit="1" customWidth="1"/>
    <col min="3" max="3" width="25.21875" style="9" bestFit="1" customWidth="1"/>
    <col min="4" max="4" width="15.21875" style="10" bestFit="1" customWidth="1"/>
    <col min="5" max="5" width="23" style="13" bestFit="1" customWidth="1"/>
    <col min="6" max="6" width="13.5546875" style="14" bestFit="1" customWidth="1"/>
    <col min="7" max="7" width="14.21875" style="13" customWidth="1"/>
    <col min="8" max="16384" width="9.21875" style="9"/>
  </cols>
  <sheetData>
    <row r="1" spans="1:7" s="1" customFormat="1" ht="13.8" x14ac:dyDescent="0.2">
      <c r="A1" s="77" t="s">
        <v>1104</v>
      </c>
      <c r="B1" s="78"/>
      <c r="C1" s="78"/>
      <c r="D1" s="78"/>
      <c r="E1" s="78"/>
      <c r="F1" s="78"/>
      <c r="G1" s="78"/>
    </row>
    <row r="2" spans="1:7" s="1" customFormat="1" ht="11.4" x14ac:dyDescent="0.2">
      <c r="D2" s="6"/>
      <c r="E2" s="7"/>
      <c r="F2" s="12"/>
      <c r="G2" s="13"/>
    </row>
    <row r="3" spans="1:7" s="1" customFormat="1" ht="12" x14ac:dyDescent="0.2">
      <c r="A3" s="11" t="s">
        <v>7</v>
      </c>
      <c r="B3" s="2"/>
      <c r="C3" s="3"/>
      <c r="D3" s="4"/>
      <c r="E3" s="5"/>
      <c r="F3" s="12"/>
      <c r="G3" s="13"/>
    </row>
    <row r="4" spans="1:7" s="1" customFormat="1" ht="17.55" customHeight="1" x14ac:dyDescent="0.2">
      <c r="A4" s="8" t="s">
        <v>2</v>
      </c>
      <c r="B4" s="8" t="s">
        <v>0</v>
      </c>
      <c r="C4" s="17" t="s">
        <v>5</v>
      </c>
      <c r="D4" s="16" t="s">
        <v>1</v>
      </c>
      <c r="E4" s="15" t="s">
        <v>3</v>
      </c>
      <c r="F4" s="15" t="s">
        <v>4</v>
      </c>
      <c r="G4" s="15" t="s">
        <v>6</v>
      </c>
    </row>
    <row r="5" spans="1:7" x14ac:dyDescent="0.2">
      <c r="A5" s="21" t="s">
        <v>91</v>
      </c>
      <c r="B5" s="22"/>
      <c r="C5" s="22"/>
      <c r="D5" s="23"/>
      <c r="E5" s="24"/>
      <c r="F5" s="25"/>
      <c r="G5" s="24"/>
    </row>
    <row r="6" spans="1:7" x14ac:dyDescent="0.2">
      <c r="A6" s="26" t="s">
        <v>32</v>
      </c>
      <c r="B6" s="27"/>
      <c r="C6" s="27"/>
      <c r="D6" s="28"/>
      <c r="E6" s="29"/>
      <c r="F6" s="30"/>
      <c r="G6" s="29"/>
    </row>
    <row r="7" spans="1:7" x14ac:dyDescent="0.2">
      <c r="A7" s="27" t="s">
        <v>93</v>
      </c>
      <c r="B7" s="27" t="s">
        <v>92</v>
      </c>
      <c r="C7" s="27" t="s">
        <v>94</v>
      </c>
      <c r="D7" s="31">
        <v>173500</v>
      </c>
      <c r="E7" s="29">
        <v>1368.568</v>
      </c>
      <c r="F7" s="30">
        <v>3.0132888440077199</v>
      </c>
      <c r="G7" s="29"/>
    </row>
    <row r="8" spans="1:7" x14ac:dyDescent="0.2">
      <c r="A8" s="27" t="s">
        <v>96</v>
      </c>
      <c r="B8" s="27" t="s">
        <v>95</v>
      </c>
      <c r="C8" s="27" t="s">
        <v>97</v>
      </c>
      <c r="D8" s="31">
        <v>75000</v>
      </c>
      <c r="E8" s="29">
        <v>1302.1500000000001</v>
      </c>
      <c r="F8" s="30">
        <v>2.8670508650097402</v>
      </c>
      <c r="G8" s="29"/>
    </row>
    <row r="9" spans="1:7" x14ac:dyDescent="0.2">
      <c r="A9" s="27" t="s">
        <v>99</v>
      </c>
      <c r="B9" s="27" t="s">
        <v>98</v>
      </c>
      <c r="C9" s="27" t="s">
        <v>94</v>
      </c>
      <c r="D9" s="31">
        <v>165500</v>
      </c>
      <c r="E9" s="29">
        <v>1279.3977500000001</v>
      </c>
      <c r="F9" s="30">
        <v>2.8169553629221</v>
      </c>
      <c r="G9" s="29"/>
    </row>
    <row r="10" spans="1:7" x14ac:dyDescent="0.2">
      <c r="A10" s="27" t="s">
        <v>101</v>
      </c>
      <c r="B10" s="27" t="s">
        <v>100</v>
      </c>
      <c r="C10" s="27" t="s">
        <v>94</v>
      </c>
      <c r="D10" s="31">
        <v>80300</v>
      </c>
      <c r="E10" s="29">
        <v>1193.0171</v>
      </c>
      <c r="F10" s="30">
        <v>2.6267639738328201</v>
      </c>
      <c r="G10" s="29"/>
    </row>
    <row r="11" spans="1:7" x14ac:dyDescent="0.2">
      <c r="A11" s="27" t="s">
        <v>103</v>
      </c>
      <c r="B11" s="27" t="s">
        <v>102</v>
      </c>
      <c r="C11" s="27" t="s">
        <v>104</v>
      </c>
      <c r="D11" s="31">
        <v>126800</v>
      </c>
      <c r="E11" s="29">
        <v>924.75239999999997</v>
      </c>
      <c r="F11" s="30">
        <v>2.0361034967859601</v>
      </c>
      <c r="G11" s="29"/>
    </row>
    <row r="12" spans="1:7" x14ac:dyDescent="0.2">
      <c r="A12" s="27" t="s">
        <v>106</v>
      </c>
      <c r="B12" s="27" t="s">
        <v>105</v>
      </c>
      <c r="C12" s="27" t="s">
        <v>107</v>
      </c>
      <c r="D12" s="31">
        <v>46500</v>
      </c>
      <c r="E12" s="29">
        <v>887.77800000000002</v>
      </c>
      <c r="F12" s="30">
        <v>1.9546939160900201</v>
      </c>
      <c r="G12" s="29"/>
    </row>
    <row r="13" spans="1:7" x14ac:dyDescent="0.2">
      <c r="A13" s="27" t="s">
        <v>109</v>
      </c>
      <c r="B13" s="27" t="s">
        <v>108</v>
      </c>
      <c r="C13" s="27" t="s">
        <v>94</v>
      </c>
      <c r="D13" s="31">
        <v>117300</v>
      </c>
      <c r="E13" s="29">
        <v>631.42589999999996</v>
      </c>
      <c r="F13" s="30">
        <v>1.3902623912641101</v>
      </c>
      <c r="G13" s="29"/>
    </row>
    <row r="14" spans="1:7" x14ac:dyDescent="0.2">
      <c r="A14" s="27" t="s">
        <v>111</v>
      </c>
      <c r="B14" s="27" t="s">
        <v>110</v>
      </c>
      <c r="C14" s="27" t="s">
        <v>94</v>
      </c>
      <c r="D14" s="31">
        <v>33853</v>
      </c>
      <c r="E14" s="29">
        <v>628.73484250000001</v>
      </c>
      <c r="F14" s="30">
        <v>1.3843372684033199</v>
      </c>
      <c r="G14" s="29"/>
    </row>
    <row r="15" spans="1:7" x14ac:dyDescent="0.2">
      <c r="A15" s="27" t="s">
        <v>113</v>
      </c>
      <c r="B15" s="27" t="s">
        <v>112</v>
      </c>
      <c r="C15" s="27" t="s">
        <v>114</v>
      </c>
      <c r="D15" s="31">
        <v>27000</v>
      </c>
      <c r="E15" s="29">
        <v>613.91250000000002</v>
      </c>
      <c r="F15" s="30">
        <v>1.3517016965520801</v>
      </c>
      <c r="G15" s="29"/>
    </row>
    <row r="16" spans="1:7" x14ac:dyDescent="0.2">
      <c r="A16" s="27" t="s">
        <v>116</v>
      </c>
      <c r="B16" s="27" t="s">
        <v>115</v>
      </c>
      <c r="C16" s="27" t="s">
        <v>117</v>
      </c>
      <c r="D16" s="31">
        <v>123100</v>
      </c>
      <c r="E16" s="29">
        <v>449.49964999999997</v>
      </c>
      <c r="F16" s="30">
        <v>0.98970038809205996</v>
      </c>
      <c r="G16" s="29"/>
    </row>
    <row r="17" spans="1:7" x14ac:dyDescent="0.2">
      <c r="A17" s="27" t="s">
        <v>119</v>
      </c>
      <c r="B17" s="27" t="s">
        <v>118</v>
      </c>
      <c r="C17" s="27" t="s">
        <v>97</v>
      </c>
      <c r="D17" s="31">
        <v>40000</v>
      </c>
      <c r="E17" s="29">
        <v>439.76</v>
      </c>
      <c r="F17" s="30">
        <v>0.96825579879175505</v>
      </c>
      <c r="G17" s="29"/>
    </row>
    <row r="18" spans="1:7" x14ac:dyDescent="0.2">
      <c r="A18" s="27" t="s">
        <v>121</v>
      </c>
      <c r="B18" s="27" t="s">
        <v>120</v>
      </c>
      <c r="C18" s="27" t="s">
        <v>122</v>
      </c>
      <c r="D18" s="31">
        <v>36000</v>
      </c>
      <c r="E18" s="29">
        <v>425.988</v>
      </c>
      <c r="F18" s="30">
        <v>0.93793285250068703</v>
      </c>
      <c r="G18" s="29"/>
    </row>
    <row r="19" spans="1:7" x14ac:dyDescent="0.2">
      <c r="A19" s="27" t="s">
        <v>124</v>
      </c>
      <c r="B19" s="27" t="s">
        <v>123</v>
      </c>
      <c r="C19" s="27" t="s">
        <v>125</v>
      </c>
      <c r="D19" s="31">
        <v>293300</v>
      </c>
      <c r="E19" s="29">
        <v>416.63265000000001</v>
      </c>
      <c r="F19" s="30">
        <v>0.91733440815098199</v>
      </c>
      <c r="G19" s="29"/>
    </row>
    <row r="20" spans="1:7" x14ac:dyDescent="0.2">
      <c r="A20" s="27" t="s">
        <v>127</v>
      </c>
      <c r="B20" s="27" t="s">
        <v>126</v>
      </c>
      <c r="C20" s="27" t="s">
        <v>114</v>
      </c>
      <c r="D20" s="31">
        <v>24000</v>
      </c>
      <c r="E20" s="29">
        <v>388.608</v>
      </c>
      <c r="F20" s="30">
        <v>0.85563022889045504</v>
      </c>
      <c r="G20" s="29"/>
    </row>
    <row r="21" spans="1:7" x14ac:dyDescent="0.2">
      <c r="A21" s="27" t="s">
        <v>129</v>
      </c>
      <c r="B21" s="27" t="s">
        <v>128</v>
      </c>
      <c r="C21" s="27" t="s">
        <v>117</v>
      </c>
      <c r="D21" s="31">
        <v>21600</v>
      </c>
      <c r="E21" s="29">
        <v>373.14</v>
      </c>
      <c r="F21" s="30">
        <v>0.82157305976249595</v>
      </c>
      <c r="G21" s="29"/>
    </row>
    <row r="22" spans="1:7" x14ac:dyDescent="0.2">
      <c r="A22" s="27" t="s">
        <v>131</v>
      </c>
      <c r="B22" s="27" t="s">
        <v>130</v>
      </c>
      <c r="C22" s="27" t="s">
        <v>132</v>
      </c>
      <c r="D22" s="31">
        <v>258000</v>
      </c>
      <c r="E22" s="29">
        <v>372.29399999999998</v>
      </c>
      <c r="F22" s="30">
        <v>0.81971035190871799</v>
      </c>
      <c r="G22" s="29"/>
    </row>
    <row r="23" spans="1:7" x14ac:dyDescent="0.2">
      <c r="A23" s="27" t="s">
        <v>134</v>
      </c>
      <c r="B23" s="27" t="s">
        <v>133</v>
      </c>
      <c r="C23" s="27" t="s">
        <v>135</v>
      </c>
      <c r="D23" s="31">
        <v>15000</v>
      </c>
      <c r="E23" s="29">
        <v>350.5575</v>
      </c>
      <c r="F23" s="30">
        <v>0.77185131022589704</v>
      </c>
      <c r="G23" s="29"/>
    </row>
    <row r="24" spans="1:7" x14ac:dyDescent="0.2">
      <c r="A24" s="27" t="s">
        <v>137</v>
      </c>
      <c r="B24" s="27" t="s">
        <v>136</v>
      </c>
      <c r="C24" s="27" t="s">
        <v>138</v>
      </c>
      <c r="D24" s="31">
        <v>8000</v>
      </c>
      <c r="E24" s="29">
        <v>344.22399999999999</v>
      </c>
      <c r="F24" s="30">
        <v>0.757906321819386</v>
      </c>
      <c r="G24" s="29"/>
    </row>
    <row r="25" spans="1:7" x14ac:dyDescent="0.2">
      <c r="A25" s="27" t="s">
        <v>140</v>
      </c>
      <c r="B25" s="27" t="s">
        <v>139</v>
      </c>
      <c r="C25" s="27" t="s">
        <v>141</v>
      </c>
      <c r="D25" s="31">
        <v>38800</v>
      </c>
      <c r="E25" s="29">
        <v>341.24599999999998</v>
      </c>
      <c r="F25" s="30">
        <v>0.75134941403149702</v>
      </c>
      <c r="G25" s="29"/>
    </row>
    <row r="26" spans="1:7" x14ac:dyDescent="0.2">
      <c r="A26" s="27" t="s">
        <v>143</v>
      </c>
      <c r="B26" s="27" t="s">
        <v>142</v>
      </c>
      <c r="C26" s="27" t="s">
        <v>144</v>
      </c>
      <c r="D26" s="31">
        <v>107200</v>
      </c>
      <c r="E26" s="29">
        <v>314.68560000000002</v>
      </c>
      <c r="F26" s="30">
        <v>0.692869194552171</v>
      </c>
      <c r="G26" s="29"/>
    </row>
    <row r="27" spans="1:7" x14ac:dyDescent="0.2">
      <c r="A27" s="27" t="s">
        <v>146</v>
      </c>
      <c r="B27" s="27" t="s">
        <v>145</v>
      </c>
      <c r="C27" s="27" t="s">
        <v>132</v>
      </c>
      <c r="D27" s="31">
        <v>124700</v>
      </c>
      <c r="E27" s="29">
        <v>266.54624999999999</v>
      </c>
      <c r="F27" s="30">
        <v>0.58687682419660003</v>
      </c>
      <c r="G27" s="29"/>
    </row>
    <row r="28" spans="1:7" x14ac:dyDescent="0.2">
      <c r="A28" s="27" t="s">
        <v>148</v>
      </c>
      <c r="B28" s="27" t="s">
        <v>147</v>
      </c>
      <c r="C28" s="27" t="s">
        <v>149</v>
      </c>
      <c r="D28" s="31">
        <v>61700</v>
      </c>
      <c r="E28" s="29">
        <v>244.97985</v>
      </c>
      <c r="F28" s="30">
        <v>0.53939230568863505</v>
      </c>
      <c r="G28" s="29"/>
    </row>
    <row r="29" spans="1:7" x14ac:dyDescent="0.2">
      <c r="A29" s="27" t="s">
        <v>151</v>
      </c>
      <c r="B29" s="27" t="s">
        <v>150</v>
      </c>
      <c r="C29" s="27" t="s">
        <v>94</v>
      </c>
      <c r="D29" s="31">
        <v>166200</v>
      </c>
      <c r="E29" s="29">
        <v>238.91249999999999</v>
      </c>
      <c r="F29" s="30">
        <v>0.526033321650071</v>
      </c>
      <c r="G29" s="29"/>
    </row>
    <row r="30" spans="1:7" x14ac:dyDescent="0.2">
      <c r="A30" s="27" t="s">
        <v>153</v>
      </c>
      <c r="B30" s="27" t="s">
        <v>152</v>
      </c>
      <c r="C30" s="27" t="s">
        <v>154</v>
      </c>
      <c r="D30" s="31">
        <v>26526</v>
      </c>
      <c r="E30" s="29">
        <v>234.967308</v>
      </c>
      <c r="F30" s="30">
        <v>0.51734686760389403</v>
      </c>
      <c r="G30" s="29"/>
    </row>
    <row r="31" spans="1:7" x14ac:dyDescent="0.2">
      <c r="A31" s="27" t="s">
        <v>156</v>
      </c>
      <c r="B31" s="27" t="s">
        <v>155</v>
      </c>
      <c r="C31" s="27" t="s">
        <v>132</v>
      </c>
      <c r="D31" s="31">
        <v>76200</v>
      </c>
      <c r="E31" s="29">
        <v>229.24770000000001</v>
      </c>
      <c r="F31" s="30">
        <v>0.50475353575739601</v>
      </c>
      <c r="G31" s="29"/>
    </row>
    <row r="32" spans="1:7" x14ac:dyDescent="0.2">
      <c r="A32" s="27" t="s">
        <v>158</v>
      </c>
      <c r="B32" s="27" t="s">
        <v>157</v>
      </c>
      <c r="C32" s="27" t="s">
        <v>114</v>
      </c>
      <c r="D32" s="31">
        <v>150000</v>
      </c>
      <c r="E32" s="29">
        <v>211.125</v>
      </c>
      <c r="F32" s="30">
        <v>0.46485129506983203</v>
      </c>
      <c r="G32" s="29"/>
    </row>
    <row r="33" spans="1:9" x14ac:dyDescent="0.2">
      <c r="A33" s="27" t="s">
        <v>160</v>
      </c>
      <c r="B33" s="27" t="s">
        <v>159</v>
      </c>
      <c r="C33" s="27" t="s">
        <v>154</v>
      </c>
      <c r="D33" s="31">
        <v>39940</v>
      </c>
      <c r="E33" s="29">
        <v>206.78935000000001</v>
      </c>
      <c r="F33" s="30">
        <v>0.455305137497448</v>
      </c>
      <c r="G33" s="29"/>
    </row>
    <row r="34" spans="1:9" x14ac:dyDescent="0.2">
      <c r="A34" s="27" t="s">
        <v>162</v>
      </c>
      <c r="B34" s="27" t="s">
        <v>161</v>
      </c>
      <c r="C34" s="27" t="s">
        <v>138</v>
      </c>
      <c r="D34" s="31">
        <v>50000</v>
      </c>
      <c r="E34" s="29">
        <v>203.25</v>
      </c>
      <c r="F34" s="30">
        <v>0.44751225919689003</v>
      </c>
      <c r="G34" s="29"/>
    </row>
    <row r="35" spans="1:9" x14ac:dyDescent="0.2">
      <c r="A35" s="27" t="s">
        <v>164</v>
      </c>
      <c r="B35" s="27" t="s">
        <v>163</v>
      </c>
      <c r="C35" s="27" t="s">
        <v>165</v>
      </c>
      <c r="D35" s="31">
        <v>87900</v>
      </c>
      <c r="E35" s="29">
        <v>203.1369</v>
      </c>
      <c r="F35" s="30">
        <v>0.44726323761501902</v>
      </c>
      <c r="G35" s="29"/>
    </row>
    <row r="36" spans="1:9" x14ac:dyDescent="0.2">
      <c r="A36" s="27" t="s">
        <v>167</v>
      </c>
      <c r="B36" s="27" t="s">
        <v>166</v>
      </c>
      <c r="C36" s="27" t="s">
        <v>168</v>
      </c>
      <c r="D36" s="31">
        <v>15000</v>
      </c>
      <c r="E36" s="29">
        <v>202.56</v>
      </c>
      <c r="F36" s="30">
        <v>0.44599302938706997</v>
      </c>
      <c r="G36" s="29"/>
    </row>
    <row r="37" spans="1:9" x14ac:dyDescent="0.2">
      <c r="A37" s="27" t="s">
        <v>170</v>
      </c>
      <c r="B37" s="27" t="s">
        <v>169</v>
      </c>
      <c r="C37" s="27" t="s">
        <v>122</v>
      </c>
      <c r="D37" s="31">
        <v>23000</v>
      </c>
      <c r="E37" s="29">
        <v>198.83500000000001</v>
      </c>
      <c r="F37" s="30">
        <v>0.43779139019637697</v>
      </c>
      <c r="G37" s="29"/>
    </row>
    <row r="38" spans="1:9" x14ac:dyDescent="0.2">
      <c r="A38" s="27" t="s">
        <v>172</v>
      </c>
      <c r="B38" s="27" t="s">
        <v>171</v>
      </c>
      <c r="C38" s="27" t="s">
        <v>125</v>
      </c>
      <c r="D38" s="31">
        <v>73700</v>
      </c>
      <c r="E38" s="29">
        <v>181.33885000000001</v>
      </c>
      <c r="F38" s="30">
        <v>0.399268676229598</v>
      </c>
      <c r="G38" s="29"/>
    </row>
    <row r="39" spans="1:9" x14ac:dyDescent="0.2">
      <c r="A39" s="27" t="s">
        <v>174</v>
      </c>
      <c r="B39" s="27" t="s">
        <v>173</v>
      </c>
      <c r="C39" s="27" t="s">
        <v>154</v>
      </c>
      <c r="D39" s="31">
        <v>5000</v>
      </c>
      <c r="E39" s="29">
        <v>178.23249999999999</v>
      </c>
      <c r="F39" s="30">
        <v>0.39242916967926</v>
      </c>
      <c r="G39" s="29"/>
    </row>
    <row r="40" spans="1:9" x14ac:dyDescent="0.2">
      <c r="A40" s="27" t="s">
        <v>176</v>
      </c>
      <c r="B40" s="27" t="s">
        <v>175</v>
      </c>
      <c r="C40" s="27" t="s">
        <v>168</v>
      </c>
      <c r="D40" s="31">
        <v>35000</v>
      </c>
      <c r="E40" s="29">
        <v>174.77250000000001</v>
      </c>
      <c r="F40" s="30">
        <v>0.384811002806831</v>
      </c>
      <c r="G40" s="29"/>
    </row>
    <row r="41" spans="1:9" x14ac:dyDescent="0.2">
      <c r="A41" s="27" t="s">
        <v>178</v>
      </c>
      <c r="B41" s="27" t="s">
        <v>177</v>
      </c>
      <c r="C41" s="27" t="s">
        <v>114</v>
      </c>
      <c r="D41" s="31">
        <v>30700</v>
      </c>
      <c r="E41" s="29">
        <v>174.06899999999999</v>
      </c>
      <c r="F41" s="30">
        <v>0.38326204893551502</v>
      </c>
      <c r="G41" s="29"/>
    </row>
    <row r="42" spans="1:9" x14ac:dyDescent="0.2">
      <c r="A42" s="27" t="s">
        <v>180</v>
      </c>
      <c r="B42" s="27" t="s">
        <v>179</v>
      </c>
      <c r="C42" s="27" t="s">
        <v>135</v>
      </c>
      <c r="D42" s="31">
        <v>100000</v>
      </c>
      <c r="E42" s="29">
        <v>173.65</v>
      </c>
      <c r="F42" s="30">
        <v>0.38233950213795798</v>
      </c>
      <c r="G42" s="29"/>
    </row>
    <row r="43" spans="1:9" x14ac:dyDescent="0.2">
      <c r="A43" s="27" t="s">
        <v>182</v>
      </c>
      <c r="B43" s="27" t="s">
        <v>181</v>
      </c>
      <c r="C43" s="27" t="s">
        <v>117</v>
      </c>
      <c r="D43" s="31">
        <v>36100</v>
      </c>
      <c r="E43" s="29">
        <v>162.79294999999999</v>
      </c>
      <c r="F43" s="30">
        <v>0.35843464125867802</v>
      </c>
      <c r="G43" s="29"/>
    </row>
    <row r="44" spans="1:9" x14ac:dyDescent="0.2">
      <c r="A44" s="27" t="s">
        <v>184</v>
      </c>
      <c r="B44" s="27" t="s">
        <v>183</v>
      </c>
      <c r="C44" s="27" t="s">
        <v>144</v>
      </c>
      <c r="D44" s="31">
        <v>177000</v>
      </c>
      <c r="E44" s="29">
        <v>160.00800000000001</v>
      </c>
      <c r="F44" s="30">
        <v>0.35230278755018901</v>
      </c>
      <c r="G44" s="29"/>
    </row>
    <row r="45" spans="1:9" x14ac:dyDescent="0.2">
      <c r="A45" s="27" t="s">
        <v>186</v>
      </c>
      <c r="B45" s="27" t="s">
        <v>185</v>
      </c>
      <c r="C45" s="27" t="s">
        <v>187</v>
      </c>
      <c r="D45" s="31">
        <v>9000</v>
      </c>
      <c r="E45" s="29">
        <v>138.38399999999999</v>
      </c>
      <c r="F45" s="30">
        <v>0.30469144637984003</v>
      </c>
      <c r="G45" s="29"/>
    </row>
    <row r="46" spans="1:9" x14ac:dyDescent="0.2">
      <c r="A46" s="27" t="s">
        <v>189</v>
      </c>
      <c r="B46" s="27" t="s">
        <v>188</v>
      </c>
      <c r="C46" s="27" t="s">
        <v>190</v>
      </c>
      <c r="D46" s="31">
        <v>17000</v>
      </c>
      <c r="E46" s="29">
        <v>135.1585</v>
      </c>
      <c r="F46" s="30">
        <v>0.29758959746451602</v>
      </c>
      <c r="G46" s="29"/>
    </row>
    <row r="47" spans="1:9" x14ac:dyDescent="0.2">
      <c r="A47" s="26" t="s">
        <v>33</v>
      </c>
      <c r="B47" s="26"/>
      <c r="C47" s="26"/>
      <c r="D47" s="32"/>
      <c r="E47" s="33">
        <f>SUM(E7:E46)</f>
        <v>16965.128050499996</v>
      </c>
      <c r="F47" s="34">
        <f>SUM(F7:F46)</f>
        <v>37.353519219895588</v>
      </c>
      <c r="G47" s="33"/>
      <c r="H47" s="18"/>
      <c r="I47" s="18"/>
    </row>
    <row r="48" spans="1:9" x14ac:dyDescent="0.2">
      <c r="A48" s="27"/>
      <c r="B48" s="27"/>
      <c r="C48" s="27"/>
      <c r="D48" s="28"/>
      <c r="E48" s="29"/>
      <c r="F48" s="30"/>
      <c r="G48" s="29"/>
    </row>
    <row r="49" spans="1:9" x14ac:dyDescent="0.2">
      <c r="A49" s="26" t="s">
        <v>31</v>
      </c>
      <c r="B49" s="27"/>
      <c r="C49" s="27"/>
      <c r="D49" s="28"/>
      <c r="E49" s="29"/>
      <c r="F49" s="30"/>
      <c r="G49" s="29"/>
    </row>
    <row r="50" spans="1:9" x14ac:dyDescent="0.2">
      <c r="A50" s="26" t="s">
        <v>32</v>
      </c>
      <c r="B50" s="27"/>
      <c r="C50" s="27"/>
      <c r="D50" s="28"/>
      <c r="E50" s="29"/>
      <c r="F50" s="30"/>
      <c r="G50" s="29"/>
    </row>
    <row r="51" spans="1:9" x14ac:dyDescent="0.2">
      <c r="A51" s="27" t="s">
        <v>955</v>
      </c>
      <c r="B51" s="27" t="s">
        <v>956</v>
      </c>
      <c r="C51" s="27" t="s">
        <v>80</v>
      </c>
      <c r="D51" s="31">
        <v>250</v>
      </c>
      <c r="E51" s="29">
        <v>2511.2975000000001</v>
      </c>
      <c r="F51" s="30">
        <v>5.5293304685879496</v>
      </c>
      <c r="G51" s="29">
        <v>3.6751</v>
      </c>
    </row>
    <row r="52" spans="1:9" x14ac:dyDescent="0.2">
      <c r="A52" s="27" t="s">
        <v>192</v>
      </c>
      <c r="B52" s="27" t="s">
        <v>191</v>
      </c>
      <c r="C52" s="27" t="s">
        <v>80</v>
      </c>
      <c r="D52" s="31">
        <v>200</v>
      </c>
      <c r="E52" s="29">
        <v>2038.4780000000001</v>
      </c>
      <c r="F52" s="30">
        <v>4.4882848467559997</v>
      </c>
      <c r="G52" s="29">
        <v>5.27</v>
      </c>
    </row>
    <row r="53" spans="1:9" x14ac:dyDescent="0.2">
      <c r="A53" s="27" t="s">
        <v>1105</v>
      </c>
      <c r="B53" s="27" t="s">
        <v>1106</v>
      </c>
      <c r="C53" s="27" t="s">
        <v>80</v>
      </c>
      <c r="D53" s="31">
        <v>150</v>
      </c>
      <c r="E53" s="29">
        <v>1614.7439999999999</v>
      </c>
      <c r="F53" s="30">
        <v>3.55531481163406</v>
      </c>
      <c r="G53" s="29">
        <v>5.6848999999999998</v>
      </c>
    </row>
    <row r="54" spans="1:9" x14ac:dyDescent="0.2">
      <c r="A54" s="27" t="s">
        <v>82</v>
      </c>
      <c r="B54" s="27" t="s">
        <v>81</v>
      </c>
      <c r="C54" s="27" t="s">
        <v>83</v>
      </c>
      <c r="D54" s="31">
        <v>50</v>
      </c>
      <c r="E54" s="29">
        <v>498.90800000000002</v>
      </c>
      <c r="F54" s="30">
        <v>1.0984868202283</v>
      </c>
      <c r="G54" s="29">
        <v>9.6039999999999992</v>
      </c>
    </row>
    <row r="55" spans="1:9" x14ac:dyDescent="0.2">
      <c r="A55" s="27" t="s">
        <v>990</v>
      </c>
      <c r="B55" s="27" t="s">
        <v>991</v>
      </c>
      <c r="C55" s="27" t="s">
        <v>80</v>
      </c>
      <c r="D55" s="31">
        <v>45</v>
      </c>
      <c r="E55" s="29">
        <v>484.71929999999998</v>
      </c>
      <c r="F55" s="30">
        <v>1.06724639123904</v>
      </c>
      <c r="G55" s="29">
        <v>6.02</v>
      </c>
    </row>
    <row r="56" spans="1:9" x14ac:dyDescent="0.2">
      <c r="A56" s="26" t="s">
        <v>33</v>
      </c>
      <c r="B56" s="26"/>
      <c r="C56" s="26"/>
      <c r="D56" s="32"/>
      <c r="E56" s="33">
        <f>SUM(E50:E55)</f>
        <v>7148.1467999999995</v>
      </c>
      <c r="F56" s="34">
        <f>SUM(F50:F55)</f>
        <v>15.738663338445351</v>
      </c>
      <c r="G56" s="33"/>
      <c r="H56" s="18"/>
      <c r="I56" s="18"/>
    </row>
    <row r="57" spans="1:9" x14ac:dyDescent="0.2">
      <c r="A57" s="27"/>
      <c r="B57" s="27"/>
      <c r="C57" s="27"/>
      <c r="D57" s="28"/>
      <c r="E57" s="29"/>
      <c r="F57" s="30"/>
      <c r="G57" s="29"/>
    </row>
    <row r="58" spans="1:9" x14ac:dyDescent="0.2">
      <c r="A58" s="26" t="s">
        <v>49</v>
      </c>
      <c r="B58" s="27"/>
      <c r="C58" s="27"/>
      <c r="D58" s="28"/>
      <c r="E58" s="29"/>
      <c r="F58" s="30"/>
      <c r="G58" s="29"/>
    </row>
    <row r="59" spans="1:9" x14ac:dyDescent="0.2">
      <c r="A59" s="26" t="s">
        <v>51</v>
      </c>
      <c r="B59" s="27"/>
      <c r="C59" s="27"/>
      <c r="D59" s="28"/>
      <c r="E59" s="29"/>
      <c r="F59" s="30"/>
      <c r="G59" s="29"/>
    </row>
    <row r="60" spans="1:9" x14ac:dyDescent="0.2">
      <c r="A60" s="27" t="s">
        <v>194</v>
      </c>
      <c r="B60" s="27" t="s">
        <v>193</v>
      </c>
      <c r="C60" s="27" t="s">
        <v>50</v>
      </c>
      <c r="D60" s="31">
        <v>500</v>
      </c>
      <c r="E60" s="29">
        <v>2485.4650000000001</v>
      </c>
      <c r="F60" s="30">
        <v>5.4724529264688702</v>
      </c>
      <c r="G60" s="29">
        <v>3.7448000000000001</v>
      </c>
    </row>
    <row r="61" spans="1:9" x14ac:dyDescent="0.2">
      <c r="A61" s="27" t="s">
        <v>196</v>
      </c>
      <c r="B61" s="27" t="s">
        <v>195</v>
      </c>
      <c r="C61" s="27" t="s">
        <v>50</v>
      </c>
      <c r="D61" s="31">
        <v>400</v>
      </c>
      <c r="E61" s="29">
        <v>1970.866</v>
      </c>
      <c r="F61" s="30">
        <v>4.33941793965234</v>
      </c>
      <c r="G61" s="29">
        <v>4.4226000000000001</v>
      </c>
    </row>
    <row r="62" spans="1:9" x14ac:dyDescent="0.2">
      <c r="A62" s="26" t="s">
        <v>33</v>
      </c>
      <c r="B62" s="26"/>
      <c r="C62" s="26"/>
      <c r="D62" s="32"/>
      <c r="E62" s="33">
        <f>SUM(E59:E61)</f>
        <v>4456.3310000000001</v>
      </c>
      <c r="F62" s="34">
        <f>SUM(F59:F61)</f>
        <v>9.8118708661212111</v>
      </c>
      <c r="G62" s="33"/>
      <c r="H62" s="18"/>
      <c r="I62" s="18"/>
    </row>
    <row r="63" spans="1:9" x14ac:dyDescent="0.2">
      <c r="A63" s="27"/>
      <c r="B63" s="27"/>
      <c r="C63" s="27"/>
      <c r="D63" s="28"/>
      <c r="E63" s="29"/>
      <c r="F63" s="30"/>
      <c r="G63" s="29"/>
    </row>
    <row r="64" spans="1:9" x14ac:dyDescent="0.2">
      <c r="A64" s="26" t="s">
        <v>55</v>
      </c>
      <c r="B64" s="27"/>
      <c r="C64" s="27"/>
      <c r="D64" s="28"/>
      <c r="E64" s="29"/>
      <c r="F64" s="30"/>
      <c r="G64" s="29"/>
    </row>
    <row r="65" spans="1:9" x14ac:dyDescent="0.2">
      <c r="A65" s="27" t="s">
        <v>835</v>
      </c>
      <c r="B65" s="27" t="s">
        <v>836</v>
      </c>
      <c r="C65" s="27" t="s">
        <v>57</v>
      </c>
      <c r="D65" s="31">
        <v>2500000</v>
      </c>
      <c r="E65" s="29">
        <v>2487.42</v>
      </c>
      <c r="F65" s="30">
        <v>5.4767574109300199</v>
      </c>
      <c r="G65" s="29">
        <v>3.6198999999999999</v>
      </c>
    </row>
    <row r="66" spans="1:9" x14ac:dyDescent="0.2">
      <c r="A66" s="27" t="s">
        <v>69</v>
      </c>
      <c r="B66" s="27" t="s">
        <v>68</v>
      </c>
      <c r="C66" s="27" t="s">
        <v>57</v>
      </c>
      <c r="D66" s="31">
        <v>600000</v>
      </c>
      <c r="E66" s="29">
        <v>598.67939999999999</v>
      </c>
      <c r="F66" s="30">
        <v>1.31816172609416</v>
      </c>
      <c r="G66" s="29">
        <v>3.5005999999999999</v>
      </c>
    </row>
    <row r="67" spans="1:9" x14ac:dyDescent="0.2">
      <c r="A67" s="26" t="s">
        <v>33</v>
      </c>
      <c r="B67" s="26"/>
      <c r="C67" s="26"/>
      <c r="D67" s="32"/>
      <c r="E67" s="33">
        <f>SUM(E64:E66)</f>
        <v>3086.0994000000001</v>
      </c>
      <c r="F67" s="34">
        <f>SUM(F64:F66)</f>
        <v>6.7949191370241797</v>
      </c>
      <c r="G67" s="33"/>
      <c r="H67" s="18"/>
      <c r="I67" s="18"/>
    </row>
    <row r="68" spans="1:9" x14ac:dyDescent="0.2">
      <c r="A68" s="27"/>
      <c r="B68" s="27"/>
      <c r="C68" s="27"/>
      <c r="D68" s="28"/>
      <c r="E68" s="29"/>
      <c r="F68" s="30"/>
      <c r="G68" s="29"/>
    </row>
    <row r="69" spans="1:9" x14ac:dyDescent="0.2">
      <c r="A69" s="26" t="s">
        <v>56</v>
      </c>
      <c r="B69" s="27"/>
      <c r="C69" s="27"/>
      <c r="D69" s="28"/>
      <c r="E69" s="29"/>
      <c r="F69" s="30"/>
      <c r="G69" s="29"/>
    </row>
    <row r="70" spans="1:9" x14ac:dyDescent="0.2">
      <c r="A70" s="27" t="s">
        <v>73</v>
      </c>
      <c r="B70" s="27" t="s">
        <v>72</v>
      </c>
      <c r="C70" s="27" t="s">
        <v>57</v>
      </c>
      <c r="D70" s="31">
        <v>5500000</v>
      </c>
      <c r="E70" s="29">
        <v>5378.9944999999998</v>
      </c>
      <c r="F70" s="30">
        <v>11.843375059791599</v>
      </c>
      <c r="G70" s="29">
        <v>5.8051000000000004</v>
      </c>
    </row>
    <row r="71" spans="1:9" x14ac:dyDescent="0.2">
      <c r="A71" s="27" t="s">
        <v>71</v>
      </c>
      <c r="B71" s="27" t="s">
        <v>70</v>
      </c>
      <c r="C71" s="27" t="s">
        <v>57</v>
      </c>
      <c r="D71" s="31">
        <v>5100000</v>
      </c>
      <c r="E71" s="29">
        <v>5050.1373000000003</v>
      </c>
      <c r="F71" s="30">
        <v>11.119303086728101</v>
      </c>
      <c r="G71" s="29">
        <v>5.8936999999999999</v>
      </c>
    </row>
    <row r="72" spans="1:9" x14ac:dyDescent="0.2">
      <c r="A72" s="27" t="s">
        <v>75</v>
      </c>
      <c r="B72" s="27" t="s">
        <v>74</v>
      </c>
      <c r="C72" s="27" t="s">
        <v>57</v>
      </c>
      <c r="D72" s="31">
        <v>1000000</v>
      </c>
      <c r="E72" s="29">
        <v>961.33100000000002</v>
      </c>
      <c r="F72" s="30">
        <v>2.1166416120344702</v>
      </c>
      <c r="G72" s="29">
        <v>7.1123000000000003</v>
      </c>
    </row>
    <row r="73" spans="1:9" x14ac:dyDescent="0.2">
      <c r="A73" s="27" t="s">
        <v>198</v>
      </c>
      <c r="B73" s="27" t="s">
        <v>197</v>
      </c>
      <c r="C73" s="27" t="s">
        <v>57</v>
      </c>
      <c r="D73" s="31">
        <v>400000</v>
      </c>
      <c r="E73" s="29">
        <v>408.90199999999999</v>
      </c>
      <c r="F73" s="30">
        <v>0.90031319955781797</v>
      </c>
      <c r="G73" s="29">
        <v>5.2981999999999996</v>
      </c>
    </row>
    <row r="74" spans="1:9" x14ac:dyDescent="0.2">
      <c r="A74" s="27" t="s">
        <v>87</v>
      </c>
      <c r="B74" s="27" t="s">
        <v>86</v>
      </c>
      <c r="C74" s="27" t="s">
        <v>57</v>
      </c>
      <c r="D74" s="31">
        <v>200000</v>
      </c>
      <c r="E74" s="29">
        <v>208.6602</v>
      </c>
      <c r="F74" s="30">
        <v>0.45942434197527598</v>
      </c>
      <c r="G74" s="29">
        <v>5.0082000000000004</v>
      </c>
    </row>
    <row r="75" spans="1:9" x14ac:dyDescent="0.2">
      <c r="A75" s="27" t="s">
        <v>77</v>
      </c>
      <c r="B75" s="27" t="s">
        <v>76</v>
      </c>
      <c r="C75" s="27" t="s">
        <v>57</v>
      </c>
      <c r="D75" s="31">
        <v>100000</v>
      </c>
      <c r="E75" s="29">
        <v>98.836699999999993</v>
      </c>
      <c r="F75" s="30">
        <v>0.21761689991913999</v>
      </c>
      <c r="G75" s="29">
        <v>5.6010999999999997</v>
      </c>
    </row>
    <row r="76" spans="1:9" x14ac:dyDescent="0.2">
      <c r="A76" s="26" t="s">
        <v>33</v>
      </c>
      <c r="B76" s="26"/>
      <c r="C76" s="26"/>
      <c r="D76" s="32"/>
      <c r="E76" s="33">
        <f>SUM(E70:E75)</f>
        <v>12106.861699999999</v>
      </c>
      <c r="F76" s="34">
        <f>SUM(F70:F75)</f>
        <v>26.656674200006403</v>
      </c>
      <c r="G76" s="33"/>
      <c r="H76" s="18"/>
      <c r="I76" s="18"/>
    </row>
    <row r="77" spans="1:9" x14ac:dyDescent="0.2">
      <c r="A77" s="27"/>
      <c r="B77" s="27"/>
      <c r="C77" s="27"/>
      <c r="D77" s="28"/>
      <c r="E77" s="29"/>
      <c r="F77" s="30"/>
      <c r="G77" s="29"/>
    </row>
    <row r="78" spans="1:9" x14ac:dyDescent="0.2">
      <c r="A78" s="26" t="s">
        <v>35</v>
      </c>
      <c r="B78" s="26"/>
      <c r="C78" s="26"/>
      <c r="D78" s="32"/>
      <c r="E78" s="33">
        <f>E47+E56+E62+E67+E76</f>
        <v>43762.566950499997</v>
      </c>
      <c r="F78" s="34">
        <f>F47+F56+F62+F67+F76</f>
        <v>96.355646761492736</v>
      </c>
      <c r="G78" s="33"/>
      <c r="H78" s="18"/>
      <c r="I78" s="18"/>
    </row>
    <row r="79" spans="1:9" x14ac:dyDescent="0.2">
      <c r="A79" s="26"/>
      <c r="B79" s="26"/>
      <c r="C79" s="26"/>
      <c r="D79" s="32"/>
      <c r="E79" s="33"/>
      <c r="F79" s="34"/>
      <c r="G79" s="33"/>
      <c r="H79" s="18"/>
      <c r="I79" s="18"/>
    </row>
    <row r="80" spans="1:9" x14ac:dyDescent="0.2">
      <c r="A80" s="26" t="s">
        <v>37</v>
      </c>
      <c r="B80" s="26"/>
      <c r="C80" s="26"/>
      <c r="D80" s="32"/>
      <c r="E80" s="33">
        <f>E82-(E47+E56+E62+E67+E76)</f>
        <v>1655.1832503000041</v>
      </c>
      <c r="F80" s="34">
        <f>F82-(F47+F56+F62+F67+F76)</f>
        <v>3.6443532385072643</v>
      </c>
      <c r="G80" s="33"/>
      <c r="H80" s="18"/>
      <c r="I80" s="18"/>
    </row>
    <row r="81" spans="1:9" x14ac:dyDescent="0.2">
      <c r="A81" s="26"/>
      <c r="B81" s="26"/>
      <c r="C81" s="26"/>
      <c r="D81" s="32"/>
      <c r="E81" s="33"/>
      <c r="F81" s="34"/>
      <c r="G81" s="33"/>
      <c r="H81" s="18"/>
      <c r="I81" s="18"/>
    </row>
    <row r="82" spans="1:9" x14ac:dyDescent="0.2">
      <c r="A82" s="35" t="s">
        <v>36</v>
      </c>
      <c r="B82" s="35"/>
      <c r="C82" s="35"/>
      <c r="D82" s="36"/>
      <c r="E82" s="37">
        <v>45417.750200800001</v>
      </c>
      <c r="F82" s="38">
        <v>100</v>
      </c>
      <c r="G82" s="37"/>
      <c r="H82" s="18"/>
      <c r="I82" s="18"/>
    </row>
    <row r="84" spans="1:9" x14ac:dyDescent="0.2">
      <c r="A84" s="18" t="s">
        <v>58</v>
      </c>
    </row>
    <row r="85" spans="1:9" x14ac:dyDescent="0.2">
      <c r="A85" s="18" t="s">
        <v>38</v>
      </c>
    </row>
    <row r="87" spans="1:9" x14ac:dyDescent="0.2">
      <c r="A87" s="18" t="s">
        <v>39</v>
      </c>
    </row>
    <row r="88" spans="1:9" x14ac:dyDescent="0.2">
      <c r="A88" s="18" t="s">
        <v>40</v>
      </c>
    </row>
    <row r="89" spans="1:9" x14ac:dyDescent="0.2">
      <c r="A89" s="18" t="s">
        <v>41</v>
      </c>
      <c r="B89" s="18"/>
      <c r="C89" s="39" t="s">
        <v>43</v>
      </c>
      <c r="D89" s="19" t="s">
        <v>42</v>
      </c>
    </row>
    <row r="90" spans="1:9" x14ac:dyDescent="0.2">
      <c r="A90" s="9" t="s">
        <v>62</v>
      </c>
      <c r="C90" s="40">
        <v>154.82169999999999</v>
      </c>
      <c r="D90" s="40">
        <v>160.24160000000001</v>
      </c>
    </row>
    <row r="91" spans="1:9" x14ac:dyDescent="0.2">
      <c r="A91" s="9" t="s">
        <v>84</v>
      </c>
      <c r="C91" s="40">
        <v>17.7653</v>
      </c>
      <c r="D91" s="40">
        <v>16.8611</v>
      </c>
    </row>
    <row r="92" spans="1:9" x14ac:dyDescent="0.2">
      <c r="A92" s="9" t="s">
        <v>65</v>
      </c>
      <c r="C92" s="40">
        <v>164.5549</v>
      </c>
      <c r="D92" s="40">
        <v>170.98920000000001</v>
      </c>
    </row>
    <row r="93" spans="1:9" x14ac:dyDescent="0.2">
      <c r="A93" s="9" t="s">
        <v>85</v>
      </c>
      <c r="C93" s="40">
        <v>19.223400000000002</v>
      </c>
      <c r="D93" s="40">
        <v>18.443899999999999</v>
      </c>
    </row>
    <row r="95" spans="1:9" x14ac:dyDescent="0.2">
      <c r="A95" s="18" t="s">
        <v>45</v>
      </c>
    </row>
    <row r="96" spans="1:9" x14ac:dyDescent="0.2">
      <c r="A96" s="79" t="s">
        <v>59</v>
      </c>
      <c r="B96" s="80"/>
      <c r="C96" s="43" t="s">
        <v>60</v>
      </c>
    </row>
    <row r="97" spans="1:5" x14ac:dyDescent="0.2">
      <c r="A97" s="75" t="s">
        <v>84</v>
      </c>
      <c r="B97" s="76"/>
      <c r="C97" s="44">
        <v>1.5</v>
      </c>
    </row>
    <row r="98" spans="1:5" x14ac:dyDescent="0.2">
      <c r="A98" s="75" t="s">
        <v>85</v>
      </c>
      <c r="B98" s="76"/>
      <c r="C98" s="44">
        <v>1.5</v>
      </c>
    </row>
    <row r="99" spans="1:5" x14ac:dyDescent="0.2">
      <c r="A99" s="9" t="s">
        <v>61</v>
      </c>
    </row>
    <row r="100" spans="1:5" x14ac:dyDescent="0.2">
      <c r="A100" s="9" t="s">
        <v>44</v>
      </c>
    </row>
    <row r="102" spans="1:5" x14ac:dyDescent="0.2">
      <c r="A102" s="18" t="s">
        <v>856</v>
      </c>
      <c r="D102" s="42">
        <v>2.4316785425220799</v>
      </c>
      <c r="E102" s="13" t="s">
        <v>47</v>
      </c>
    </row>
    <row r="104" spans="1:5" x14ac:dyDescent="0.2">
      <c r="A104" s="18" t="s">
        <v>761</v>
      </c>
      <c r="D104" s="41" t="s">
        <v>46</v>
      </c>
    </row>
    <row r="106" spans="1:5" x14ac:dyDescent="0.2">
      <c r="A106" s="18" t="s">
        <v>857</v>
      </c>
    </row>
    <row r="107" spans="1:5" x14ac:dyDescent="0.2">
      <c r="A107" s="48"/>
    </row>
    <row r="108" spans="1:5" x14ac:dyDescent="0.2">
      <c r="A108" s="48" t="s">
        <v>798</v>
      </c>
    </row>
    <row r="109" spans="1:5" x14ac:dyDescent="0.2">
      <c r="A109" s="51"/>
    </row>
    <row r="110" spans="1:5" x14ac:dyDescent="0.2">
      <c r="A110" s="52"/>
    </row>
    <row r="111" spans="1:5" x14ac:dyDescent="0.2">
      <c r="A111" s="52"/>
    </row>
    <row r="112" spans="1:5" x14ac:dyDescent="0.2">
      <c r="A112" s="52"/>
    </row>
    <row r="113" spans="1:1" x14ac:dyDescent="0.2">
      <c r="A113" s="52"/>
    </row>
    <row r="114" spans="1:1" x14ac:dyDescent="0.2">
      <c r="A114" s="52"/>
    </row>
    <row r="115" spans="1:1" x14ac:dyDescent="0.2">
      <c r="A115" s="52"/>
    </row>
    <row r="116" spans="1:1" x14ac:dyDescent="0.2">
      <c r="A116" s="52"/>
    </row>
    <row r="117" spans="1:1" x14ac:dyDescent="0.2">
      <c r="A117" s="52"/>
    </row>
    <row r="118" spans="1:1" x14ac:dyDescent="0.2">
      <c r="A118" s="52"/>
    </row>
    <row r="119" spans="1:1" x14ac:dyDescent="0.2">
      <c r="A119" s="52"/>
    </row>
    <row r="120" spans="1:1" x14ac:dyDescent="0.2">
      <c r="A120" s="52"/>
    </row>
    <row r="121" spans="1:1" x14ac:dyDescent="0.2">
      <c r="A121" s="52"/>
    </row>
    <row r="122" spans="1:1" ht="20.399999999999999" x14ac:dyDescent="0.2">
      <c r="A122" s="59" t="s">
        <v>1107</v>
      </c>
    </row>
    <row r="123" spans="1:1" x14ac:dyDescent="0.2">
      <c r="A123" s="52"/>
    </row>
    <row r="124" spans="1:1" x14ac:dyDescent="0.2">
      <c r="A124" s="48" t="s">
        <v>859</v>
      </c>
    </row>
    <row r="125" spans="1:1" x14ac:dyDescent="0.2">
      <c r="A125" s="52"/>
    </row>
    <row r="126" spans="1:1" x14ac:dyDescent="0.2">
      <c r="A126" s="52"/>
    </row>
    <row r="127" spans="1:1" x14ac:dyDescent="0.2">
      <c r="A127" s="52"/>
    </row>
    <row r="128" spans="1:1" x14ac:dyDescent="0.2">
      <c r="A128" s="52"/>
    </row>
    <row r="129" spans="1:1" x14ac:dyDescent="0.2">
      <c r="A129" s="52"/>
    </row>
    <row r="130" spans="1:1" x14ac:dyDescent="0.2">
      <c r="A130" s="52"/>
    </row>
    <row r="131" spans="1:1" x14ac:dyDescent="0.2">
      <c r="A131" s="52"/>
    </row>
    <row r="132" spans="1:1" x14ac:dyDescent="0.2">
      <c r="A132" s="52"/>
    </row>
    <row r="133" spans="1:1" x14ac:dyDescent="0.2">
      <c r="A133" s="52"/>
    </row>
    <row r="134" spans="1:1" x14ac:dyDescent="0.2">
      <c r="A134" s="52"/>
    </row>
    <row r="135" spans="1:1" x14ac:dyDescent="0.2">
      <c r="A135" s="52"/>
    </row>
    <row r="136" spans="1:1" x14ac:dyDescent="0.2">
      <c r="A136" s="52"/>
    </row>
  </sheetData>
  <mergeCells count="4">
    <mergeCell ref="A1:G1"/>
    <mergeCell ref="A96:B96"/>
    <mergeCell ref="A97:B97"/>
    <mergeCell ref="A98:B98"/>
  </mergeCells>
  <conditionalFormatting sqref="F2:F3 F5:F65536">
    <cfRule type="cellIs" dxfId="59" priority="1" stopIfTrue="1" operator="between">
      <formula>0.009</formula>
      <formula>-0.009</formula>
    </cfRule>
  </conditionalFormatting>
  <hyperlinks>
    <hyperlink ref="A107" r:id="rId1" tooltip="https://www.franklintempletonindia.com/downloadsServlet/pdf/product-labels-jg9o5k7l" display="https://www.franklintempletonindia.com/downloadsServlet/pdf/product-labels-jg9o5k7l" xr:uid="{00000000-0004-0000-0F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I147"/>
  <sheetViews>
    <sheetView workbookViewId="0">
      <selection sqref="A1:G1"/>
    </sheetView>
  </sheetViews>
  <sheetFormatPr defaultColWidth="9.21875" defaultRowHeight="10.199999999999999" x14ac:dyDescent="0.2"/>
  <cols>
    <col min="1" max="1" width="38.77734375" style="9" bestFit="1" customWidth="1"/>
    <col min="2" max="2" width="51" style="9" bestFit="1" customWidth="1"/>
    <col min="3" max="3" width="25.21875" style="9" bestFit="1" customWidth="1"/>
    <col min="4" max="4" width="15.21875" style="10" bestFit="1" customWidth="1"/>
    <col min="5" max="5" width="23" style="13" bestFit="1" customWidth="1"/>
    <col min="6" max="6" width="13.5546875" style="14" bestFit="1" customWidth="1"/>
    <col min="7" max="7" width="14.21875" style="13" customWidth="1"/>
    <col min="8" max="16384" width="9.21875" style="9"/>
  </cols>
  <sheetData>
    <row r="1" spans="1:7" s="1" customFormat="1" ht="13.8" x14ac:dyDescent="0.2">
      <c r="A1" s="77" t="s">
        <v>1108</v>
      </c>
      <c r="B1" s="78"/>
      <c r="C1" s="78"/>
      <c r="D1" s="78"/>
      <c r="E1" s="78"/>
      <c r="F1" s="78"/>
      <c r="G1" s="78"/>
    </row>
    <row r="2" spans="1:7" s="1" customFormat="1" ht="12" x14ac:dyDescent="0.25">
      <c r="A2" s="65" t="s">
        <v>1109</v>
      </c>
      <c r="D2" s="6"/>
      <c r="E2" s="7"/>
      <c r="F2" s="12"/>
      <c r="G2" s="13"/>
    </row>
    <row r="3" spans="1:7" s="1" customFormat="1" ht="12" x14ac:dyDescent="0.2">
      <c r="A3" s="11" t="s">
        <v>7</v>
      </c>
      <c r="B3" s="2"/>
      <c r="C3" s="3"/>
      <c r="D3" s="4"/>
      <c r="E3" s="5"/>
      <c r="F3" s="12"/>
      <c r="G3" s="13"/>
    </row>
    <row r="4" spans="1:7" s="1" customFormat="1" ht="17.55" customHeight="1" x14ac:dyDescent="0.2">
      <c r="A4" s="8" t="s">
        <v>2</v>
      </c>
      <c r="B4" s="8" t="s">
        <v>0</v>
      </c>
      <c r="C4" s="17" t="s">
        <v>5</v>
      </c>
      <c r="D4" s="16" t="s">
        <v>1</v>
      </c>
      <c r="E4" s="15" t="s">
        <v>3</v>
      </c>
      <c r="F4" s="15" t="s">
        <v>4</v>
      </c>
      <c r="G4" s="15" t="s">
        <v>6</v>
      </c>
    </row>
    <row r="5" spans="1:7" x14ac:dyDescent="0.2">
      <c r="A5" s="21" t="s">
        <v>91</v>
      </c>
      <c r="B5" s="22"/>
      <c r="C5" s="22"/>
      <c r="D5" s="23"/>
      <c r="E5" s="24"/>
      <c r="F5" s="25"/>
      <c r="G5" s="24"/>
    </row>
    <row r="6" spans="1:7" x14ac:dyDescent="0.2">
      <c r="A6" s="26" t="s">
        <v>32</v>
      </c>
      <c r="B6" s="27"/>
      <c r="C6" s="27"/>
      <c r="D6" s="28"/>
      <c r="E6" s="29"/>
      <c r="F6" s="30"/>
      <c r="G6" s="29"/>
    </row>
    <row r="7" spans="1:7" x14ac:dyDescent="0.2">
      <c r="A7" s="27" t="s">
        <v>93</v>
      </c>
      <c r="B7" s="27" t="s">
        <v>92</v>
      </c>
      <c r="C7" s="27" t="s">
        <v>94</v>
      </c>
      <c r="D7" s="31">
        <v>59800</v>
      </c>
      <c r="E7" s="29">
        <v>471.70240000000001</v>
      </c>
      <c r="F7" s="30">
        <v>1.88584404995857</v>
      </c>
      <c r="G7" s="29"/>
    </row>
    <row r="8" spans="1:7" x14ac:dyDescent="0.2">
      <c r="A8" s="27" t="s">
        <v>96</v>
      </c>
      <c r="B8" s="27" t="s">
        <v>95</v>
      </c>
      <c r="C8" s="27" t="s">
        <v>97</v>
      </c>
      <c r="D8" s="31">
        <v>25800</v>
      </c>
      <c r="E8" s="29">
        <v>447.93959999999998</v>
      </c>
      <c r="F8" s="30">
        <v>1.7908414911622701</v>
      </c>
      <c r="G8" s="29"/>
    </row>
    <row r="9" spans="1:7" x14ac:dyDescent="0.2">
      <c r="A9" s="27" t="s">
        <v>99</v>
      </c>
      <c r="B9" s="27" t="s">
        <v>98</v>
      </c>
      <c r="C9" s="27" t="s">
        <v>94</v>
      </c>
      <c r="D9" s="31">
        <v>57100</v>
      </c>
      <c r="E9" s="29">
        <v>441.41154999999998</v>
      </c>
      <c r="F9" s="30">
        <v>1.7647426537377999</v>
      </c>
      <c r="G9" s="29"/>
    </row>
    <row r="10" spans="1:7" x14ac:dyDescent="0.2">
      <c r="A10" s="27" t="s">
        <v>101</v>
      </c>
      <c r="B10" s="27" t="s">
        <v>100</v>
      </c>
      <c r="C10" s="27" t="s">
        <v>94</v>
      </c>
      <c r="D10" s="31">
        <v>27700</v>
      </c>
      <c r="E10" s="29">
        <v>411.53890000000001</v>
      </c>
      <c r="F10" s="30">
        <v>1.6453132014835901</v>
      </c>
      <c r="G10" s="29"/>
    </row>
    <row r="11" spans="1:7" x14ac:dyDescent="0.2">
      <c r="A11" s="27" t="s">
        <v>103</v>
      </c>
      <c r="B11" s="27" t="s">
        <v>102</v>
      </c>
      <c r="C11" s="27" t="s">
        <v>104</v>
      </c>
      <c r="D11" s="31">
        <v>39500</v>
      </c>
      <c r="E11" s="29">
        <v>288.07350000000002</v>
      </c>
      <c r="F11" s="30">
        <v>1.1517043286736299</v>
      </c>
      <c r="G11" s="29"/>
    </row>
    <row r="12" spans="1:7" x14ac:dyDescent="0.2">
      <c r="A12" s="27" t="s">
        <v>106</v>
      </c>
      <c r="B12" s="27" t="s">
        <v>105</v>
      </c>
      <c r="C12" s="27" t="s">
        <v>107</v>
      </c>
      <c r="D12" s="31">
        <v>14000</v>
      </c>
      <c r="E12" s="29">
        <v>267.28800000000001</v>
      </c>
      <c r="F12" s="30">
        <v>1.0686048755005799</v>
      </c>
      <c r="G12" s="29"/>
    </row>
    <row r="13" spans="1:7" x14ac:dyDescent="0.2">
      <c r="A13" s="27" t="s">
        <v>109</v>
      </c>
      <c r="B13" s="27" t="s">
        <v>108</v>
      </c>
      <c r="C13" s="27" t="s">
        <v>94</v>
      </c>
      <c r="D13" s="31">
        <v>36500</v>
      </c>
      <c r="E13" s="29">
        <v>196.4795</v>
      </c>
      <c r="F13" s="30">
        <v>0.785515816781586</v>
      </c>
      <c r="G13" s="29"/>
    </row>
    <row r="14" spans="1:7" x14ac:dyDescent="0.2">
      <c r="A14" s="27" t="s">
        <v>178</v>
      </c>
      <c r="B14" s="27" t="s">
        <v>177</v>
      </c>
      <c r="C14" s="27" t="s">
        <v>114</v>
      </c>
      <c r="D14" s="31">
        <v>33697</v>
      </c>
      <c r="E14" s="29">
        <v>191.06199000000001</v>
      </c>
      <c r="F14" s="30">
        <v>0.76385686614005599</v>
      </c>
      <c r="G14" s="29"/>
    </row>
    <row r="15" spans="1:7" x14ac:dyDescent="0.2">
      <c r="A15" s="27" t="s">
        <v>113</v>
      </c>
      <c r="B15" s="27" t="s">
        <v>112</v>
      </c>
      <c r="C15" s="27" t="s">
        <v>114</v>
      </c>
      <c r="D15" s="31">
        <v>8000</v>
      </c>
      <c r="E15" s="29">
        <v>181.9</v>
      </c>
      <c r="F15" s="30">
        <v>0.72722766025244601</v>
      </c>
      <c r="G15" s="29"/>
    </row>
    <row r="16" spans="1:7" x14ac:dyDescent="0.2">
      <c r="A16" s="27" t="s">
        <v>127</v>
      </c>
      <c r="B16" s="27" t="s">
        <v>126</v>
      </c>
      <c r="C16" s="27" t="s">
        <v>114</v>
      </c>
      <c r="D16" s="31">
        <v>10000</v>
      </c>
      <c r="E16" s="29">
        <v>161.91999999999999</v>
      </c>
      <c r="F16" s="30">
        <v>0.64734855826320004</v>
      </c>
      <c r="G16" s="29"/>
    </row>
    <row r="17" spans="1:7" x14ac:dyDescent="0.2">
      <c r="A17" s="27" t="s">
        <v>111</v>
      </c>
      <c r="B17" s="27" t="s">
        <v>110</v>
      </c>
      <c r="C17" s="27" t="s">
        <v>94</v>
      </c>
      <c r="D17" s="31">
        <v>8500</v>
      </c>
      <c r="E17" s="29">
        <v>157.86625000000001</v>
      </c>
      <c r="F17" s="30">
        <v>0.63114185607656803</v>
      </c>
      <c r="G17" s="29"/>
    </row>
    <row r="18" spans="1:7" x14ac:dyDescent="0.2">
      <c r="A18" s="27" t="s">
        <v>121</v>
      </c>
      <c r="B18" s="27" t="s">
        <v>120</v>
      </c>
      <c r="C18" s="27" t="s">
        <v>122</v>
      </c>
      <c r="D18" s="31">
        <v>13000</v>
      </c>
      <c r="E18" s="29">
        <v>153.82900000000001</v>
      </c>
      <c r="F18" s="30">
        <v>0.61500112011530195</v>
      </c>
      <c r="G18" s="29"/>
    </row>
    <row r="19" spans="1:7" x14ac:dyDescent="0.2">
      <c r="A19" s="27" t="s">
        <v>119</v>
      </c>
      <c r="B19" s="27" t="s">
        <v>118</v>
      </c>
      <c r="C19" s="27" t="s">
        <v>97</v>
      </c>
      <c r="D19" s="31">
        <v>13800</v>
      </c>
      <c r="E19" s="29">
        <v>151.71719999999999</v>
      </c>
      <c r="F19" s="30">
        <v>0.60655824285900195</v>
      </c>
      <c r="G19" s="29"/>
    </row>
    <row r="20" spans="1:7" x14ac:dyDescent="0.2">
      <c r="A20" s="27" t="s">
        <v>124</v>
      </c>
      <c r="B20" s="27" t="s">
        <v>123</v>
      </c>
      <c r="C20" s="27" t="s">
        <v>125</v>
      </c>
      <c r="D20" s="31">
        <v>98600</v>
      </c>
      <c r="E20" s="29">
        <v>140.06129999999999</v>
      </c>
      <c r="F20" s="30">
        <v>0.55995850187419405</v>
      </c>
      <c r="G20" s="29"/>
    </row>
    <row r="21" spans="1:7" x14ac:dyDescent="0.2">
      <c r="A21" s="27" t="s">
        <v>116</v>
      </c>
      <c r="B21" s="27" t="s">
        <v>115</v>
      </c>
      <c r="C21" s="27" t="s">
        <v>117</v>
      </c>
      <c r="D21" s="31">
        <v>38200</v>
      </c>
      <c r="E21" s="29">
        <v>139.4873</v>
      </c>
      <c r="F21" s="30">
        <v>0.55766367682205098</v>
      </c>
      <c r="G21" s="29"/>
    </row>
    <row r="22" spans="1:7" x14ac:dyDescent="0.2">
      <c r="A22" s="27" t="s">
        <v>131</v>
      </c>
      <c r="B22" s="27" t="s">
        <v>130</v>
      </c>
      <c r="C22" s="27" t="s">
        <v>132</v>
      </c>
      <c r="D22" s="31">
        <v>87000</v>
      </c>
      <c r="E22" s="29">
        <v>125.541</v>
      </c>
      <c r="F22" s="30">
        <v>0.50190702416576305</v>
      </c>
      <c r="G22" s="29"/>
    </row>
    <row r="23" spans="1:7" x14ac:dyDescent="0.2">
      <c r="A23" s="27" t="s">
        <v>137</v>
      </c>
      <c r="B23" s="27" t="s">
        <v>136</v>
      </c>
      <c r="C23" s="27" t="s">
        <v>138</v>
      </c>
      <c r="D23" s="31">
        <v>2700</v>
      </c>
      <c r="E23" s="29">
        <v>116.1756</v>
      </c>
      <c r="F23" s="30">
        <v>0.46446459464774098</v>
      </c>
      <c r="G23" s="29"/>
    </row>
    <row r="24" spans="1:7" x14ac:dyDescent="0.2">
      <c r="A24" s="27" t="s">
        <v>143</v>
      </c>
      <c r="B24" s="27" t="s">
        <v>142</v>
      </c>
      <c r="C24" s="27" t="s">
        <v>144</v>
      </c>
      <c r="D24" s="31">
        <v>39500</v>
      </c>
      <c r="E24" s="29">
        <v>115.95225000000001</v>
      </c>
      <c r="F24" s="30">
        <v>0.463571651833462</v>
      </c>
      <c r="G24" s="29"/>
    </row>
    <row r="25" spans="1:7" x14ac:dyDescent="0.2">
      <c r="A25" s="27" t="s">
        <v>129</v>
      </c>
      <c r="B25" s="27" t="s">
        <v>128</v>
      </c>
      <c r="C25" s="27" t="s">
        <v>117</v>
      </c>
      <c r="D25" s="31">
        <v>6700</v>
      </c>
      <c r="E25" s="29">
        <v>115.74250000000001</v>
      </c>
      <c r="F25" s="30">
        <v>0.462733081180697</v>
      </c>
      <c r="G25" s="29"/>
    </row>
    <row r="26" spans="1:7" x14ac:dyDescent="0.2">
      <c r="A26" s="27" t="s">
        <v>140</v>
      </c>
      <c r="B26" s="27" t="s">
        <v>139</v>
      </c>
      <c r="C26" s="27" t="s">
        <v>141</v>
      </c>
      <c r="D26" s="31">
        <v>12100</v>
      </c>
      <c r="E26" s="29">
        <v>106.4195</v>
      </c>
      <c r="F26" s="30">
        <v>0.42546016487210098</v>
      </c>
      <c r="G26" s="29"/>
    </row>
    <row r="27" spans="1:7" x14ac:dyDescent="0.2">
      <c r="A27" s="27" t="s">
        <v>134</v>
      </c>
      <c r="B27" s="27" t="s">
        <v>133</v>
      </c>
      <c r="C27" s="27" t="s">
        <v>135</v>
      </c>
      <c r="D27" s="31">
        <v>4500</v>
      </c>
      <c r="E27" s="29">
        <v>105.16725</v>
      </c>
      <c r="F27" s="30">
        <v>0.42045372816208898</v>
      </c>
      <c r="G27" s="29"/>
    </row>
    <row r="28" spans="1:7" x14ac:dyDescent="0.2">
      <c r="A28" s="27" t="s">
        <v>160</v>
      </c>
      <c r="B28" s="27" t="s">
        <v>159</v>
      </c>
      <c r="C28" s="27" t="s">
        <v>154</v>
      </c>
      <c r="D28" s="31">
        <v>20000</v>
      </c>
      <c r="E28" s="29">
        <v>103.55</v>
      </c>
      <c r="F28" s="30">
        <v>0.41398803858791</v>
      </c>
      <c r="G28" s="29"/>
    </row>
    <row r="29" spans="1:7" x14ac:dyDescent="0.2">
      <c r="A29" s="27" t="s">
        <v>146</v>
      </c>
      <c r="B29" s="27" t="s">
        <v>145</v>
      </c>
      <c r="C29" s="27" t="s">
        <v>132</v>
      </c>
      <c r="D29" s="31">
        <v>42000</v>
      </c>
      <c r="E29" s="29">
        <v>89.775000000000006</v>
      </c>
      <c r="F29" s="30">
        <v>0.35891623528951799</v>
      </c>
      <c r="G29" s="29"/>
    </row>
    <row r="30" spans="1:7" x14ac:dyDescent="0.2">
      <c r="A30" s="27" t="s">
        <v>148</v>
      </c>
      <c r="B30" s="27" t="s">
        <v>147</v>
      </c>
      <c r="C30" s="27" t="s">
        <v>149</v>
      </c>
      <c r="D30" s="31">
        <v>20700</v>
      </c>
      <c r="E30" s="29">
        <v>82.189350000000005</v>
      </c>
      <c r="F30" s="30">
        <v>0.32858916271670902</v>
      </c>
      <c r="G30" s="29"/>
    </row>
    <row r="31" spans="1:7" x14ac:dyDescent="0.2">
      <c r="A31" s="27" t="s">
        <v>151</v>
      </c>
      <c r="B31" s="27" t="s">
        <v>150</v>
      </c>
      <c r="C31" s="27" t="s">
        <v>94</v>
      </c>
      <c r="D31" s="31">
        <v>56000</v>
      </c>
      <c r="E31" s="29">
        <v>80.5</v>
      </c>
      <c r="F31" s="30">
        <v>0.32183522072744303</v>
      </c>
      <c r="G31" s="29"/>
    </row>
    <row r="32" spans="1:7" x14ac:dyDescent="0.2">
      <c r="A32" s="27" t="s">
        <v>156</v>
      </c>
      <c r="B32" s="27" t="s">
        <v>155</v>
      </c>
      <c r="C32" s="27" t="s">
        <v>132</v>
      </c>
      <c r="D32" s="31">
        <v>25600</v>
      </c>
      <c r="E32" s="29">
        <v>77.017600000000002</v>
      </c>
      <c r="F32" s="30">
        <v>0.30791274901736498</v>
      </c>
      <c r="G32" s="29"/>
    </row>
    <row r="33" spans="1:9" x14ac:dyDescent="0.2">
      <c r="A33" s="27" t="s">
        <v>153</v>
      </c>
      <c r="B33" s="27" t="s">
        <v>152</v>
      </c>
      <c r="C33" s="27" t="s">
        <v>154</v>
      </c>
      <c r="D33" s="31">
        <v>8641</v>
      </c>
      <c r="E33" s="29">
        <v>76.541978</v>
      </c>
      <c r="F33" s="30">
        <v>0.30601123459062202</v>
      </c>
      <c r="G33" s="29"/>
    </row>
    <row r="34" spans="1:9" x14ac:dyDescent="0.2">
      <c r="A34" s="27" t="s">
        <v>167</v>
      </c>
      <c r="B34" s="27" t="s">
        <v>166</v>
      </c>
      <c r="C34" s="27" t="s">
        <v>168</v>
      </c>
      <c r="D34" s="31">
        <v>5100</v>
      </c>
      <c r="E34" s="29">
        <v>68.870400000000004</v>
      </c>
      <c r="F34" s="30">
        <v>0.27534062590791702</v>
      </c>
      <c r="G34" s="29"/>
    </row>
    <row r="35" spans="1:9" x14ac:dyDescent="0.2">
      <c r="A35" s="27" t="s">
        <v>170</v>
      </c>
      <c r="B35" s="27" t="s">
        <v>169</v>
      </c>
      <c r="C35" s="27" t="s">
        <v>122</v>
      </c>
      <c r="D35" s="31">
        <v>7700</v>
      </c>
      <c r="E35" s="29">
        <v>66.566500000000005</v>
      </c>
      <c r="F35" s="30">
        <v>0.26612974187022798</v>
      </c>
      <c r="G35" s="29"/>
    </row>
    <row r="36" spans="1:9" x14ac:dyDescent="0.2">
      <c r="A36" s="27" t="s">
        <v>172</v>
      </c>
      <c r="B36" s="27" t="s">
        <v>171</v>
      </c>
      <c r="C36" s="27" t="s">
        <v>125</v>
      </c>
      <c r="D36" s="31">
        <v>25800</v>
      </c>
      <c r="E36" s="29">
        <v>63.480899999999998</v>
      </c>
      <c r="F36" s="30">
        <v>0.25379365793138797</v>
      </c>
      <c r="G36" s="29"/>
    </row>
    <row r="37" spans="1:9" x14ac:dyDescent="0.2">
      <c r="A37" s="27" t="s">
        <v>158</v>
      </c>
      <c r="B37" s="27" t="s">
        <v>157</v>
      </c>
      <c r="C37" s="27" t="s">
        <v>114</v>
      </c>
      <c r="D37" s="31">
        <v>45000</v>
      </c>
      <c r="E37" s="29">
        <v>63.337499999999999</v>
      </c>
      <c r="F37" s="30">
        <v>0.25322035146365701</v>
      </c>
      <c r="G37" s="29"/>
    </row>
    <row r="38" spans="1:9" x14ac:dyDescent="0.2">
      <c r="A38" s="27" t="s">
        <v>164</v>
      </c>
      <c r="B38" s="27" t="s">
        <v>163</v>
      </c>
      <c r="C38" s="27" t="s">
        <v>165</v>
      </c>
      <c r="D38" s="31">
        <v>27400</v>
      </c>
      <c r="E38" s="29">
        <v>63.321399999999997</v>
      </c>
      <c r="F38" s="30">
        <v>0.25315598441951198</v>
      </c>
      <c r="G38" s="29"/>
    </row>
    <row r="39" spans="1:9" x14ac:dyDescent="0.2">
      <c r="A39" s="27" t="s">
        <v>180</v>
      </c>
      <c r="B39" s="27" t="s">
        <v>179</v>
      </c>
      <c r="C39" s="27" t="s">
        <v>135</v>
      </c>
      <c r="D39" s="31">
        <v>35000</v>
      </c>
      <c r="E39" s="29">
        <v>60.777500000000003</v>
      </c>
      <c r="F39" s="30">
        <v>0.24298559164921901</v>
      </c>
      <c r="G39" s="29"/>
    </row>
    <row r="40" spans="1:9" x14ac:dyDescent="0.2">
      <c r="A40" s="27" t="s">
        <v>162</v>
      </c>
      <c r="B40" s="27" t="s">
        <v>161</v>
      </c>
      <c r="C40" s="27" t="s">
        <v>138</v>
      </c>
      <c r="D40" s="31">
        <v>14000</v>
      </c>
      <c r="E40" s="29">
        <v>56.91</v>
      </c>
      <c r="F40" s="30">
        <v>0.227523508218618</v>
      </c>
      <c r="G40" s="29"/>
    </row>
    <row r="41" spans="1:9" x14ac:dyDescent="0.2">
      <c r="A41" s="27" t="s">
        <v>184</v>
      </c>
      <c r="B41" s="27" t="s">
        <v>183</v>
      </c>
      <c r="C41" s="27" t="s">
        <v>144</v>
      </c>
      <c r="D41" s="31">
        <v>61000</v>
      </c>
      <c r="E41" s="29">
        <v>55.143999999999998</v>
      </c>
      <c r="F41" s="30">
        <v>0.220463123127877</v>
      </c>
      <c r="G41" s="29"/>
    </row>
    <row r="42" spans="1:9" x14ac:dyDescent="0.2">
      <c r="A42" s="27" t="s">
        <v>182</v>
      </c>
      <c r="B42" s="27" t="s">
        <v>181</v>
      </c>
      <c r="C42" s="27" t="s">
        <v>117</v>
      </c>
      <c r="D42" s="31">
        <v>11100</v>
      </c>
      <c r="E42" s="29">
        <v>50.05545</v>
      </c>
      <c r="F42" s="30">
        <v>0.20011933912250299</v>
      </c>
      <c r="G42" s="29"/>
    </row>
    <row r="43" spans="1:9" x14ac:dyDescent="0.2">
      <c r="A43" s="27" t="s">
        <v>176</v>
      </c>
      <c r="B43" s="27" t="s">
        <v>175</v>
      </c>
      <c r="C43" s="27" t="s">
        <v>168</v>
      </c>
      <c r="D43" s="31">
        <v>10000</v>
      </c>
      <c r="E43" s="29">
        <v>49.935000000000002</v>
      </c>
      <c r="F43" s="30">
        <v>0.19963778567732801</v>
      </c>
      <c r="G43" s="29"/>
    </row>
    <row r="44" spans="1:9" x14ac:dyDescent="0.2">
      <c r="A44" s="27" t="s">
        <v>174</v>
      </c>
      <c r="B44" s="27" t="s">
        <v>173</v>
      </c>
      <c r="C44" s="27" t="s">
        <v>154</v>
      </c>
      <c r="D44" s="31">
        <v>1400</v>
      </c>
      <c r="E44" s="29">
        <v>49.905099999999997</v>
      </c>
      <c r="F44" s="30">
        <v>0.19951824688105699</v>
      </c>
      <c r="G44" s="29"/>
    </row>
    <row r="45" spans="1:9" x14ac:dyDescent="0.2">
      <c r="A45" s="27" t="s">
        <v>186</v>
      </c>
      <c r="B45" s="27" t="s">
        <v>185</v>
      </c>
      <c r="C45" s="27" t="s">
        <v>187</v>
      </c>
      <c r="D45" s="31">
        <v>3000</v>
      </c>
      <c r="E45" s="29">
        <v>46.128</v>
      </c>
      <c r="F45" s="30">
        <v>0.18441757840640399</v>
      </c>
      <c r="G45" s="29"/>
    </row>
    <row r="46" spans="1:9" x14ac:dyDescent="0.2">
      <c r="A46" s="27" t="s">
        <v>189</v>
      </c>
      <c r="B46" s="27" t="s">
        <v>188</v>
      </c>
      <c r="C46" s="27" t="s">
        <v>190</v>
      </c>
      <c r="D46" s="31">
        <v>5300</v>
      </c>
      <c r="E46" s="29">
        <v>42.137650000000001</v>
      </c>
      <c r="F46" s="30">
        <v>0.16846434644330099</v>
      </c>
      <c r="G46" s="29"/>
    </row>
    <row r="47" spans="1:9" x14ac:dyDescent="0.2">
      <c r="A47" s="26" t="s">
        <v>33</v>
      </c>
      <c r="B47" s="26"/>
      <c r="C47" s="26"/>
      <c r="D47" s="32"/>
      <c r="E47" s="33">
        <f>SUM(E7:E46)</f>
        <v>5733.4179179999992</v>
      </c>
      <c r="F47" s="34">
        <f>SUM(F7:F46)</f>
        <v>22.921935666611265</v>
      </c>
      <c r="G47" s="33"/>
      <c r="H47" s="18"/>
      <c r="I47" s="18"/>
    </row>
    <row r="48" spans="1:9" x14ac:dyDescent="0.2">
      <c r="A48" s="27"/>
      <c r="B48" s="27"/>
      <c r="C48" s="27"/>
      <c r="D48" s="28"/>
      <c r="E48" s="29"/>
      <c r="F48" s="30"/>
      <c r="G48" s="29"/>
    </row>
    <row r="49" spans="1:9" x14ac:dyDescent="0.2">
      <c r="A49" s="26" t="s">
        <v>31</v>
      </c>
      <c r="B49" s="27"/>
      <c r="C49" s="27"/>
      <c r="D49" s="28"/>
      <c r="E49" s="29"/>
      <c r="F49" s="30"/>
      <c r="G49" s="29"/>
    </row>
    <row r="50" spans="1:9" x14ac:dyDescent="0.2">
      <c r="A50" s="26" t="s">
        <v>32</v>
      </c>
      <c r="B50" s="27"/>
      <c r="C50" s="27"/>
      <c r="D50" s="28"/>
      <c r="E50" s="29"/>
      <c r="F50" s="30"/>
      <c r="G50" s="29"/>
    </row>
    <row r="51" spans="1:9" x14ac:dyDescent="0.2">
      <c r="A51" s="27" t="s">
        <v>192</v>
      </c>
      <c r="B51" s="27" t="s">
        <v>191</v>
      </c>
      <c r="C51" s="27" t="s">
        <v>80</v>
      </c>
      <c r="D51" s="31">
        <v>100</v>
      </c>
      <c r="E51" s="29">
        <v>1019.239</v>
      </c>
      <c r="F51" s="30">
        <v>4.0748696712921504</v>
      </c>
      <c r="G51" s="29">
        <v>5.27</v>
      </c>
    </row>
    <row r="52" spans="1:9" x14ac:dyDescent="0.2">
      <c r="A52" s="27" t="s">
        <v>955</v>
      </c>
      <c r="B52" s="27" t="s">
        <v>956</v>
      </c>
      <c r="C52" s="27" t="s">
        <v>80</v>
      </c>
      <c r="D52" s="31">
        <v>100</v>
      </c>
      <c r="E52" s="29">
        <v>1004.519</v>
      </c>
      <c r="F52" s="30">
        <v>4.0160198023591303</v>
      </c>
      <c r="G52" s="29">
        <v>3.6751</v>
      </c>
    </row>
    <row r="53" spans="1:9" x14ac:dyDescent="0.2">
      <c r="A53" s="27" t="s">
        <v>1110</v>
      </c>
      <c r="B53" s="27" t="s">
        <v>1111</v>
      </c>
      <c r="C53" s="27" t="s">
        <v>80</v>
      </c>
      <c r="D53" s="31">
        <v>100</v>
      </c>
      <c r="E53" s="29">
        <v>996.77499999999998</v>
      </c>
      <c r="F53" s="30">
        <v>3.9850596539204601</v>
      </c>
      <c r="G53" s="29">
        <v>5.0250000000000004</v>
      </c>
    </row>
    <row r="54" spans="1:9" x14ac:dyDescent="0.2">
      <c r="A54" s="27" t="s">
        <v>990</v>
      </c>
      <c r="B54" s="27" t="s">
        <v>991</v>
      </c>
      <c r="C54" s="27" t="s">
        <v>80</v>
      </c>
      <c r="D54" s="31">
        <v>50</v>
      </c>
      <c r="E54" s="29">
        <v>538.577</v>
      </c>
      <c r="F54" s="30">
        <v>2.15320556116427</v>
      </c>
      <c r="G54" s="29">
        <v>6.02</v>
      </c>
    </row>
    <row r="55" spans="1:9" x14ac:dyDescent="0.2">
      <c r="A55" s="26" t="s">
        <v>33</v>
      </c>
      <c r="B55" s="26"/>
      <c r="C55" s="26"/>
      <c r="D55" s="32"/>
      <c r="E55" s="33">
        <f>SUM(E50:E54)</f>
        <v>3559.1099999999997</v>
      </c>
      <c r="F55" s="34">
        <f>SUM(F50:F54)</f>
        <v>14.229154688736012</v>
      </c>
      <c r="G55" s="33"/>
      <c r="H55" s="18"/>
      <c r="I55" s="18"/>
    </row>
    <row r="56" spans="1:9" x14ac:dyDescent="0.2">
      <c r="A56" s="27"/>
      <c r="B56" s="27"/>
      <c r="C56" s="27"/>
      <c r="D56" s="28"/>
      <c r="E56" s="29"/>
      <c r="F56" s="30"/>
      <c r="G56" s="29"/>
    </row>
    <row r="57" spans="1:9" x14ac:dyDescent="0.2">
      <c r="A57" s="26" t="s">
        <v>49</v>
      </c>
      <c r="B57" s="27"/>
      <c r="C57" s="27"/>
      <c r="D57" s="28"/>
      <c r="E57" s="29"/>
      <c r="F57" s="30"/>
      <c r="G57" s="29"/>
    </row>
    <row r="58" spans="1:9" x14ac:dyDescent="0.2">
      <c r="A58" s="26" t="s">
        <v>807</v>
      </c>
      <c r="B58" s="27"/>
      <c r="C58" s="27"/>
      <c r="D58" s="28"/>
      <c r="E58" s="29"/>
      <c r="F58" s="30"/>
      <c r="G58" s="29"/>
    </row>
    <row r="59" spans="1:9" x14ac:dyDescent="0.2">
      <c r="A59" s="27" t="s">
        <v>808</v>
      </c>
      <c r="B59" s="27" t="s">
        <v>809</v>
      </c>
      <c r="C59" s="27" t="s">
        <v>50</v>
      </c>
      <c r="D59" s="31">
        <v>300</v>
      </c>
      <c r="E59" s="29">
        <v>1492.7370000000001</v>
      </c>
      <c r="F59" s="30">
        <v>5.9678924457518203</v>
      </c>
      <c r="G59" s="29">
        <v>3.6999</v>
      </c>
    </row>
    <row r="60" spans="1:9" x14ac:dyDescent="0.2">
      <c r="A60" s="27" t="s">
        <v>1112</v>
      </c>
      <c r="B60" s="27" t="s">
        <v>1113</v>
      </c>
      <c r="C60" s="27" t="s">
        <v>882</v>
      </c>
      <c r="D60" s="31">
        <v>500</v>
      </c>
      <c r="E60" s="29">
        <v>499.17450000000002</v>
      </c>
      <c r="F60" s="30">
        <v>1.9956762160125601</v>
      </c>
      <c r="G60" s="29">
        <v>3.5507</v>
      </c>
    </row>
    <row r="61" spans="1:9" x14ac:dyDescent="0.2">
      <c r="A61" s="26" t="s">
        <v>33</v>
      </c>
      <c r="B61" s="26"/>
      <c r="C61" s="26"/>
      <c r="D61" s="32"/>
      <c r="E61" s="33">
        <f>SUM(E58:E60)</f>
        <v>1991.9115000000002</v>
      </c>
      <c r="F61" s="34">
        <f>SUM(F58:F60)</f>
        <v>7.9635686617643806</v>
      </c>
      <c r="G61" s="33"/>
      <c r="H61" s="18"/>
      <c r="I61" s="18"/>
    </row>
    <row r="62" spans="1:9" x14ac:dyDescent="0.2">
      <c r="A62" s="27"/>
      <c r="B62" s="27"/>
      <c r="C62" s="27"/>
      <c r="D62" s="28"/>
      <c r="E62" s="29"/>
      <c r="F62" s="30"/>
      <c r="G62" s="29"/>
    </row>
    <row r="63" spans="1:9" x14ac:dyDescent="0.2">
      <c r="A63" s="26" t="s">
        <v>51</v>
      </c>
      <c r="B63" s="27"/>
      <c r="C63" s="27"/>
      <c r="D63" s="28"/>
      <c r="E63" s="29"/>
      <c r="F63" s="30"/>
      <c r="G63" s="29"/>
    </row>
    <row r="64" spans="1:9" x14ac:dyDescent="0.2">
      <c r="A64" s="27" t="s">
        <v>90</v>
      </c>
      <c r="B64" s="27" t="s">
        <v>89</v>
      </c>
      <c r="C64" s="27" t="s">
        <v>50</v>
      </c>
      <c r="D64" s="31">
        <v>300</v>
      </c>
      <c r="E64" s="29">
        <v>1497.18</v>
      </c>
      <c r="F64" s="30">
        <v>5.9856553511641399</v>
      </c>
      <c r="G64" s="29">
        <v>4.0441000000000003</v>
      </c>
    </row>
    <row r="65" spans="1:9" x14ac:dyDescent="0.2">
      <c r="A65" s="27" t="s">
        <v>810</v>
      </c>
      <c r="B65" s="27" t="s">
        <v>811</v>
      </c>
      <c r="C65" s="27" t="s">
        <v>50</v>
      </c>
      <c r="D65" s="31">
        <v>300</v>
      </c>
      <c r="E65" s="29">
        <v>1493.7014999999999</v>
      </c>
      <c r="F65" s="30">
        <v>5.9717484714709697</v>
      </c>
      <c r="G65" s="29">
        <v>4.0503</v>
      </c>
    </row>
    <row r="66" spans="1:9" x14ac:dyDescent="0.2">
      <c r="A66" s="27" t="s">
        <v>194</v>
      </c>
      <c r="B66" s="27" t="s">
        <v>193</v>
      </c>
      <c r="C66" s="27" t="s">
        <v>50</v>
      </c>
      <c r="D66" s="31">
        <v>200</v>
      </c>
      <c r="E66" s="29">
        <v>994.18600000000004</v>
      </c>
      <c r="F66" s="30">
        <v>3.9747089534675002</v>
      </c>
      <c r="G66" s="29">
        <v>3.7448000000000001</v>
      </c>
    </row>
    <row r="67" spans="1:9" x14ac:dyDescent="0.2">
      <c r="A67" s="27" t="s">
        <v>196</v>
      </c>
      <c r="B67" s="27" t="s">
        <v>195</v>
      </c>
      <c r="C67" s="27" t="s">
        <v>50</v>
      </c>
      <c r="D67" s="31">
        <v>100</v>
      </c>
      <c r="E67" s="29">
        <v>492.7165</v>
      </c>
      <c r="F67" s="30">
        <v>1.96985743519942</v>
      </c>
      <c r="G67" s="29">
        <v>4.4226000000000001</v>
      </c>
    </row>
    <row r="68" spans="1:9" x14ac:dyDescent="0.2">
      <c r="A68" s="26" t="s">
        <v>33</v>
      </c>
      <c r="B68" s="26"/>
      <c r="C68" s="26"/>
      <c r="D68" s="32"/>
      <c r="E68" s="33">
        <f>SUM(E63:E67)</f>
        <v>4477.7839999999997</v>
      </c>
      <c r="F68" s="34">
        <f>SUM(F63:F67)</f>
        <v>17.901970211302029</v>
      </c>
      <c r="G68" s="33"/>
      <c r="H68" s="18"/>
      <c r="I68" s="18"/>
    </row>
    <row r="69" spans="1:9" x14ac:dyDescent="0.2">
      <c r="A69" s="27"/>
      <c r="B69" s="27"/>
      <c r="C69" s="27"/>
      <c r="D69" s="28"/>
      <c r="E69" s="29"/>
      <c r="F69" s="30"/>
      <c r="G69" s="29"/>
    </row>
    <row r="70" spans="1:9" x14ac:dyDescent="0.2">
      <c r="A70" s="26" t="s">
        <v>55</v>
      </c>
      <c r="B70" s="27"/>
      <c r="C70" s="27"/>
      <c r="D70" s="28"/>
      <c r="E70" s="29"/>
      <c r="F70" s="30"/>
      <c r="G70" s="29"/>
    </row>
    <row r="71" spans="1:9" x14ac:dyDescent="0.2">
      <c r="A71" s="27" t="s">
        <v>69</v>
      </c>
      <c r="B71" s="27" t="s">
        <v>68</v>
      </c>
      <c r="C71" s="27" t="s">
        <v>57</v>
      </c>
      <c r="D71" s="31">
        <v>1243000</v>
      </c>
      <c r="E71" s="29">
        <v>1240.2641570000001</v>
      </c>
      <c r="F71" s="30">
        <v>4.9585178724028696</v>
      </c>
      <c r="G71" s="29">
        <v>3.5005999999999999</v>
      </c>
    </row>
    <row r="72" spans="1:9" x14ac:dyDescent="0.2">
      <c r="A72" s="26" t="s">
        <v>33</v>
      </c>
      <c r="B72" s="26"/>
      <c r="C72" s="26"/>
      <c r="D72" s="32"/>
      <c r="E72" s="33">
        <f>SUM(E70:E71)</f>
        <v>1240.2641570000001</v>
      </c>
      <c r="F72" s="34">
        <f>SUM(F70:F71)</f>
        <v>4.9585178724028696</v>
      </c>
      <c r="G72" s="33"/>
      <c r="H72" s="18"/>
      <c r="I72" s="18"/>
    </row>
    <row r="73" spans="1:9" x14ac:dyDescent="0.2">
      <c r="A73" s="27"/>
      <c r="B73" s="27"/>
      <c r="C73" s="27"/>
      <c r="D73" s="28"/>
      <c r="E73" s="29"/>
      <c r="F73" s="30"/>
      <c r="G73" s="29"/>
    </row>
    <row r="74" spans="1:9" x14ac:dyDescent="0.2">
      <c r="A74" s="26" t="s">
        <v>56</v>
      </c>
      <c r="B74" s="27"/>
      <c r="C74" s="27"/>
      <c r="D74" s="28"/>
      <c r="E74" s="29"/>
      <c r="F74" s="30"/>
      <c r="G74" s="29"/>
    </row>
    <row r="75" spans="1:9" x14ac:dyDescent="0.2">
      <c r="A75" s="27" t="s">
        <v>73</v>
      </c>
      <c r="B75" s="27" t="s">
        <v>72</v>
      </c>
      <c r="C75" s="27" t="s">
        <v>57</v>
      </c>
      <c r="D75" s="31">
        <v>3500000</v>
      </c>
      <c r="E75" s="29">
        <v>3422.9965000000002</v>
      </c>
      <c r="F75" s="30">
        <v>13.6849793059225</v>
      </c>
      <c r="G75" s="29">
        <v>5.8051000000000004</v>
      </c>
    </row>
    <row r="76" spans="1:9" x14ac:dyDescent="0.2">
      <c r="A76" s="27" t="s">
        <v>75</v>
      </c>
      <c r="B76" s="27" t="s">
        <v>74</v>
      </c>
      <c r="C76" s="27" t="s">
        <v>57</v>
      </c>
      <c r="D76" s="31">
        <v>1000000</v>
      </c>
      <c r="E76" s="29">
        <v>961.33100000000002</v>
      </c>
      <c r="F76" s="30">
        <v>3.8433562059271198</v>
      </c>
      <c r="G76" s="29">
        <v>7.1123000000000003</v>
      </c>
    </row>
    <row r="77" spans="1:9" x14ac:dyDescent="0.2">
      <c r="A77" s="27" t="s">
        <v>71</v>
      </c>
      <c r="B77" s="27" t="s">
        <v>70</v>
      </c>
      <c r="C77" s="27" t="s">
        <v>57</v>
      </c>
      <c r="D77" s="31">
        <v>900000</v>
      </c>
      <c r="E77" s="29">
        <v>891.20069999999998</v>
      </c>
      <c r="F77" s="30">
        <v>3.5629785589683398</v>
      </c>
      <c r="G77" s="29">
        <v>5.8936999999999999</v>
      </c>
    </row>
    <row r="78" spans="1:9" x14ac:dyDescent="0.2">
      <c r="A78" s="27" t="s">
        <v>198</v>
      </c>
      <c r="B78" s="27" t="s">
        <v>197</v>
      </c>
      <c r="C78" s="27" t="s">
        <v>57</v>
      </c>
      <c r="D78" s="31">
        <v>800000</v>
      </c>
      <c r="E78" s="29">
        <v>817.80399999999997</v>
      </c>
      <c r="F78" s="30">
        <v>3.2695419981588301</v>
      </c>
      <c r="G78" s="29">
        <v>5.2981999999999996</v>
      </c>
    </row>
    <row r="79" spans="1:9" x14ac:dyDescent="0.2">
      <c r="A79" s="27" t="s">
        <v>77</v>
      </c>
      <c r="B79" s="27" t="s">
        <v>76</v>
      </c>
      <c r="C79" s="27" t="s">
        <v>57</v>
      </c>
      <c r="D79" s="31">
        <v>600000</v>
      </c>
      <c r="E79" s="29">
        <v>593.02020000000005</v>
      </c>
      <c r="F79" s="30">
        <v>2.3708669187929501</v>
      </c>
      <c r="G79" s="29">
        <v>5.6010999999999997</v>
      </c>
    </row>
    <row r="80" spans="1:9" x14ac:dyDescent="0.2">
      <c r="A80" s="27" t="s">
        <v>87</v>
      </c>
      <c r="B80" s="27" t="s">
        <v>86</v>
      </c>
      <c r="C80" s="27" t="s">
        <v>57</v>
      </c>
      <c r="D80" s="31">
        <v>200000</v>
      </c>
      <c r="E80" s="29">
        <v>208.6602</v>
      </c>
      <c r="F80" s="30">
        <v>0.83421368352835301</v>
      </c>
      <c r="G80" s="29">
        <v>5.0082000000000004</v>
      </c>
    </row>
    <row r="81" spans="1:9" x14ac:dyDescent="0.2">
      <c r="A81" s="26" t="s">
        <v>33</v>
      </c>
      <c r="B81" s="26"/>
      <c r="C81" s="26"/>
      <c r="D81" s="32"/>
      <c r="E81" s="33">
        <f>SUM(E75:E80)</f>
        <v>6895.0126000000009</v>
      </c>
      <c r="F81" s="34">
        <f>SUM(F75:F80)</f>
        <v>27.56593667129809</v>
      </c>
      <c r="G81" s="33"/>
      <c r="H81" s="18"/>
      <c r="I81" s="18"/>
    </row>
    <row r="82" spans="1:9" x14ac:dyDescent="0.2">
      <c r="A82" s="27"/>
      <c r="B82" s="27"/>
      <c r="C82" s="27"/>
      <c r="D82" s="28"/>
      <c r="E82" s="29"/>
      <c r="F82" s="30"/>
      <c r="G82" s="29"/>
    </row>
    <row r="83" spans="1:9" x14ac:dyDescent="0.2">
      <c r="A83" s="26" t="s">
        <v>35</v>
      </c>
      <c r="B83" s="26"/>
      <c r="C83" s="26"/>
      <c r="D83" s="32"/>
      <c r="E83" s="33">
        <f>E47+E55+E61+E68+E72+E81</f>
        <v>23897.500175000001</v>
      </c>
      <c r="F83" s="34">
        <f>F47+F55+F61+F68+F72+F81</f>
        <v>95.541083772114646</v>
      </c>
      <c r="G83" s="33"/>
      <c r="H83" s="18"/>
      <c r="I83" s="18"/>
    </row>
    <row r="84" spans="1:9" x14ac:dyDescent="0.2">
      <c r="A84" s="26"/>
      <c r="B84" s="26"/>
      <c r="C84" s="26"/>
      <c r="D84" s="32"/>
      <c r="E84" s="33"/>
      <c r="F84" s="34"/>
      <c r="G84" s="33"/>
      <c r="H84" s="18"/>
      <c r="I84" s="18"/>
    </row>
    <row r="85" spans="1:9" x14ac:dyDescent="0.2">
      <c r="A85" s="26" t="s">
        <v>37</v>
      </c>
      <c r="B85" s="26"/>
      <c r="C85" s="26"/>
      <c r="D85" s="32"/>
      <c r="E85" s="33">
        <f>E87-(E47+E55+E61+E68+E72+E81)</f>
        <v>1115.2997969999997</v>
      </c>
      <c r="F85" s="34">
        <f>F87-(F47+F55+F61+F68+F72+F81)</f>
        <v>4.4589162278853536</v>
      </c>
      <c r="G85" s="33"/>
      <c r="H85" s="18"/>
      <c r="I85" s="18"/>
    </row>
    <row r="86" spans="1:9" x14ac:dyDescent="0.2">
      <c r="A86" s="26"/>
      <c r="B86" s="26"/>
      <c r="C86" s="26"/>
      <c r="D86" s="32"/>
      <c r="E86" s="33"/>
      <c r="F86" s="34"/>
      <c r="G86" s="33"/>
      <c r="H86" s="18"/>
      <c r="I86" s="18"/>
    </row>
    <row r="87" spans="1:9" x14ac:dyDescent="0.2">
      <c r="A87" s="35" t="s">
        <v>36</v>
      </c>
      <c r="B87" s="35"/>
      <c r="C87" s="35"/>
      <c r="D87" s="36"/>
      <c r="E87" s="37">
        <v>25012.799972000001</v>
      </c>
      <c r="F87" s="38">
        <v>100</v>
      </c>
      <c r="G87" s="37"/>
      <c r="H87" s="18"/>
      <c r="I87" s="18"/>
    </row>
    <row r="89" spans="1:9" x14ac:dyDescent="0.2">
      <c r="A89" s="18" t="s">
        <v>58</v>
      </c>
    </row>
    <row r="90" spans="1:9" x14ac:dyDescent="0.2">
      <c r="A90" s="18" t="s">
        <v>38</v>
      </c>
    </row>
    <row r="92" spans="1:9" x14ac:dyDescent="0.2">
      <c r="A92" s="18" t="s">
        <v>39</v>
      </c>
    </row>
    <row r="93" spans="1:9" x14ac:dyDescent="0.2">
      <c r="A93" s="18" t="s">
        <v>40</v>
      </c>
    </row>
    <row r="94" spans="1:9" x14ac:dyDescent="0.2">
      <c r="A94" s="18" t="s">
        <v>41</v>
      </c>
      <c r="B94" s="18"/>
      <c r="C94" s="39" t="s">
        <v>43</v>
      </c>
      <c r="D94" s="19" t="s">
        <v>42</v>
      </c>
    </row>
    <row r="95" spans="1:9" x14ac:dyDescent="0.2">
      <c r="A95" s="9" t="s">
        <v>62</v>
      </c>
      <c r="C95" s="40">
        <v>66.3245</v>
      </c>
      <c r="D95" s="40">
        <v>68.163200000000003</v>
      </c>
    </row>
    <row r="96" spans="1:9" x14ac:dyDescent="0.2">
      <c r="A96" s="9" t="s">
        <v>63</v>
      </c>
      <c r="C96" s="40">
        <v>13.2668</v>
      </c>
      <c r="D96" s="40">
        <v>13.1211</v>
      </c>
    </row>
    <row r="97" spans="1:5" x14ac:dyDescent="0.2">
      <c r="A97" s="9" t="s">
        <v>64</v>
      </c>
      <c r="C97" s="40">
        <v>12.617100000000001</v>
      </c>
      <c r="D97" s="40">
        <v>12.4428</v>
      </c>
    </row>
    <row r="98" spans="1:5" x14ac:dyDescent="0.2">
      <c r="A98" s="9" t="s">
        <v>65</v>
      </c>
      <c r="C98" s="40">
        <v>70.730800000000002</v>
      </c>
      <c r="D98" s="40">
        <v>72.977800000000002</v>
      </c>
    </row>
    <row r="99" spans="1:5" x14ac:dyDescent="0.2">
      <c r="A99" s="9" t="s">
        <v>66</v>
      </c>
      <c r="C99" s="40">
        <v>14.4537</v>
      </c>
      <c r="D99" s="40">
        <v>14.394</v>
      </c>
    </row>
    <row r="100" spans="1:5" x14ac:dyDescent="0.2">
      <c r="A100" s="9" t="s">
        <v>67</v>
      </c>
      <c r="C100" s="40">
        <v>13.763199999999999</v>
      </c>
      <c r="D100" s="40">
        <v>13.6722</v>
      </c>
    </row>
    <row r="102" spans="1:5" x14ac:dyDescent="0.2">
      <c r="A102" s="18" t="s">
        <v>45</v>
      </c>
    </row>
    <row r="103" spans="1:5" x14ac:dyDescent="0.2">
      <c r="A103" s="79" t="s">
        <v>59</v>
      </c>
      <c r="B103" s="80"/>
      <c r="C103" s="43" t="s">
        <v>60</v>
      </c>
    </row>
    <row r="104" spans="1:5" x14ac:dyDescent="0.2">
      <c r="A104" s="75" t="s">
        <v>63</v>
      </c>
      <c r="B104" s="76"/>
      <c r="C104" s="44">
        <v>0.51</v>
      </c>
    </row>
    <row r="105" spans="1:5" x14ac:dyDescent="0.2">
      <c r="A105" s="75" t="s">
        <v>64</v>
      </c>
      <c r="B105" s="76"/>
      <c r="C105" s="44">
        <v>0.52</v>
      </c>
    </row>
    <row r="106" spans="1:5" x14ac:dyDescent="0.2">
      <c r="A106" s="75" t="s">
        <v>66</v>
      </c>
      <c r="B106" s="76"/>
      <c r="C106" s="44">
        <v>0.51</v>
      </c>
    </row>
    <row r="107" spans="1:5" x14ac:dyDescent="0.2">
      <c r="A107" s="75" t="s">
        <v>67</v>
      </c>
      <c r="B107" s="76"/>
      <c r="C107" s="44">
        <v>0.52</v>
      </c>
    </row>
    <row r="108" spans="1:5" x14ac:dyDescent="0.2">
      <c r="A108" s="9" t="s">
        <v>61</v>
      </c>
    </row>
    <row r="109" spans="1:5" x14ac:dyDescent="0.2">
      <c r="A109" s="9" t="s">
        <v>44</v>
      </c>
    </row>
    <row r="111" spans="1:5" x14ac:dyDescent="0.2">
      <c r="A111" s="18" t="s">
        <v>856</v>
      </c>
      <c r="D111" s="42">
        <v>2.0537969005402399</v>
      </c>
      <c r="E111" s="13" t="s">
        <v>47</v>
      </c>
    </row>
    <row r="113" spans="1:7" x14ac:dyDescent="0.2">
      <c r="A113" s="18" t="s">
        <v>761</v>
      </c>
      <c r="D113" s="41" t="s">
        <v>46</v>
      </c>
    </row>
    <row r="115" spans="1:7" ht="23.25" customHeight="1" x14ac:dyDescent="0.3">
      <c r="A115" s="85" t="s">
        <v>1114</v>
      </c>
      <c r="B115" s="86"/>
      <c r="C115" s="86"/>
      <c r="D115" s="86"/>
      <c r="E115" s="86"/>
      <c r="F115" s="86"/>
      <c r="G115" s="86"/>
    </row>
    <row r="117" spans="1:7" x14ac:dyDescent="0.2">
      <c r="A117" s="18" t="s">
        <v>48</v>
      </c>
    </row>
    <row r="118" spans="1:7" x14ac:dyDescent="0.2">
      <c r="A118" s="48"/>
    </row>
    <row r="119" spans="1:7" x14ac:dyDescent="0.2">
      <c r="A119" s="54" t="s">
        <v>798</v>
      </c>
    </row>
    <row r="120" spans="1:7" x14ac:dyDescent="0.2">
      <c r="A120" s="51"/>
    </row>
    <row r="121" spans="1:7" x14ac:dyDescent="0.2">
      <c r="A121" s="52"/>
    </row>
    <row r="122" spans="1:7" x14ac:dyDescent="0.2">
      <c r="A122" s="52"/>
    </row>
    <row r="123" spans="1:7" x14ac:dyDescent="0.2">
      <c r="A123" s="52"/>
    </row>
    <row r="124" spans="1:7" x14ac:dyDescent="0.2">
      <c r="A124" s="52"/>
    </row>
    <row r="125" spans="1:7" x14ac:dyDescent="0.2">
      <c r="A125" s="52"/>
    </row>
    <row r="126" spans="1:7" x14ac:dyDescent="0.2">
      <c r="A126" s="52"/>
    </row>
    <row r="127" spans="1:7" x14ac:dyDescent="0.2">
      <c r="A127" s="52"/>
    </row>
    <row r="128" spans="1:7" x14ac:dyDescent="0.2">
      <c r="A128" s="52"/>
    </row>
    <row r="129" spans="1:1" x14ac:dyDescent="0.2">
      <c r="A129" s="52"/>
    </row>
    <row r="130" spans="1:1" x14ac:dyDescent="0.2">
      <c r="A130" s="52"/>
    </row>
    <row r="131" spans="1:1" x14ac:dyDescent="0.2">
      <c r="A131" s="52"/>
    </row>
    <row r="132" spans="1:1" x14ac:dyDescent="0.2">
      <c r="A132" s="48" t="s">
        <v>1115</v>
      </c>
    </row>
    <row r="133" spans="1:1" x14ac:dyDescent="0.2">
      <c r="A133" s="52"/>
    </row>
    <row r="134" spans="1:1" x14ac:dyDescent="0.2">
      <c r="A134" s="54" t="s">
        <v>859</v>
      </c>
    </row>
    <row r="135" spans="1:1" x14ac:dyDescent="0.2">
      <c r="A135" s="52"/>
    </row>
    <row r="136" spans="1:1" x14ac:dyDescent="0.2">
      <c r="A136" s="52"/>
    </row>
    <row r="137" spans="1:1" x14ac:dyDescent="0.2">
      <c r="A137" s="52"/>
    </row>
    <row r="138" spans="1:1" x14ac:dyDescent="0.2">
      <c r="A138" s="52"/>
    </row>
    <row r="139" spans="1:1" x14ac:dyDescent="0.2">
      <c r="A139" s="52"/>
    </row>
    <row r="140" spans="1:1" x14ac:dyDescent="0.2">
      <c r="A140" s="52"/>
    </row>
    <row r="141" spans="1:1" x14ac:dyDescent="0.2">
      <c r="A141" s="52"/>
    </row>
    <row r="142" spans="1:1" x14ac:dyDescent="0.2">
      <c r="A142" s="52"/>
    </row>
    <row r="143" spans="1:1" x14ac:dyDescent="0.2">
      <c r="A143" s="52"/>
    </row>
    <row r="144" spans="1:1" x14ac:dyDescent="0.2">
      <c r="A144" s="52"/>
    </row>
    <row r="145" spans="1:1" x14ac:dyDescent="0.2">
      <c r="A145" s="52"/>
    </row>
    <row r="146" spans="1:1" x14ac:dyDescent="0.2">
      <c r="A146" s="52"/>
    </row>
    <row r="147" spans="1:1" x14ac:dyDescent="0.2">
      <c r="A147" s="52"/>
    </row>
  </sheetData>
  <mergeCells count="7">
    <mergeCell ref="A115:G115"/>
    <mergeCell ref="A1:G1"/>
    <mergeCell ref="A103:B103"/>
    <mergeCell ref="A104:B104"/>
    <mergeCell ref="A105:B105"/>
    <mergeCell ref="A106:B106"/>
    <mergeCell ref="A107:B107"/>
  </mergeCells>
  <conditionalFormatting sqref="F2:F3 F5:F114 F116:F65529">
    <cfRule type="cellIs" dxfId="58" priority="1" stopIfTrue="1" operator="between">
      <formula>0.009</formula>
      <formula>-0.009</formula>
    </cfRule>
  </conditionalFormatting>
  <hyperlinks>
    <hyperlink ref="A118" r:id="rId1" tooltip="https://www.franklintempletonindia.com/downloadsServlet/pdf/product-labels-jg9o5k7l" display="https://www.franklintempletonindia.com/downloadsServlet/pdf/product-labels-jg9o5k7l" xr:uid="{00000000-0004-0000-10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K133"/>
  <sheetViews>
    <sheetView workbookViewId="0">
      <selection sqref="A1:I1"/>
    </sheetView>
  </sheetViews>
  <sheetFormatPr defaultColWidth="9.21875" defaultRowHeight="10.199999999999999" x14ac:dyDescent="0.2"/>
  <cols>
    <col min="1" max="1" width="38.77734375" style="9" bestFit="1" customWidth="1"/>
    <col min="2" max="2" width="33.44140625" style="9" bestFit="1" customWidth="1"/>
    <col min="3" max="3" width="25.21875" style="9" bestFit="1" customWidth="1"/>
    <col min="4" max="4" width="15.21875" style="10" bestFit="1" customWidth="1"/>
    <col min="5" max="5" width="23" style="13" bestFit="1" customWidth="1"/>
    <col min="6" max="6" width="13.5546875" style="14" bestFit="1" customWidth="1"/>
    <col min="7" max="8" width="13.5546875" style="14" customWidth="1"/>
    <col min="9" max="9" width="14.21875" style="13" customWidth="1"/>
    <col min="10" max="16384" width="9.21875" style="9"/>
  </cols>
  <sheetData>
    <row r="1" spans="1:9" s="1" customFormat="1" ht="13.8" x14ac:dyDescent="0.2">
      <c r="A1" s="77" t="s">
        <v>8</v>
      </c>
      <c r="B1" s="78"/>
      <c r="C1" s="78"/>
      <c r="D1" s="78"/>
      <c r="E1" s="78"/>
      <c r="F1" s="78"/>
      <c r="G1" s="78"/>
      <c r="H1" s="78"/>
      <c r="I1" s="78"/>
    </row>
    <row r="2" spans="1:9" s="1" customFormat="1" ht="11.4" x14ac:dyDescent="0.2">
      <c r="D2" s="6"/>
      <c r="E2" s="7"/>
      <c r="F2" s="12"/>
      <c r="G2" s="12"/>
      <c r="H2" s="12"/>
      <c r="I2" s="13"/>
    </row>
    <row r="3" spans="1:9" s="1" customFormat="1" ht="12" x14ac:dyDescent="0.2">
      <c r="A3" s="11" t="s">
        <v>7</v>
      </c>
      <c r="B3" s="2"/>
      <c r="C3" s="3"/>
      <c r="D3" s="4"/>
      <c r="E3" s="5"/>
      <c r="F3" s="12"/>
      <c r="G3" s="12"/>
      <c r="H3" s="12"/>
      <c r="I3" s="13"/>
    </row>
    <row r="4" spans="1:9" s="1" customFormat="1" ht="61.2" x14ac:dyDescent="0.2">
      <c r="A4" s="8" t="s">
        <v>2</v>
      </c>
      <c r="B4" s="8" t="s">
        <v>0</v>
      </c>
      <c r="C4" s="17" t="s">
        <v>5</v>
      </c>
      <c r="D4" s="16" t="s">
        <v>1</v>
      </c>
      <c r="E4" s="15" t="s">
        <v>3</v>
      </c>
      <c r="F4" s="46" t="s">
        <v>743</v>
      </c>
      <c r="G4" s="46" t="s">
        <v>744</v>
      </c>
      <c r="H4" s="47" t="s">
        <v>745</v>
      </c>
      <c r="I4" s="15" t="s">
        <v>6</v>
      </c>
    </row>
    <row r="5" spans="1:9" x14ac:dyDescent="0.2">
      <c r="A5" s="21" t="s">
        <v>91</v>
      </c>
      <c r="B5" s="22"/>
      <c r="C5" s="22"/>
      <c r="D5" s="23"/>
      <c r="E5" s="24"/>
      <c r="F5" s="25"/>
      <c r="G5" s="25"/>
      <c r="H5" s="25"/>
      <c r="I5" s="24"/>
    </row>
    <row r="6" spans="1:9" x14ac:dyDescent="0.2">
      <c r="A6" s="26" t="s">
        <v>32</v>
      </c>
      <c r="B6" s="27"/>
      <c r="C6" s="27"/>
      <c r="D6" s="28"/>
      <c r="E6" s="29"/>
      <c r="F6" s="30"/>
      <c r="G6" s="30"/>
      <c r="H6" s="30"/>
      <c r="I6" s="29"/>
    </row>
    <row r="7" spans="1:9" x14ac:dyDescent="0.2">
      <c r="A7" s="27" t="s">
        <v>200</v>
      </c>
      <c r="B7" s="27" t="s">
        <v>199</v>
      </c>
      <c r="C7" s="27" t="s">
        <v>141</v>
      </c>
      <c r="D7" s="31">
        <v>41700</v>
      </c>
      <c r="E7" s="29">
        <v>1051.2570000000001</v>
      </c>
      <c r="F7" s="30">
        <v>7.4221798602128404</v>
      </c>
      <c r="G7" s="30">
        <v>-1056.1358999999998</v>
      </c>
      <c r="H7" s="30">
        <v>-7.4566263117655947</v>
      </c>
      <c r="I7" s="29"/>
    </row>
    <row r="8" spans="1:9" x14ac:dyDescent="0.2">
      <c r="A8" s="27" t="s">
        <v>99</v>
      </c>
      <c r="B8" s="27" t="s">
        <v>98</v>
      </c>
      <c r="C8" s="27" t="s">
        <v>94</v>
      </c>
      <c r="D8" s="31">
        <v>129200</v>
      </c>
      <c r="E8" s="29">
        <v>998.78060000000005</v>
      </c>
      <c r="F8" s="30">
        <v>7.0516812293200397</v>
      </c>
      <c r="G8" s="30">
        <v>-651.08399999999995</v>
      </c>
      <c r="H8" s="30">
        <v>-4.5968422109025848</v>
      </c>
      <c r="I8" s="29"/>
    </row>
    <row r="9" spans="1:9" x14ac:dyDescent="0.2">
      <c r="A9" s="27" t="s">
        <v>93</v>
      </c>
      <c r="B9" s="27" t="s">
        <v>92</v>
      </c>
      <c r="C9" s="27" t="s">
        <v>94</v>
      </c>
      <c r="D9" s="31">
        <v>102400</v>
      </c>
      <c r="E9" s="29">
        <v>807.73119999999994</v>
      </c>
      <c r="F9" s="30">
        <v>5.7028169563727502</v>
      </c>
      <c r="G9" s="30">
        <v>-435.82</v>
      </c>
      <c r="H9" s="30">
        <v>-3.0770158264610474</v>
      </c>
      <c r="I9" s="29"/>
    </row>
    <row r="10" spans="1:9" x14ac:dyDescent="0.2">
      <c r="A10" s="27" t="s">
        <v>113</v>
      </c>
      <c r="B10" s="27" t="s">
        <v>112</v>
      </c>
      <c r="C10" s="27" t="s">
        <v>114</v>
      </c>
      <c r="D10" s="31">
        <v>28300</v>
      </c>
      <c r="E10" s="29">
        <v>643.47125000000005</v>
      </c>
      <c r="F10" s="30">
        <v>4.5430939840362399</v>
      </c>
      <c r="G10" s="30">
        <v>-479.67149999999998</v>
      </c>
      <c r="H10" s="30">
        <v>-3.3866201574097339</v>
      </c>
      <c r="I10" s="29"/>
    </row>
    <row r="11" spans="1:9" x14ac:dyDescent="0.2">
      <c r="A11" s="27" t="s">
        <v>106</v>
      </c>
      <c r="B11" s="27" t="s">
        <v>105</v>
      </c>
      <c r="C11" s="27" t="s">
        <v>107</v>
      </c>
      <c r="D11" s="31">
        <v>27000</v>
      </c>
      <c r="E11" s="29">
        <v>515.48400000000004</v>
      </c>
      <c r="F11" s="30">
        <v>3.63946681264615</v>
      </c>
      <c r="G11" s="30">
        <v>-307.95274999999998</v>
      </c>
      <c r="H11" s="30">
        <v>-2.1742358899366767</v>
      </c>
      <c r="I11" s="29"/>
    </row>
    <row r="12" spans="1:9" x14ac:dyDescent="0.2">
      <c r="A12" s="27" t="s">
        <v>172</v>
      </c>
      <c r="B12" s="27" t="s">
        <v>171</v>
      </c>
      <c r="C12" s="27" t="s">
        <v>125</v>
      </c>
      <c r="D12" s="31">
        <v>207938</v>
      </c>
      <c r="E12" s="29">
        <v>511.63144899999998</v>
      </c>
      <c r="F12" s="30">
        <v>3.6122666832366499</v>
      </c>
      <c r="G12" s="30"/>
      <c r="H12" s="30"/>
      <c r="I12" s="29"/>
    </row>
    <row r="13" spans="1:9" x14ac:dyDescent="0.2">
      <c r="A13" s="27" t="s">
        <v>153</v>
      </c>
      <c r="B13" s="27" t="s">
        <v>152</v>
      </c>
      <c r="C13" s="27" t="s">
        <v>154</v>
      </c>
      <c r="D13" s="31">
        <v>54600</v>
      </c>
      <c r="E13" s="29">
        <v>483.64679999999998</v>
      </c>
      <c r="F13" s="30">
        <v>3.41468693042366</v>
      </c>
      <c r="G13" s="30">
        <v>-434.21350000000001</v>
      </c>
      <c r="H13" s="30">
        <v>-3.0656734696963057</v>
      </c>
      <c r="I13" s="29"/>
    </row>
    <row r="14" spans="1:9" x14ac:dyDescent="0.2">
      <c r="A14" s="27" t="s">
        <v>202</v>
      </c>
      <c r="B14" s="27" t="s">
        <v>201</v>
      </c>
      <c r="C14" s="27" t="s">
        <v>154</v>
      </c>
      <c r="D14" s="31">
        <v>4600</v>
      </c>
      <c r="E14" s="29">
        <v>395.47579999999999</v>
      </c>
      <c r="F14" s="30">
        <v>2.7921740525500098</v>
      </c>
      <c r="G14" s="30">
        <v>-395.61149999999998</v>
      </c>
      <c r="H14" s="30">
        <v>-2.7931321339773181</v>
      </c>
      <c r="I14" s="29"/>
    </row>
    <row r="15" spans="1:9" x14ac:dyDescent="0.2">
      <c r="A15" s="27" t="s">
        <v>96</v>
      </c>
      <c r="B15" s="27" t="s">
        <v>95</v>
      </c>
      <c r="C15" s="27" t="s">
        <v>97</v>
      </c>
      <c r="D15" s="31">
        <v>20500</v>
      </c>
      <c r="E15" s="29">
        <v>355.92099999999999</v>
      </c>
      <c r="F15" s="30">
        <v>2.5129056719972498</v>
      </c>
      <c r="G15" s="30"/>
      <c r="H15" s="30"/>
      <c r="I15" s="29"/>
    </row>
    <row r="16" spans="1:9" x14ac:dyDescent="0.2">
      <c r="A16" s="27" t="s">
        <v>101</v>
      </c>
      <c r="B16" s="27" t="s">
        <v>100</v>
      </c>
      <c r="C16" s="27" t="s">
        <v>94</v>
      </c>
      <c r="D16" s="31">
        <v>21900</v>
      </c>
      <c r="E16" s="29">
        <v>325.36829999999998</v>
      </c>
      <c r="F16" s="30">
        <v>2.2971947329831699</v>
      </c>
      <c r="G16" s="30"/>
      <c r="H16" s="30"/>
      <c r="I16" s="29"/>
    </row>
    <row r="17" spans="1:9" x14ac:dyDescent="0.2">
      <c r="A17" s="27" t="s">
        <v>109</v>
      </c>
      <c r="B17" s="27" t="s">
        <v>108</v>
      </c>
      <c r="C17" s="27" t="s">
        <v>94</v>
      </c>
      <c r="D17" s="31">
        <v>55462</v>
      </c>
      <c r="E17" s="29">
        <v>298.55194599999999</v>
      </c>
      <c r="F17" s="30">
        <v>2.1078634823155098</v>
      </c>
      <c r="G17" s="30"/>
      <c r="H17" s="30"/>
      <c r="I17" s="29"/>
    </row>
    <row r="18" spans="1:9" x14ac:dyDescent="0.2">
      <c r="A18" s="27" t="s">
        <v>103</v>
      </c>
      <c r="B18" s="27" t="s">
        <v>102</v>
      </c>
      <c r="C18" s="27" t="s">
        <v>104</v>
      </c>
      <c r="D18" s="31">
        <v>35600</v>
      </c>
      <c r="E18" s="29">
        <v>259.63080000000002</v>
      </c>
      <c r="F18" s="30">
        <v>1.83306888310941</v>
      </c>
      <c r="G18" s="30"/>
      <c r="H18" s="30"/>
      <c r="I18" s="29"/>
    </row>
    <row r="19" spans="1:9" x14ac:dyDescent="0.2">
      <c r="A19" s="27" t="s">
        <v>204</v>
      </c>
      <c r="B19" s="27" t="s">
        <v>203</v>
      </c>
      <c r="C19" s="27" t="s">
        <v>114</v>
      </c>
      <c r="D19" s="31">
        <v>7200</v>
      </c>
      <c r="E19" s="29">
        <v>226.96199999999999</v>
      </c>
      <c r="F19" s="30">
        <v>1.60241766326752</v>
      </c>
      <c r="G19" s="30">
        <v>-227.31479999999999</v>
      </c>
      <c r="H19" s="30">
        <v>-1.6049085337727218</v>
      </c>
      <c r="I19" s="29"/>
    </row>
    <row r="20" spans="1:9" x14ac:dyDescent="0.2">
      <c r="A20" s="27" t="s">
        <v>206</v>
      </c>
      <c r="B20" s="27" t="s">
        <v>205</v>
      </c>
      <c r="C20" s="27" t="s">
        <v>114</v>
      </c>
      <c r="D20" s="31">
        <v>41250</v>
      </c>
      <c r="E20" s="29">
        <v>221.40937500000001</v>
      </c>
      <c r="F20" s="30">
        <v>1.56321451746558</v>
      </c>
      <c r="G20" s="30">
        <v>-222.39937499999999</v>
      </c>
      <c r="H20" s="30">
        <v>-1.5702042051077174</v>
      </c>
      <c r="I20" s="29"/>
    </row>
    <row r="21" spans="1:9" x14ac:dyDescent="0.2">
      <c r="A21" s="27" t="s">
        <v>124</v>
      </c>
      <c r="B21" s="27" t="s">
        <v>123</v>
      </c>
      <c r="C21" s="27" t="s">
        <v>125</v>
      </c>
      <c r="D21" s="31">
        <v>150349</v>
      </c>
      <c r="E21" s="29">
        <v>213.57075449999999</v>
      </c>
      <c r="F21" s="30">
        <v>1.5078715792430999</v>
      </c>
      <c r="G21" s="30"/>
      <c r="H21" s="30"/>
      <c r="I21" s="29"/>
    </row>
    <row r="22" spans="1:9" x14ac:dyDescent="0.2">
      <c r="A22" s="27" t="s">
        <v>208</v>
      </c>
      <c r="B22" s="27" t="s">
        <v>207</v>
      </c>
      <c r="C22" s="27" t="s">
        <v>141</v>
      </c>
      <c r="D22" s="31">
        <v>12000</v>
      </c>
      <c r="E22" s="29">
        <v>147.40799999999999</v>
      </c>
      <c r="F22" s="30">
        <v>1.0407433090426601</v>
      </c>
      <c r="G22" s="30">
        <v>-148.06199999999998</v>
      </c>
      <c r="H22" s="30">
        <v>-1.0453607390607946</v>
      </c>
      <c r="I22" s="29"/>
    </row>
    <row r="23" spans="1:9" x14ac:dyDescent="0.2">
      <c r="A23" s="27" t="s">
        <v>164</v>
      </c>
      <c r="B23" s="27" t="s">
        <v>163</v>
      </c>
      <c r="C23" s="27" t="s">
        <v>165</v>
      </c>
      <c r="D23" s="31">
        <v>61251</v>
      </c>
      <c r="E23" s="29">
        <v>141.551061</v>
      </c>
      <c r="F23" s="30">
        <v>0.99939161798300502</v>
      </c>
      <c r="G23" s="30"/>
      <c r="H23" s="30"/>
      <c r="I23" s="29"/>
    </row>
    <row r="24" spans="1:9" x14ac:dyDescent="0.2">
      <c r="A24" s="27" t="s">
        <v>119</v>
      </c>
      <c r="B24" s="27" t="s">
        <v>118</v>
      </c>
      <c r="C24" s="27" t="s">
        <v>97</v>
      </c>
      <c r="D24" s="31">
        <v>10900</v>
      </c>
      <c r="E24" s="29">
        <v>119.83459999999999</v>
      </c>
      <c r="F24" s="30">
        <v>0.84606709365708099</v>
      </c>
      <c r="G24" s="30"/>
      <c r="H24" s="30"/>
      <c r="I24" s="29"/>
    </row>
    <row r="25" spans="1:9" x14ac:dyDescent="0.2">
      <c r="A25" s="27" t="s">
        <v>116</v>
      </c>
      <c r="B25" s="27" t="s">
        <v>115</v>
      </c>
      <c r="C25" s="27" t="s">
        <v>117</v>
      </c>
      <c r="D25" s="31">
        <v>31400</v>
      </c>
      <c r="E25" s="29">
        <v>114.6571</v>
      </c>
      <c r="F25" s="30">
        <v>0.80951243934681105</v>
      </c>
      <c r="G25" s="30"/>
      <c r="H25" s="30"/>
      <c r="I25" s="29"/>
    </row>
    <row r="26" spans="1:9" x14ac:dyDescent="0.2">
      <c r="A26" s="27" t="s">
        <v>143</v>
      </c>
      <c r="B26" s="27" t="s">
        <v>142</v>
      </c>
      <c r="C26" s="27" t="s">
        <v>144</v>
      </c>
      <c r="D26" s="31">
        <v>36500</v>
      </c>
      <c r="E26" s="29">
        <v>107.14575000000001</v>
      </c>
      <c r="F26" s="30">
        <v>0.75648012594199199</v>
      </c>
      <c r="G26" s="30"/>
      <c r="H26" s="30"/>
      <c r="I26" s="29"/>
    </row>
    <row r="27" spans="1:9" x14ac:dyDescent="0.2">
      <c r="A27" s="27" t="s">
        <v>111</v>
      </c>
      <c r="B27" s="27" t="s">
        <v>110</v>
      </c>
      <c r="C27" s="27" t="s">
        <v>94</v>
      </c>
      <c r="D27" s="31">
        <v>5528</v>
      </c>
      <c r="E27" s="29">
        <v>102.66878</v>
      </c>
      <c r="F27" s="30">
        <v>0.724871416969041</v>
      </c>
      <c r="G27" s="30"/>
      <c r="H27" s="30"/>
      <c r="I27" s="29"/>
    </row>
    <row r="28" spans="1:9" x14ac:dyDescent="0.2">
      <c r="A28" s="27" t="s">
        <v>131</v>
      </c>
      <c r="B28" s="27" t="s">
        <v>130</v>
      </c>
      <c r="C28" s="27" t="s">
        <v>132</v>
      </c>
      <c r="D28" s="31">
        <v>70000</v>
      </c>
      <c r="E28" s="29">
        <v>101.01</v>
      </c>
      <c r="F28" s="30">
        <v>0.71315994821447004</v>
      </c>
      <c r="G28" s="30"/>
      <c r="H28" s="30"/>
      <c r="I28" s="29"/>
    </row>
    <row r="29" spans="1:9" x14ac:dyDescent="0.2">
      <c r="A29" s="27" t="s">
        <v>127</v>
      </c>
      <c r="B29" s="27" t="s">
        <v>126</v>
      </c>
      <c r="C29" s="27" t="s">
        <v>114</v>
      </c>
      <c r="D29" s="31">
        <v>6200</v>
      </c>
      <c r="E29" s="29">
        <v>100.3904</v>
      </c>
      <c r="F29" s="30">
        <v>0.70878539219116898</v>
      </c>
      <c r="G29" s="30"/>
      <c r="H29" s="30"/>
      <c r="I29" s="29"/>
    </row>
    <row r="30" spans="1:9" x14ac:dyDescent="0.2">
      <c r="A30" s="27" t="s">
        <v>158</v>
      </c>
      <c r="B30" s="27" t="s">
        <v>157</v>
      </c>
      <c r="C30" s="27" t="s">
        <v>114</v>
      </c>
      <c r="D30" s="31">
        <v>70000</v>
      </c>
      <c r="E30" s="29">
        <v>98.525000000000006</v>
      </c>
      <c r="F30" s="30">
        <v>0.69561512620364996</v>
      </c>
      <c r="G30" s="30"/>
      <c r="H30" s="30"/>
      <c r="I30" s="29"/>
    </row>
    <row r="31" spans="1:9" x14ac:dyDescent="0.2">
      <c r="A31" s="27" t="s">
        <v>129</v>
      </c>
      <c r="B31" s="27" t="s">
        <v>128</v>
      </c>
      <c r="C31" s="27" t="s">
        <v>117</v>
      </c>
      <c r="D31" s="31">
        <v>5500</v>
      </c>
      <c r="E31" s="29">
        <v>95.012500000000003</v>
      </c>
      <c r="F31" s="30">
        <v>0.670815855655156</v>
      </c>
      <c r="G31" s="30"/>
      <c r="H31" s="30"/>
      <c r="I31" s="29"/>
    </row>
    <row r="32" spans="1:9" x14ac:dyDescent="0.2">
      <c r="A32" s="27" t="s">
        <v>140</v>
      </c>
      <c r="B32" s="27" t="s">
        <v>139</v>
      </c>
      <c r="C32" s="27" t="s">
        <v>141</v>
      </c>
      <c r="D32" s="31">
        <v>9900</v>
      </c>
      <c r="E32" s="29">
        <v>87.070499999999996</v>
      </c>
      <c r="F32" s="30">
        <v>0.61474302812600801</v>
      </c>
      <c r="G32" s="30"/>
      <c r="H32" s="30"/>
      <c r="I32" s="29"/>
    </row>
    <row r="33" spans="1:9" x14ac:dyDescent="0.2">
      <c r="A33" s="27" t="s">
        <v>137</v>
      </c>
      <c r="B33" s="27" t="s">
        <v>136</v>
      </c>
      <c r="C33" s="27" t="s">
        <v>138</v>
      </c>
      <c r="D33" s="31">
        <v>2000</v>
      </c>
      <c r="E33" s="29">
        <v>86.055999999999997</v>
      </c>
      <c r="F33" s="30">
        <v>0.60758036336545296</v>
      </c>
      <c r="G33" s="30"/>
      <c r="H33" s="30"/>
      <c r="I33" s="29"/>
    </row>
    <row r="34" spans="1:9" x14ac:dyDescent="0.2">
      <c r="A34" s="27" t="s">
        <v>146</v>
      </c>
      <c r="B34" s="27" t="s">
        <v>145</v>
      </c>
      <c r="C34" s="27" t="s">
        <v>132</v>
      </c>
      <c r="D34" s="31">
        <v>33500</v>
      </c>
      <c r="E34" s="29">
        <v>71.606250000000003</v>
      </c>
      <c r="F34" s="30">
        <v>0.50556093002507096</v>
      </c>
      <c r="G34" s="30"/>
      <c r="H34" s="30"/>
      <c r="I34" s="29"/>
    </row>
    <row r="35" spans="1:9" x14ac:dyDescent="0.2">
      <c r="A35" s="27" t="s">
        <v>148</v>
      </c>
      <c r="B35" s="27" t="s">
        <v>147</v>
      </c>
      <c r="C35" s="27" t="s">
        <v>149</v>
      </c>
      <c r="D35" s="31">
        <v>16500</v>
      </c>
      <c r="E35" s="29">
        <v>65.513249999999999</v>
      </c>
      <c r="F35" s="30">
        <v>0.46254257971846002</v>
      </c>
      <c r="G35" s="30"/>
      <c r="H35" s="30"/>
      <c r="I35" s="29"/>
    </row>
    <row r="36" spans="1:9" x14ac:dyDescent="0.2">
      <c r="A36" s="27" t="s">
        <v>151</v>
      </c>
      <c r="B36" s="27" t="s">
        <v>150</v>
      </c>
      <c r="C36" s="27" t="s">
        <v>94</v>
      </c>
      <c r="D36" s="31">
        <v>44500</v>
      </c>
      <c r="E36" s="29">
        <v>63.96875</v>
      </c>
      <c r="F36" s="30">
        <v>0.45163796096767</v>
      </c>
      <c r="G36" s="30"/>
      <c r="H36" s="30"/>
      <c r="I36" s="29"/>
    </row>
    <row r="37" spans="1:9" x14ac:dyDescent="0.2">
      <c r="A37" s="27" t="s">
        <v>156</v>
      </c>
      <c r="B37" s="27" t="s">
        <v>155</v>
      </c>
      <c r="C37" s="27" t="s">
        <v>132</v>
      </c>
      <c r="D37" s="31">
        <v>20400</v>
      </c>
      <c r="E37" s="29">
        <v>61.373399999999997</v>
      </c>
      <c r="F37" s="30">
        <v>0.43331403589492101</v>
      </c>
      <c r="G37" s="30"/>
      <c r="H37" s="30"/>
      <c r="I37" s="29"/>
    </row>
    <row r="38" spans="1:9" x14ac:dyDescent="0.2">
      <c r="A38" s="27" t="s">
        <v>167</v>
      </c>
      <c r="B38" s="27" t="s">
        <v>166</v>
      </c>
      <c r="C38" s="27" t="s">
        <v>168</v>
      </c>
      <c r="D38" s="31">
        <v>4000</v>
      </c>
      <c r="E38" s="29">
        <v>54.015999999999998</v>
      </c>
      <c r="F38" s="30">
        <v>0.38136865421990701</v>
      </c>
      <c r="G38" s="30"/>
      <c r="H38" s="30"/>
      <c r="I38" s="29"/>
    </row>
    <row r="39" spans="1:9" x14ac:dyDescent="0.2">
      <c r="A39" s="27" t="s">
        <v>170</v>
      </c>
      <c r="B39" s="27" t="s">
        <v>169</v>
      </c>
      <c r="C39" s="27" t="s">
        <v>122</v>
      </c>
      <c r="D39" s="31">
        <v>6200</v>
      </c>
      <c r="E39" s="29">
        <v>53.598999999999997</v>
      </c>
      <c r="F39" s="30">
        <v>0.378424513061552</v>
      </c>
      <c r="G39" s="30"/>
      <c r="H39" s="30"/>
      <c r="I39" s="29"/>
    </row>
    <row r="40" spans="1:9" x14ac:dyDescent="0.2">
      <c r="A40" s="27" t="s">
        <v>174</v>
      </c>
      <c r="B40" s="27" t="s">
        <v>173</v>
      </c>
      <c r="C40" s="27" t="s">
        <v>154</v>
      </c>
      <c r="D40" s="31">
        <v>1500</v>
      </c>
      <c r="E40" s="29">
        <v>53.469749999999998</v>
      </c>
      <c r="F40" s="30">
        <v>0.37751197050827301</v>
      </c>
      <c r="G40" s="30"/>
      <c r="H40" s="30"/>
      <c r="I40" s="29"/>
    </row>
    <row r="41" spans="1:9" x14ac:dyDescent="0.2">
      <c r="A41" s="27" t="s">
        <v>160</v>
      </c>
      <c r="B41" s="27" t="s">
        <v>159</v>
      </c>
      <c r="C41" s="27" t="s">
        <v>154</v>
      </c>
      <c r="D41" s="31">
        <v>10000</v>
      </c>
      <c r="E41" s="29">
        <v>51.774999999999999</v>
      </c>
      <c r="F41" s="30">
        <v>0.36554654310270501</v>
      </c>
      <c r="G41" s="30"/>
      <c r="H41" s="30"/>
      <c r="I41" s="29"/>
    </row>
    <row r="42" spans="1:9" x14ac:dyDescent="0.2">
      <c r="A42" s="27" t="s">
        <v>180</v>
      </c>
      <c r="B42" s="27" t="s">
        <v>179</v>
      </c>
      <c r="C42" s="27" t="s">
        <v>135</v>
      </c>
      <c r="D42" s="31">
        <v>27000</v>
      </c>
      <c r="E42" s="29">
        <v>46.8855</v>
      </c>
      <c r="F42" s="30">
        <v>0.33102525247014702</v>
      </c>
      <c r="G42" s="30"/>
      <c r="H42" s="30"/>
      <c r="I42" s="29"/>
    </row>
    <row r="43" spans="1:9" x14ac:dyDescent="0.2">
      <c r="A43" s="27" t="s">
        <v>186</v>
      </c>
      <c r="B43" s="27" t="s">
        <v>185</v>
      </c>
      <c r="C43" s="27" t="s">
        <v>187</v>
      </c>
      <c r="D43" s="31">
        <v>3000</v>
      </c>
      <c r="E43" s="29">
        <v>46.128</v>
      </c>
      <c r="F43" s="30">
        <v>0.325677082380329</v>
      </c>
      <c r="G43" s="30"/>
      <c r="H43" s="30"/>
      <c r="I43" s="29"/>
    </row>
    <row r="44" spans="1:9" x14ac:dyDescent="0.2">
      <c r="A44" s="27" t="s">
        <v>176</v>
      </c>
      <c r="B44" s="27" t="s">
        <v>175</v>
      </c>
      <c r="C44" s="27" t="s">
        <v>168</v>
      </c>
      <c r="D44" s="31">
        <v>9000</v>
      </c>
      <c r="E44" s="29">
        <v>44.941499999999998</v>
      </c>
      <c r="F44" s="30">
        <v>0.317300047645586</v>
      </c>
      <c r="G44" s="30"/>
      <c r="H44" s="30"/>
      <c r="I44" s="29"/>
    </row>
    <row r="45" spans="1:9" x14ac:dyDescent="0.2">
      <c r="A45" s="27" t="s">
        <v>184</v>
      </c>
      <c r="B45" s="27" t="s">
        <v>183</v>
      </c>
      <c r="C45" s="27" t="s">
        <v>144</v>
      </c>
      <c r="D45" s="31">
        <v>48500</v>
      </c>
      <c r="E45" s="29">
        <v>43.844000000000001</v>
      </c>
      <c r="F45" s="30">
        <v>0.30955137876958</v>
      </c>
      <c r="G45" s="30"/>
      <c r="H45" s="30"/>
      <c r="I45" s="29"/>
    </row>
    <row r="46" spans="1:9" x14ac:dyDescent="0.2">
      <c r="A46" s="27" t="s">
        <v>178</v>
      </c>
      <c r="B46" s="27" t="s">
        <v>177</v>
      </c>
      <c r="C46" s="27" t="s">
        <v>114</v>
      </c>
      <c r="D46" s="31">
        <v>7400</v>
      </c>
      <c r="E46" s="29">
        <v>41.957999999999998</v>
      </c>
      <c r="F46" s="30">
        <v>0.29623567079677998</v>
      </c>
      <c r="G46" s="30"/>
      <c r="H46" s="30"/>
      <c r="I46" s="29"/>
    </row>
    <row r="47" spans="1:9" x14ac:dyDescent="0.2">
      <c r="A47" s="27" t="s">
        <v>182</v>
      </c>
      <c r="B47" s="27" t="s">
        <v>181</v>
      </c>
      <c r="C47" s="27" t="s">
        <v>117</v>
      </c>
      <c r="D47" s="31">
        <v>8600</v>
      </c>
      <c r="E47" s="29">
        <v>38.781700000000001</v>
      </c>
      <c r="F47" s="30">
        <v>0.27381006993039397</v>
      </c>
      <c r="G47" s="30"/>
      <c r="H47" s="30"/>
      <c r="I47" s="29"/>
    </row>
    <row r="48" spans="1:9" x14ac:dyDescent="0.2">
      <c r="A48" s="27" t="s">
        <v>162</v>
      </c>
      <c r="B48" s="27" t="s">
        <v>161</v>
      </c>
      <c r="C48" s="27" t="s">
        <v>138</v>
      </c>
      <c r="D48" s="31">
        <v>8800</v>
      </c>
      <c r="E48" s="29">
        <v>35.771999999999998</v>
      </c>
      <c r="F48" s="30">
        <v>0.25256071346924103</v>
      </c>
      <c r="G48" s="30"/>
      <c r="H48" s="30"/>
      <c r="I48" s="29"/>
    </row>
    <row r="49" spans="1:11" x14ac:dyDescent="0.2">
      <c r="A49" s="27" t="s">
        <v>189</v>
      </c>
      <c r="B49" s="27" t="s">
        <v>188</v>
      </c>
      <c r="C49" s="27" t="s">
        <v>190</v>
      </c>
      <c r="D49" s="31">
        <v>4400</v>
      </c>
      <c r="E49" s="29">
        <v>34.982199999999999</v>
      </c>
      <c r="F49" s="30">
        <v>0.24698449599473599</v>
      </c>
      <c r="G49" s="30"/>
      <c r="H49" s="30"/>
      <c r="I49" s="29"/>
    </row>
    <row r="50" spans="1:11" x14ac:dyDescent="0.2">
      <c r="A50" s="27" t="s">
        <v>210</v>
      </c>
      <c r="B50" s="27" t="s">
        <v>209</v>
      </c>
      <c r="C50" s="27" t="s">
        <v>94</v>
      </c>
      <c r="D50" s="31">
        <v>10000</v>
      </c>
      <c r="E50" s="29">
        <v>10.06</v>
      </c>
      <c r="F50" s="30">
        <v>7.1026522908994805E-2</v>
      </c>
      <c r="G50" s="30">
        <v>-10.09</v>
      </c>
      <c r="H50" s="30">
        <v>-7.1238331625423298E-2</v>
      </c>
      <c r="I50" s="29"/>
    </row>
    <row r="51" spans="1:11" x14ac:dyDescent="0.2">
      <c r="A51" s="26" t="s">
        <v>33</v>
      </c>
      <c r="B51" s="26"/>
      <c r="C51" s="26"/>
      <c r="D51" s="32"/>
      <c r="E51" s="33">
        <f>SUM(E7:E50)</f>
        <v>9428.8962655000032</v>
      </c>
      <c r="F51" s="34">
        <f>SUM(F7:F50)</f>
        <v>66.570747177740728</v>
      </c>
      <c r="G51" s="33">
        <f>SUM(G7:G50)</f>
        <v>-4368.3553249999995</v>
      </c>
      <c r="H51" s="33">
        <f>SUM(H7:H50)</f>
        <v>-30.841857809715918</v>
      </c>
      <c r="I51" s="33"/>
      <c r="J51" s="18"/>
      <c r="K51" s="18"/>
    </row>
    <row r="52" spans="1:11" x14ac:dyDescent="0.2">
      <c r="A52" s="27"/>
      <c r="B52" s="27"/>
      <c r="C52" s="27"/>
      <c r="D52" s="28"/>
      <c r="E52" s="29"/>
      <c r="F52" s="30"/>
      <c r="G52" s="30"/>
      <c r="H52" s="30"/>
      <c r="I52" s="29"/>
    </row>
    <row r="53" spans="1:11" x14ac:dyDescent="0.2">
      <c r="A53" s="26" t="s">
        <v>49</v>
      </c>
      <c r="B53" s="27"/>
      <c r="C53" s="27"/>
      <c r="D53" s="28"/>
      <c r="E53" s="29"/>
      <c r="F53" s="30"/>
      <c r="G53" s="30"/>
      <c r="H53" s="30"/>
      <c r="I53" s="29"/>
    </row>
    <row r="54" spans="1:11" x14ac:dyDescent="0.2">
      <c r="A54" s="26" t="s">
        <v>55</v>
      </c>
      <c r="B54" s="27"/>
      <c r="C54" s="27"/>
      <c r="D54" s="28"/>
      <c r="E54" s="29"/>
      <c r="F54" s="30"/>
      <c r="G54" s="30"/>
      <c r="H54" s="30"/>
      <c r="I54" s="29"/>
    </row>
    <row r="55" spans="1:11" x14ac:dyDescent="0.2">
      <c r="A55" s="27" t="s">
        <v>69</v>
      </c>
      <c r="B55" s="27" t="s">
        <v>68</v>
      </c>
      <c r="C55" s="27" t="s">
        <v>57</v>
      </c>
      <c r="D55" s="31">
        <v>866800</v>
      </c>
      <c r="E55" s="29">
        <v>864.8921732</v>
      </c>
      <c r="F55" s="30">
        <v>6.1063900351491203</v>
      </c>
      <c r="G55" s="30"/>
      <c r="H55" s="30"/>
      <c r="I55" s="29">
        <v>3.5005999999999999</v>
      </c>
    </row>
    <row r="56" spans="1:11" x14ac:dyDescent="0.2">
      <c r="A56" s="27" t="s">
        <v>212</v>
      </c>
      <c r="B56" s="27" t="s">
        <v>211</v>
      </c>
      <c r="C56" s="27" t="s">
        <v>57</v>
      </c>
      <c r="D56" s="31">
        <v>500000</v>
      </c>
      <c r="E56" s="29">
        <v>497.12450000000001</v>
      </c>
      <c r="F56" s="30">
        <v>3.5098434083372401</v>
      </c>
      <c r="G56" s="30"/>
      <c r="H56" s="30"/>
      <c r="I56" s="29">
        <v>3.6400999999999999</v>
      </c>
    </row>
    <row r="57" spans="1:11" x14ac:dyDescent="0.2">
      <c r="A57" s="26" t="s">
        <v>33</v>
      </c>
      <c r="B57" s="26"/>
      <c r="C57" s="26"/>
      <c r="D57" s="32"/>
      <c r="E57" s="33">
        <f>SUM(E54:E56)</f>
        <v>1362.0166732</v>
      </c>
      <c r="F57" s="34">
        <f>SUM(F54:F56)</f>
        <v>9.6162334434863599</v>
      </c>
      <c r="G57" s="34"/>
      <c r="H57" s="34"/>
      <c r="I57" s="33"/>
      <c r="J57" s="18"/>
      <c r="K57" s="18"/>
    </row>
    <row r="58" spans="1:11" x14ac:dyDescent="0.2">
      <c r="A58" s="27"/>
      <c r="B58" s="27"/>
      <c r="C58" s="27"/>
      <c r="D58" s="28"/>
      <c r="E58" s="29"/>
      <c r="F58" s="30"/>
      <c r="G58" s="30"/>
      <c r="H58" s="30"/>
      <c r="I58" s="29"/>
    </row>
    <row r="59" spans="1:11" x14ac:dyDescent="0.2">
      <c r="A59" s="26" t="s">
        <v>56</v>
      </c>
      <c r="B59" s="27"/>
      <c r="C59" s="27"/>
      <c r="D59" s="28"/>
      <c r="E59" s="29"/>
      <c r="F59" s="30"/>
      <c r="G59" s="30"/>
      <c r="H59" s="30"/>
      <c r="I59" s="29"/>
    </row>
    <row r="60" spans="1:11" x14ac:dyDescent="0.2">
      <c r="A60" s="27" t="s">
        <v>71</v>
      </c>
      <c r="B60" s="27" t="s">
        <v>70</v>
      </c>
      <c r="C60" s="27" t="s">
        <v>57</v>
      </c>
      <c r="D60" s="31">
        <v>900000</v>
      </c>
      <c r="E60" s="29">
        <v>891.20069999999998</v>
      </c>
      <c r="F60" s="30">
        <v>6.2921358782367998</v>
      </c>
      <c r="G60" s="30"/>
      <c r="H60" s="30"/>
      <c r="I60" s="29">
        <v>5.8936999999999999</v>
      </c>
    </row>
    <row r="61" spans="1:11" x14ac:dyDescent="0.2">
      <c r="A61" s="26" t="s">
        <v>33</v>
      </c>
      <c r="B61" s="26"/>
      <c r="C61" s="26"/>
      <c r="D61" s="32"/>
      <c r="E61" s="33">
        <f>SUM(E60:E60)</f>
        <v>891.20069999999998</v>
      </c>
      <c r="F61" s="34">
        <f>SUM(F60:F60)</f>
        <v>6.2921358782367998</v>
      </c>
      <c r="G61" s="34"/>
      <c r="H61" s="34"/>
      <c r="I61" s="33"/>
      <c r="J61" s="18"/>
      <c r="K61" s="18"/>
    </row>
    <row r="62" spans="1:11" x14ac:dyDescent="0.2">
      <c r="A62" s="27"/>
      <c r="B62" s="27"/>
      <c r="C62" s="27"/>
      <c r="D62" s="28"/>
      <c r="E62" s="29"/>
      <c r="F62" s="30"/>
      <c r="G62" s="30"/>
      <c r="H62" s="30"/>
      <c r="I62" s="29"/>
    </row>
    <row r="63" spans="1:11" x14ac:dyDescent="0.2">
      <c r="A63" s="26" t="s">
        <v>35</v>
      </c>
      <c r="B63" s="26"/>
      <c r="C63" s="26"/>
      <c r="D63" s="32"/>
      <c r="E63" s="33">
        <f>E51+E57+E61</f>
        <v>11682.113638700002</v>
      </c>
      <c r="F63" s="34">
        <f>F51+F57+F61</f>
        <v>82.479116499463899</v>
      </c>
      <c r="G63" s="34"/>
      <c r="H63" s="34"/>
      <c r="I63" s="33"/>
      <c r="J63" s="18"/>
      <c r="K63" s="18"/>
    </row>
    <row r="64" spans="1:11" x14ac:dyDescent="0.2">
      <c r="A64" s="26"/>
      <c r="B64" s="26"/>
      <c r="C64" s="26"/>
      <c r="D64" s="32"/>
      <c r="E64" s="33"/>
      <c r="F64" s="34"/>
      <c r="G64" s="34"/>
      <c r="H64" s="34"/>
      <c r="I64" s="33"/>
      <c r="J64" s="18"/>
      <c r="K64" s="18"/>
    </row>
    <row r="65" spans="1:11" x14ac:dyDescent="0.2">
      <c r="A65" s="26" t="s">
        <v>37</v>
      </c>
      <c r="B65" s="26"/>
      <c r="C65" s="26"/>
      <c r="D65" s="32"/>
      <c r="E65" s="33">
        <f>E67-(E51+E57+E61)</f>
        <v>2481.609415699997</v>
      </c>
      <c r="F65" s="34">
        <f>F67-(F51+F57+F61)</f>
        <v>17.520883500536101</v>
      </c>
      <c r="G65" s="34"/>
      <c r="H65" s="34"/>
      <c r="I65" s="33"/>
      <c r="J65" s="18"/>
      <c r="K65" s="18"/>
    </row>
    <row r="66" spans="1:11" x14ac:dyDescent="0.2">
      <c r="A66" s="26"/>
      <c r="B66" s="26"/>
      <c r="C66" s="26"/>
      <c r="D66" s="32"/>
      <c r="E66" s="33"/>
      <c r="F66" s="34"/>
      <c r="G66" s="34"/>
      <c r="H66" s="34"/>
      <c r="I66" s="33"/>
      <c r="J66" s="18"/>
      <c r="K66" s="18"/>
    </row>
    <row r="67" spans="1:11" x14ac:dyDescent="0.2">
      <c r="A67" s="35" t="s">
        <v>36</v>
      </c>
      <c r="B67" s="35"/>
      <c r="C67" s="35"/>
      <c r="D67" s="36"/>
      <c r="E67" s="37">
        <v>14163.723054399999</v>
      </c>
      <c r="F67" s="38">
        <v>100</v>
      </c>
      <c r="G67" s="38"/>
      <c r="H67" s="38"/>
      <c r="I67" s="37"/>
      <c r="J67" s="18"/>
      <c r="K67" s="18"/>
    </row>
    <row r="70" spans="1:11" x14ac:dyDescent="0.2">
      <c r="A70" s="18" t="s">
        <v>39</v>
      </c>
    </row>
    <row r="71" spans="1:11" x14ac:dyDescent="0.2">
      <c r="A71" s="18" t="s">
        <v>40</v>
      </c>
    </row>
    <row r="72" spans="1:11" x14ac:dyDescent="0.2">
      <c r="A72" s="18" t="s">
        <v>41</v>
      </c>
      <c r="B72" s="18"/>
      <c r="C72" s="39" t="s">
        <v>43</v>
      </c>
      <c r="D72" s="19" t="s">
        <v>42</v>
      </c>
    </row>
    <row r="73" spans="1:11" x14ac:dyDescent="0.2">
      <c r="A73" s="9" t="s">
        <v>62</v>
      </c>
      <c r="C73" s="40">
        <v>12.282400000000001</v>
      </c>
      <c r="D73" s="40">
        <v>12.872999999999999</v>
      </c>
    </row>
    <row r="74" spans="1:11" x14ac:dyDescent="0.2">
      <c r="A74" s="9" t="s">
        <v>84</v>
      </c>
      <c r="C74" s="40">
        <v>12.282400000000001</v>
      </c>
      <c r="D74" s="40">
        <v>12.351900000000001</v>
      </c>
    </row>
    <row r="75" spans="1:11" x14ac:dyDescent="0.2">
      <c r="A75" s="9" t="s">
        <v>63</v>
      </c>
      <c r="C75" s="40">
        <v>11.772399999999999</v>
      </c>
      <c r="D75" s="40">
        <v>12.073600000000001</v>
      </c>
    </row>
    <row r="76" spans="1:11" x14ac:dyDescent="0.2">
      <c r="A76" s="9" t="s">
        <v>64</v>
      </c>
      <c r="C76" s="40">
        <v>11.8218</v>
      </c>
      <c r="D76" s="40">
        <v>11.939500000000001</v>
      </c>
    </row>
    <row r="77" spans="1:11" x14ac:dyDescent="0.2">
      <c r="A77" s="9" t="s">
        <v>65</v>
      </c>
      <c r="C77" s="40">
        <v>12.884399999999999</v>
      </c>
      <c r="D77" s="40">
        <v>13.591799999999999</v>
      </c>
    </row>
    <row r="78" spans="1:11" x14ac:dyDescent="0.2">
      <c r="A78" s="9" t="s">
        <v>85</v>
      </c>
      <c r="C78" s="40">
        <v>12.884399999999999</v>
      </c>
      <c r="D78" s="40">
        <v>13.0656</v>
      </c>
    </row>
    <row r="79" spans="1:11" x14ac:dyDescent="0.2">
      <c r="A79" s="9" t="s">
        <v>66</v>
      </c>
      <c r="C79" s="40">
        <v>12.3681</v>
      </c>
      <c r="D79" s="40">
        <v>12.779</v>
      </c>
    </row>
    <row r="80" spans="1:11" x14ac:dyDescent="0.2">
      <c r="A80" s="9" t="s">
        <v>67</v>
      </c>
      <c r="C80" s="40">
        <v>12.420299999999999</v>
      </c>
      <c r="D80" s="40">
        <v>12.647399999999999</v>
      </c>
    </row>
    <row r="82" spans="1:4" x14ac:dyDescent="0.2">
      <c r="A82" s="18" t="s">
        <v>45</v>
      </c>
    </row>
    <row r="83" spans="1:4" x14ac:dyDescent="0.2">
      <c r="A83" s="79" t="s">
        <v>59</v>
      </c>
      <c r="B83" s="80"/>
      <c r="C83" s="43" t="s">
        <v>60</v>
      </c>
    </row>
    <row r="84" spans="1:4" x14ac:dyDescent="0.2">
      <c r="A84" s="75" t="s">
        <v>84</v>
      </c>
      <c r="B84" s="76"/>
      <c r="C84" s="44">
        <v>0.5</v>
      </c>
    </row>
    <row r="85" spans="1:4" x14ac:dyDescent="0.2">
      <c r="A85" s="75" t="s">
        <v>63</v>
      </c>
      <c r="B85" s="76"/>
      <c r="C85" s="44">
        <v>0.26</v>
      </c>
    </row>
    <row r="86" spans="1:4" x14ac:dyDescent="0.2">
      <c r="A86" s="75" t="s">
        <v>64</v>
      </c>
      <c r="B86" s="76"/>
      <c r="C86" s="44">
        <v>0.44</v>
      </c>
    </row>
    <row r="87" spans="1:4" x14ac:dyDescent="0.2">
      <c r="A87" s="75" t="s">
        <v>85</v>
      </c>
      <c r="B87" s="76"/>
      <c r="C87" s="44">
        <v>0.5</v>
      </c>
    </row>
    <row r="88" spans="1:4" x14ac:dyDescent="0.2">
      <c r="A88" s="75" t="s">
        <v>66</v>
      </c>
      <c r="B88" s="76"/>
      <c r="C88" s="44">
        <v>0.26</v>
      </c>
    </row>
    <row r="89" spans="1:4" x14ac:dyDescent="0.2">
      <c r="A89" s="75" t="s">
        <v>67</v>
      </c>
      <c r="B89" s="76"/>
      <c r="C89" s="44">
        <v>0.44</v>
      </c>
    </row>
    <row r="90" spans="1:4" x14ac:dyDescent="0.2">
      <c r="A90" s="9" t="s">
        <v>61</v>
      </c>
    </row>
    <row r="91" spans="1:4" x14ac:dyDescent="0.2">
      <c r="A91" s="9" t="s">
        <v>44</v>
      </c>
    </row>
    <row r="93" spans="1:4" x14ac:dyDescent="0.2">
      <c r="A93" s="48" t="s">
        <v>751</v>
      </c>
      <c r="D93" s="49" t="s">
        <v>1221</v>
      </c>
    </row>
    <row r="95" spans="1:4" x14ac:dyDescent="0.2">
      <c r="A95" s="18" t="s">
        <v>746</v>
      </c>
      <c r="D95" s="42">
        <f>-H51</f>
        <v>30.841857809715918</v>
      </c>
    </row>
    <row r="97" spans="1:5" x14ac:dyDescent="0.2">
      <c r="A97" s="18" t="s">
        <v>747</v>
      </c>
      <c r="D97" s="45">
        <v>2.3443000000000001</v>
      </c>
    </row>
    <row r="99" spans="1:5" x14ac:dyDescent="0.2">
      <c r="A99" s="18" t="s">
        <v>748</v>
      </c>
      <c r="D99" s="42">
        <v>1.17240641844317</v>
      </c>
      <c r="E99" s="13" t="s">
        <v>47</v>
      </c>
    </row>
    <row r="101" spans="1:5" x14ac:dyDescent="0.2">
      <c r="A101" s="18" t="s">
        <v>749</v>
      </c>
      <c r="D101" s="41" t="s">
        <v>46</v>
      </c>
    </row>
    <row r="103" spans="1:5" x14ac:dyDescent="0.2">
      <c r="A103" s="18" t="s">
        <v>750</v>
      </c>
    </row>
    <row r="104" spans="1:5" x14ac:dyDescent="0.2">
      <c r="A104" s="50"/>
    </row>
    <row r="105" spans="1:5" x14ac:dyDescent="0.2">
      <c r="A105" s="48" t="s">
        <v>798</v>
      </c>
    </row>
    <row r="106" spans="1:5" x14ac:dyDescent="0.2">
      <c r="A106" s="51"/>
    </row>
    <row r="107" spans="1:5" x14ac:dyDescent="0.2">
      <c r="A107" s="52"/>
    </row>
    <row r="108" spans="1:5" x14ac:dyDescent="0.2">
      <c r="A108" s="52"/>
    </row>
    <row r="109" spans="1:5" x14ac:dyDescent="0.2">
      <c r="A109" s="52"/>
    </row>
    <row r="110" spans="1:5" x14ac:dyDescent="0.2">
      <c r="A110" s="52"/>
    </row>
    <row r="111" spans="1:5" x14ac:dyDescent="0.2">
      <c r="A111" s="52"/>
    </row>
    <row r="112" spans="1:5" x14ac:dyDescent="0.2">
      <c r="A112" s="52"/>
    </row>
    <row r="113" spans="1:1" x14ac:dyDescent="0.2">
      <c r="A113" s="52"/>
    </row>
    <row r="114" spans="1:1" x14ac:dyDescent="0.2">
      <c r="A114" s="52"/>
    </row>
    <row r="115" spans="1:1" x14ac:dyDescent="0.2">
      <c r="A115" s="52"/>
    </row>
    <row r="116" spans="1:1" x14ac:dyDescent="0.2">
      <c r="A116" s="52"/>
    </row>
    <row r="117" spans="1:1" x14ac:dyDescent="0.2">
      <c r="A117" s="52"/>
    </row>
    <row r="118" spans="1:1" x14ac:dyDescent="0.2">
      <c r="A118" s="48" t="s">
        <v>752</v>
      </c>
    </row>
    <row r="119" spans="1:1" x14ac:dyDescent="0.2">
      <c r="A119" s="52"/>
    </row>
    <row r="120" spans="1:1" x14ac:dyDescent="0.2">
      <c r="A120" s="48" t="s">
        <v>799</v>
      </c>
    </row>
    <row r="121" spans="1:1" x14ac:dyDescent="0.2">
      <c r="A121" s="52"/>
    </row>
    <row r="122" spans="1:1" x14ac:dyDescent="0.2">
      <c r="A122" s="52"/>
    </row>
    <row r="123" spans="1:1" x14ac:dyDescent="0.2">
      <c r="A123" s="52"/>
    </row>
    <row r="124" spans="1:1" x14ac:dyDescent="0.2">
      <c r="A124" s="52"/>
    </row>
    <row r="125" spans="1:1" x14ac:dyDescent="0.2">
      <c r="A125" s="52"/>
    </row>
    <row r="126" spans="1:1" x14ac:dyDescent="0.2">
      <c r="A126" s="52"/>
    </row>
    <row r="127" spans="1:1" x14ac:dyDescent="0.2">
      <c r="A127" s="52"/>
    </row>
    <row r="128" spans="1:1" x14ac:dyDescent="0.2">
      <c r="A128" s="52"/>
    </row>
    <row r="129" spans="1:1" x14ac:dyDescent="0.2">
      <c r="A129" s="52"/>
    </row>
    <row r="130" spans="1:1" x14ac:dyDescent="0.2">
      <c r="A130" s="52"/>
    </row>
    <row r="131" spans="1:1" x14ac:dyDescent="0.2">
      <c r="A131" s="52"/>
    </row>
    <row r="132" spans="1:1" x14ac:dyDescent="0.2">
      <c r="A132" s="52"/>
    </row>
    <row r="133" spans="1:1" x14ac:dyDescent="0.2">
      <c r="A133" s="52"/>
    </row>
  </sheetData>
  <mergeCells count="8">
    <mergeCell ref="A88:B88"/>
    <mergeCell ref="A89:B89"/>
    <mergeCell ref="A1:I1"/>
    <mergeCell ref="A83:B83"/>
    <mergeCell ref="A84:B84"/>
    <mergeCell ref="A85:B85"/>
    <mergeCell ref="A86:B86"/>
    <mergeCell ref="A87:B87"/>
  </mergeCells>
  <conditionalFormatting sqref="F2:H3 F5:H50 F51 F52:H65540">
    <cfRule type="cellIs" dxfId="57" priority="2"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141"/>
  <sheetViews>
    <sheetView workbookViewId="0">
      <selection sqref="A1:G1"/>
    </sheetView>
  </sheetViews>
  <sheetFormatPr defaultColWidth="9.21875" defaultRowHeight="10.199999999999999" x14ac:dyDescent="0.2"/>
  <cols>
    <col min="1" max="1" width="38.77734375" style="9" bestFit="1" customWidth="1"/>
    <col min="2" max="2" width="51.77734375" style="9" bestFit="1" customWidth="1"/>
    <col min="3" max="3" width="25.21875" style="9" bestFit="1" customWidth="1"/>
    <col min="4" max="4" width="15.21875" style="10" bestFit="1" customWidth="1"/>
    <col min="5" max="5" width="23" style="13" bestFit="1" customWidth="1"/>
    <col min="6" max="6" width="13.5546875" style="14" bestFit="1" customWidth="1"/>
    <col min="7" max="7" width="14.21875" style="13" customWidth="1"/>
    <col min="8" max="16384" width="9.21875" style="9"/>
  </cols>
  <sheetData>
    <row r="1" spans="1:7" s="1" customFormat="1" ht="13.8" x14ac:dyDescent="0.2">
      <c r="A1" s="77" t="s">
        <v>9</v>
      </c>
      <c r="B1" s="78"/>
      <c r="C1" s="78"/>
      <c r="D1" s="78"/>
      <c r="E1" s="78"/>
      <c r="F1" s="78"/>
      <c r="G1" s="78"/>
    </row>
    <row r="2" spans="1:7" s="1" customFormat="1" ht="11.4" x14ac:dyDescent="0.2">
      <c r="D2" s="6"/>
      <c r="E2" s="7"/>
      <c r="F2" s="12"/>
      <c r="G2" s="13"/>
    </row>
    <row r="3" spans="1:7" s="1" customFormat="1" ht="12" x14ac:dyDescent="0.2">
      <c r="A3" s="11" t="s">
        <v>7</v>
      </c>
      <c r="B3" s="2"/>
      <c r="C3" s="3"/>
      <c r="D3" s="4"/>
      <c r="E3" s="5"/>
      <c r="F3" s="12"/>
      <c r="G3" s="13"/>
    </row>
    <row r="4" spans="1:7" s="1" customFormat="1" ht="17.55" customHeight="1" x14ac:dyDescent="0.2">
      <c r="A4" s="8" t="s">
        <v>2</v>
      </c>
      <c r="B4" s="8" t="s">
        <v>0</v>
      </c>
      <c r="C4" s="17" t="s">
        <v>5</v>
      </c>
      <c r="D4" s="16" t="s">
        <v>1</v>
      </c>
      <c r="E4" s="15" t="s">
        <v>3</v>
      </c>
      <c r="F4" s="15" t="s">
        <v>4</v>
      </c>
      <c r="G4" s="15" t="s">
        <v>6</v>
      </c>
    </row>
    <row r="5" spans="1:7" x14ac:dyDescent="0.2">
      <c r="A5" s="21" t="s">
        <v>91</v>
      </c>
      <c r="B5" s="22"/>
      <c r="C5" s="22"/>
      <c r="D5" s="23"/>
      <c r="E5" s="24"/>
      <c r="F5" s="25"/>
      <c r="G5" s="24"/>
    </row>
    <row r="6" spans="1:7" x14ac:dyDescent="0.2">
      <c r="A6" s="26" t="s">
        <v>32</v>
      </c>
      <c r="B6" s="27"/>
      <c r="C6" s="27"/>
      <c r="D6" s="28"/>
      <c r="E6" s="29"/>
      <c r="F6" s="30"/>
      <c r="G6" s="29"/>
    </row>
    <row r="7" spans="1:7" x14ac:dyDescent="0.2">
      <c r="A7" s="27" t="s">
        <v>93</v>
      </c>
      <c r="B7" s="27" t="s">
        <v>92</v>
      </c>
      <c r="C7" s="27" t="s">
        <v>94</v>
      </c>
      <c r="D7" s="31">
        <v>946200</v>
      </c>
      <c r="E7" s="29">
        <v>7463.6256000000003</v>
      </c>
      <c r="F7" s="30">
        <v>5.2477951256408097</v>
      </c>
      <c r="G7" s="29"/>
    </row>
    <row r="8" spans="1:7" x14ac:dyDescent="0.2">
      <c r="A8" s="27" t="s">
        <v>96</v>
      </c>
      <c r="B8" s="27" t="s">
        <v>95</v>
      </c>
      <c r="C8" s="27" t="s">
        <v>97</v>
      </c>
      <c r="D8" s="31">
        <v>409000</v>
      </c>
      <c r="E8" s="29">
        <v>7101.058</v>
      </c>
      <c r="F8" s="30">
        <v>4.9928680183653196</v>
      </c>
      <c r="G8" s="29"/>
    </row>
    <row r="9" spans="1:7" x14ac:dyDescent="0.2">
      <c r="A9" s="27" t="s">
        <v>99</v>
      </c>
      <c r="B9" s="27" t="s">
        <v>98</v>
      </c>
      <c r="C9" s="27" t="s">
        <v>94</v>
      </c>
      <c r="D9" s="31">
        <v>903500</v>
      </c>
      <c r="E9" s="29">
        <v>6984.5067499999996</v>
      </c>
      <c r="F9" s="30">
        <v>4.9109189611085702</v>
      </c>
      <c r="G9" s="29"/>
    </row>
    <row r="10" spans="1:7" x14ac:dyDescent="0.2">
      <c r="A10" s="27" t="s">
        <v>101</v>
      </c>
      <c r="B10" s="27" t="s">
        <v>100</v>
      </c>
      <c r="C10" s="27" t="s">
        <v>94</v>
      </c>
      <c r="D10" s="31">
        <v>438200</v>
      </c>
      <c r="E10" s="29">
        <v>6510.3374000000003</v>
      </c>
      <c r="F10" s="30">
        <v>4.5775228695819203</v>
      </c>
      <c r="G10" s="29"/>
    </row>
    <row r="11" spans="1:7" x14ac:dyDescent="0.2">
      <c r="A11" s="27" t="s">
        <v>103</v>
      </c>
      <c r="B11" s="27" t="s">
        <v>102</v>
      </c>
      <c r="C11" s="27" t="s">
        <v>104</v>
      </c>
      <c r="D11" s="31">
        <v>750371</v>
      </c>
      <c r="E11" s="29">
        <v>5472.4557029999996</v>
      </c>
      <c r="F11" s="30">
        <v>3.8477715660722098</v>
      </c>
      <c r="G11" s="29"/>
    </row>
    <row r="12" spans="1:7" x14ac:dyDescent="0.2">
      <c r="A12" s="27" t="s">
        <v>106</v>
      </c>
      <c r="B12" s="27" t="s">
        <v>105</v>
      </c>
      <c r="C12" s="27" t="s">
        <v>107</v>
      </c>
      <c r="D12" s="31">
        <v>258927</v>
      </c>
      <c r="E12" s="29">
        <v>4943.4342839999999</v>
      </c>
      <c r="F12" s="30">
        <v>3.4758081031691699</v>
      </c>
      <c r="G12" s="29"/>
    </row>
    <row r="13" spans="1:7" x14ac:dyDescent="0.2">
      <c r="A13" s="27" t="s">
        <v>109</v>
      </c>
      <c r="B13" s="27" t="s">
        <v>108</v>
      </c>
      <c r="C13" s="27" t="s">
        <v>94</v>
      </c>
      <c r="D13" s="31">
        <v>635800</v>
      </c>
      <c r="E13" s="29">
        <v>3422.5113999999999</v>
      </c>
      <c r="F13" s="30">
        <v>2.4064227769370001</v>
      </c>
      <c r="G13" s="29"/>
    </row>
    <row r="14" spans="1:7" x14ac:dyDescent="0.2">
      <c r="A14" s="27" t="s">
        <v>113</v>
      </c>
      <c r="B14" s="27" t="s">
        <v>112</v>
      </c>
      <c r="C14" s="27" t="s">
        <v>114</v>
      </c>
      <c r="D14" s="31">
        <v>149000</v>
      </c>
      <c r="E14" s="29">
        <v>3387.8874999999998</v>
      </c>
      <c r="F14" s="30">
        <v>2.3820781563211599</v>
      </c>
      <c r="G14" s="29"/>
    </row>
    <row r="15" spans="1:7" x14ac:dyDescent="0.2">
      <c r="A15" s="27" t="s">
        <v>111</v>
      </c>
      <c r="B15" s="27" t="s">
        <v>110</v>
      </c>
      <c r="C15" s="27" t="s">
        <v>94</v>
      </c>
      <c r="D15" s="31">
        <v>180000</v>
      </c>
      <c r="E15" s="29">
        <v>3343.05</v>
      </c>
      <c r="F15" s="30">
        <v>2.3505521893774399</v>
      </c>
      <c r="G15" s="29"/>
    </row>
    <row r="16" spans="1:7" x14ac:dyDescent="0.2">
      <c r="A16" s="27" t="s">
        <v>124</v>
      </c>
      <c r="B16" s="27" t="s">
        <v>123</v>
      </c>
      <c r="C16" s="27" t="s">
        <v>125</v>
      </c>
      <c r="D16" s="31">
        <v>1753370</v>
      </c>
      <c r="E16" s="29">
        <v>2490.6620849999999</v>
      </c>
      <c r="F16" s="30">
        <v>1.7512245455186499</v>
      </c>
      <c r="G16" s="29"/>
    </row>
    <row r="17" spans="1:7" x14ac:dyDescent="0.2">
      <c r="A17" s="27" t="s">
        <v>116</v>
      </c>
      <c r="B17" s="27" t="s">
        <v>115</v>
      </c>
      <c r="C17" s="27" t="s">
        <v>117</v>
      </c>
      <c r="D17" s="31">
        <v>667500</v>
      </c>
      <c r="E17" s="29">
        <v>2437.3762499999998</v>
      </c>
      <c r="F17" s="30">
        <v>1.7137584184424599</v>
      </c>
      <c r="G17" s="29"/>
    </row>
    <row r="18" spans="1:7" x14ac:dyDescent="0.2">
      <c r="A18" s="27" t="s">
        <v>121</v>
      </c>
      <c r="B18" s="27" t="s">
        <v>120</v>
      </c>
      <c r="C18" s="27" t="s">
        <v>122</v>
      </c>
      <c r="D18" s="31">
        <v>204626</v>
      </c>
      <c r="E18" s="29">
        <v>2421.3394579999999</v>
      </c>
      <c r="F18" s="30">
        <v>1.7024826922205401</v>
      </c>
      <c r="G18" s="29"/>
    </row>
    <row r="19" spans="1:7" x14ac:dyDescent="0.2">
      <c r="A19" s="27" t="s">
        <v>119</v>
      </c>
      <c r="B19" s="27" t="s">
        <v>118</v>
      </c>
      <c r="C19" s="27" t="s">
        <v>97</v>
      </c>
      <c r="D19" s="31">
        <v>217400</v>
      </c>
      <c r="E19" s="29">
        <v>2390.0956000000001</v>
      </c>
      <c r="F19" s="30">
        <v>1.6805146334638701</v>
      </c>
      <c r="G19" s="29"/>
    </row>
    <row r="20" spans="1:7" x14ac:dyDescent="0.2">
      <c r="A20" s="27" t="s">
        <v>127</v>
      </c>
      <c r="B20" s="27" t="s">
        <v>126</v>
      </c>
      <c r="C20" s="27" t="s">
        <v>114</v>
      </c>
      <c r="D20" s="31">
        <v>131700</v>
      </c>
      <c r="E20" s="29">
        <v>2132.4863999999998</v>
      </c>
      <c r="F20" s="30">
        <v>1.4993854642729301</v>
      </c>
      <c r="G20" s="29"/>
    </row>
    <row r="21" spans="1:7" x14ac:dyDescent="0.2">
      <c r="A21" s="27" t="s">
        <v>143</v>
      </c>
      <c r="B21" s="27" t="s">
        <v>142</v>
      </c>
      <c r="C21" s="27" t="s">
        <v>144</v>
      </c>
      <c r="D21" s="31">
        <v>724973</v>
      </c>
      <c r="E21" s="29">
        <v>2128.158242</v>
      </c>
      <c r="F21" s="30">
        <v>1.49634226681466</v>
      </c>
      <c r="G21" s="29"/>
    </row>
    <row r="22" spans="1:7" x14ac:dyDescent="0.2">
      <c r="A22" s="27" t="s">
        <v>131</v>
      </c>
      <c r="B22" s="27" t="s">
        <v>130</v>
      </c>
      <c r="C22" s="27" t="s">
        <v>132</v>
      </c>
      <c r="D22" s="31">
        <v>1425000</v>
      </c>
      <c r="E22" s="29">
        <v>2056.2750000000001</v>
      </c>
      <c r="F22" s="30">
        <v>1.4458000039521099</v>
      </c>
      <c r="G22" s="29"/>
    </row>
    <row r="23" spans="1:7" x14ac:dyDescent="0.2">
      <c r="A23" s="27" t="s">
        <v>134</v>
      </c>
      <c r="B23" s="27" t="s">
        <v>133</v>
      </c>
      <c r="C23" s="27" t="s">
        <v>135</v>
      </c>
      <c r="D23" s="31">
        <v>87000</v>
      </c>
      <c r="E23" s="29">
        <v>2033.2335</v>
      </c>
      <c r="F23" s="30">
        <v>1.4295991549455001</v>
      </c>
      <c r="G23" s="29"/>
    </row>
    <row r="24" spans="1:7" x14ac:dyDescent="0.2">
      <c r="A24" s="27" t="s">
        <v>129</v>
      </c>
      <c r="B24" s="27" t="s">
        <v>128</v>
      </c>
      <c r="C24" s="27" t="s">
        <v>117</v>
      </c>
      <c r="D24" s="31">
        <v>117000</v>
      </c>
      <c r="E24" s="29">
        <v>2021.175</v>
      </c>
      <c r="F24" s="30">
        <v>1.42112062977369</v>
      </c>
      <c r="G24" s="29"/>
    </row>
    <row r="25" spans="1:7" x14ac:dyDescent="0.2">
      <c r="A25" s="27" t="s">
        <v>137</v>
      </c>
      <c r="B25" s="27" t="s">
        <v>136</v>
      </c>
      <c r="C25" s="27" t="s">
        <v>138</v>
      </c>
      <c r="D25" s="31">
        <v>43300</v>
      </c>
      <c r="E25" s="29">
        <v>1863.1124</v>
      </c>
      <c r="F25" s="30">
        <v>1.30998427510096</v>
      </c>
      <c r="G25" s="29"/>
    </row>
    <row r="26" spans="1:7" x14ac:dyDescent="0.2">
      <c r="A26" s="27" t="s">
        <v>140</v>
      </c>
      <c r="B26" s="27" t="s">
        <v>139</v>
      </c>
      <c r="C26" s="27" t="s">
        <v>141</v>
      </c>
      <c r="D26" s="31">
        <v>210400</v>
      </c>
      <c r="E26" s="29">
        <v>1850.4680000000001</v>
      </c>
      <c r="F26" s="30">
        <v>1.30109379422171</v>
      </c>
      <c r="G26" s="29"/>
    </row>
    <row r="27" spans="1:7" x14ac:dyDescent="0.2">
      <c r="A27" s="27" t="s">
        <v>146</v>
      </c>
      <c r="B27" s="27" t="s">
        <v>145</v>
      </c>
      <c r="C27" s="27" t="s">
        <v>132</v>
      </c>
      <c r="D27" s="31">
        <v>688400</v>
      </c>
      <c r="E27" s="29">
        <v>1471.4549999999999</v>
      </c>
      <c r="F27" s="30">
        <v>1.03460366187176</v>
      </c>
      <c r="G27" s="29"/>
    </row>
    <row r="28" spans="1:7" x14ac:dyDescent="0.2">
      <c r="A28" s="27" t="s">
        <v>148</v>
      </c>
      <c r="B28" s="27" t="s">
        <v>147</v>
      </c>
      <c r="C28" s="27" t="s">
        <v>149</v>
      </c>
      <c r="D28" s="31">
        <v>334400</v>
      </c>
      <c r="E28" s="29">
        <v>1327.7352000000001</v>
      </c>
      <c r="F28" s="30">
        <v>0.93355196041743105</v>
      </c>
      <c r="G28" s="29"/>
    </row>
    <row r="29" spans="1:7" x14ac:dyDescent="0.2">
      <c r="A29" s="27" t="s">
        <v>151</v>
      </c>
      <c r="B29" s="27" t="s">
        <v>150</v>
      </c>
      <c r="C29" s="27" t="s">
        <v>94</v>
      </c>
      <c r="D29" s="31">
        <v>908500</v>
      </c>
      <c r="E29" s="29">
        <v>1305.96875</v>
      </c>
      <c r="F29" s="30">
        <v>0.918247619560287</v>
      </c>
      <c r="G29" s="29"/>
    </row>
    <row r="30" spans="1:7" x14ac:dyDescent="0.2">
      <c r="A30" s="27" t="s">
        <v>153</v>
      </c>
      <c r="B30" s="27" t="s">
        <v>152</v>
      </c>
      <c r="C30" s="27" t="s">
        <v>154</v>
      </c>
      <c r="D30" s="31">
        <v>146320</v>
      </c>
      <c r="E30" s="29">
        <v>1296.10256</v>
      </c>
      <c r="F30" s="30">
        <v>0.91131054278748602</v>
      </c>
      <c r="G30" s="29"/>
    </row>
    <row r="31" spans="1:7" x14ac:dyDescent="0.2">
      <c r="A31" s="27" t="s">
        <v>164</v>
      </c>
      <c r="B31" s="27" t="s">
        <v>163</v>
      </c>
      <c r="C31" s="27" t="s">
        <v>165</v>
      </c>
      <c r="D31" s="31">
        <v>560683</v>
      </c>
      <c r="E31" s="29">
        <v>1295.738413</v>
      </c>
      <c r="F31" s="30">
        <v>0.91105450517868403</v>
      </c>
      <c r="G31" s="29"/>
    </row>
    <row r="32" spans="1:7" x14ac:dyDescent="0.2">
      <c r="A32" s="27" t="s">
        <v>172</v>
      </c>
      <c r="B32" s="27" t="s">
        <v>171</v>
      </c>
      <c r="C32" s="27" t="s">
        <v>125</v>
      </c>
      <c r="D32" s="31">
        <v>521200</v>
      </c>
      <c r="E32" s="29">
        <v>1282.4126000000001</v>
      </c>
      <c r="F32" s="30">
        <v>0.90168491186647404</v>
      </c>
      <c r="G32" s="29"/>
    </row>
    <row r="33" spans="1:9" x14ac:dyDescent="0.2">
      <c r="A33" s="27" t="s">
        <v>158</v>
      </c>
      <c r="B33" s="27" t="s">
        <v>157</v>
      </c>
      <c r="C33" s="27" t="s">
        <v>114</v>
      </c>
      <c r="D33" s="31">
        <v>900000</v>
      </c>
      <c r="E33" s="29">
        <v>1266.75</v>
      </c>
      <c r="F33" s="30">
        <v>0.89067228605431303</v>
      </c>
      <c r="G33" s="29"/>
    </row>
    <row r="34" spans="1:9" x14ac:dyDescent="0.2">
      <c r="A34" s="27" t="s">
        <v>156</v>
      </c>
      <c r="B34" s="27" t="s">
        <v>155</v>
      </c>
      <c r="C34" s="27" t="s">
        <v>132</v>
      </c>
      <c r="D34" s="31">
        <v>412800</v>
      </c>
      <c r="E34" s="29">
        <v>1241.9087999999999</v>
      </c>
      <c r="F34" s="30">
        <v>0.87320603905030103</v>
      </c>
      <c r="G34" s="29"/>
    </row>
    <row r="35" spans="1:9" x14ac:dyDescent="0.2">
      <c r="A35" s="27" t="s">
        <v>162</v>
      </c>
      <c r="B35" s="27" t="s">
        <v>161</v>
      </c>
      <c r="C35" s="27" t="s">
        <v>138</v>
      </c>
      <c r="D35" s="31">
        <v>290000</v>
      </c>
      <c r="E35" s="29">
        <v>1178.8499999999999</v>
      </c>
      <c r="F35" s="30">
        <v>0.82886838319725897</v>
      </c>
      <c r="G35" s="29"/>
    </row>
    <row r="36" spans="1:9" x14ac:dyDescent="0.2">
      <c r="A36" s="27" t="s">
        <v>160</v>
      </c>
      <c r="B36" s="27" t="s">
        <v>159</v>
      </c>
      <c r="C36" s="27" t="s">
        <v>154</v>
      </c>
      <c r="D36" s="31">
        <v>213600</v>
      </c>
      <c r="E36" s="29">
        <v>1105.914</v>
      </c>
      <c r="F36" s="30">
        <v>0.77758590926344595</v>
      </c>
      <c r="G36" s="29"/>
    </row>
    <row r="37" spans="1:9" x14ac:dyDescent="0.2">
      <c r="A37" s="27" t="s">
        <v>170</v>
      </c>
      <c r="B37" s="27" t="s">
        <v>169</v>
      </c>
      <c r="C37" s="27" t="s">
        <v>122</v>
      </c>
      <c r="D37" s="31">
        <v>126600</v>
      </c>
      <c r="E37" s="29">
        <v>1094.4570000000001</v>
      </c>
      <c r="F37" s="30">
        <v>0.76953030840982495</v>
      </c>
      <c r="G37" s="29"/>
    </row>
    <row r="38" spans="1:9" x14ac:dyDescent="0.2">
      <c r="A38" s="27" t="s">
        <v>167</v>
      </c>
      <c r="B38" s="27" t="s">
        <v>166</v>
      </c>
      <c r="C38" s="27" t="s">
        <v>168</v>
      </c>
      <c r="D38" s="31">
        <v>81000</v>
      </c>
      <c r="E38" s="29">
        <v>1093.8240000000001</v>
      </c>
      <c r="F38" s="30">
        <v>0.76908523593532496</v>
      </c>
      <c r="G38" s="29"/>
    </row>
    <row r="39" spans="1:9" x14ac:dyDescent="0.2">
      <c r="A39" s="27" t="s">
        <v>174</v>
      </c>
      <c r="B39" s="27" t="s">
        <v>173</v>
      </c>
      <c r="C39" s="27" t="s">
        <v>154</v>
      </c>
      <c r="D39" s="31">
        <v>30000</v>
      </c>
      <c r="E39" s="29">
        <v>1069.395</v>
      </c>
      <c r="F39" s="30">
        <v>0.75190881337679305</v>
      </c>
      <c r="G39" s="29"/>
    </row>
    <row r="40" spans="1:9" x14ac:dyDescent="0.2">
      <c r="A40" s="27" t="s">
        <v>176</v>
      </c>
      <c r="B40" s="27" t="s">
        <v>175</v>
      </c>
      <c r="C40" s="27" t="s">
        <v>168</v>
      </c>
      <c r="D40" s="31">
        <v>200000</v>
      </c>
      <c r="E40" s="29">
        <v>998.7</v>
      </c>
      <c r="F40" s="30">
        <v>0.70220202256360198</v>
      </c>
      <c r="G40" s="29"/>
    </row>
    <row r="41" spans="1:9" x14ac:dyDescent="0.2">
      <c r="A41" s="27" t="s">
        <v>178</v>
      </c>
      <c r="B41" s="27" t="s">
        <v>177</v>
      </c>
      <c r="C41" s="27" t="s">
        <v>114</v>
      </c>
      <c r="D41" s="31">
        <v>171700</v>
      </c>
      <c r="E41" s="29">
        <v>973.53899999999999</v>
      </c>
      <c r="F41" s="30">
        <v>0.68451091903929795</v>
      </c>
      <c r="G41" s="29"/>
    </row>
    <row r="42" spans="1:9" x14ac:dyDescent="0.2">
      <c r="A42" s="27" t="s">
        <v>180</v>
      </c>
      <c r="B42" s="27" t="s">
        <v>179</v>
      </c>
      <c r="C42" s="27" t="s">
        <v>135</v>
      </c>
      <c r="D42" s="31">
        <v>548000</v>
      </c>
      <c r="E42" s="29">
        <v>951.60199999999998</v>
      </c>
      <c r="F42" s="30">
        <v>0.66908666173582498</v>
      </c>
      <c r="G42" s="29"/>
    </row>
    <row r="43" spans="1:9" x14ac:dyDescent="0.2">
      <c r="A43" s="27" t="s">
        <v>186</v>
      </c>
      <c r="B43" s="27" t="s">
        <v>185</v>
      </c>
      <c r="C43" s="27" t="s">
        <v>187</v>
      </c>
      <c r="D43" s="31">
        <v>60000</v>
      </c>
      <c r="E43" s="29">
        <v>922.56</v>
      </c>
      <c r="F43" s="30">
        <v>0.64866676473042595</v>
      </c>
      <c r="G43" s="29"/>
    </row>
    <row r="44" spans="1:9" x14ac:dyDescent="0.2">
      <c r="A44" s="27" t="s">
        <v>182</v>
      </c>
      <c r="B44" s="27" t="s">
        <v>181</v>
      </c>
      <c r="C44" s="27" t="s">
        <v>117</v>
      </c>
      <c r="D44" s="31">
        <v>201885</v>
      </c>
      <c r="E44" s="29">
        <v>910.40040750000003</v>
      </c>
      <c r="F44" s="30">
        <v>0.64011715979696304</v>
      </c>
      <c r="G44" s="29"/>
    </row>
    <row r="45" spans="1:9" x14ac:dyDescent="0.2">
      <c r="A45" s="27" t="s">
        <v>184</v>
      </c>
      <c r="B45" s="27" t="s">
        <v>183</v>
      </c>
      <c r="C45" s="27" t="s">
        <v>144</v>
      </c>
      <c r="D45" s="31">
        <v>964500</v>
      </c>
      <c r="E45" s="29">
        <v>871.90800000000002</v>
      </c>
      <c r="F45" s="30">
        <v>0.61305252937757604</v>
      </c>
      <c r="G45" s="29"/>
    </row>
    <row r="46" spans="1:9" x14ac:dyDescent="0.2">
      <c r="A46" s="27" t="s">
        <v>189</v>
      </c>
      <c r="B46" s="27" t="s">
        <v>188</v>
      </c>
      <c r="C46" s="27" t="s">
        <v>190</v>
      </c>
      <c r="D46" s="31">
        <v>93000</v>
      </c>
      <c r="E46" s="29">
        <v>739.39649999999995</v>
      </c>
      <c r="F46" s="30">
        <v>0.51988156380940098</v>
      </c>
      <c r="G46" s="29"/>
    </row>
    <row r="47" spans="1:9" x14ac:dyDescent="0.2">
      <c r="A47" s="26" t="s">
        <v>33</v>
      </c>
      <c r="B47" s="26"/>
      <c r="C47" s="26"/>
      <c r="D47" s="32"/>
      <c r="E47" s="33">
        <f>SUM(E7:E46)</f>
        <v>94851.86580249999</v>
      </c>
      <c r="F47" s="34">
        <f>SUM(F7:F46)</f>
        <v>66.691871443323151</v>
      </c>
      <c r="G47" s="33"/>
      <c r="H47" s="18"/>
      <c r="I47" s="18"/>
    </row>
    <row r="48" spans="1:9" x14ac:dyDescent="0.2">
      <c r="A48" s="27"/>
      <c r="B48" s="27"/>
      <c r="C48" s="27"/>
      <c r="D48" s="28"/>
      <c r="E48" s="29"/>
      <c r="F48" s="30"/>
      <c r="G48" s="29"/>
    </row>
    <row r="49" spans="1:9" x14ac:dyDescent="0.2">
      <c r="A49" s="26" t="s">
        <v>216</v>
      </c>
      <c r="B49" s="27"/>
      <c r="C49" s="27"/>
      <c r="D49" s="28"/>
      <c r="E49" s="29"/>
      <c r="F49" s="30"/>
      <c r="G49" s="29"/>
    </row>
    <row r="50" spans="1:9" x14ac:dyDescent="0.2">
      <c r="A50" s="27" t="s">
        <v>217</v>
      </c>
      <c r="B50" s="27" t="s">
        <v>753</v>
      </c>
      <c r="C50" s="27" t="s">
        <v>97</v>
      </c>
      <c r="D50" s="31">
        <v>270000</v>
      </c>
      <c r="E50" s="29">
        <v>2.7E-2</v>
      </c>
      <c r="F50" s="30">
        <v>1.8984133983395701E-5</v>
      </c>
      <c r="G50" s="29"/>
    </row>
    <row r="51" spans="1:9" x14ac:dyDescent="0.2">
      <c r="A51" s="27"/>
      <c r="B51" s="27" t="s">
        <v>754</v>
      </c>
      <c r="C51" s="27" t="s">
        <v>141</v>
      </c>
      <c r="D51" s="31">
        <v>27500</v>
      </c>
      <c r="E51" s="29">
        <v>2.7499999999999998E-3</v>
      </c>
      <c r="F51" s="30">
        <v>1.9335692020125199E-6</v>
      </c>
      <c r="G51" s="29"/>
    </row>
    <row r="52" spans="1:9" x14ac:dyDescent="0.2">
      <c r="A52" s="26" t="s">
        <v>33</v>
      </c>
      <c r="B52" s="26"/>
      <c r="C52" s="26"/>
      <c r="D52" s="32"/>
      <c r="E52" s="33">
        <f>SUM(E49:E51)</f>
        <v>2.9749999999999999E-2</v>
      </c>
      <c r="F52" s="34">
        <f>SUM(F49:F51)</f>
        <v>2.091770318540822E-5</v>
      </c>
      <c r="G52" s="33"/>
      <c r="H52" s="18"/>
      <c r="I52" s="18"/>
    </row>
    <row r="53" spans="1:9" x14ac:dyDescent="0.2">
      <c r="A53" s="27"/>
      <c r="B53" s="27"/>
      <c r="C53" s="27"/>
      <c r="D53" s="28"/>
      <c r="E53" s="29"/>
      <c r="F53" s="30"/>
      <c r="G53" s="29"/>
    </row>
    <row r="54" spans="1:9" x14ac:dyDescent="0.2">
      <c r="A54" s="26" t="s">
        <v>31</v>
      </c>
      <c r="B54" s="27"/>
      <c r="C54" s="27"/>
      <c r="D54" s="28"/>
      <c r="E54" s="29"/>
      <c r="F54" s="30"/>
      <c r="G54" s="29"/>
    </row>
    <row r="55" spans="1:9" x14ac:dyDescent="0.2">
      <c r="A55" s="26" t="s">
        <v>32</v>
      </c>
      <c r="B55" s="27"/>
      <c r="C55" s="27"/>
      <c r="D55" s="28"/>
      <c r="E55" s="29"/>
      <c r="F55" s="30"/>
      <c r="G55" s="29"/>
    </row>
    <row r="56" spans="1:9" x14ac:dyDescent="0.2">
      <c r="A56" s="27" t="s">
        <v>82</v>
      </c>
      <c r="B56" s="27" t="s">
        <v>81</v>
      </c>
      <c r="C56" s="27" t="s">
        <v>83</v>
      </c>
      <c r="D56" s="31">
        <v>450</v>
      </c>
      <c r="E56" s="29">
        <v>4490.1719999999996</v>
      </c>
      <c r="F56" s="30">
        <v>3.1571121057959899</v>
      </c>
      <c r="G56" s="29">
        <v>9.6039999999999992</v>
      </c>
    </row>
    <row r="57" spans="1:9" x14ac:dyDescent="0.2">
      <c r="A57" s="27" t="s">
        <v>192</v>
      </c>
      <c r="B57" s="27" t="s">
        <v>191</v>
      </c>
      <c r="C57" s="27" t="s">
        <v>80</v>
      </c>
      <c r="D57" s="31">
        <v>50</v>
      </c>
      <c r="E57" s="29">
        <v>509.61950000000002</v>
      </c>
      <c r="F57" s="30">
        <v>0.35832166179818897</v>
      </c>
      <c r="G57" s="29">
        <v>5.27</v>
      </c>
    </row>
    <row r="58" spans="1:9" x14ac:dyDescent="0.2">
      <c r="A58" s="26" t="s">
        <v>33</v>
      </c>
      <c r="B58" s="26"/>
      <c r="C58" s="26"/>
      <c r="D58" s="32"/>
      <c r="E58" s="33">
        <f>SUM(E55:E57)</f>
        <v>4999.7914999999994</v>
      </c>
      <c r="F58" s="34">
        <f>SUM(F55:F57)</f>
        <v>3.5154337675941787</v>
      </c>
      <c r="G58" s="33"/>
      <c r="H58" s="18"/>
      <c r="I58" s="18"/>
    </row>
    <row r="59" spans="1:9" x14ac:dyDescent="0.2">
      <c r="A59" s="27"/>
      <c r="B59" s="27"/>
      <c r="C59" s="27"/>
      <c r="D59" s="28"/>
      <c r="E59" s="29"/>
      <c r="F59" s="30"/>
      <c r="G59" s="29"/>
    </row>
    <row r="60" spans="1:9" x14ac:dyDescent="0.2">
      <c r="A60" s="26" t="s">
        <v>49</v>
      </c>
      <c r="B60" s="27"/>
      <c r="C60" s="27"/>
      <c r="D60" s="28"/>
      <c r="E60" s="29"/>
      <c r="F60" s="30"/>
      <c r="G60" s="29"/>
    </row>
    <row r="61" spans="1:9" x14ac:dyDescent="0.2">
      <c r="A61" s="26" t="s">
        <v>51</v>
      </c>
      <c r="B61" s="27"/>
      <c r="C61" s="27"/>
      <c r="D61" s="28"/>
      <c r="E61" s="29"/>
      <c r="F61" s="30"/>
      <c r="G61" s="29"/>
    </row>
    <row r="62" spans="1:9" x14ac:dyDescent="0.2">
      <c r="A62" s="27" t="s">
        <v>194</v>
      </c>
      <c r="B62" s="27" t="s">
        <v>193</v>
      </c>
      <c r="C62" s="27" t="s">
        <v>50</v>
      </c>
      <c r="D62" s="31">
        <v>600</v>
      </c>
      <c r="E62" s="29">
        <v>2982.558</v>
      </c>
      <c r="F62" s="30">
        <v>2.0970844698240199</v>
      </c>
      <c r="G62" s="29">
        <v>3.7448000000000001</v>
      </c>
    </row>
    <row r="63" spans="1:9" x14ac:dyDescent="0.2">
      <c r="A63" s="27" t="s">
        <v>90</v>
      </c>
      <c r="B63" s="27" t="s">
        <v>89</v>
      </c>
      <c r="C63" s="27" t="s">
        <v>50</v>
      </c>
      <c r="D63" s="31">
        <v>500</v>
      </c>
      <c r="E63" s="29">
        <v>2495.3000000000002</v>
      </c>
      <c r="F63" s="30">
        <v>1.75448553810249</v>
      </c>
      <c r="G63" s="29">
        <v>4.0441000000000003</v>
      </c>
    </row>
    <row r="64" spans="1:9" x14ac:dyDescent="0.2">
      <c r="A64" s="27" t="s">
        <v>53</v>
      </c>
      <c r="B64" s="27" t="s">
        <v>52</v>
      </c>
      <c r="C64" s="27" t="s">
        <v>54</v>
      </c>
      <c r="D64" s="31">
        <v>500</v>
      </c>
      <c r="E64" s="29">
        <v>2493.0574999999999</v>
      </c>
      <c r="F64" s="30">
        <v>1.75290880030776</v>
      </c>
      <c r="G64" s="29">
        <v>3.7645</v>
      </c>
    </row>
    <row r="65" spans="1:9" x14ac:dyDescent="0.2">
      <c r="A65" s="27" t="s">
        <v>196</v>
      </c>
      <c r="B65" s="27" t="s">
        <v>195</v>
      </c>
      <c r="C65" s="27" t="s">
        <v>50</v>
      </c>
      <c r="D65" s="31">
        <v>500</v>
      </c>
      <c r="E65" s="29">
        <v>2463.5825</v>
      </c>
      <c r="F65" s="30">
        <v>1.7321844540425499</v>
      </c>
      <c r="G65" s="29">
        <v>4.4226000000000001</v>
      </c>
    </row>
    <row r="66" spans="1:9" x14ac:dyDescent="0.2">
      <c r="A66" s="26" t="s">
        <v>33</v>
      </c>
      <c r="B66" s="26"/>
      <c r="C66" s="26"/>
      <c r="D66" s="32"/>
      <c r="E66" s="33">
        <f>SUM(E61:E65)</f>
        <v>10434.498</v>
      </c>
      <c r="F66" s="34">
        <f>SUM(F61:F65)</f>
        <v>7.3366632622768204</v>
      </c>
      <c r="G66" s="33"/>
      <c r="H66" s="18"/>
      <c r="I66" s="18"/>
    </row>
    <row r="67" spans="1:9" x14ac:dyDescent="0.2">
      <c r="A67" s="27"/>
      <c r="B67" s="27"/>
      <c r="C67" s="27"/>
      <c r="D67" s="28"/>
      <c r="E67" s="29"/>
      <c r="F67" s="30"/>
      <c r="G67" s="29"/>
    </row>
    <row r="68" spans="1:9" x14ac:dyDescent="0.2">
      <c r="A68" s="26" t="s">
        <v>55</v>
      </c>
      <c r="B68" s="27"/>
      <c r="C68" s="27"/>
      <c r="D68" s="28"/>
      <c r="E68" s="29"/>
      <c r="F68" s="30"/>
      <c r="G68" s="29"/>
    </row>
    <row r="69" spans="1:9" x14ac:dyDescent="0.2">
      <c r="A69" s="27" t="s">
        <v>69</v>
      </c>
      <c r="B69" s="27" t="s">
        <v>68</v>
      </c>
      <c r="C69" s="27" t="s">
        <v>57</v>
      </c>
      <c r="D69" s="31">
        <v>2776600</v>
      </c>
      <c r="E69" s="29">
        <v>2770.488703</v>
      </c>
      <c r="F69" s="30">
        <v>1.9479751384161501</v>
      </c>
      <c r="G69" s="29">
        <v>3.5005999999999999</v>
      </c>
    </row>
    <row r="70" spans="1:9" x14ac:dyDescent="0.2">
      <c r="A70" s="27" t="s">
        <v>212</v>
      </c>
      <c r="B70" s="27" t="s">
        <v>211</v>
      </c>
      <c r="C70" s="27" t="s">
        <v>57</v>
      </c>
      <c r="D70" s="31">
        <v>2500000</v>
      </c>
      <c r="E70" s="29">
        <v>2485.6224999999999</v>
      </c>
      <c r="F70" s="30">
        <v>1.7476811323015899</v>
      </c>
      <c r="G70" s="29">
        <v>3.6400999999999999</v>
      </c>
    </row>
    <row r="71" spans="1:9" x14ac:dyDescent="0.2">
      <c r="A71" s="26" t="s">
        <v>33</v>
      </c>
      <c r="B71" s="26"/>
      <c r="C71" s="26"/>
      <c r="D71" s="32"/>
      <c r="E71" s="33">
        <f>SUM(E68:E70)</f>
        <v>5256.1112030000004</v>
      </c>
      <c r="F71" s="34">
        <f>SUM(F68:F70)</f>
        <v>3.6956562707177403</v>
      </c>
      <c r="G71" s="33"/>
      <c r="H71" s="18"/>
      <c r="I71" s="18"/>
    </row>
    <row r="72" spans="1:9" x14ac:dyDescent="0.2">
      <c r="A72" s="27"/>
      <c r="B72" s="27"/>
      <c r="C72" s="27"/>
      <c r="D72" s="28"/>
      <c r="E72" s="29"/>
      <c r="F72" s="30"/>
      <c r="G72" s="29"/>
    </row>
    <row r="73" spans="1:9" x14ac:dyDescent="0.2">
      <c r="A73" s="26" t="s">
        <v>56</v>
      </c>
      <c r="B73" s="27"/>
      <c r="C73" s="27"/>
      <c r="D73" s="28"/>
      <c r="E73" s="29"/>
      <c r="F73" s="30"/>
      <c r="G73" s="29"/>
    </row>
    <row r="74" spans="1:9" x14ac:dyDescent="0.2">
      <c r="A74" s="27" t="s">
        <v>73</v>
      </c>
      <c r="B74" s="27" t="s">
        <v>72</v>
      </c>
      <c r="C74" s="27" t="s">
        <v>57</v>
      </c>
      <c r="D74" s="31">
        <v>10000000</v>
      </c>
      <c r="E74" s="29">
        <v>9779.99</v>
      </c>
      <c r="F74" s="30">
        <v>6.87646816726925</v>
      </c>
      <c r="G74" s="29">
        <v>5.8051000000000004</v>
      </c>
    </row>
    <row r="75" spans="1:9" x14ac:dyDescent="0.2">
      <c r="A75" s="27" t="s">
        <v>71</v>
      </c>
      <c r="B75" s="27" t="s">
        <v>70</v>
      </c>
      <c r="C75" s="27" t="s">
        <v>57</v>
      </c>
      <c r="D75" s="31">
        <v>7400000</v>
      </c>
      <c r="E75" s="29">
        <v>7327.6502</v>
      </c>
      <c r="F75" s="30">
        <v>5.1521886363057803</v>
      </c>
      <c r="G75" s="29">
        <v>5.8936999999999999</v>
      </c>
    </row>
    <row r="76" spans="1:9" x14ac:dyDescent="0.2">
      <c r="A76" s="27" t="s">
        <v>75</v>
      </c>
      <c r="B76" s="27" t="s">
        <v>74</v>
      </c>
      <c r="C76" s="27" t="s">
        <v>57</v>
      </c>
      <c r="D76" s="31">
        <v>2500000</v>
      </c>
      <c r="E76" s="29">
        <v>2403.3274999999999</v>
      </c>
      <c r="F76" s="30">
        <v>1.6898181950362701</v>
      </c>
      <c r="G76" s="29">
        <v>7.1123000000000003</v>
      </c>
    </row>
    <row r="77" spans="1:9" x14ac:dyDescent="0.2">
      <c r="A77" s="27" t="s">
        <v>198</v>
      </c>
      <c r="B77" s="27" t="s">
        <v>197</v>
      </c>
      <c r="C77" s="27" t="s">
        <v>57</v>
      </c>
      <c r="D77" s="31">
        <v>300000</v>
      </c>
      <c r="E77" s="29">
        <v>306.67649999999998</v>
      </c>
      <c r="F77" s="30">
        <v>0.215629176502179</v>
      </c>
      <c r="G77" s="29">
        <v>5.2981999999999996</v>
      </c>
    </row>
    <row r="78" spans="1:9" x14ac:dyDescent="0.2">
      <c r="A78" s="27" t="s">
        <v>87</v>
      </c>
      <c r="B78" s="27" t="s">
        <v>86</v>
      </c>
      <c r="C78" s="27" t="s">
        <v>57</v>
      </c>
      <c r="D78" s="31">
        <v>100000</v>
      </c>
      <c r="E78" s="29">
        <v>104.3301</v>
      </c>
      <c r="F78" s="30">
        <v>7.3356170255595099E-2</v>
      </c>
      <c r="G78" s="29">
        <v>5.0082000000000004</v>
      </c>
    </row>
    <row r="79" spans="1:9" x14ac:dyDescent="0.2">
      <c r="A79" s="27" t="s">
        <v>77</v>
      </c>
      <c r="B79" s="27" t="s">
        <v>76</v>
      </c>
      <c r="C79" s="27" t="s">
        <v>57</v>
      </c>
      <c r="D79" s="31">
        <v>100000</v>
      </c>
      <c r="E79" s="29">
        <v>98.836699999999993</v>
      </c>
      <c r="F79" s="30">
        <v>6.9493672417654903E-2</v>
      </c>
      <c r="G79" s="29">
        <v>5.6010999999999997</v>
      </c>
    </row>
    <row r="80" spans="1:9" x14ac:dyDescent="0.2">
      <c r="A80" s="26" t="s">
        <v>33</v>
      </c>
      <c r="B80" s="26"/>
      <c r="C80" s="26"/>
      <c r="D80" s="32"/>
      <c r="E80" s="33">
        <f>SUM(E74:E79)</f>
        <v>20020.811000000002</v>
      </c>
      <c r="F80" s="34">
        <f>SUM(F74:F79)</f>
        <v>14.076954017786731</v>
      </c>
      <c r="G80" s="33"/>
      <c r="H80" s="18"/>
      <c r="I80" s="18"/>
    </row>
    <row r="81" spans="1:9" x14ac:dyDescent="0.2">
      <c r="A81" s="27"/>
      <c r="B81" s="27"/>
      <c r="C81" s="27"/>
      <c r="D81" s="28"/>
      <c r="E81" s="29"/>
      <c r="F81" s="30"/>
      <c r="G81" s="29"/>
    </row>
    <row r="82" spans="1:9" x14ac:dyDescent="0.2">
      <c r="A82" s="26" t="s">
        <v>35</v>
      </c>
      <c r="B82" s="26"/>
      <c r="C82" s="26"/>
      <c r="D82" s="32"/>
      <c r="E82" s="33">
        <f>E47+E52+E58+E66+E71+E80</f>
        <v>135563.10725549998</v>
      </c>
      <c r="F82" s="34">
        <f>F47+F52+F58+F66+F71+F80</f>
        <v>95.31659967940179</v>
      </c>
      <c r="G82" s="33"/>
      <c r="H82" s="18"/>
      <c r="I82" s="18"/>
    </row>
    <row r="83" spans="1:9" x14ac:dyDescent="0.2">
      <c r="A83" s="26"/>
      <c r="B83" s="26"/>
      <c r="C83" s="26"/>
      <c r="D83" s="32"/>
      <c r="E83" s="33"/>
      <c r="F83" s="34"/>
      <c r="G83" s="33"/>
      <c r="H83" s="18"/>
      <c r="I83" s="18"/>
    </row>
    <row r="84" spans="1:9" x14ac:dyDescent="0.2">
      <c r="A84" s="26" t="s">
        <v>37</v>
      </c>
      <c r="B84" s="26"/>
      <c r="C84" s="26"/>
      <c r="D84" s="32"/>
      <c r="E84" s="33">
        <f>E86-(E47+E52+E58+E66+E71+E80)</f>
        <v>6660.9205754000286</v>
      </c>
      <c r="F84" s="34">
        <f>F86-(F47+F52+F58+F66+F71+F80)</f>
        <v>4.68340032059821</v>
      </c>
      <c r="G84" s="33"/>
      <c r="H84" s="18"/>
      <c r="I84" s="18"/>
    </row>
    <row r="85" spans="1:9" x14ac:dyDescent="0.2">
      <c r="A85" s="26"/>
      <c r="B85" s="26"/>
      <c r="C85" s="26"/>
      <c r="D85" s="32"/>
      <c r="E85" s="33"/>
      <c r="F85" s="34"/>
      <c r="G85" s="33"/>
      <c r="H85" s="18"/>
      <c r="I85" s="18"/>
    </row>
    <row r="86" spans="1:9" x14ac:dyDescent="0.2">
      <c r="A86" s="35" t="s">
        <v>36</v>
      </c>
      <c r="B86" s="35"/>
      <c r="C86" s="35"/>
      <c r="D86" s="36"/>
      <c r="E86" s="37">
        <v>142224.02783090001</v>
      </c>
      <c r="F86" s="38">
        <v>100</v>
      </c>
      <c r="G86" s="37"/>
      <c r="H86" s="18"/>
      <c r="I86" s="18"/>
    </row>
    <row r="87" spans="1:9" x14ac:dyDescent="0.2">
      <c r="F87" s="20" t="s">
        <v>538</v>
      </c>
    </row>
    <row r="88" spans="1:9" x14ac:dyDescent="0.2">
      <c r="A88" s="18" t="s">
        <v>58</v>
      </c>
    </row>
    <row r="89" spans="1:9" x14ac:dyDescent="0.2">
      <c r="A89" s="18" t="s">
        <v>38</v>
      </c>
    </row>
    <row r="90" spans="1:9" x14ac:dyDescent="0.2">
      <c r="A90" s="18" t="s">
        <v>756</v>
      </c>
    </row>
    <row r="92" spans="1:9" x14ac:dyDescent="0.2">
      <c r="A92" s="18" t="s">
        <v>39</v>
      </c>
    </row>
    <row r="93" spans="1:9" x14ac:dyDescent="0.2">
      <c r="A93" s="18" t="s">
        <v>40</v>
      </c>
    </row>
    <row r="94" spans="1:9" x14ac:dyDescent="0.2">
      <c r="A94" s="18" t="s">
        <v>41</v>
      </c>
      <c r="B94" s="18"/>
      <c r="C94" s="39" t="s">
        <v>43</v>
      </c>
      <c r="D94" s="19" t="s">
        <v>42</v>
      </c>
    </row>
    <row r="95" spans="1:9" x14ac:dyDescent="0.2">
      <c r="A95" s="9" t="s">
        <v>62</v>
      </c>
      <c r="C95" s="40">
        <v>167.19540000000001</v>
      </c>
      <c r="D95" s="40">
        <v>176.292</v>
      </c>
    </row>
    <row r="96" spans="1:9" x14ac:dyDescent="0.2">
      <c r="A96" s="9" t="s">
        <v>84</v>
      </c>
      <c r="C96" s="40">
        <v>24.807099999999998</v>
      </c>
      <c r="D96" s="40">
        <v>26.1569</v>
      </c>
    </row>
    <row r="97" spans="1:5" x14ac:dyDescent="0.2">
      <c r="A97" s="9" t="s">
        <v>65</v>
      </c>
      <c r="C97" s="40">
        <v>183.3133</v>
      </c>
      <c r="D97" s="40">
        <v>194.2758</v>
      </c>
    </row>
    <row r="98" spans="1:5" x14ac:dyDescent="0.2">
      <c r="A98" s="9" t="s">
        <v>85</v>
      </c>
      <c r="C98" s="40">
        <v>28.215800000000002</v>
      </c>
      <c r="D98" s="40">
        <v>29.901800000000001</v>
      </c>
    </row>
    <row r="100" spans="1:5" x14ac:dyDescent="0.2">
      <c r="A100" s="9" t="s">
        <v>44</v>
      </c>
    </row>
    <row r="102" spans="1:5" x14ac:dyDescent="0.2">
      <c r="A102" s="18" t="s">
        <v>45</v>
      </c>
      <c r="D102" s="41" t="s">
        <v>46</v>
      </c>
    </row>
    <row r="104" spans="1:5" x14ac:dyDescent="0.2">
      <c r="A104" s="18" t="s">
        <v>213</v>
      </c>
      <c r="D104" s="45">
        <v>0.48249999999999998</v>
      </c>
    </row>
    <row r="106" spans="1:5" x14ac:dyDescent="0.2">
      <c r="A106" s="18" t="s">
        <v>214</v>
      </c>
      <c r="D106" s="42">
        <v>2.4963003201437299</v>
      </c>
      <c r="E106" s="13" t="s">
        <v>47</v>
      </c>
    </row>
    <row r="108" spans="1:5" x14ac:dyDescent="0.2">
      <c r="A108" s="18" t="s">
        <v>215</v>
      </c>
      <c r="D108" s="41" t="s">
        <v>46</v>
      </c>
    </row>
    <row r="109" spans="1:5" x14ac:dyDescent="0.2">
      <c r="A109" s="9" t="s">
        <v>759</v>
      </c>
      <c r="D109" s="41"/>
    </row>
    <row r="110" spans="1:5" x14ac:dyDescent="0.2">
      <c r="A110" s="50" t="s">
        <v>760</v>
      </c>
      <c r="D110" s="41"/>
    </row>
    <row r="112" spans="1:5" x14ac:dyDescent="0.2">
      <c r="A112" s="18" t="s">
        <v>48</v>
      </c>
    </row>
    <row r="113" spans="1:1" x14ac:dyDescent="0.2">
      <c r="A113" s="18"/>
    </row>
    <row r="114" spans="1:1" x14ac:dyDescent="0.2">
      <c r="A114" s="48" t="s">
        <v>798</v>
      </c>
    </row>
    <row r="115" spans="1:1" x14ac:dyDescent="0.2">
      <c r="A115" s="51"/>
    </row>
    <row r="116" spans="1:1" x14ac:dyDescent="0.2">
      <c r="A116" s="52"/>
    </row>
    <row r="117" spans="1:1" x14ac:dyDescent="0.2">
      <c r="A117" s="52"/>
    </row>
    <row r="118" spans="1:1" x14ac:dyDescent="0.2">
      <c r="A118" s="52"/>
    </row>
    <row r="119" spans="1:1" x14ac:dyDescent="0.2">
      <c r="A119" s="52"/>
    </row>
    <row r="120" spans="1:1" x14ac:dyDescent="0.2">
      <c r="A120" s="52"/>
    </row>
    <row r="121" spans="1:1" x14ac:dyDescent="0.2">
      <c r="A121" s="52"/>
    </row>
    <row r="122" spans="1:1" x14ac:dyDescent="0.2">
      <c r="A122" s="52"/>
    </row>
    <row r="123" spans="1:1" x14ac:dyDescent="0.2">
      <c r="A123" s="52"/>
    </row>
    <row r="124" spans="1:1" x14ac:dyDescent="0.2">
      <c r="A124" s="52"/>
    </row>
    <row r="125" spans="1:1" x14ac:dyDescent="0.2">
      <c r="A125" s="52"/>
    </row>
    <row r="126" spans="1:1" x14ac:dyDescent="0.2">
      <c r="A126" s="52"/>
    </row>
    <row r="127" spans="1:1" x14ac:dyDescent="0.2">
      <c r="A127" s="48" t="s">
        <v>755</v>
      </c>
    </row>
    <row r="128" spans="1:1" x14ac:dyDescent="0.2">
      <c r="A128" s="52"/>
    </row>
    <row r="129" spans="1:1" x14ac:dyDescent="0.2">
      <c r="A129" s="48" t="s">
        <v>799</v>
      </c>
    </row>
    <row r="130" spans="1:1" x14ac:dyDescent="0.2">
      <c r="A130" s="52"/>
    </row>
    <row r="131" spans="1:1" x14ac:dyDescent="0.2">
      <c r="A131" s="52"/>
    </row>
    <row r="132" spans="1:1" x14ac:dyDescent="0.2">
      <c r="A132" s="52"/>
    </row>
    <row r="133" spans="1:1" x14ac:dyDescent="0.2">
      <c r="A133" s="52"/>
    </row>
    <row r="134" spans="1:1" x14ac:dyDescent="0.2">
      <c r="A134" s="52"/>
    </row>
    <row r="135" spans="1:1" x14ac:dyDescent="0.2">
      <c r="A135" s="52"/>
    </row>
    <row r="136" spans="1:1" x14ac:dyDescent="0.2">
      <c r="A136" s="52"/>
    </row>
    <row r="137" spans="1:1" x14ac:dyDescent="0.2">
      <c r="A137" s="52"/>
    </row>
    <row r="138" spans="1:1" x14ac:dyDescent="0.2">
      <c r="A138" s="52"/>
    </row>
    <row r="139" spans="1:1" x14ac:dyDescent="0.2">
      <c r="A139" s="52"/>
    </row>
    <row r="140" spans="1:1" x14ac:dyDescent="0.2">
      <c r="A140" s="52"/>
    </row>
    <row r="141" spans="1:1" x14ac:dyDescent="0.2">
      <c r="A141" s="52"/>
    </row>
  </sheetData>
  <mergeCells count="1">
    <mergeCell ref="A1:G1"/>
  </mergeCells>
  <conditionalFormatting sqref="F2:F3 F5:F86 F88:F65540">
    <cfRule type="cellIs" dxfId="56" priority="2" stopIfTrue="1" operator="between">
      <formula>0.009</formula>
      <formula>-0.009</formula>
    </cfRule>
  </conditionalFormatting>
  <conditionalFormatting sqref="F87">
    <cfRule type="cellIs" dxfId="55" priority="1" stopIfTrue="1" operator="between">
      <formula>0.009</formula>
      <formula>-0.009</formula>
    </cfRule>
  </conditionalFormatting>
  <hyperlinks>
    <hyperlink ref="A110" r:id="rId1" xr:uid="{00000000-0004-0000-12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70"/>
  <sheetViews>
    <sheetView workbookViewId="0">
      <selection sqref="A1:G1"/>
    </sheetView>
  </sheetViews>
  <sheetFormatPr defaultColWidth="9.21875" defaultRowHeight="10.199999999999999" x14ac:dyDescent="0.2"/>
  <cols>
    <col min="1" max="1" width="34.77734375" style="9" bestFit="1" customWidth="1"/>
    <col min="2" max="2" width="20" style="9" bestFit="1" customWidth="1"/>
    <col min="3" max="3" width="24.77734375" style="9" bestFit="1" customWidth="1"/>
    <col min="4" max="4" width="15.21875" style="10" bestFit="1" customWidth="1"/>
    <col min="5" max="5" width="23" style="13" bestFit="1" customWidth="1"/>
    <col min="6" max="6" width="13.5546875" style="14" bestFit="1" customWidth="1"/>
    <col min="7" max="7" width="14.21875" style="13" customWidth="1"/>
    <col min="8" max="16384" width="9.21875" style="9"/>
  </cols>
  <sheetData>
    <row r="1" spans="1:9" s="1" customFormat="1" ht="13.8" x14ac:dyDescent="0.2">
      <c r="A1" s="77" t="s">
        <v>860</v>
      </c>
      <c r="B1" s="78"/>
      <c r="C1" s="78"/>
      <c r="D1" s="78"/>
      <c r="E1" s="78"/>
      <c r="F1" s="78"/>
      <c r="G1" s="78"/>
    </row>
    <row r="2" spans="1:9" s="1" customFormat="1" ht="11.4" x14ac:dyDescent="0.2">
      <c r="D2" s="6"/>
      <c r="E2" s="7"/>
      <c r="F2" s="12"/>
      <c r="G2" s="13"/>
    </row>
    <row r="3" spans="1:9" s="1" customFormat="1" ht="12" x14ac:dyDescent="0.2">
      <c r="A3" s="11" t="s">
        <v>7</v>
      </c>
      <c r="B3" s="2"/>
      <c r="C3" s="3"/>
      <c r="D3" s="4"/>
      <c r="E3" s="5"/>
      <c r="F3" s="12"/>
      <c r="G3" s="13"/>
    </row>
    <row r="4" spans="1:9" s="1" customFormat="1" ht="17.55" customHeight="1" x14ac:dyDescent="0.2">
      <c r="A4" s="8" t="s">
        <v>2</v>
      </c>
      <c r="B4" s="8" t="s">
        <v>0</v>
      </c>
      <c r="C4" s="17" t="s">
        <v>801</v>
      </c>
      <c r="D4" s="16" t="s">
        <v>1</v>
      </c>
      <c r="E4" s="15" t="s">
        <v>3</v>
      </c>
      <c r="F4" s="15" t="s">
        <v>4</v>
      </c>
      <c r="G4" s="15" t="s">
        <v>6</v>
      </c>
    </row>
    <row r="5" spans="1:9" x14ac:dyDescent="0.2">
      <c r="A5" s="26" t="s">
        <v>37</v>
      </c>
      <c r="B5" s="26"/>
      <c r="C5" s="26"/>
      <c r="D5" s="32"/>
      <c r="E5" s="33">
        <v>11770.3694851</v>
      </c>
      <c r="F5" s="34">
        <v>100</v>
      </c>
      <c r="G5" s="33"/>
      <c r="H5" s="18"/>
      <c r="I5" s="18"/>
    </row>
    <row r="6" spans="1:9" x14ac:dyDescent="0.2">
      <c r="A6" s="26"/>
      <c r="B6" s="26"/>
      <c r="C6" s="26"/>
      <c r="D6" s="32"/>
      <c r="E6" s="33"/>
      <c r="F6" s="34"/>
      <c r="G6" s="33"/>
      <c r="H6" s="18"/>
      <c r="I6" s="18"/>
    </row>
    <row r="7" spans="1:9" x14ac:dyDescent="0.2">
      <c r="A7" s="35" t="s">
        <v>36</v>
      </c>
      <c r="B7" s="35"/>
      <c r="C7" s="35"/>
      <c r="D7" s="36"/>
      <c r="E7" s="37">
        <v>11770.3694851</v>
      </c>
      <c r="F7" s="38">
        <v>100</v>
      </c>
      <c r="G7" s="37"/>
      <c r="H7" s="18"/>
      <c r="I7" s="18"/>
    </row>
    <row r="9" spans="1:9" x14ac:dyDescent="0.2">
      <c r="A9" s="18" t="s">
        <v>39</v>
      </c>
    </row>
    <row r="10" spans="1:9" x14ac:dyDescent="0.2">
      <c r="A10" s="18" t="s">
        <v>40</v>
      </c>
    </row>
    <row r="11" spans="1:9" x14ac:dyDescent="0.2">
      <c r="A11" s="18" t="s">
        <v>41</v>
      </c>
      <c r="B11" s="18"/>
      <c r="C11" s="39" t="s">
        <v>43</v>
      </c>
      <c r="D11" s="19" t="s">
        <v>42</v>
      </c>
    </row>
    <row r="12" spans="1:9" x14ac:dyDescent="0.2">
      <c r="A12" s="9" t="s">
        <v>62</v>
      </c>
      <c r="C12" s="40">
        <v>1085.2963999999999</v>
      </c>
      <c r="D12" s="40">
        <v>1102.7556</v>
      </c>
    </row>
    <row r="13" spans="1:9" x14ac:dyDescent="0.2">
      <c r="A13" s="9" t="s">
        <v>861</v>
      </c>
      <c r="C13" s="40">
        <v>1000</v>
      </c>
      <c r="D13" s="40">
        <v>1000</v>
      </c>
    </row>
    <row r="14" spans="1:9" x14ac:dyDescent="0.2">
      <c r="A14" s="9" t="s">
        <v>862</v>
      </c>
      <c r="C14" s="40">
        <v>1000.4144</v>
      </c>
      <c r="D14" s="40">
        <v>1000.0785</v>
      </c>
    </row>
    <row r="15" spans="1:9" x14ac:dyDescent="0.2">
      <c r="A15" s="9" t="s">
        <v>65</v>
      </c>
      <c r="C15" s="40">
        <v>1086.6758</v>
      </c>
      <c r="D15" s="40">
        <v>1104.4376999999999</v>
      </c>
    </row>
    <row r="16" spans="1:9" x14ac:dyDescent="0.2">
      <c r="A16" s="9" t="s">
        <v>863</v>
      </c>
      <c r="C16" s="40">
        <v>1000</v>
      </c>
      <c r="D16" s="40">
        <v>1000</v>
      </c>
    </row>
    <row r="17" spans="1:4" x14ac:dyDescent="0.2">
      <c r="A17" s="9" t="s">
        <v>864</v>
      </c>
      <c r="C17" s="40">
        <v>1000.42</v>
      </c>
      <c r="D17" s="40">
        <v>1000.0824</v>
      </c>
    </row>
    <row r="18" spans="1:4" x14ac:dyDescent="0.2">
      <c r="A18" s="9" t="s">
        <v>1217</v>
      </c>
      <c r="C18" s="62" t="s">
        <v>865</v>
      </c>
      <c r="D18" s="40">
        <v>10.024100000000001</v>
      </c>
    </row>
    <row r="19" spans="1:4" x14ac:dyDescent="0.2">
      <c r="A19" s="9" t="s">
        <v>1218</v>
      </c>
      <c r="C19" s="62" t="s">
        <v>865</v>
      </c>
      <c r="D19" s="40">
        <v>10.024100000000001</v>
      </c>
    </row>
    <row r="20" spans="1:4" x14ac:dyDescent="0.2">
      <c r="A20" s="9" t="s">
        <v>1219</v>
      </c>
      <c r="C20" s="62" t="s">
        <v>865</v>
      </c>
      <c r="D20" s="40">
        <v>10</v>
      </c>
    </row>
    <row r="21" spans="1:4" x14ac:dyDescent="0.2">
      <c r="A21" s="9" t="s">
        <v>1220</v>
      </c>
      <c r="C21" s="62" t="s">
        <v>865</v>
      </c>
      <c r="D21" s="40">
        <v>10</v>
      </c>
    </row>
    <row r="22" spans="1:4" x14ac:dyDescent="0.2">
      <c r="C22" s="62"/>
      <c r="D22" s="40"/>
    </row>
    <row r="23" spans="1:4" x14ac:dyDescent="0.2">
      <c r="A23" s="18" t="s">
        <v>866</v>
      </c>
      <c r="C23" s="62"/>
      <c r="D23" s="40"/>
    </row>
    <row r="25" spans="1:4" x14ac:dyDescent="0.2">
      <c r="A25" s="18" t="s">
        <v>45</v>
      </c>
    </row>
    <row r="26" spans="1:4" x14ac:dyDescent="0.2">
      <c r="A26" s="79" t="s">
        <v>59</v>
      </c>
      <c r="B26" s="80"/>
      <c r="C26" s="43" t="s">
        <v>60</v>
      </c>
    </row>
    <row r="27" spans="1:4" x14ac:dyDescent="0.2">
      <c r="A27" s="75" t="s">
        <v>861</v>
      </c>
      <c r="B27" s="76"/>
      <c r="C27" s="44">
        <v>15.94358117</v>
      </c>
    </row>
    <row r="28" spans="1:4" x14ac:dyDescent="0.2">
      <c r="A28" s="75" t="s">
        <v>862</v>
      </c>
      <c r="B28" s="76"/>
      <c r="C28" s="44">
        <v>16.316703409999999</v>
      </c>
    </row>
    <row r="29" spans="1:4" x14ac:dyDescent="0.2">
      <c r="A29" s="75" t="s">
        <v>863</v>
      </c>
      <c r="B29" s="76"/>
      <c r="C29" s="44">
        <v>16.204067980000001</v>
      </c>
    </row>
    <row r="30" spans="1:4" x14ac:dyDescent="0.2">
      <c r="A30" s="75" t="s">
        <v>864</v>
      </c>
      <c r="B30" s="76"/>
      <c r="C30" s="44">
        <v>16.57557182</v>
      </c>
    </row>
    <row r="31" spans="1:4" x14ac:dyDescent="0.2">
      <c r="A31" s="9" t="s">
        <v>61</v>
      </c>
    </row>
    <row r="32" spans="1:4" x14ac:dyDescent="0.2">
      <c r="A32" s="9" t="s">
        <v>44</v>
      </c>
    </row>
    <row r="34" spans="1:5" x14ac:dyDescent="0.2">
      <c r="A34" s="18" t="s">
        <v>856</v>
      </c>
      <c r="D34" s="63">
        <v>2.7397260273972599E-3</v>
      </c>
      <c r="E34" s="13" t="s">
        <v>47</v>
      </c>
    </row>
    <row r="36" spans="1:5" ht="30" customHeight="1" x14ac:dyDescent="0.3">
      <c r="A36" s="81" t="s">
        <v>761</v>
      </c>
      <c r="B36" s="82"/>
      <c r="C36" s="82"/>
      <c r="D36" s="41" t="s">
        <v>46</v>
      </c>
    </row>
    <row r="38" spans="1:5" x14ac:dyDescent="0.2">
      <c r="A38" s="48" t="s">
        <v>867</v>
      </c>
    </row>
    <row r="39" spans="1:5" x14ac:dyDescent="0.2">
      <c r="A39" s="48"/>
    </row>
    <row r="40" spans="1:5" x14ac:dyDescent="0.2">
      <c r="A40" s="48" t="s">
        <v>798</v>
      </c>
    </row>
    <row r="41" spans="1:5" x14ac:dyDescent="0.2">
      <c r="A41" s="51"/>
    </row>
    <row r="42" spans="1:5" x14ac:dyDescent="0.2">
      <c r="A42" s="52"/>
    </row>
    <row r="43" spans="1:5" x14ac:dyDescent="0.2">
      <c r="A43" s="52"/>
    </row>
    <row r="44" spans="1:5" x14ac:dyDescent="0.2">
      <c r="A44" s="52"/>
    </row>
    <row r="45" spans="1:5" x14ac:dyDescent="0.2">
      <c r="A45" s="52"/>
    </row>
    <row r="46" spans="1:5" x14ac:dyDescent="0.2">
      <c r="A46" s="52"/>
    </row>
    <row r="47" spans="1:5" x14ac:dyDescent="0.2">
      <c r="A47" s="52"/>
    </row>
    <row r="48" spans="1:5" x14ac:dyDescent="0.2">
      <c r="A48" s="52"/>
    </row>
    <row r="49" spans="1:1" x14ac:dyDescent="0.2">
      <c r="A49" s="52"/>
    </row>
    <row r="50" spans="1:1" x14ac:dyDescent="0.2">
      <c r="A50" s="52"/>
    </row>
    <row r="51" spans="1:1" x14ac:dyDescent="0.2">
      <c r="A51" s="52"/>
    </row>
    <row r="52" spans="1:1" x14ac:dyDescent="0.2">
      <c r="A52" s="52"/>
    </row>
    <row r="53" spans="1:1" x14ac:dyDescent="0.2">
      <c r="A53" s="52"/>
    </row>
    <row r="54" spans="1:1" x14ac:dyDescent="0.2">
      <c r="A54" s="48" t="s">
        <v>868</v>
      </c>
    </row>
    <row r="55" spans="1:1" x14ac:dyDescent="0.2">
      <c r="A55" s="52"/>
    </row>
    <row r="56" spans="1:1" x14ac:dyDescent="0.2">
      <c r="A56" s="48" t="s">
        <v>859</v>
      </c>
    </row>
    <row r="57" spans="1:1" x14ac:dyDescent="0.2">
      <c r="A57" s="52"/>
    </row>
    <row r="58" spans="1:1" x14ac:dyDescent="0.2">
      <c r="A58" s="52"/>
    </row>
    <row r="59" spans="1:1" x14ac:dyDescent="0.2">
      <c r="A59" s="52"/>
    </row>
    <row r="60" spans="1:1" x14ac:dyDescent="0.2">
      <c r="A60" s="52"/>
    </row>
    <row r="61" spans="1:1" x14ac:dyDescent="0.2">
      <c r="A61" s="52"/>
    </row>
    <row r="62" spans="1:1" x14ac:dyDescent="0.2">
      <c r="A62" s="52"/>
    </row>
    <row r="63" spans="1:1" x14ac:dyDescent="0.2">
      <c r="A63" s="52"/>
    </row>
    <row r="64" spans="1:1" x14ac:dyDescent="0.2">
      <c r="A64" s="52"/>
    </row>
    <row r="65" spans="1:1" x14ac:dyDescent="0.2">
      <c r="A65" s="52"/>
    </row>
    <row r="66" spans="1:1" x14ac:dyDescent="0.2">
      <c r="A66" s="52"/>
    </row>
    <row r="67" spans="1:1" x14ac:dyDescent="0.2">
      <c r="A67" s="52"/>
    </row>
    <row r="68" spans="1:1" x14ac:dyDescent="0.2">
      <c r="A68" s="52"/>
    </row>
    <row r="69" spans="1:1" x14ac:dyDescent="0.2">
      <c r="A69" s="52"/>
    </row>
    <row r="70" spans="1:1" x14ac:dyDescent="0.2">
      <c r="A70" s="52"/>
    </row>
  </sheetData>
  <mergeCells count="7">
    <mergeCell ref="A36:C36"/>
    <mergeCell ref="A1:G1"/>
    <mergeCell ref="A26:B26"/>
    <mergeCell ref="A27:B27"/>
    <mergeCell ref="A28:B28"/>
    <mergeCell ref="A29:B29"/>
    <mergeCell ref="A30:B30"/>
  </mergeCells>
  <conditionalFormatting sqref="F2:F3 F5:F65534">
    <cfRule type="cellIs" dxfId="74" priority="1" stopIfTrue="1" operator="between">
      <formula>0.009</formula>
      <formula>-0.009</formula>
    </cfRule>
  </conditionalFormatting>
  <hyperlinks>
    <hyperlink ref="A39" r:id="rId1" tooltip="https://www.franklintempletonindia.com/downloadsServlet/pdf/product-labels-jg9o5k7l" display="https://www.franklintempletonindia.com/downloadsServlet/pdf/product-labels-jg9o5k7l" xr:uid="{00000000-0004-0000-01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I100"/>
  <sheetViews>
    <sheetView workbookViewId="0">
      <selection sqref="A1:F1"/>
    </sheetView>
  </sheetViews>
  <sheetFormatPr defaultColWidth="9.21875" defaultRowHeight="10.199999999999999" x14ac:dyDescent="0.2"/>
  <cols>
    <col min="1" max="1" width="40.5546875" style="9" bestFit="1" customWidth="1"/>
    <col min="2" max="2" width="25.77734375" style="9" bestFit="1" customWidth="1"/>
    <col min="3" max="3" width="24.77734375" style="9" bestFit="1" customWidth="1"/>
    <col min="4" max="4" width="15.21875" style="10" bestFit="1" customWidth="1"/>
    <col min="5" max="5" width="23" style="13" bestFit="1" customWidth="1"/>
    <col min="6" max="6" width="13.5546875" style="14" bestFit="1" customWidth="1"/>
    <col min="7" max="16384" width="9.21875" style="9"/>
  </cols>
  <sheetData>
    <row r="1" spans="1:6" s="1" customFormat="1" ht="13.8" x14ac:dyDescent="0.2">
      <c r="A1" s="77" t="s">
        <v>10</v>
      </c>
      <c r="B1" s="78"/>
      <c r="C1" s="78"/>
      <c r="D1" s="78"/>
      <c r="E1" s="78"/>
      <c r="F1" s="78"/>
    </row>
    <row r="2" spans="1:6" s="1" customFormat="1" ht="11.4" x14ac:dyDescent="0.2">
      <c r="D2" s="6"/>
      <c r="E2" s="7"/>
      <c r="F2" s="12"/>
    </row>
    <row r="3" spans="1:6" s="1" customFormat="1" ht="12" x14ac:dyDescent="0.2">
      <c r="A3" s="11" t="s">
        <v>7</v>
      </c>
      <c r="B3" s="2"/>
      <c r="C3" s="3"/>
      <c r="D3" s="4"/>
      <c r="E3" s="5"/>
      <c r="F3" s="12"/>
    </row>
    <row r="4" spans="1:6" s="1" customFormat="1" ht="17.55" customHeight="1" x14ac:dyDescent="0.2">
      <c r="A4" s="8" t="s">
        <v>2</v>
      </c>
      <c r="B4" s="8" t="s">
        <v>0</v>
      </c>
      <c r="C4" s="17" t="s">
        <v>257</v>
      </c>
      <c r="D4" s="16" t="s">
        <v>1</v>
      </c>
      <c r="E4" s="15" t="s">
        <v>3</v>
      </c>
      <c r="F4" s="15" t="s">
        <v>4</v>
      </c>
    </row>
    <row r="5" spans="1:6" x14ac:dyDescent="0.2">
      <c r="A5" s="21" t="s">
        <v>91</v>
      </c>
      <c r="B5" s="22"/>
      <c r="C5" s="22"/>
      <c r="D5" s="23"/>
      <c r="E5" s="24"/>
      <c r="F5" s="25"/>
    </row>
    <row r="6" spans="1:6" x14ac:dyDescent="0.2">
      <c r="A6" s="26" t="s">
        <v>32</v>
      </c>
      <c r="B6" s="27"/>
      <c r="C6" s="27"/>
      <c r="D6" s="28"/>
      <c r="E6" s="29"/>
      <c r="F6" s="30"/>
    </row>
    <row r="7" spans="1:6" x14ac:dyDescent="0.2">
      <c r="A7" s="27" t="s">
        <v>93</v>
      </c>
      <c r="B7" s="27" t="s">
        <v>92</v>
      </c>
      <c r="C7" s="27" t="s">
        <v>94</v>
      </c>
      <c r="D7" s="31">
        <v>750000</v>
      </c>
      <c r="E7" s="29">
        <v>5916</v>
      </c>
      <c r="F7" s="30">
        <v>9.3269697002026106</v>
      </c>
    </row>
    <row r="8" spans="1:6" x14ac:dyDescent="0.2">
      <c r="A8" s="27" t="s">
        <v>109</v>
      </c>
      <c r="B8" s="27" t="s">
        <v>108</v>
      </c>
      <c r="C8" s="27" t="s">
        <v>94</v>
      </c>
      <c r="D8" s="31">
        <v>1000000</v>
      </c>
      <c r="E8" s="29">
        <v>5383</v>
      </c>
      <c r="F8" s="30">
        <v>8.4866595497279693</v>
      </c>
    </row>
    <row r="9" spans="1:6" x14ac:dyDescent="0.2">
      <c r="A9" s="27" t="s">
        <v>99</v>
      </c>
      <c r="B9" s="27" t="s">
        <v>98</v>
      </c>
      <c r="C9" s="27" t="s">
        <v>94</v>
      </c>
      <c r="D9" s="31">
        <v>600000</v>
      </c>
      <c r="E9" s="29">
        <v>4638.3</v>
      </c>
      <c r="F9" s="30">
        <v>7.3125901893931298</v>
      </c>
    </row>
    <row r="10" spans="1:6" x14ac:dyDescent="0.2">
      <c r="A10" s="27" t="s">
        <v>219</v>
      </c>
      <c r="B10" s="27" t="s">
        <v>218</v>
      </c>
      <c r="C10" s="27" t="s">
        <v>154</v>
      </c>
      <c r="D10" s="31">
        <v>1400000</v>
      </c>
      <c r="E10" s="29">
        <v>3649.8</v>
      </c>
      <c r="F10" s="30">
        <v>5.75415382214325</v>
      </c>
    </row>
    <row r="11" spans="1:6" x14ac:dyDescent="0.2">
      <c r="A11" s="27" t="s">
        <v>129</v>
      </c>
      <c r="B11" s="27" t="s">
        <v>128</v>
      </c>
      <c r="C11" s="27" t="s">
        <v>117</v>
      </c>
      <c r="D11" s="31">
        <v>190000</v>
      </c>
      <c r="E11" s="29">
        <v>3282.25</v>
      </c>
      <c r="F11" s="30">
        <v>5.1746866630307702</v>
      </c>
    </row>
    <row r="12" spans="1:6" x14ac:dyDescent="0.2">
      <c r="A12" s="27" t="s">
        <v>124</v>
      </c>
      <c r="B12" s="27" t="s">
        <v>123</v>
      </c>
      <c r="C12" s="27" t="s">
        <v>125</v>
      </c>
      <c r="D12" s="31">
        <v>1900000</v>
      </c>
      <c r="E12" s="29">
        <v>2698.95</v>
      </c>
      <c r="F12" s="30">
        <v>4.2550751981679902</v>
      </c>
    </row>
    <row r="13" spans="1:6" x14ac:dyDescent="0.2">
      <c r="A13" s="27" t="s">
        <v>119</v>
      </c>
      <c r="B13" s="27" t="s">
        <v>118</v>
      </c>
      <c r="C13" s="27" t="s">
        <v>97</v>
      </c>
      <c r="D13" s="31">
        <v>225000</v>
      </c>
      <c r="E13" s="29">
        <v>2473.65</v>
      </c>
      <c r="F13" s="30">
        <v>3.8998746786521599</v>
      </c>
    </row>
    <row r="14" spans="1:6" x14ac:dyDescent="0.2">
      <c r="A14" s="27" t="s">
        <v>221</v>
      </c>
      <c r="B14" s="27" t="s">
        <v>220</v>
      </c>
      <c r="C14" s="27" t="s">
        <v>222</v>
      </c>
      <c r="D14" s="31">
        <v>1100000</v>
      </c>
      <c r="E14" s="29">
        <v>2306.6999999999998</v>
      </c>
      <c r="F14" s="30">
        <v>3.6366668369603401</v>
      </c>
    </row>
    <row r="15" spans="1:6" x14ac:dyDescent="0.2">
      <c r="A15" s="27" t="s">
        <v>103</v>
      </c>
      <c r="B15" s="27" t="s">
        <v>102</v>
      </c>
      <c r="C15" s="27" t="s">
        <v>104</v>
      </c>
      <c r="D15" s="31">
        <v>300000</v>
      </c>
      <c r="E15" s="29">
        <v>2187.9</v>
      </c>
      <c r="F15" s="30">
        <v>3.44937069085079</v>
      </c>
    </row>
    <row r="16" spans="1:6" x14ac:dyDescent="0.2">
      <c r="A16" s="27" t="s">
        <v>224</v>
      </c>
      <c r="B16" s="27" t="s">
        <v>223</v>
      </c>
      <c r="C16" s="27" t="s">
        <v>114</v>
      </c>
      <c r="D16" s="31">
        <v>900000</v>
      </c>
      <c r="E16" s="29">
        <v>1981.8</v>
      </c>
      <c r="F16" s="30">
        <v>3.1244402555546902</v>
      </c>
    </row>
    <row r="17" spans="1:6" x14ac:dyDescent="0.2">
      <c r="A17" s="27" t="s">
        <v>174</v>
      </c>
      <c r="B17" s="27" t="s">
        <v>173</v>
      </c>
      <c r="C17" s="27" t="s">
        <v>154</v>
      </c>
      <c r="D17" s="31">
        <v>50000</v>
      </c>
      <c r="E17" s="29">
        <v>1782.325</v>
      </c>
      <c r="F17" s="30">
        <v>2.8099545758812701</v>
      </c>
    </row>
    <row r="18" spans="1:6" x14ac:dyDescent="0.2">
      <c r="A18" s="27" t="s">
        <v>131</v>
      </c>
      <c r="B18" s="27" t="s">
        <v>130</v>
      </c>
      <c r="C18" s="27" t="s">
        <v>132</v>
      </c>
      <c r="D18" s="31">
        <v>1200000</v>
      </c>
      <c r="E18" s="29">
        <v>1731.6</v>
      </c>
      <c r="F18" s="30">
        <v>2.7299832205664001</v>
      </c>
    </row>
    <row r="19" spans="1:6" x14ac:dyDescent="0.2">
      <c r="A19" s="27" t="s">
        <v>210</v>
      </c>
      <c r="B19" s="27" t="s">
        <v>209</v>
      </c>
      <c r="C19" s="27" t="s">
        <v>94</v>
      </c>
      <c r="D19" s="31">
        <v>1600000</v>
      </c>
      <c r="E19" s="29">
        <v>1609.6</v>
      </c>
      <c r="F19" s="30">
        <v>2.5376420604202399</v>
      </c>
    </row>
    <row r="20" spans="1:6" x14ac:dyDescent="0.2">
      <c r="A20" s="27" t="s">
        <v>226</v>
      </c>
      <c r="B20" s="27" t="s">
        <v>225</v>
      </c>
      <c r="C20" s="27" t="s">
        <v>227</v>
      </c>
      <c r="D20" s="31">
        <v>1000000</v>
      </c>
      <c r="E20" s="29">
        <v>1598</v>
      </c>
      <c r="F20" s="30">
        <v>2.5193538845374901</v>
      </c>
    </row>
    <row r="21" spans="1:6" x14ac:dyDescent="0.2">
      <c r="A21" s="27" t="s">
        <v>156</v>
      </c>
      <c r="B21" s="27" t="s">
        <v>155</v>
      </c>
      <c r="C21" s="27" t="s">
        <v>132</v>
      </c>
      <c r="D21" s="31">
        <v>500000</v>
      </c>
      <c r="E21" s="29">
        <v>1504.25</v>
      </c>
      <c r="F21" s="30">
        <v>2.3715507389333599</v>
      </c>
    </row>
    <row r="22" spans="1:6" x14ac:dyDescent="0.2">
      <c r="A22" s="27" t="s">
        <v>229</v>
      </c>
      <c r="B22" s="27" t="s">
        <v>228</v>
      </c>
      <c r="C22" s="27" t="s">
        <v>149</v>
      </c>
      <c r="D22" s="31">
        <v>1200000</v>
      </c>
      <c r="E22" s="29">
        <v>1502.4</v>
      </c>
      <c r="F22" s="30">
        <v>2.36863409019344</v>
      </c>
    </row>
    <row r="23" spans="1:6" x14ac:dyDescent="0.2">
      <c r="A23" s="27" t="s">
        <v>101</v>
      </c>
      <c r="B23" s="27" t="s">
        <v>100</v>
      </c>
      <c r="C23" s="27" t="s">
        <v>94</v>
      </c>
      <c r="D23" s="31">
        <v>100000</v>
      </c>
      <c r="E23" s="29">
        <v>1485.7</v>
      </c>
      <c r="F23" s="30">
        <v>2.3423054231898299</v>
      </c>
    </row>
    <row r="24" spans="1:6" x14ac:dyDescent="0.2">
      <c r="A24" s="27" t="s">
        <v>231</v>
      </c>
      <c r="B24" s="27" t="s">
        <v>230</v>
      </c>
      <c r="C24" s="27" t="s">
        <v>232</v>
      </c>
      <c r="D24" s="31">
        <v>275000</v>
      </c>
      <c r="E24" s="29">
        <v>1365.2375</v>
      </c>
      <c r="F24" s="30">
        <v>2.1523882346315699</v>
      </c>
    </row>
    <row r="25" spans="1:6" x14ac:dyDescent="0.2">
      <c r="A25" s="27" t="s">
        <v>234</v>
      </c>
      <c r="B25" s="27" t="s">
        <v>233</v>
      </c>
      <c r="C25" s="27" t="s">
        <v>97</v>
      </c>
      <c r="D25" s="31">
        <v>80000</v>
      </c>
      <c r="E25" s="29">
        <v>1183.2</v>
      </c>
      <c r="F25" s="30">
        <v>1.8653939400405199</v>
      </c>
    </row>
    <row r="26" spans="1:6" x14ac:dyDescent="0.2">
      <c r="A26" s="27" t="s">
        <v>236</v>
      </c>
      <c r="B26" s="27" t="s">
        <v>235</v>
      </c>
      <c r="C26" s="27" t="s">
        <v>117</v>
      </c>
      <c r="D26" s="31">
        <v>50000</v>
      </c>
      <c r="E26" s="29">
        <v>1142.875</v>
      </c>
      <c r="F26" s="30">
        <v>1.80181888034467</v>
      </c>
    </row>
    <row r="27" spans="1:6" x14ac:dyDescent="0.2">
      <c r="A27" s="27" t="s">
        <v>238</v>
      </c>
      <c r="B27" s="27" t="s">
        <v>237</v>
      </c>
      <c r="C27" s="27" t="s">
        <v>239</v>
      </c>
      <c r="D27" s="31">
        <v>130000</v>
      </c>
      <c r="E27" s="29">
        <v>1125.865</v>
      </c>
      <c r="F27" s="30">
        <v>1.7750014776062599</v>
      </c>
    </row>
    <row r="28" spans="1:6" x14ac:dyDescent="0.2">
      <c r="A28" s="27" t="s">
        <v>96</v>
      </c>
      <c r="B28" s="27" t="s">
        <v>95</v>
      </c>
      <c r="C28" s="27" t="s">
        <v>97</v>
      </c>
      <c r="D28" s="31">
        <v>60000</v>
      </c>
      <c r="E28" s="29">
        <v>1041.72</v>
      </c>
      <c r="F28" s="30">
        <v>1.64234125694643</v>
      </c>
    </row>
    <row r="29" spans="1:6" x14ac:dyDescent="0.2">
      <c r="A29" s="27" t="s">
        <v>153</v>
      </c>
      <c r="B29" s="27" t="s">
        <v>152</v>
      </c>
      <c r="C29" s="27" t="s">
        <v>154</v>
      </c>
      <c r="D29" s="31">
        <v>100000</v>
      </c>
      <c r="E29" s="29">
        <v>885.8</v>
      </c>
      <c r="F29" s="30">
        <v>1.39652294801208</v>
      </c>
    </row>
    <row r="30" spans="1:6" x14ac:dyDescent="0.2">
      <c r="A30" s="27" t="s">
        <v>241</v>
      </c>
      <c r="B30" s="27" t="s">
        <v>240</v>
      </c>
      <c r="C30" s="27" t="s">
        <v>125</v>
      </c>
      <c r="D30" s="31">
        <v>400000</v>
      </c>
      <c r="E30" s="29">
        <v>861.6</v>
      </c>
      <c r="F30" s="30">
        <v>1.35837002936014</v>
      </c>
    </row>
    <row r="31" spans="1:6" x14ac:dyDescent="0.2">
      <c r="A31" s="27" t="s">
        <v>148</v>
      </c>
      <c r="B31" s="27" t="s">
        <v>147</v>
      </c>
      <c r="C31" s="27" t="s">
        <v>149</v>
      </c>
      <c r="D31" s="31">
        <v>200000</v>
      </c>
      <c r="E31" s="29">
        <v>794.1</v>
      </c>
      <c r="F31" s="30">
        <v>1.2519517645251701</v>
      </c>
    </row>
    <row r="32" spans="1:6" x14ac:dyDescent="0.2">
      <c r="A32" s="27" t="s">
        <v>243</v>
      </c>
      <c r="B32" s="27" t="s">
        <v>242</v>
      </c>
      <c r="C32" s="27" t="s">
        <v>222</v>
      </c>
      <c r="D32" s="31">
        <v>55000</v>
      </c>
      <c r="E32" s="29">
        <v>794.03499999999997</v>
      </c>
      <c r="F32" s="30">
        <v>1.25184928767755</v>
      </c>
    </row>
    <row r="33" spans="1:9" x14ac:dyDescent="0.2">
      <c r="A33" s="27" t="s">
        <v>151</v>
      </c>
      <c r="B33" s="27" t="s">
        <v>150</v>
      </c>
      <c r="C33" s="27" t="s">
        <v>94</v>
      </c>
      <c r="D33" s="31">
        <v>500000</v>
      </c>
      <c r="E33" s="29">
        <v>718.75</v>
      </c>
      <c r="F33" s="30">
        <v>1.1331574496316099</v>
      </c>
    </row>
    <row r="34" spans="1:9" x14ac:dyDescent="0.2">
      <c r="A34" s="27" t="s">
        <v>245</v>
      </c>
      <c r="B34" s="27" t="s">
        <v>244</v>
      </c>
      <c r="C34" s="27" t="s">
        <v>246</v>
      </c>
      <c r="D34" s="31">
        <v>250000</v>
      </c>
      <c r="E34" s="29">
        <v>647.75</v>
      </c>
      <c r="F34" s="30">
        <v>1.0212212006940899</v>
      </c>
    </row>
    <row r="35" spans="1:9" x14ac:dyDescent="0.2">
      <c r="A35" s="27" t="s">
        <v>180</v>
      </c>
      <c r="B35" s="27" t="s">
        <v>179</v>
      </c>
      <c r="C35" s="27" t="s">
        <v>135</v>
      </c>
      <c r="D35" s="31">
        <v>365000</v>
      </c>
      <c r="E35" s="29">
        <v>633.82249999999999</v>
      </c>
      <c r="F35" s="30">
        <v>0.99926356538314198</v>
      </c>
    </row>
    <row r="36" spans="1:9" x14ac:dyDescent="0.2">
      <c r="A36" s="27" t="s">
        <v>248</v>
      </c>
      <c r="B36" s="27" t="s">
        <v>247</v>
      </c>
      <c r="C36" s="27" t="s">
        <v>138</v>
      </c>
      <c r="D36" s="31">
        <v>60000</v>
      </c>
      <c r="E36" s="29">
        <v>544.86</v>
      </c>
      <c r="F36" s="30">
        <v>0.85900823374786905</v>
      </c>
    </row>
    <row r="37" spans="1:9" x14ac:dyDescent="0.2">
      <c r="A37" s="27" t="s">
        <v>250</v>
      </c>
      <c r="B37" s="27" t="s">
        <v>249</v>
      </c>
      <c r="C37" s="27" t="s">
        <v>232</v>
      </c>
      <c r="D37" s="31">
        <v>300000</v>
      </c>
      <c r="E37" s="29">
        <v>512.1</v>
      </c>
      <c r="F37" s="30">
        <v>0.80735990254796397</v>
      </c>
    </row>
    <row r="38" spans="1:9" x14ac:dyDescent="0.2">
      <c r="A38" s="27" t="s">
        <v>251</v>
      </c>
      <c r="B38" s="27" t="s">
        <v>102</v>
      </c>
      <c r="C38" s="27" t="s">
        <v>104</v>
      </c>
      <c r="D38" s="31">
        <v>21428</v>
      </c>
      <c r="E38" s="29">
        <v>81.801389999999998</v>
      </c>
      <c r="F38" s="30">
        <v>0.12896536273909001</v>
      </c>
    </row>
    <row r="39" spans="1:9" x14ac:dyDescent="0.2">
      <c r="A39" s="27" t="s">
        <v>253</v>
      </c>
      <c r="B39" s="27" t="s">
        <v>252</v>
      </c>
      <c r="C39" s="27" t="s">
        <v>149</v>
      </c>
      <c r="D39" s="31">
        <v>14439</v>
      </c>
      <c r="E39" s="29">
        <v>65.480864999999994</v>
      </c>
      <c r="F39" s="30">
        <v>0.10323496345470901</v>
      </c>
    </row>
    <row r="40" spans="1:9" x14ac:dyDescent="0.2">
      <c r="A40" s="26" t="s">
        <v>33</v>
      </c>
      <c r="B40" s="26"/>
      <c r="C40" s="26"/>
      <c r="D40" s="32"/>
      <c r="E40" s="33">
        <f>SUM(E7:E39)</f>
        <v>58131.222255000001</v>
      </c>
      <c r="F40" s="34">
        <f>SUM(F7:F39)</f>
        <v>91.647760075748593</v>
      </c>
      <c r="G40" s="18"/>
      <c r="H40" s="18"/>
      <c r="I40" s="18"/>
    </row>
    <row r="41" spans="1:9" x14ac:dyDescent="0.2">
      <c r="A41" s="27"/>
      <c r="B41" s="27"/>
      <c r="C41" s="27"/>
      <c r="D41" s="28"/>
      <c r="E41" s="29"/>
      <c r="F41" s="30"/>
    </row>
    <row r="42" spans="1:9" x14ac:dyDescent="0.2">
      <c r="A42" s="26" t="s">
        <v>254</v>
      </c>
      <c r="B42" s="27"/>
      <c r="C42" s="27"/>
      <c r="D42" s="28"/>
      <c r="E42" s="29"/>
      <c r="F42" s="30"/>
    </row>
    <row r="43" spans="1:9" x14ac:dyDescent="0.2">
      <c r="A43" s="27" t="s">
        <v>256</v>
      </c>
      <c r="B43" s="27" t="s">
        <v>255</v>
      </c>
      <c r="C43" s="27" t="s">
        <v>368</v>
      </c>
      <c r="D43" s="31">
        <v>675000</v>
      </c>
      <c r="E43" s="29">
        <v>2484.4050000000002</v>
      </c>
      <c r="F43" s="30">
        <v>3.9168306555158701</v>
      </c>
    </row>
    <row r="44" spans="1:9" x14ac:dyDescent="0.2">
      <c r="A44" s="26" t="s">
        <v>33</v>
      </c>
      <c r="B44" s="26"/>
      <c r="C44" s="26"/>
      <c r="D44" s="32"/>
      <c r="E44" s="33">
        <f>SUM(E42:E43)</f>
        <v>2484.4050000000002</v>
      </c>
      <c r="F44" s="34">
        <f>SUM(F42:F43)</f>
        <v>3.9168306555158701</v>
      </c>
      <c r="G44" s="18"/>
      <c r="H44" s="18"/>
      <c r="I44" s="18"/>
    </row>
    <row r="45" spans="1:9" x14ac:dyDescent="0.2">
      <c r="A45" s="27"/>
      <c r="B45" s="27"/>
      <c r="C45" s="27"/>
      <c r="D45" s="28"/>
      <c r="E45" s="29"/>
      <c r="F45" s="30"/>
    </row>
    <row r="46" spans="1:9" x14ac:dyDescent="0.2">
      <c r="A46" s="26" t="s">
        <v>35</v>
      </c>
      <c r="B46" s="26"/>
      <c r="C46" s="26"/>
      <c r="D46" s="32"/>
      <c r="E46" s="33">
        <f>E40+E44</f>
        <v>60615.627254999999</v>
      </c>
      <c r="F46" s="34">
        <f>F40+F44</f>
        <v>95.56459073126446</v>
      </c>
      <c r="G46" s="18"/>
      <c r="H46" s="18"/>
      <c r="I46" s="18"/>
    </row>
    <row r="47" spans="1:9" x14ac:dyDescent="0.2">
      <c r="A47" s="26"/>
      <c r="B47" s="26"/>
      <c r="C47" s="26"/>
      <c r="D47" s="32"/>
      <c r="E47" s="33"/>
      <c r="F47" s="34"/>
      <c r="G47" s="18"/>
      <c r="H47" s="18"/>
      <c r="I47" s="18"/>
    </row>
    <row r="48" spans="1:9" x14ac:dyDescent="0.2">
      <c r="A48" s="26" t="s">
        <v>37</v>
      </c>
      <c r="B48" s="26"/>
      <c r="C48" s="26"/>
      <c r="D48" s="32"/>
      <c r="E48" s="33">
        <f>E50-(E40+E44)</f>
        <v>2813.3340278000032</v>
      </c>
      <c r="F48" s="34">
        <f>F50-(F40+F44)</f>
        <v>4.4354092687355404</v>
      </c>
      <c r="G48" s="18"/>
      <c r="H48" s="18"/>
      <c r="I48" s="18"/>
    </row>
    <row r="49" spans="1:9" x14ac:dyDescent="0.2">
      <c r="A49" s="26"/>
      <c r="B49" s="26"/>
      <c r="C49" s="26"/>
      <c r="D49" s="32"/>
      <c r="E49" s="33"/>
      <c r="F49" s="34"/>
      <c r="G49" s="18"/>
      <c r="H49" s="18"/>
      <c r="I49" s="18"/>
    </row>
    <row r="50" spans="1:9" x14ac:dyDescent="0.2">
      <c r="A50" s="35" t="s">
        <v>36</v>
      </c>
      <c r="B50" s="35"/>
      <c r="C50" s="35"/>
      <c r="D50" s="36"/>
      <c r="E50" s="37">
        <v>63428.961282800003</v>
      </c>
      <c r="F50" s="38">
        <v>100</v>
      </c>
      <c r="G50" s="18"/>
      <c r="H50" s="18"/>
      <c r="I50" s="18"/>
    </row>
    <row r="53" spans="1:9" x14ac:dyDescent="0.2">
      <c r="A53" s="18" t="s">
        <v>39</v>
      </c>
    </row>
    <row r="54" spans="1:9" x14ac:dyDescent="0.2">
      <c r="A54" s="18" t="s">
        <v>40</v>
      </c>
    </row>
    <row r="55" spans="1:9" x14ac:dyDescent="0.2">
      <c r="A55" s="18" t="s">
        <v>41</v>
      </c>
      <c r="B55" s="18"/>
      <c r="C55" s="39" t="s">
        <v>43</v>
      </c>
      <c r="D55" s="19" t="s">
        <v>42</v>
      </c>
    </row>
    <row r="56" spans="1:9" x14ac:dyDescent="0.2">
      <c r="A56" s="9" t="s">
        <v>62</v>
      </c>
      <c r="C56" s="40">
        <v>362.12810000000002</v>
      </c>
      <c r="D56" s="40">
        <v>410.91419999999999</v>
      </c>
    </row>
    <row r="57" spans="1:9" x14ac:dyDescent="0.2">
      <c r="A57" s="9" t="s">
        <v>84</v>
      </c>
      <c r="C57" s="40">
        <v>72.638000000000005</v>
      </c>
      <c r="D57" s="40">
        <v>75.783699999999996</v>
      </c>
    </row>
    <row r="58" spans="1:9" x14ac:dyDescent="0.2">
      <c r="A58" s="9" t="s">
        <v>65</v>
      </c>
      <c r="C58" s="40">
        <v>386.32319999999999</v>
      </c>
      <c r="D58" s="40">
        <v>440.2663</v>
      </c>
    </row>
    <row r="59" spans="1:9" x14ac:dyDescent="0.2">
      <c r="A59" s="9" t="s">
        <v>85</v>
      </c>
      <c r="C59" s="40">
        <v>79.432000000000002</v>
      </c>
      <c r="D59" s="40">
        <v>83.861000000000004</v>
      </c>
    </row>
    <row r="61" spans="1:9" x14ac:dyDescent="0.2">
      <c r="A61" s="18" t="s">
        <v>45</v>
      </c>
    </row>
    <row r="62" spans="1:9" x14ac:dyDescent="0.2">
      <c r="A62" s="79" t="s">
        <v>59</v>
      </c>
      <c r="B62" s="80"/>
      <c r="C62" s="43" t="s">
        <v>60</v>
      </c>
    </row>
    <row r="63" spans="1:9" x14ac:dyDescent="0.2">
      <c r="A63" s="75" t="s">
        <v>84</v>
      </c>
      <c r="B63" s="76"/>
      <c r="C63" s="44">
        <v>6.5</v>
      </c>
    </row>
    <row r="64" spans="1:9" x14ac:dyDescent="0.2">
      <c r="A64" s="75" t="s">
        <v>85</v>
      </c>
      <c r="B64" s="76"/>
      <c r="C64" s="44">
        <v>6.5</v>
      </c>
    </row>
    <row r="65" spans="1:4" x14ac:dyDescent="0.2">
      <c r="A65" s="9" t="s">
        <v>61</v>
      </c>
    </row>
    <row r="66" spans="1:4" x14ac:dyDescent="0.2">
      <c r="A66" s="9" t="s">
        <v>44</v>
      </c>
    </row>
    <row r="68" spans="1:4" x14ac:dyDescent="0.2">
      <c r="A68" s="18" t="s">
        <v>213</v>
      </c>
      <c r="D68" s="45">
        <v>0.13569999999999999</v>
      </c>
    </row>
    <row r="70" spans="1:4" x14ac:dyDescent="0.2">
      <c r="A70" s="18" t="s">
        <v>88</v>
      </c>
    </row>
    <row r="71" spans="1:4" x14ac:dyDescent="0.2">
      <c r="A71" s="50"/>
    </row>
    <row r="72" spans="1:4" x14ac:dyDescent="0.2">
      <c r="A72" s="48" t="s">
        <v>798</v>
      </c>
    </row>
    <row r="73" spans="1:4" x14ac:dyDescent="0.2">
      <c r="A73" s="51"/>
    </row>
    <row r="74" spans="1:4" x14ac:dyDescent="0.2">
      <c r="A74" s="52"/>
    </row>
    <row r="75" spans="1:4" x14ac:dyDescent="0.2">
      <c r="A75" s="52"/>
    </row>
    <row r="76" spans="1:4" x14ac:dyDescent="0.2">
      <c r="A76" s="52"/>
    </row>
    <row r="77" spans="1:4" x14ac:dyDescent="0.2">
      <c r="A77" s="52"/>
    </row>
    <row r="78" spans="1:4" x14ac:dyDescent="0.2">
      <c r="A78" s="52"/>
    </row>
    <row r="79" spans="1:4" x14ac:dyDescent="0.2">
      <c r="A79" s="52"/>
    </row>
    <row r="80" spans="1:4" x14ac:dyDescent="0.2">
      <c r="A80" s="52"/>
    </row>
    <row r="81" spans="1:1" x14ac:dyDescent="0.2">
      <c r="A81" s="52"/>
    </row>
    <row r="82" spans="1:1" x14ac:dyDescent="0.2">
      <c r="A82" s="52"/>
    </row>
    <row r="83" spans="1:1" x14ac:dyDescent="0.2">
      <c r="A83" s="52"/>
    </row>
    <row r="84" spans="1:1" x14ac:dyDescent="0.2">
      <c r="A84" s="52"/>
    </row>
    <row r="85" spans="1:1" x14ac:dyDescent="0.2">
      <c r="A85" s="52"/>
    </row>
    <row r="86" spans="1:1" x14ac:dyDescent="0.2">
      <c r="A86" s="48" t="s">
        <v>757</v>
      </c>
    </row>
    <row r="87" spans="1:1" x14ac:dyDescent="0.2">
      <c r="A87" s="52"/>
    </row>
    <row r="88" spans="1:1" x14ac:dyDescent="0.2">
      <c r="A88" s="48" t="s">
        <v>799</v>
      </c>
    </row>
    <row r="89" spans="1:1" x14ac:dyDescent="0.2">
      <c r="A89" s="52"/>
    </row>
    <row r="90" spans="1:1" x14ac:dyDescent="0.2">
      <c r="A90" s="52"/>
    </row>
    <row r="91" spans="1:1" x14ac:dyDescent="0.2">
      <c r="A91" s="52"/>
    </row>
    <row r="92" spans="1:1" x14ac:dyDescent="0.2">
      <c r="A92" s="52"/>
    </row>
    <row r="93" spans="1:1" x14ac:dyDescent="0.2">
      <c r="A93" s="52"/>
    </row>
    <row r="94" spans="1:1" x14ac:dyDescent="0.2">
      <c r="A94" s="52"/>
    </row>
    <row r="95" spans="1:1" x14ac:dyDescent="0.2">
      <c r="A95" s="52"/>
    </row>
    <row r="96" spans="1:1" x14ac:dyDescent="0.2">
      <c r="A96" s="52"/>
    </row>
    <row r="97" spans="1:1" x14ac:dyDescent="0.2">
      <c r="A97" s="52"/>
    </row>
    <row r="98" spans="1:1" x14ac:dyDescent="0.2">
      <c r="A98" s="52"/>
    </row>
    <row r="99" spans="1:1" x14ac:dyDescent="0.2">
      <c r="A99" s="52"/>
    </row>
    <row r="100" spans="1:1" x14ac:dyDescent="0.2">
      <c r="A100" s="52"/>
    </row>
  </sheetData>
  <mergeCells count="4">
    <mergeCell ref="A1:F1"/>
    <mergeCell ref="A62:B62"/>
    <mergeCell ref="A63:B63"/>
    <mergeCell ref="A64:B64"/>
  </mergeCells>
  <conditionalFormatting sqref="F2:F3 F5:F65534">
    <cfRule type="cellIs" dxfId="54" priority="1" stopIfTrue="1" operator="between">
      <formula>0.009</formula>
      <formula>-0.009</formula>
    </cfRule>
  </conditionalFormatting>
  <hyperlinks>
    <hyperlink ref="A71" r:id="rId1" tooltip="https://www.franklintempletonindia.com/downloadsServlet/pdf/product-labels-jg9o5k7l" display="https://www.franklintempletonindia.com/downloadsServlet/pdf/product-labels-jg9o5k7l" xr:uid="{00000000-0004-0000-13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I108"/>
  <sheetViews>
    <sheetView workbookViewId="0">
      <selection sqref="A1:F1"/>
    </sheetView>
  </sheetViews>
  <sheetFormatPr defaultColWidth="9.21875" defaultRowHeight="10.199999999999999" x14ac:dyDescent="0.2"/>
  <cols>
    <col min="1" max="1" width="40.5546875" style="9" bestFit="1" customWidth="1"/>
    <col min="2" max="2" width="26.5546875" style="9" bestFit="1" customWidth="1"/>
    <col min="3" max="3" width="24.77734375" style="9" bestFit="1" customWidth="1"/>
    <col min="4" max="4" width="15.21875" style="10" bestFit="1" customWidth="1"/>
    <col min="5" max="5" width="23" style="13" bestFit="1" customWidth="1"/>
    <col min="6" max="6" width="13.5546875" style="14" bestFit="1" customWidth="1"/>
    <col min="7" max="16384" width="9.21875" style="9"/>
  </cols>
  <sheetData>
    <row r="1" spans="1:6" s="1" customFormat="1" ht="13.8" x14ac:dyDescent="0.2">
      <c r="A1" s="77" t="s">
        <v>11</v>
      </c>
      <c r="B1" s="78"/>
      <c r="C1" s="78"/>
      <c r="D1" s="78"/>
      <c r="E1" s="78"/>
      <c r="F1" s="78"/>
    </row>
    <row r="2" spans="1:6" s="1" customFormat="1" ht="11.4" x14ac:dyDescent="0.2">
      <c r="D2" s="6"/>
      <c r="E2" s="7"/>
      <c r="F2" s="12"/>
    </row>
    <row r="3" spans="1:6" s="1" customFormat="1" ht="12" x14ac:dyDescent="0.2">
      <c r="A3" s="11" t="s">
        <v>7</v>
      </c>
      <c r="B3" s="2"/>
      <c r="C3" s="3"/>
      <c r="D3" s="4"/>
      <c r="E3" s="5"/>
      <c r="F3" s="12"/>
    </row>
    <row r="4" spans="1:6" s="1" customFormat="1" ht="17.55" customHeight="1" x14ac:dyDescent="0.2">
      <c r="A4" s="8" t="s">
        <v>2</v>
      </c>
      <c r="B4" s="8" t="s">
        <v>0</v>
      </c>
      <c r="C4" s="17" t="s">
        <v>257</v>
      </c>
      <c r="D4" s="16" t="s">
        <v>1</v>
      </c>
      <c r="E4" s="15" t="s">
        <v>3</v>
      </c>
      <c r="F4" s="15" t="s">
        <v>4</v>
      </c>
    </row>
    <row r="5" spans="1:6" x14ac:dyDescent="0.2">
      <c r="A5" s="21" t="s">
        <v>91</v>
      </c>
      <c r="B5" s="22"/>
      <c r="C5" s="22"/>
      <c r="D5" s="23"/>
      <c r="E5" s="24"/>
      <c r="F5" s="25"/>
    </row>
    <row r="6" spans="1:6" x14ac:dyDescent="0.2">
      <c r="A6" s="26" t="s">
        <v>32</v>
      </c>
      <c r="B6" s="27"/>
      <c r="C6" s="27"/>
      <c r="D6" s="28"/>
      <c r="E6" s="29"/>
      <c r="F6" s="30"/>
    </row>
    <row r="7" spans="1:6" x14ac:dyDescent="0.2">
      <c r="A7" s="27" t="s">
        <v>96</v>
      </c>
      <c r="B7" s="27" t="s">
        <v>95</v>
      </c>
      <c r="C7" s="27" t="s">
        <v>97</v>
      </c>
      <c r="D7" s="31">
        <v>630000</v>
      </c>
      <c r="E7" s="29">
        <v>10938.06</v>
      </c>
      <c r="F7" s="30">
        <v>8.8066817175437304</v>
      </c>
    </row>
    <row r="8" spans="1:6" x14ac:dyDescent="0.2">
      <c r="A8" s="27" t="s">
        <v>241</v>
      </c>
      <c r="B8" s="27" t="s">
        <v>240</v>
      </c>
      <c r="C8" s="27" t="s">
        <v>125</v>
      </c>
      <c r="D8" s="31">
        <v>5000000</v>
      </c>
      <c r="E8" s="29">
        <v>10770</v>
      </c>
      <c r="F8" s="30">
        <v>8.6713697033976693</v>
      </c>
    </row>
    <row r="9" spans="1:6" x14ac:dyDescent="0.2">
      <c r="A9" s="27" t="s">
        <v>172</v>
      </c>
      <c r="B9" s="27" t="s">
        <v>171</v>
      </c>
      <c r="C9" s="27" t="s">
        <v>125</v>
      </c>
      <c r="D9" s="31">
        <v>2300000</v>
      </c>
      <c r="E9" s="29">
        <v>5659.15</v>
      </c>
      <c r="F9" s="30">
        <v>4.5564142856994403</v>
      </c>
    </row>
    <row r="10" spans="1:6" x14ac:dyDescent="0.2">
      <c r="A10" s="27" t="s">
        <v>124</v>
      </c>
      <c r="B10" s="27" t="s">
        <v>123</v>
      </c>
      <c r="C10" s="27" t="s">
        <v>125</v>
      </c>
      <c r="D10" s="31">
        <v>3500000</v>
      </c>
      <c r="E10" s="29">
        <v>4971.75</v>
      </c>
      <c r="F10" s="30">
        <v>4.0029602899598302</v>
      </c>
    </row>
    <row r="11" spans="1:6" x14ac:dyDescent="0.2">
      <c r="A11" s="27" t="s">
        <v>113</v>
      </c>
      <c r="B11" s="27" t="s">
        <v>112</v>
      </c>
      <c r="C11" s="27" t="s">
        <v>114</v>
      </c>
      <c r="D11" s="31">
        <v>200000</v>
      </c>
      <c r="E11" s="29">
        <v>4547.5</v>
      </c>
      <c r="F11" s="30">
        <v>3.6613791760632202</v>
      </c>
    </row>
    <row r="12" spans="1:6" x14ac:dyDescent="0.2">
      <c r="A12" s="27" t="s">
        <v>224</v>
      </c>
      <c r="B12" s="27" t="s">
        <v>223</v>
      </c>
      <c r="C12" s="27" t="s">
        <v>114</v>
      </c>
      <c r="D12" s="31">
        <v>2000000</v>
      </c>
      <c r="E12" s="29">
        <v>4404</v>
      </c>
      <c r="F12" s="30">
        <v>3.54584142746178</v>
      </c>
    </row>
    <row r="13" spans="1:6" x14ac:dyDescent="0.2">
      <c r="A13" s="27" t="s">
        <v>174</v>
      </c>
      <c r="B13" s="27" t="s">
        <v>173</v>
      </c>
      <c r="C13" s="27" t="s">
        <v>154</v>
      </c>
      <c r="D13" s="31">
        <v>120000</v>
      </c>
      <c r="E13" s="29">
        <v>4277.58</v>
      </c>
      <c r="F13" s="30">
        <v>3.4440554889377699</v>
      </c>
    </row>
    <row r="14" spans="1:6" x14ac:dyDescent="0.2">
      <c r="A14" s="27" t="s">
        <v>259</v>
      </c>
      <c r="B14" s="27" t="s">
        <v>258</v>
      </c>
      <c r="C14" s="27" t="s">
        <v>125</v>
      </c>
      <c r="D14" s="31">
        <v>14000000</v>
      </c>
      <c r="E14" s="29">
        <v>4200</v>
      </c>
      <c r="F14" s="30">
        <v>3.3815926419935201</v>
      </c>
    </row>
    <row r="15" spans="1:6" x14ac:dyDescent="0.2">
      <c r="A15" s="27" t="s">
        <v>261</v>
      </c>
      <c r="B15" s="27" t="s">
        <v>260</v>
      </c>
      <c r="C15" s="27" t="s">
        <v>232</v>
      </c>
      <c r="D15" s="31">
        <v>2000000</v>
      </c>
      <c r="E15" s="29">
        <v>3349</v>
      </c>
      <c r="F15" s="30">
        <v>2.6964175614372201</v>
      </c>
    </row>
    <row r="16" spans="1:6" x14ac:dyDescent="0.2">
      <c r="A16" s="27" t="s">
        <v>131</v>
      </c>
      <c r="B16" s="27" t="s">
        <v>130</v>
      </c>
      <c r="C16" s="27" t="s">
        <v>132</v>
      </c>
      <c r="D16" s="31">
        <v>2300000</v>
      </c>
      <c r="E16" s="29">
        <v>3318.9</v>
      </c>
      <c r="F16" s="30">
        <v>2.6721828141695898</v>
      </c>
    </row>
    <row r="17" spans="1:6" x14ac:dyDescent="0.2">
      <c r="A17" s="27" t="s">
        <v>146</v>
      </c>
      <c r="B17" s="27" t="s">
        <v>145</v>
      </c>
      <c r="C17" s="27" t="s">
        <v>132</v>
      </c>
      <c r="D17" s="31">
        <v>1500000</v>
      </c>
      <c r="E17" s="29">
        <v>3206.25</v>
      </c>
      <c r="F17" s="30">
        <v>2.5814836686647</v>
      </c>
    </row>
    <row r="18" spans="1:6" x14ac:dyDescent="0.2">
      <c r="A18" s="27" t="s">
        <v>226</v>
      </c>
      <c r="B18" s="27" t="s">
        <v>225</v>
      </c>
      <c r="C18" s="27" t="s">
        <v>227</v>
      </c>
      <c r="D18" s="31">
        <v>1900000</v>
      </c>
      <c r="E18" s="29">
        <v>3036.2</v>
      </c>
      <c r="F18" s="30">
        <v>2.4445694237192201</v>
      </c>
    </row>
    <row r="19" spans="1:6" x14ac:dyDescent="0.2">
      <c r="A19" s="27" t="s">
        <v>263</v>
      </c>
      <c r="B19" s="27" t="s">
        <v>262</v>
      </c>
      <c r="C19" s="27" t="s">
        <v>97</v>
      </c>
      <c r="D19" s="31">
        <v>75000</v>
      </c>
      <c r="E19" s="29">
        <v>2802.1875</v>
      </c>
      <c r="F19" s="30">
        <v>2.2561563408300498</v>
      </c>
    </row>
    <row r="20" spans="1:6" x14ac:dyDescent="0.2">
      <c r="A20" s="27" t="s">
        <v>119</v>
      </c>
      <c r="B20" s="27" t="s">
        <v>118</v>
      </c>
      <c r="C20" s="27" t="s">
        <v>97</v>
      </c>
      <c r="D20" s="31">
        <v>200000</v>
      </c>
      <c r="E20" s="29">
        <v>2198.8000000000002</v>
      </c>
      <c r="F20" s="30">
        <v>1.7703442621941301</v>
      </c>
    </row>
    <row r="21" spans="1:6" x14ac:dyDescent="0.2">
      <c r="A21" s="27" t="s">
        <v>219</v>
      </c>
      <c r="B21" s="27" t="s">
        <v>218</v>
      </c>
      <c r="C21" s="27" t="s">
        <v>154</v>
      </c>
      <c r="D21" s="31">
        <v>800000</v>
      </c>
      <c r="E21" s="29">
        <v>2085.6</v>
      </c>
      <c r="F21" s="30">
        <v>1.6792022890813501</v>
      </c>
    </row>
    <row r="22" spans="1:6" x14ac:dyDescent="0.2">
      <c r="A22" s="27" t="s">
        <v>210</v>
      </c>
      <c r="B22" s="27" t="s">
        <v>209</v>
      </c>
      <c r="C22" s="27" t="s">
        <v>94</v>
      </c>
      <c r="D22" s="31">
        <v>2000000</v>
      </c>
      <c r="E22" s="29">
        <v>2012</v>
      </c>
      <c r="F22" s="30">
        <v>1.61994390373594</v>
      </c>
    </row>
    <row r="23" spans="1:6" x14ac:dyDescent="0.2">
      <c r="A23" s="27" t="s">
        <v>229</v>
      </c>
      <c r="B23" s="27" t="s">
        <v>228</v>
      </c>
      <c r="C23" s="27" t="s">
        <v>149</v>
      </c>
      <c r="D23" s="31">
        <v>1500000</v>
      </c>
      <c r="E23" s="29">
        <v>1878</v>
      </c>
      <c r="F23" s="30">
        <v>1.5120549956342499</v>
      </c>
    </row>
    <row r="24" spans="1:6" x14ac:dyDescent="0.2">
      <c r="A24" s="27" t="s">
        <v>234</v>
      </c>
      <c r="B24" s="27" t="s">
        <v>233</v>
      </c>
      <c r="C24" s="27" t="s">
        <v>97</v>
      </c>
      <c r="D24" s="31">
        <v>120000</v>
      </c>
      <c r="E24" s="29">
        <v>1774.8</v>
      </c>
      <c r="F24" s="30">
        <v>1.4289644335738301</v>
      </c>
    </row>
    <row r="25" spans="1:6" x14ac:dyDescent="0.2">
      <c r="A25" s="27" t="s">
        <v>129</v>
      </c>
      <c r="B25" s="27" t="s">
        <v>128</v>
      </c>
      <c r="C25" s="27" t="s">
        <v>117</v>
      </c>
      <c r="D25" s="31">
        <v>100000</v>
      </c>
      <c r="E25" s="29">
        <v>1727.5</v>
      </c>
      <c r="F25" s="30">
        <v>1.3908812592961399</v>
      </c>
    </row>
    <row r="26" spans="1:6" x14ac:dyDescent="0.2">
      <c r="A26" s="27" t="s">
        <v>265</v>
      </c>
      <c r="B26" s="27" t="s">
        <v>264</v>
      </c>
      <c r="C26" s="27" t="s">
        <v>266</v>
      </c>
      <c r="D26" s="31">
        <v>1000000</v>
      </c>
      <c r="E26" s="29">
        <v>1726</v>
      </c>
      <c r="F26" s="30">
        <v>1.38967354763829</v>
      </c>
    </row>
    <row r="27" spans="1:6" x14ac:dyDescent="0.2">
      <c r="A27" s="27" t="s">
        <v>221</v>
      </c>
      <c r="B27" s="27" t="s">
        <v>220</v>
      </c>
      <c r="C27" s="27" t="s">
        <v>222</v>
      </c>
      <c r="D27" s="31">
        <v>821499</v>
      </c>
      <c r="E27" s="29">
        <v>1722.683403</v>
      </c>
      <c r="F27" s="30">
        <v>1.38700321906409</v>
      </c>
    </row>
    <row r="28" spans="1:6" x14ac:dyDescent="0.2">
      <c r="A28" s="27" t="s">
        <v>268</v>
      </c>
      <c r="B28" s="27" t="s">
        <v>267</v>
      </c>
      <c r="C28" s="27" t="s">
        <v>154</v>
      </c>
      <c r="D28" s="31">
        <v>60000</v>
      </c>
      <c r="E28" s="29">
        <v>1634.58</v>
      </c>
      <c r="F28" s="30">
        <v>1.3160675477975601</v>
      </c>
    </row>
    <row r="29" spans="1:6" x14ac:dyDescent="0.2">
      <c r="A29" s="27" t="s">
        <v>156</v>
      </c>
      <c r="B29" s="27" t="s">
        <v>155</v>
      </c>
      <c r="C29" s="27" t="s">
        <v>132</v>
      </c>
      <c r="D29" s="31">
        <v>500000</v>
      </c>
      <c r="E29" s="29">
        <v>1504.25</v>
      </c>
      <c r="F29" s="30">
        <v>1.2111335075520799</v>
      </c>
    </row>
    <row r="30" spans="1:6" x14ac:dyDescent="0.2">
      <c r="A30" s="27" t="s">
        <v>270</v>
      </c>
      <c r="B30" s="27" t="s">
        <v>269</v>
      </c>
      <c r="C30" s="27" t="s">
        <v>114</v>
      </c>
      <c r="D30" s="31">
        <v>100000</v>
      </c>
      <c r="E30" s="29">
        <v>1424.5</v>
      </c>
      <c r="F30" s="30">
        <v>1.1469235044094701</v>
      </c>
    </row>
    <row r="31" spans="1:6" x14ac:dyDescent="0.2">
      <c r="A31" s="27" t="s">
        <v>272</v>
      </c>
      <c r="B31" s="27" t="s">
        <v>271</v>
      </c>
      <c r="C31" s="27" t="s">
        <v>273</v>
      </c>
      <c r="D31" s="31">
        <v>150000</v>
      </c>
      <c r="E31" s="29">
        <v>1400.625</v>
      </c>
      <c r="F31" s="30">
        <v>1.12770076052195</v>
      </c>
    </row>
    <row r="32" spans="1:6" x14ac:dyDescent="0.2">
      <c r="A32" s="27" t="s">
        <v>137</v>
      </c>
      <c r="B32" s="27" t="s">
        <v>136</v>
      </c>
      <c r="C32" s="27" t="s">
        <v>138</v>
      </c>
      <c r="D32" s="31">
        <v>30000</v>
      </c>
      <c r="E32" s="29">
        <v>1290.8399999999999</v>
      </c>
      <c r="F32" s="30">
        <v>1.03930834428355</v>
      </c>
    </row>
    <row r="33" spans="1:9" x14ac:dyDescent="0.2">
      <c r="A33" s="27" t="s">
        <v>275</v>
      </c>
      <c r="B33" s="27" t="s">
        <v>274</v>
      </c>
      <c r="C33" s="27" t="s">
        <v>125</v>
      </c>
      <c r="D33" s="31">
        <v>1500000</v>
      </c>
      <c r="E33" s="29">
        <v>1270.5</v>
      </c>
      <c r="F33" s="30">
        <v>1.0229317742030399</v>
      </c>
    </row>
    <row r="34" spans="1:9" x14ac:dyDescent="0.2">
      <c r="A34" s="27" t="s">
        <v>277</v>
      </c>
      <c r="B34" s="27" t="s">
        <v>276</v>
      </c>
      <c r="C34" s="27" t="s">
        <v>149</v>
      </c>
      <c r="D34" s="31">
        <v>400000</v>
      </c>
      <c r="E34" s="29">
        <v>1256.4000000000001</v>
      </c>
      <c r="F34" s="30">
        <v>1.0115792846192</v>
      </c>
    </row>
    <row r="35" spans="1:9" x14ac:dyDescent="0.2">
      <c r="A35" s="27" t="s">
        <v>279</v>
      </c>
      <c r="B35" s="27" t="s">
        <v>278</v>
      </c>
      <c r="C35" s="27" t="s">
        <v>280</v>
      </c>
      <c r="D35" s="31">
        <v>49740</v>
      </c>
      <c r="E35" s="29">
        <v>1195.6998599999999</v>
      </c>
      <c r="F35" s="30">
        <v>0.962707106811591</v>
      </c>
    </row>
    <row r="36" spans="1:9" x14ac:dyDescent="0.2">
      <c r="A36" s="27" t="s">
        <v>245</v>
      </c>
      <c r="B36" s="27" t="s">
        <v>244</v>
      </c>
      <c r="C36" s="27" t="s">
        <v>246</v>
      </c>
      <c r="D36" s="31">
        <v>450000</v>
      </c>
      <c r="E36" s="29">
        <v>1165.95</v>
      </c>
      <c r="F36" s="30">
        <v>0.93875427165055902</v>
      </c>
    </row>
    <row r="37" spans="1:9" x14ac:dyDescent="0.2">
      <c r="A37" s="27" t="s">
        <v>282</v>
      </c>
      <c r="B37" s="27" t="s">
        <v>281</v>
      </c>
      <c r="C37" s="27" t="s">
        <v>114</v>
      </c>
      <c r="D37" s="31">
        <v>150000</v>
      </c>
      <c r="E37" s="29">
        <v>1090.95</v>
      </c>
      <c r="F37" s="30">
        <v>0.87836868875781704</v>
      </c>
    </row>
    <row r="38" spans="1:9" x14ac:dyDescent="0.2">
      <c r="A38" s="26" t="s">
        <v>33</v>
      </c>
      <c r="B38" s="26"/>
      <c r="C38" s="26"/>
      <c r="D38" s="32"/>
      <c r="E38" s="33">
        <f>SUM(E7:E37)</f>
        <v>93840.255762999994</v>
      </c>
      <c r="F38" s="34">
        <f>SUM(F7:F37)</f>
        <v>75.554647240702579</v>
      </c>
      <c r="G38" s="18"/>
      <c r="H38" s="18"/>
      <c r="I38" s="18"/>
    </row>
    <row r="39" spans="1:9" x14ac:dyDescent="0.2">
      <c r="A39" s="27"/>
      <c r="B39" s="27"/>
      <c r="C39" s="27"/>
      <c r="D39" s="28"/>
      <c r="E39" s="29"/>
      <c r="F39" s="30"/>
    </row>
    <row r="40" spans="1:9" x14ac:dyDescent="0.2">
      <c r="A40" s="26" t="s">
        <v>254</v>
      </c>
      <c r="B40" s="27"/>
      <c r="C40" s="27"/>
      <c r="D40" s="28"/>
      <c r="E40" s="29"/>
      <c r="F40" s="30"/>
    </row>
    <row r="41" spans="1:9" x14ac:dyDescent="0.2">
      <c r="A41" s="27" t="s">
        <v>256</v>
      </c>
      <c r="B41" s="27" t="s">
        <v>255</v>
      </c>
      <c r="C41" s="27" t="s">
        <v>368</v>
      </c>
      <c r="D41" s="31">
        <v>1500000</v>
      </c>
      <c r="E41" s="29">
        <v>5520.9</v>
      </c>
      <c r="F41" s="30">
        <v>4.4451035279004802</v>
      </c>
    </row>
    <row r="42" spans="1:9" x14ac:dyDescent="0.2">
      <c r="A42" s="27" t="s">
        <v>284</v>
      </c>
      <c r="B42" s="27" t="s">
        <v>283</v>
      </c>
      <c r="C42" s="27" t="s">
        <v>368</v>
      </c>
      <c r="D42" s="31">
        <v>1700000</v>
      </c>
      <c r="E42" s="29">
        <v>5105.78</v>
      </c>
      <c r="F42" s="30">
        <v>4.1108733522946901</v>
      </c>
    </row>
    <row r="43" spans="1:9" x14ac:dyDescent="0.2">
      <c r="A43" s="26" t="s">
        <v>33</v>
      </c>
      <c r="B43" s="26"/>
      <c r="C43" s="26"/>
      <c r="D43" s="32"/>
      <c r="E43" s="33">
        <f>SUM(E40:E42)</f>
        <v>10626.68</v>
      </c>
      <c r="F43" s="34">
        <f>SUM(F40:F42)</f>
        <v>8.5559768801951712</v>
      </c>
      <c r="G43" s="18"/>
      <c r="H43" s="18"/>
      <c r="I43" s="18"/>
    </row>
    <row r="44" spans="1:9" x14ac:dyDescent="0.2">
      <c r="A44" s="27"/>
      <c r="B44" s="27"/>
      <c r="C44" s="27"/>
      <c r="D44" s="28"/>
      <c r="E44" s="29"/>
      <c r="F44" s="30"/>
    </row>
    <row r="45" spans="1:9" x14ac:dyDescent="0.2">
      <c r="A45" s="26" t="s">
        <v>285</v>
      </c>
      <c r="B45" s="27"/>
      <c r="C45" s="27"/>
      <c r="D45" s="28"/>
      <c r="E45" s="29"/>
      <c r="F45" s="30"/>
    </row>
    <row r="46" spans="1:9" x14ac:dyDescent="0.2">
      <c r="A46" s="27" t="s">
        <v>287</v>
      </c>
      <c r="B46" s="27" t="s">
        <v>286</v>
      </c>
      <c r="C46" s="27" t="s">
        <v>114</v>
      </c>
      <c r="D46" s="31">
        <v>86900</v>
      </c>
      <c r="E46" s="29">
        <v>3327.4956780000002</v>
      </c>
      <c r="F46" s="30">
        <v>2.67910354785477</v>
      </c>
    </row>
    <row r="47" spans="1:9" x14ac:dyDescent="0.2">
      <c r="A47" s="27" t="s">
        <v>289</v>
      </c>
      <c r="B47" s="27" t="s">
        <v>288</v>
      </c>
      <c r="C47" s="27" t="s">
        <v>122</v>
      </c>
      <c r="D47" s="31">
        <v>2297307</v>
      </c>
      <c r="E47" s="29">
        <v>3060.5516229999998</v>
      </c>
      <c r="F47" s="30">
        <v>2.46417591637575</v>
      </c>
    </row>
    <row r="48" spans="1:9" x14ac:dyDescent="0.2">
      <c r="A48" s="27" t="s">
        <v>291</v>
      </c>
      <c r="B48" s="27" t="s">
        <v>290</v>
      </c>
      <c r="C48" s="27" t="s">
        <v>232</v>
      </c>
      <c r="D48" s="31">
        <v>187038</v>
      </c>
      <c r="E48" s="29">
        <v>2363.3451930000001</v>
      </c>
      <c r="F48" s="30">
        <v>1.90282636074751</v>
      </c>
    </row>
    <row r="49" spans="1:9" x14ac:dyDescent="0.2">
      <c r="A49" s="27" t="s">
        <v>293</v>
      </c>
      <c r="B49" s="27" t="s">
        <v>292</v>
      </c>
      <c r="C49" s="27" t="s">
        <v>294</v>
      </c>
      <c r="D49" s="31">
        <v>1575983</v>
      </c>
      <c r="E49" s="29">
        <v>1870.3145469999999</v>
      </c>
      <c r="F49" s="30">
        <v>1.50586712151158</v>
      </c>
    </row>
    <row r="50" spans="1:9" x14ac:dyDescent="0.2">
      <c r="A50" s="27" t="s">
        <v>296</v>
      </c>
      <c r="B50" s="27" t="s">
        <v>295</v>
      </c>
      <c r="C50" s="27" t="s">
        <v>297</v>
      </c>
      <c r="D50" s="31">
        <v>47000</v>
      </c>
      <c r="E50" s="29">
        <v>1355.4475749999999</v>
      </c>
      <c r="F50" s="30">
        <v>1.0913265586257099</v>
      </c>
    </row>
    <row r="51" spans="1:9" x14ac:dyDescent="0.2">
      <c r="A51" s="27" t="s">
        <v>299</v>
      </c>
      <c r="B51" s="27" t="s">
        <v>298</v>
      </c>
      <c r="C51" s="27" t="s">
        <v>97</v>
      </c>
      <c r="D51" s="31">
        <v>633055</v>
      </c>
      <c r="E51" s="29">
        <v>883.3654421</v>
      </c>
      <c r="F51" s="30">
        <v>0.71123382838017002</v>
      </c>
    </row>
    <row r="52" spans="1:9" x14ac:dyDescent="0.2">
      <c r="A52" s="27" t="s">
        <v>301</v>
      </c>
      <c r="B52" s="27" t="s">
        <v>300</v>
      </c>
      <c r="C52" s="27" t="s">
        <v>297</v>
      </c>
      <c r="D52" s="31">
        <v>500000</v>
      </c>
      <c r="E52" s="29">
        <v>713.60525459999997</v>
      </c>
      <c r="F52" s="30">
        <v>0.57455292339125597</v>
      </c>
    </row>
    <row r="53" spans="1:9" x14ac:dyDescent="0.2">
      <c r="A53" s="26" t="s">
        <v>33</v>
      </c>
      <c r="B53" s="26"/>
      <c r="C53" s="26"/>
      <c r="D53" s="32"/>
      <c r="E53" s="33">
        <f>SUM(E45:E52)</f>
        <v>13574.125312699998</v>
      </c>
      <c r="F53" s="34">
        <f>SUM(F45:F52)</f>
        <v>10.929086256886746</v>
      </c>
      <c r="G53" s="18"/>
      <c r="H53" s="18"/>
      <c r="I53" s="18"/>
    </row>
    <row r="54" spans="1:9" x14ac:dyDescent="0.2">
      <c r="A54" s="27"/>
      <c r="B54" s="27"/>
      <c r="C54" s="27"/>
      <c r="D54" s="28"/>
      <c r="E54" s="29"/>
      <c r="F54" s="30"/>
    </row>
    <row r="55" spans="1:9" x14ac:dyDescent="0.2">
      <c r="A55" s="26" t="s">
        <v>35</v>
      </c>
      <c r="B55" s="26"/>
      <c r="C55" s="26"/>
      <c r="D55" s="32"/>
      <c r="E55" s="33">
        <f>E38+E43+E53</f>
        <v>118041.06107569998</v>
      </c>
      <c r="F55" s="34">
        <f>F38+F43+F53</f>
        <v>95.039710377784502</v>
      </c>
      <c r="G55" s="18"/>
      <c r="H55" s="18"/>
      <c r="I55" s="18"/>
    </row>
    <row r="56" spans="1:9" x14ac:dyDescent="0.2">
      <c r="A56" s="26"/>
      <c r="B56" s="26"/>
      <c r="C56" s="26"/>
      <c r="D56" s="32"/>
      <c r="E56" s="33"/>
      <c r="F56" s="34"/>
      <c r="G56" s="18"/>
      <c r="H56" s="18"/>
      <c r="I56" s="18"/>
    </row>
    <row r="57" spans="1:9" x14ac:dyDescent="0.2">
      <c r="A57" s="26" t="s">
        <v>37</v>
      </c>
      <c r="B57" s="26"/>
      <c r="C57" s="26"/>
      <c r="D57" s="32"/>
      <c r="E57" s="33">
        <f>E59-(E38+E43+E53)</f>
        <v>6160.7705655000173</v>
      </c>
      <c r="F57" s="34">
        <f>F59-(F38+F43+F53)</f>
        <v>4.9602896222154982</v>
      </c>
      <c r="G57" s="18"/>
      <c r="H57" s="18"/>
      <c r="I57" s="18"/>
    </row>
    <row r="58" spans="1:9" x14ac:dyDescent="0.2">
      <c r="A58" s="26"/>
      <c r="B58" s="26"/>
      <c r="C58" s="26"/>
      <c r="D58" s="32"/>
      <c r="E58" s="33"/>
      <c r="F58" s="34"/>
      <c r="G58" s="18"/>
      <c r="H58" s="18"/>
      <c r="I58" s="18"/>
    </row>
    <row r="59" spans="1:9" x14ac:dyDescent="0.2">
      <c r="A59" s="35" t="s">
        <v>36</v>
      </c>
      <c r="B59" s="35"/>
      <c r="C59" s="35"/>
      <c r="D59" s="36"/>
      <c r="E59" s="37">
        <v>124201.8316412</v>
      </c>
      <c r="F59" s="38">
        <v>100</v>
      </c>
      <c r="G59" s="18"/>
      <c r="H59" s="18"/>
      <c r="I59" s="18"/>
    </row>
    <row r="62" spans="1:9" x14ac:dyDescent="0.2">
      <c r="A62" s="18" t="s">
        <v>39</v>
      </c>
    </row>
    <row r="63" spans="1:9" x14ac:dyDescent="0.2">
      <c r="A63" s="18" t="s">
        <v>40</v>
      </c>
    </row>
    <row r="64" spans="1:9" x14ac:dyDescent="0.2">
      <c r="A64" s="18" t="s">
        <v>41</v>
      </c>
      <c r="B64" s="18"/>
      <c r="C64" s="39" t="s">
        <v>43</v>
      </c>
      <c r="D64" s="19" t="s">
        <v>42</v>
      </c>
    </row>
    <row r="65" spans="1:4" x14ac:dyDescent="0.2">
      <c r="A65" s="9" t="s">
        <v>62</v>
      </c>
      <c r="C65" s="40">
        <v>74.391599999999997</v>
      </c>
      <c r="D65" s="40">
        <v>82.400700000000001</v>
      </c>
    </row>
    <row r="66" spans="1:4" x14ac:dyDescent="0.2">
      <c r="A66" s="9" t="s">
        <v>84</v>
      </c>
      <c r="C66" s="40">
        <v>19.5518</v>
      </c>
      <c r="D66" s="40">
        <v>20.752199999999998</v>
      </c>
    </row>
    <row r="67" spans="1:4" x14ac:dyDescent="0.2">
      <c r="A67" s="9" t="s">
        <v>65</v>
      </c>
      <c r="C67" s="40">
        <v>78.901799999999994</v>
      </c>
      <c r="D67" s="40">
        <v>87.701599999999999</v>
      </c>
    </row>
    <row r="68" spans="1:4" x14ac:dyDescent="0.2">
      <c r="A68" s="9" t="s">
        <v>85</v>
      </c>
      <c r="C68" s="40">
        <v>21.2271</v>
      </c>
      <c r="D68" s="40">
        <v>22.683900000000001</v>
      </c>
    </row>
    <row r="70" spans="1:4" x14ac:dyDescent="0.2">
      <c r="A70" s="18" t="s">
        <v>45</v>
      </c>
    </row>
    <row r="71" spans="1:4" x14ac:dyDescent="0.2">
      <c r="A71" s="79" t="s">
        <v>59</v>
      </c>
      <c r="B71" s="80"/>
      <c r="C71" s="43" t="s">
        <v>60</v>
      </c>
    </row>
    <row r="72" spans="1:4" x14ac:dyDescent="0.2">
      <c r="A72" s="75" t="s">
        <v>84</v>
      </c>
      <c r="B72" s="76"/>
      <c r="C72" s="44">
        <v>0.85</v>
      </c>
    </row>
    <row r="73" spans="1:4" x14ac:dyDescent="0.2">
      <c r="A73" s="75" t="s">
        <v>85</v>
      </c>
      <c r="B73" s="76"/>
      <c r="C73" s="44">
        <v>0.85</v>
      </c>
    </row>
    <row r="74" spans="1:4" x14ac:dyDescent="0.2">
      <c r="A74" s="9" t="s">
        <v>61</v>
      </c>
    </row>
    <row r="75" spans="1:4" x14ac:dyDescent="0.2">
      <c r="A75" s="9" t="s">
        <v>44</v>
      </c>
    </row>
    <row r="77" spans="1:4" x14ac:dyDescent="0.2">
      <c r="A77" s="18" t="s">
        <v>213</v>
      </c>
      <c r="D77" s="45">
        <v>0.19819999999999999</v>
      </c>
    </row>
    <row r="79" spans="1:4" x14ac:dyDescent="0.2">
      <c r="A79" s="18" t="s">
        <v>88</v>
      </c>
    </row>
    <row r="80" spans="1:4" x14ac:dyDescent="0.2">
      <c r="A80" s="50"/>
    </row>
    <row r="81" spans="1:1" x14ac:dyDescent="0.2">
      <c r="A81" s="48" t="s">
        <v>798</v>
      </c>
    </row>
    <row r="82" spans="1:1" x14ac:dyDescent="0.2">
      <c r="A82" s="51"/>
    </row>
    <row r="83" spans="1:1" x14ac:dyDescent="0.2">
      <c r="A83" s="52"/>
    </row>
    <row r="84" spans="1:1" x14ac:dyDescent="0.2">
      <c r="A84" s="52"/>
    </row>
    <row r="85" spans="1:1" x14ac:dyDescent="0.2">
      <c r="A85" s="52"/>
    </row>
    <row r="86" spans="1:1" x14ac:dyDescent="0.2">
      <c r="A86" s="52"/>
    </row>
    <row r="87" spans="1:1" x14ac:dyDescent="0.2">
      <c r="A87" s="52"/>
    </row>
    <row r="88" spans="1:1" x14ac:dyDescent="0.2">
      <c r="A88" s="52"/>
    </row>
    <row r="89" spans="1:1" x14ac:dyDescent="0.2">
      <c r="A89" s="52"/>
    </row>
    <row r="90" spans="1:1" x14ac:dyDescent="0.2">
      <c r="A90" s="52"/>
    </row>
    <row r="91" spans="1:1" x14ac:dyDescent="0.2">
      <c r="A91" s="52"/>
    </row>
    <row r="92" spans="1:1" x14ac:dyDescent="0.2">
      <c r="A92" s="52"/>
    </row>
    <row r="93" spans="1:1" x14ac:dyDescent="0.2">
      <c r="A93" s="52"/>
    </row>
    <row r="94" spans="1:1" x14ac:dyDescent="0.2">
      <c r="A94" s="48" t="s">
        <v>758</v>
      </c>
    </row>
    <row r="95" spans="1:1" x14ac:dyDescent="0.2">
      <c r="A95" s="52"/>
    </row>
    <row r="96" spans="1:1" x14ac:dyDescent="0.2">
      <c r="A96" s="48" t="s">
        <v>799</v>
      </c>
    </row>
    <row r="97" spans="1:1" x14ac:dyDescent="0.2">
      <c r="A97" s="52"/>
    </row>
    <row r="98" spans="1:1" x14ac:dyDescent="0.2">
      <c r="A98" s="52"/>
    </row>
    <row r="99" spans="1:1" x14ac:dyDescent="0.2">
      <c r="A99" s="52"/>
    </row>
    <row r="100" spans="1:1" x14ac:dyDescent="0.2">
      <c r="A100" s="52"/>
    </row>
    <row r="101" spans="1:1" x14ac:dyDescent="0.2">
      <c r="A101" s="52"/>
    </row>
    <row r="102" spans="1:1" x14ac:dyDescent="0.2">
      <c r="A102" s="52"/>
    </row>
    <row r="103" spans="1:1" x14ac:dyDescent="0.2">
      <c r="A103" s="52"/>
    </row>
    <row r="104" spans="1:1" x14ac:dyDescent="0.2">
      <c r="A104" s="52"/>
    </row>
    <row r="105" spans="1:1" x14ac:dyDescent="0.2">
      <c r="A105" s="52"/>
    </row>
    <row r="106" spans="1:1" x14ac:dyDescent="0.2">
      <c r="A106" s="52"/>
    </row>
    <row r="107" spans="1:1" x14ac:dyDescent="0.2">
      <c r="A107" s="52"/>
    </row>
    <row r="108" spans="1:1" x14ac:dyDescent="0.2">
      <c r="A108" s="52"/>
    </row>
  </sheetData>
  <mergeCells count="4">
    <mergeCell ref="A1:F1"/>
    <mergeCell ref="A71:B71"/>
    <mergeCell ref="A72:B72"/>
    <mergeCell ref="A73:B73"/>
  </mergeCells>
  <conditionalFormatting sqref="F2:F3 F5:F65534">
    <cfRule type="cellIs" dxfId="53" priority="1" stopIfTrue="1" operator="between">
      <formula>0.009</formula>
      <formula>-0.009</formula>
    </cfRule>
  </conditionalFormatting>
  <hyperlinks>
    <hyperlink ref="A82" r:id="rId1" tooltip="https://www.franklintempletonindia.com/downloadsServlet/pdf/product-labels-jg9o5k7l" display="https://www.franklintempletonindia.com/downloadsServlet/pdf/product-labels-jg9o5k7l" xr:uid="{00000000-0004-0000-14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I111"/>
  <sheetViews>
    <sheetView workbookViewId="0">
      <selection sqref="A1:F1"/>
    </sheetView>
  </sheetViews>
  <sheetFormatPr defaultColWidth="9.21875" defaultRowHeight="10.199999999999999" x14ac:dyDescent="0.2"/>
  <cols>
    <col min="1" max="1" width="38.77734375" style="9" bestFit="1" customWidth="1"/>
    <col min="2" max="2" width="33.21875" style="9" bestFit="1" customWidth="1"/>
    <col min="3" max="3" width="26.77734375" style="9" bestFit="1" customWidth="1"/>
    <col min="4" max="4" width="15.21875" style="10" bestFit="1" customWidth="1"/>
    <col min="5" max="5" width="23" style="13" bestFit="1" customWidth="1"/>
    <col min="6" max="6" width="13.5546875" style="14" bestFit="1" customWidth="1"/>
    <col min="7" max="16384" width="9.21875" style="9"/>
  </cols>
  <sheetData>
    <row r="1" spans="1:6" s="1" customFormat="1" ht="13.8" x14ac:dyDescent="0.2">
      <c r="A1" s="77" t="s">
        <v>12</v>
      </c>
      <c r="B1" s="78"/>
      <c r="C1" s="78"/>
      <c r="D1" s="78"/>
      <c r="E1" s="78"/>
      <c r="F1" s="78"/>
    </row>
    <row r="2" spans="1:6" s="1" customFormat="1" ht="11.4" x14ac:dyDescent="0.2">
      <c r="D2" s="6"/>
      <c r="E2" s="7"/>
      <c r="F2" s="12"/>
    </row>
    <row r="3" spans="1:6" s="1" customFormat="1" ht="12" x14ac:dyDescent="0.2">
      <c r="A3" s="11" t="s">
        <v>7</v>
      </c>
      <c r="B3" s="2"/>
      <c r="C3" s="3"/>
      <c r="D3" s="4"/>
      <c r="E3" s="5"/>
      <c r="F3" s="12"/>
    </row>
    <row r="4" spans="1:6" s="1" customFormat="1" ht="17.55" customHeight="1" x14ac:dyDescent="0.2">
      <c r="A4" s="8" t="s">
        <v>2</v>
      </c>
      <c r="B4" s="8" t="s">
        <v>0</v>
      </c>
      <c r="C4" s="17" t="s">
        <v>257</v>
      </c>
      <c r="D4" s="16" t="s">
        <v>1</v>
      </c>
      <c r="E4" s="15" t="s">
        <v>3</v>
      </c>
      <c r="F4" s="15" t="s">
        <v>4</v>
      </c>
    </row>
    <row r="5" spans="1:6" x14ac:dyDescent="0.2">
      <c r="A5" s="21" t="s">
        <v>91</v>
      </c>
      <c r="B5" s="22"/>
      <c r="C5" s="22"/>
      <c r="D5" s="23"/>
      <c r="E5" s="24"/>
      <c r="F5" s="25"/>
    </row>
    <row r="6" spans="1:6" x14ac:dyDescent="0.2">
      <c r="A6" s="26" t="s">
        <v>32</v>
      </c>
      <c r="B6" s="27"/>
      <c r="C6" s="27"/>
      <c r="D6" s="28"/>
      <c r="E6" s="29"/>
      <c r="F6" s="30"/>
    </row>
    <row r="7" spans="1:6" x14ac:dyDescent="0.2">
      <c r="A7" s="27" t="s">
        <v>96</v>
      </c>
      <c r="B7" s="27" t="s">
        <v>95</v>
      </c>
      <c r="C7" s="27" t="s">
        <v>97</v>
      </c>
      <c r="D7" s="31">
        <v>751465</v>
      </c>
      <c r="E7" s="29">
        <v>13046.93533</v>
      </c>
      <c r="F7" s="30">
        <v>17.592109670102399</v>
      </c>
    </row>
    <row r="8" spans="1:6" x14ac:dyDescent="0.2">
      <c r="A8" s="27" t="s">
        <v>263</v>
      </c>
      <c r="B8" s="27" t="s">
        <v>262</v>
      </c>
      <c r="C8" s="27" t="s">
        <v>97</v>
      </c>
      <c r="D8" s="31">
        <v>279077</v>
      </c>
      <c r="E8" s="29">
        <v>10427.01441</v>
      </c>
      <c r="F8" s="30">
        <v>14.059484192481101</v>
      </c>
    </row>
    <row r="9" spans="1:6" x14ac:dyDescent="0.2">
      <c r="A9" s="27" t="s">
        <v>119</v>
      </c>
      <c r="B9" s="27" t="s">
        <v>118</v>
      </c>
      <c r="C9" s="27" t="s">
        <v>97</v>
      </c>
      <c r="D9" s="31">
        <v>620392</v>
      </c>
      <c r="E9" s="29">
        <v>6820.5896480000001</v>
      </c>
      <c r="F9" s="30">
        <v>9.19668551023479</v>
      </c>
    </row>
    <row r="10" spans="1:6" x14ac:dyDescent="0.2">
      <c r="A10" s="27" t="s">
        <v>103</v>
      </c>
      <c r="B10" s="27" t="s">
        <v>102</v>
      </c>
      <c r="C10" s="27" t="s">
        <v>104</v>
      </c>
      <c r="D10" s="31">
        <v>531279</v>
      </c>
      <c r="E10" s="29">
        <v>3874.6177469999998</v>
      </c>
      <c r="F10" s="30">
        <v>5.2244223345091996</v>
      </c>
    </row>
    <row r="11" spans="1:6" x14ac:dyDescent="0.2">
      <c r="A11" s="27" t="s">
        <v>303</v>
      </c>
      <c r="B11" s="27" t="s">
        <v>302</v>
      </c>
      <c r="C11" s="27" t="s">
        <v>144</v>
      </c>
      <c r="D11" s="31">
        <v>73699</v>
      </c>
      <c r="E11" s="29">
        <v>3611.840592</v>
      </c>
      <c r="F11" s="30">
        <v>4.8701012305386904</v>
      </c>
    </row>
    <row r="12" spans="1:6" x14ac:dyDescent="0.2">
      <c r="A12" s="27" t="s">
        <v>234</v>
      </c>
      <c r="B12" s="27" t="s">
        <v>233</v>
      </c>
      <c r="C12" s="27" t="s">
        <v>97</v>
      </c>
      <c r="D12" s="31">
        <v>148217</v>
      </c>
      <c r="E12" s="29">
        <v>2192.12943</v>
      </c>
      <c r="F12" s="30">
        <v>2.9558038242854701</v>
      </c>
    </row>
    <row r="13" spans="1:6" x14ac:dyDescent="0.2">
      <c r="A13" s="27" t="s">
        <v>184</v>
      </c>
      <c r="B13" s="27" t="s">
        <v>183</v>
      </c>
      <c r="C13" s="27" t="s">
        <v>144</v>
      </c>
      <c r="D13" s="31">
        <v>1894885</v>
      </c>
      <c r="E13" s="29">
        <v>1712.97604</v>
      </c>
      <c r="F13" s="30">
        <v>2.30972727278305</v>
      </c>
    </row>
    <row r="14" spans="1:6" x14ac:dyDescent="0.2">
      <c r="A14" s="27" t="s">
        <v>305</v>
      </c>
      <c r="B14" s="27" t="s">
        <v>304</v>
      </c>
      <c r="C14" s="27" t="s">
        <v>97</v>
      </c>
      <c r="D14" s="31">
        <v>92548</v>
      </c>
      <c r="E14" s="29">
        <v>1212.702718</v>
      </c>
      <c r="F14" s="30">
        <v>1.63517321675015</v>
      </c>
    </row>
    <row r="15" spans="1:6" x14ac:dyDescent="0.2">
      <c r="A15" s="27" t="s">
        <v>189</v>
      </c>
      <c r="B15" s="27" t="s">
        <v>188</v>
      </c>
      <c r="C15" s="27" t="s">
        <v>190</v>
      </c>
      <c r="D15" s="31">
        <v>122398</v>
      </c>
      <c r="E15" s="29">
        <v>973.12529900000004</v>
      </c>
      <c r="F15" s="30">
        <v>1.3121339647783199</v>
      </c>
    </row>
    <row r="16" spans="1:6" x14ac:dyDescent="0.2">
      <c r="A16" s="27" t="s">
        <v>307</v>
      </c>
      <c r="B16" s="27" t="s">
        <v>306</v>
      </c>
      <c r="C16" s="27" t="s">
        <v>97</v>
      </c>
      <c r="D16" s="31">
        <v>102380</v>
      </c>
      <c r="E16" s="29">
        <v>960.17083000000002</v>
      </c>
      <c r="F16" s="30">
        <v>1.2946665340291299</v>
      </c>
    </row>
    <row r="17" spans="1:9" x14ac:dyDescent="0.2">
      <c r="A17" s="27" t="s">
        <v>309</v>
      </c>
      <c r="B17" s="27" t="s">
        <v>308</v>
      </c>
      <c r="C17" s="27" t="s">
        <v>144</v>
      </c>
      <c r="D17" s="31">
        <v>15439</v>
      </c>
      <c r="E17" s="29">
        <v>770.20539299999996</v>
      </c>
      <c r="F17" s="30">
        <v>1.0385226414822999</v>
      </c>
    </row>
    <row r="18" spans="1:9" x14ac:dyDescent="0.2">
      <c r="A18" s="27" t="s">
        <v>311</v>
      </c>
      <c r="B18" s="27" t="s">
        <v>310</v>
      </c>
      <c r="C18" s="27" t="s">
        <v>97</v>
      </c>
      <c r="D18" s="31">
        <v>23172</v>
      </c>
      <c r="E18" s="29">
        <v>719.83817999999997</v>
      </c>
      <c r="F18" s="30">
        <v>0.97060895045357298</v>
      </c>
    </row>
    <row r="19" spans="1:9" x14ac:dyDescent="0.2">
      <c r="A19" s="27" t="s">
        <v>313</v>
      </c>
      <c r="B19" s="27" t="s">
        <v>312</v>
      </c>
      <c r="C19" s="27" t="s">
        <v>144</v>
      </c>
      <c r="D19" s="31">
        <v>35267</v>
      </c>
      <c r="E19" s="29">
        <v>582.45213850000005</v>
      </c>
      <c r="F19" s="30">
        <v>0.78536159173847098</v>
      </c>
    </row>
    <row r="20" spans="1:9" x14ac:dyDescent="0.2">
      <c r="A20" s="27" t="s">
        <v>315</v>
      </c>
      <c r="B20" s="27" t="s">
        <v>314</v>
      </c>
      <c r="C20" s="27" t="s">
        <v>97</v>
      </c>
      <c r="D20" s="31">
        <v>101542</v>
      </c>
      <c r="E20" s="29">
        <v>377.63469800000001</v>
      </c>
      <c r="F20" s="30">
        <v>0.50919168788828595</v>
      </c>
    </row>
    <row r="21" spans="1:9" x14ac:dyDescent="0.2">
      <c r="A21" s="27" t="s">
        <v>317</v>
      </c>
      <c r="B21" s="27" t="s">
        <v>316</v>
      </c>
      <c r="C21" s="27" t="s">
        <v>97</v>
      </c>
      <c r="D21" s="31">
        <v>63629</v>
      </c>
      <c r="E21" s="29">
        <v>229.573432</v>
      </c>
      <c r="F21" s="30">
        <v>0.30955016568521598</v>
      </c>
    </row>
    <row r="22" spans="1:9" x14ac:dyDescent="0.2">
      <c r="A22" s="26" t="s">
        <v>33</v>
      </c>
      <c r="B22" s="26"/>
      <c r="C22" s="26"/>
      <c r="D22" s="32"/>
      <c r="E22" s="33">
        <f>SUM(E7:E21)</f>
        <v>47511.805885499998</v>
      </c>
      <c r="F22" s="34">
        <f>SUM(F7:F21)</f>
        <v>64.063542787740133</v>
      </c>
      <c r="G22" s="18"/>
      <c r="H22" s="18"/>
      <c r="I22" s="18"/>
    </row>
    <row r="23" spans="1:9" x14ac:dyDescent="0.2">
      <c r="A23" s="27"/>
      <c r="B23" s="27"/>
      <c r="C23" s="27"/>
      <c r="D23" s="28"/>
      <c r="E23" s="29"/>
      <c r="F23" s="30"/>
    </row>
    <row r="24" spans="1:9" x14ac:dyDescent="0.2">
      <c r="A24" s="26" t="s">
        <v>285</v>
      </c>
      <c r="B24" s="27"/>
      <c r="C24" s="27"/>
      <c r="D24" s="28"/>
      <c r="E24" s="29"/>
      <c r="F24" s="30"/>
    </row>
    <row r="25" spans="1:9" x14ac:dyDescent="0.2">
      <c r="A25" s="27" t="s">
        <v>319</v>
      </c>
      <c r="B25" s="27" t="s">
        <v>318</v>
      </c>
      <c r="C25" s="27" t="s">
        <v>97</v>
      </c>
      <c r="D25" s="31">
        <v>82135</v>
      </c>
      <c r="E25" s="29">
        <v>1636.278386</v>
      </c>
      <c r="F25" s="30">
        <v>2.2063103778203699</v>
      </c>
    </row>
    <row r="26" spans="1:9" x14ac:dyDescent="0.2">
      <c r="A26" s="27" t="s">
        <v>321</v>
      </c>
      <c r="B26" s="27" t="s">
        <v>320</v>
      </c>
      <c r="C26" s="27" t="s">
        <v>97</v>
      </c>
      <c r="D26" s="31">
        <v>25281</v>
      </c>
      <c r="E26" s="29">
        <v>1611.8854470000001</v>
      </c>
      <c r="F26" s="30">
        <v>2.1734196454598398</v>
      </c>
    </row>
    <row r="27" spans="1:9" x14ac:dyDescent="0.2">
      <c r="A27" s="27" t="s">
        <v>323</v>
      </c>
      <c r="B27" s="27" t="s">
        <v>322</v>
      </c>
      <c r="C27" s="27" t="s">
        <v>297</v>
      </c>
      <c r="D27" s="31">
        <v>78000</v>
      </c>
      <c r="E27" s="29">
        <v>1330.8469729999999</v>
      </c>
      <c r="F27" s="30">
        <v>1.7944755079229699</v>
      </c>
    </row>
    <row r="28" spans="1:9" x14ac:dyDescent="0.2">
      <c r="A28" s="27" t="s">
        <v>325</v>
      </c>
      <c r="B28" s="27" t="s">
        <v>324</v>
      </c>
      <c r="C28" s="27" t="s">
        <v>97</v>
      </c>
      <c r="D28" s="31">
        <v>67050</v>
      </c>
      <c r="E28" s="29">
        <v>1088.524985</v>
      </c>
      <c r="F28" s="30">
        <v>1.46773555861311</v>
      </c>
    </row>
    <row r="29" spans="1:9" x14ac:dyDescent="0.2">
      <c r="A29" s="27" t="s">
        <v>327</v>
      </c>
      <c r="B29" s="27" t="s">
        <v>326</v>
      </c>
      <c r="C29" s="27" t="s">
        <v>328</v>
      </c>
      <c r="D29" s="31">
        <v>8200</v>
      </c>
      <c r="E29" s="29">
        <v>1075.7571829999999</v>
      </c>
      <c r="F29" s="30">
        <v>1.4505198242395601</v>
      </c>
    </row>
    <row r="30" spans="1:9" x14ac:dyDescent="0.2">
      <c r="A30" s="27" t="s">
        <v>296</v>
      </c>
      <c r="B30" s="27" t="s">
        <v>295</v>
      </c>
      <c r="C30" s="27" t="s">
        <v>297</v>
      </c>
      <c r="D30" s="31">
        <v>37000</v>
      </c>
      <c r="E30" s="29">
        <v>1067.054474</v>
      </c>
      <c r="F30" s="30">
        <v>1.43878534351419</v>
      </c>
    </row>
    <row r="31" spans="1:9" x14ac:dyDescent="0.2">
      <c r="A31" s="27" t="s">
        <v>330</v>
      </c>
      <c r="B31" s="27" t="s">
        <v>329</v>
      </c>
      <c r="C31" s="27" t="s">
        <v>297</v>
      </c>
      <c r="D31" s="31">
        <v>22900</v>
      </c>
      <c r="E31" s="29">
        <v>1036.3405580000001</v>
      </c>
      <c r="F31" s="30">
        <v>1.3973715888657801</v>
      </c>
    </row>
    <row r="32" spans="1:9" x14ac:dyDescent="0.2">
      <c r="A32" s="27" t="s">
        <v>332</v>
      </c>
      <c r="B32" s="27" t="s">
        <v>331</v>
      </c>
      <c r="C32" s="27" t="s">
        <v>97</v>
      </c>
      <c r="D32" s="31">
        <v>434</v>
      </c>
      <c r="E32" s="29">
        <v>969.06908669999996</v>
      </c>
      <c r="F32" s="30">
        <v>1.30666468560877</v>
      </c>
    </row>
    <row r="33" spans="1:9" x14ac:dyDescent="0.2">
      <c r="A33" s="27" t="s">
        <v>334</v>
      </c>
      <c r="B33" s="27" t="s">
        <v>333</v>
      </c>
      <c r="C33" s="27" t="s">
        <v>335</v>
      </c>
      <c r="D33" s="31">
        <v>5173</v>
      </c>
      <c r="E33" s="29">
        <v>898.23207149999996</v>
      </c>
      <c r="F33" s="30">
        <v>1.2111501062396499</v>
      </c>
    </row>
    <row r="34" spans="1:9" x14ac:dyDescent="0.2">
      <c r="A34" s="27" t="s">
        <v>337</v>
      </c>
      <c r="B34" s="27" t="s">
        <v>336</v>
      </c>
      <c r="C34" s="27" t="s">
        <v>97</v>
      </c>
      <c r="D34" s="31">
        <v>3100</v>
      </c>
      <c r="E34" s="29">
        <v>719.57242380000002</v>
      </c>
      <c r="F34" s="30">
        <v>0.97025061249161804</v>
      </c>
    </row>
    <row r="35" spans="1:9" x14ac:dyDescent="0.2">
      <c r="A35" s="27" t="s">
        <v>339</v>
      </c>
      <c r="B35" s="27" t="s">
        <v>338</v>
      </c>
      <c r="C35" s="27" t="s">
        <v>97</v>
      </c>
      <c r="D35" s="31">
        <v>24465</v>
      </c>
      <c r="E35" s="29">
        <v>682.96300729999996</v>
      </c>
      <c r="F35" s="30">
        <v>0.92088753574319804</v>
      </c>
    </row>
    <row r="36" spans="1:9" x14ac:dyDescent="0.2">
      <c r="A36" s="27" t="s">
        <v>341</v>
      </c>
      <c r="B36" s="27" t="s">
        <v>340</v>
      </c>
      <c r="C36" s="27" t="s">
        <v>97</v>
      </c>
      <c r="D36" s="31">
        <v>23341</v>
      </c>
      <c r="E36" s="29">
        <v>653.50193999999999</v>
      </c>
      <c r="F36" s="30">
        <v>0.88116308599076199</v>
      </c>
    </row>
    <row r="37" spans="1:9" x14ac:dyDescent="0.2">
      <c r="A37" s="27" t="s">
        <v>343</v>
      </c>
      <c r="B37" s="27" t="s">
        <v>342</v>
      </c>
      <c r="C37" s="27" t="s">
        <v>297</v>
      </c>
      <c r="D37" s="31">
        <v>14982</v>
      </c>
      <c r="E37" s="29">
        <v>545.94378489999997</v>
      </c>
      <c r="F37" s="30">
        <v>0.73613478527693599</v>
      </c>
    </row>
    <row r="38" spans="1:9" x14ac:dyDescent="0.2">
      <c r="A38" s="27" t="s">
        <v>345</v>
      </c>
      <c r="B38" s="27" t="s">
        <v>344</v>
      </c>
      <c r="C38" s="27" t="s">
        <v>97</v>
      </c>
      <c r="D38" s="31">
        <v>267</v>
      </c>
      <c r="E38" s="29">
        <v>539.3002808</v>
      </c>
      <c r="F38" s="30">
        <v>0.72717687679000997</v>
      </c>
    </row>
    <row r="39" spans="1:9" x14ac:dyDescent="0.2">
      <c r="A39" s="27" t="s">
        <v>347</v>
      </c>
      <c r="B39" s="27" t="s">
        <v>346</v>
      </c>
      <c r="C39" s="27" t="s">
        <v>104</v>
      </c>
      <c r="D39" s="31">
        <v>3250</v>
      </c>
      <c r="E39" s="29">
        <v>374.2599452</v>
      </c>
      <c r="F39" s="30">
        <v>0.50464126896878903</v>
      </c>
    </row>
    <row r="40" spans="1:9" x14ac:dyDescent="0.2">
      <c r="A40" s="27" t="s">
        <v>349</v>
      </c>
      <c r="B40" s="27" t="s">
        <v>348</v>
      </c>
      <c r="C40" s="27" t="s">
        <v>144</v>
      </c>
      <c r="D40" s="31">
        <v>33700</v>
      </c>
      <c r="E40" s="29">
        <v>367.68523490000001</v>
      </c>
      <c r="F40" s="30">
        <v>0.49577612004904298</v>
      </c>
    </row>
    <row r="41" spans="1:9" x14ac:dyDescent="0.2">
      <c r="A41" s="27" t="s">
        <v>351</v>
      </c>
      <c r="B41" s="27" t="s">
        <v>350</v>
      </c>
      <c r="C41" s="27" t="s">
        <v>97</v>
      </c>
      <c r="D41" s="31">
        <v>8000</v>
      </c>
      <c r="E41" s="29">
        <v>361.38774710000001</v>
      </c>
      <c r="F41" s="30">
        <v>0.48728476991802799</v>
      </c>
    </row>
    <row r="42" spans="1:9" x14ac:dyDescent="0.2">
      <c r="A42" s="27" t="s">
        <v>353</v>
      </c>
      <c r="B42" s="27" t="s">
        <v>352</v>
      </c>
      <c r="C42" s="27" t="s">
        <v>97</v>
      </c>
      <c r="D42" s="31">
        <v>2743</v>
      </c>
      <c r="E42" s="29">
        <v>352.03276640000001</v>
      </c>
      <c r="F42" s="30">
        <v>0.47467078492665099</v>
      </c>
    </row>
    <row r="43" spans="1:9" x14ac:dyDescent="0.2">
      <c r="A43" s="27" t="s">
        <v>355</v>
      </c>
      <c r="B43" s="27" t="s">
        <v>354</v>
      </c>
      <c r="C43" s="27" t="s">
        <v>297</v>
      </c>
      <c r="D43" s="31">
        <v>849</v>
      </c>
      <c r="E43" s="29">
        <v>306.1142701</v>
      </c>
      <c r="F43" s="30">
        <v>0.41275561463080801</v>
      </c>
    </row>
    <row r="44" spans="1:9" x14ac:dyDescent="0.2">
      <c r="A44" s="27" t="s">
        <v>357</v>
      </c>
      <c r="B44" s="27" t="s">
        <v>356</v>
      </c>
      <c r="C44" s="27" t="s">
        <v>273</v>
      </c>
      <c r="D44" s="31">
        <v>773</v>
      </c>
      <c r="E44" s="29">
        <v>304.96035899999998</v>
      </c>
      <c r="F44" s="30">
        <v>0.41119971432876001</v>
      </c>
    </row>
    <row r="45" spans="1:9" x14ac:dyDescent="0.2">
      <c r="A45" s="27" t="s">
        <v>359</v>
      </c>
      <c r="B45" s="27" t="s">
        <v>358</v>
      </c>
      <c r="C45" s="27" t="s">
        <v>97</v>
      </c>
      <c r="D45" s="31">
        <v>1310</v>
      </c>
      <c r="E45" s="29">
        <v>128.45406550000001</v>
      </c>
      <c r="F45" s="30">
        <v>0.173203741008083</v>
      </c>
    </row>
    <row r="46" spans="1:9" x14ac:dyDescent="0.2">
      <c r="A46" s="27" t="s">
        <v>361</v>
      </c>
      <c r="B46" s="27" t="s">
        <v>360</v>
      </c>
      <c r="C46" s="27" t="s">
        <v>97</v>
      </c>
      <c r="D46" s="31">
        <v>381</v>
      </c>
      <c r="E46" s="29">
        <v>10.1953838</v>
      </c>
      <c r="F46" s="30">
        <v>1.37471601875707E-2</v>
      </c>
    </row>
    <row r="47" spans="1:9" x14ac:dyDescent="0.2">
      <c r="A47" s="26" t="s">
        <v>33</v>
      </c>
      <c r="B47" s="26"/>
      <c r="C47" s="26"/>
      <c r="D47" s="32"/>
      <c r="E47" s="33">
        <f>SUM(E24:E46)</f>
        <v>16060.360373000003</v>
      </c>
      <c r="F47" s="34">
        <f>SUM(F24:F46)</f>
        <v>21.655324708594495</v>
      </c>
      <c r="G47" s="18"/>
      <c r="H47" s="18"/>
      <c r="I47" s="18"/>
    </row>
    <row r="48" spans="1:9" x14ac:dyDescent="0.2">
      <c r="A48" s="27"/>
      <c r="B48" s="27"/>
      <c r="C48" s="27"/>
      <c r="D48" s="28"/>
      <c r="E48" s="29"/>
      <c r="F48" s="30"/>
    </row>
    <row r="49" spans="1:9" x14ac:dyDescent="0.2">
      <c r="A49" s="26" t="s">
        <v>362</v>
      </c>
      <c r="B49" s="27"/>
      <c r="C49" s="27"/>
      <c r="D49" s="28"/>
      <c r="E49" s="29"/>
      <c r="F49" s="30"/>
    </row>
    <row r="50" spans="1:9" x14ac:dyDescent="0.2">
      <c r="A50" s="27" t="s">
        <v>364</v>
      </c>
      <c r="B50" s="27" t="s">
        <v>363</v>
      </c>
      <c r="C50" s="27" t="s">
        <v>365</v>
      </c>
      <c r="D50" s="31">
        <v>116868.481</v>
      </c>
      <c r="E50" s="29">
        <v>5160.6680329999999</v>
      </c>
      <c r="F50" s="30">
        <v>6.9584952873011501</v>
      </c>
    </row>
    <row r="51" spans="1:9" x14ac:dyDescent="0.2">
      <c r="A51" s="26" t="s">
        <v>33</v>
      </c>
      <c r="B51" s="26"/>
      <c r="C51" s="26"/>
      <c r="D51" s="32"/>
      <c r="E51" s="33">
        <f>SUM(E50:E50)</f>
        <v>5160.6680329999999</v>
      </c>
      <c r="F51" s="34">
        <f>SUM(F50:F50)</f>
        <v>6.9584952873011501</v>
      </c>
      <c r="G51" s="18"/>
      <c r="H51" s="18"/>
      <c r="I51" s="18"/>
    </row>
    <row r="52" spans="1:9" x14ac:dyDescent="0.2">
      <c r="A52" s="27"/>
      <c r="B52" s="27"/>
      <c r="C52" s="27"/>
      <c r="D52" s="28"/>
      <c r="E52" s="29"/>
      <c r="F52" s="30"/>
    </row>
    <row r="53" spans="1:9" x14ac:dyDescent="0.2">
      <c r="A53" s="26" t="s">
        <v>35</v>
      </c>
      <c r="B53" s="26"/>
      <c r="C53" s="26"/>
      <c r="D53" s="32"/>
      <c r="E53" s="33">
        <f>E22+E47+E51</f>
        <v>68732.834291499996</v>
      </c>
      <c r="F53" s="34">
        <f>F22+F47+F51</f>
        <v>92.677362783635772</v>
      </c>
      <c r="G53" s="18"/>
      <c r="H53" s="18"/>
      <c r="I53" s="18"/>
    </row>
    <row r="54" spans="1:9" x14ac:dyDescent="0.2">
      <c r="A54" s="26"/>
      <c r="B54" s="26"/>
      <c r="C54" s="26"/>
      <c r="D54" s="32"/>
      <c r="E54" s="33"/>
      <c r="F54" s="34"/>
      <c r="G54" s="18"/>
      <c r="H54" s="18"/>
      <c r="I54" s="18"/>
    </row>
    <row r="55" spans="1:9" x14ac:dyDescent="0.2">
      <c r="A55" s="26" t="s">
        <v>37</v>
      </c>
      <c r="B55" s="26"/>
      <c r="C55" s="26"/>
      <c r="D55" s="32"/>
      <c r="E55" s="33">
        <f>E57-(E22+E47+E51)</f>
        <v>5430.7286618000071</v>
      </c>
      <c r="F55" s="34">
        <f>F57-(F22+F47+F51)</f>
        <v>7.3226372163642282</v>
      </c>
      <c r="G55" s="18"/>
      <c r="H55" s="18"/>
      <c r="I55" s="18"/>
    </row>
    <row r="56" spans="1:9" x14ac:dyDescent="0.2">
      <c r="A56" s="26"/>
      <c r="B56" s="26"/>
      <c r="C56" s="26"/>
      <c r="D56" s="32"/>
      <c r="E56" s="33"/>
      <c r="F56" s="34"/>
      <c r="G56" s="18"/>
      <c r="H56" s="18"/>
      <c r="I56" s="18"/>
    </row>
    <row r="57" spans="1:9" x14ac:dyDescent="0.2">
      <c r="A57" s="35" t="s">
        <v>36</v>
      </c>
      <c r="B57" s="35"/>
      <c r="C57" s="35"/>
      <c r="D57" s="36"/>
      <c r="E57" s="37">
        <v>74163.562953300003</v>
      </c>
      <c r="F57" s="38">
        <v>100</v>
      </c>
      <c r="G57" s="18"/>
      <c r="H57" s="18"/>
      <c r="I57" s="18"/>
    </row>
    <row r="60" spans="1:9" x14ac:dyDescent="0.2">
      <c r="A60" s="18" t="s">
        <v>39</v>
      </c>
    </row>
    <row r="61" spans="1:9" x14ac:dyDescent="0.2">
      <c r="A61" s="18" t="s">
        <v>40</v>
      </c>
    </row>
    <row r="62" spans="1:9" x14ac:dyDescent="0.2">
      <c r="A62" s="18" t="s">
        <v>41</v>
      </c>
      <c r="B62" s="18"/>
      <c r="C62" s="39" t="s">
        <v>43</v>
      </c>
      <c r="D62" s="19" t="s">
        <v>42</v>
      </c>
    </row>
    <row r="63" spans="1:9" x14ac:dyDescent="0.2">
      <c r="A63" s="9" t="s">
        <v>62</v>
      </c>
      <c r="C63" s="40">
        <v>316.30450000000002</v>
      </c>
      <c r="D63" s="40">
        <v>332.85640000000001</v>
      </c>
    </row>
    <row r="64" spans="1:9" x14ac:dyDescent="0.2">
      <c r="A64" s="9" t="s">
        <v>84</v>
      </c>
      <c r="C64" s="40">
        <v>42.619399999999999</v>
      </c>
      <c r="D64" s="40">
        <v>41.1175</v>
      </c>
    </row>
    <row r="65" spans="1:4" x14ac:dyDescent="0.2">
      <c r="A65" s="9" t="s">
        <v>65</v>
      </c>
      <c r="C65" s="40">
        <v>334.2971</v>
      </c>
      <c r="D65" s="40">
        <v>353.50170000000003</v>
      </c>
    </row>
    <row r="66" spans="1:4" x14ac:dyDescent="0.2">
      <c r="A66" s="9" t="s">
        <v>85</v>
      </c>
      <c r="C66" s="40">
        <v>45.6036</v>
      </c>
      <c r="D66" s="40">
        <v>44.476700000000001</v>
      </c>
    </row>
    <row r="68" spans="1:4" x14ac:dyDescent="0.2">
      <c r="A68" s="18" t="s">
        <v>45</v>
      </c>
    </row>
    <row r="69" spans="1:4" x14ac:dyDescent="0.2">
      <c r="A69" s="79" t="s">
        <v>59</v>
      </c>
      <c r="B69" s="80"/>
      <c r="C69" s="43" t="s">
        <v>60</v>
      </c>
    </row>
    <row r="70" spans="1:4" x14ac:dyDescent="0.2">
      <c r="A70" s="75" t="s">
        <v>84</v>
      </c>
      <c r="B70" s="76"/>
      <c r="C70" s="44">
        <v>4</v>
      </c>
    </row>
    <row r="71" spans="1:4" x14ac:dyDescent="0.2">
      <c r="A71" s="75" t="s">
        <v>85</v>
      </c>
      <c r="B71" s="76"/>
      <c r="C71" s="44">
        <v>4</v>
      </c>
    </row>
    <row r="72" spans="1:4" x14ac:dyDescent="0.2">
      <c r="A72" s="9" t="s">
        <v>61</v>
      </c>
    </row>
    <row r="73" spans="1:4" x14ac:dyDescent="0.2">
      <c r="A73" s="9" t="s">
        <v>44</v>
      </c>
    </row>
    <row r="75" spans="1:4" x14ac:dyDescent="0.2">
      <c r="A75" s="18" t="s">
        <v>213</v>
      </c>
      <c r="D75" s="45">
        <v>0.15809999999999999</v>
      </c>
    </row>
    <row r="77" spans="1:4" x14ac:dyDescent="0.2">
      <c r="A77" s="18" t="s">
        <v>761</v>
      </c>
      <c r="D77" s="41" t="s">
        <v>46</v>
      </c>
    </row>
    <row r="78" spans="1:4" x14ac:dyDescent="0.2">
      <c r="A78" s="9" t="s">
        <v>759</v>
      </c>
    </row>
    <row r="79" spans="1:4" x14ac:dyDescent="0.2">
      <c r="A79" s="50" t="s">
        <v>760</v>
      </c>
    </row>
    <row r="80" spans="1:4" ht="14.4" x14ac:dyDescent="0.3">
      <c r="A80" s="53"/>
    </row>
    <row r="81" spans="1:1" x14ac:dyDescent="0.2">
      <c r="A81" s="18" t="s">
        <v>762</v>
      </c>
    </row>
    <row r="82" spans="1:1" x14ac:dyDescent="0.2">
      <c r="A82" s="18"/>
    </row>
    <row r="83" spans="1:1" x14ac:dyDescent="0.2">
      <c r="A83" s="48" t="s">
        <v>798</v>
      </c>
    </row>
    <row r="84" spans="1:1" x14ac:dyDescent="0.2">
      <c r="A84" s="51"/>
    </row>
    <row r="85" spans="1:1" x14ac:dyDescent="0.2">
      <c r="A85" s="52"/>
    </row>
    <row r="86" spans="1:1" x14ac:dyDescent="0.2">
      <c r="A86" s="52"/>
    </row>
    <row r="87" spans="1:1" x14ac:dyDescent="0.2">
      <c r="A87" s="52"/>
    </row>
    <row r="88" spans="1:1" x14ac:dyDescent="0.2">
      <c r="A88" s="52"/>
    </row>
    <row r="89" spans="1:1" x14ac:dyDescent="0.2">
      <c r="A89" s="52"/>
    </row>
    <row r="90" spans="1:1" x14ac:dyDescent="0.2">
      <c r="A90" s="52"/>
    </row>
    <row r="91" spans="1:1" x14ac:dyDescent="0.2">
      <c r="A91" s="52"/>
    </row>
    <row r="92" spans="1:1" x14ac:dyDescent="0.2">
      <c r="A92" s="52"/>
    </row>
    <row r="93" spans="1:1" x14ac:dyDescent="0.2">
      <c r="A93" s="52"/>
    </row>
    <row r="94" spans="1:1" x14ac:dyDescent="0.2">
      <c r="A94" s="52"/>
    </row>
    <row r="95" spans="1:1" x14ac:dyDescent="0.2">
      <c r="A95" s="52"/>
    </row>
    <row r="96" spans="1:1" x14ac:dyDescent="0.2">
      <c r="A96" s="52"/>
    </row>
    <row r="97" spans="1:1" x14ac:dyDescent="0.2">
      <c r="A97" s="48" t="s">
        <v>763</v>
      </c>
    </row>
    <row r="98" spans="1:1" x14ac:dyDescent="0.2">
      <c r="A98" s="52"/>
    </row>
    <row r="99" spans="1:1" x14ac:dyDescent="0.2">
      <c r="A99" s="48" t="s">
        <v>799</v>
      </c>
    </row>
    <row r="100" spans="1:1" x14ac:dyDescent="0.2">
      <c r="A100" s="52"/>
    </row>
    <row r="101" spans="1:1" x14ac:dyDescent="0.2">
      <c r="A101" s="52"/>
    </row>
    <row r="102" spans="1:1" x14ac:dyDescent="0.2">
      <c r="A102" s="52"/>
    </row>
    <row r="103" spans="1:1" x14ac:dyDescent="0.2">
      <c r="A103" s="52"/>
    </row>
    <row r="104" spans="1:1" x14ac:dyDescent="0.2">
      <c r="A104" s="52"/>
    </row>
    <row r="105" spans="1:1" x14ac:dyDescent="0.2">
      <c r="A105" s="52"/>
    </row>
    <row r="106" spans="1:1" x14ac:dyDescent="0.2">
      <c r="A106" s="52"/>
    </row>
    <row r="107" spans="1:1" x14ac:dyDescent="0.2">
      <c r="A107" s="52"/>
    </row>
    <row r="108" spans="1:1" x14ac:dyDescent="0.2">
      <c r="A108" s="52"/>
    </row>
    <row r="109" spans="1:1" x14ac:dyDescent="0.2">
      <c r="A109" s="52"/>
    </row>
    <row r="110" spans="1:1" x14ac:dyDescent="0.2">
      <c r="A110" s="52"/>
    </row>
    <row r="111" spans="1:1" x14ac:dyDescent="0.2">
      <c r="A111" s="52"/>
    </row>
  </sheetData>
  <mergeCells count="4">
    <mergeCell ref="A1:F1"/>
    <mergeCell ref="A69:B69"/>
    <mergeCell ref="A70:B70"/>
    <mergeCell ref="A71:B71"/>
  </mergeCells>
  <conditionalFormatting sqref="F2:F3 F5:F65533">
    <cfRule type="cellIs" dxfId="52" priority="1" stopIfTrue="1" operator="between">
      <formula>0.009</formula>
      <formula>-0.009</formula>
    </cfRule>
  </conditionalFormatting>
  <hyperlinks>
    <hyperlink ref="A79" r:id="rId1" xr:uid="{00000000-0004-0000-15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I132"/>
  <sheetViews>
    <sheetView workbookViewId="0">
      <selection sqref="A1:H1"/>
    </sheetView>
  </sheetViews>
  <sheetFormatPr defaultColWidth="9.21875" defaultRowHeight="10.199999999999999" x14ac:dyDescent="0.2"/>
  <cols>
    <col min="1" max="1" width="38.77734375" style="9" bestFit="1" customWidth="1"/>
    <col min="2" max="2" width="34.21875" style="9" bestFit="1" customWidth="1"/>
    <col min="3" max="3" width="20" style="9" bestFit="1" customWidth="1"/>
    <col min="4" max="4" width="15.21875" style="10" bestFit="1" customWidth="1"/>
    <col min="5" max="5" width="23" style="13" bestFit="1" customWidth="1"/>
    <col min="6" max="6" width="13.5546875" style="14" bestFit="1" customWidth="1"/>
    <col min="7" max="7" width="17.77734375" style="9" customWidth="1"/>
    <col min="8" max="8" width="12.5546875" style="9" customWidth="1"/>
    <col min="9" max="16384" width="9.21875" style="9"/>
  </cols>
  <sheetData>
    <row r="1" spans="1:8" s="1" customFormat="1" ht="15" customHeight="1" x14ac:dyDescent="0.2">
      <c r="A1" s="77" t="s">
        <v>13</v>
      </c>
      <c r="B1" s="78"/>
      <c r="C1" s="78"/>
      <c r="D1" s="78"/>
      <c r="E1" s="78"/>
      <c r="F1" s="78"/>
      <c r="G1" s="78"/>
      <c r="H1" s="78"/>
    </row>
    <row r="2" spans="1:8" s="1" customFormat="1" ht="11.4" x14ac:dyDescent="0.2">
      <c r="D2" s="6"/>
      <c r="E2" s="7"/>
      <c r="F2" s="12"/>
    </row>
    <row r="3" spans="1:8" s="1" customFormat="1" ht="12" x14ac:dyDescent="0.2">
      <c r="A3" s="11" t="s">
        <v>7</v>
      </c>
      <c r="B3" s="2"/>
      <c r="C3" s="3"/>
      <c r="D3" s="4"/>
      <c r="E3" s="5"/>
      <c r="F3" s="12"/>
    </row>
    <row r="4" spans="1:8" s="1" customFormat="1" ht="51" x14ac:dyDescent="0.2">
      <c r="A4" s="8" t="s">
        <v>2</v>
      </c>
      <c r="B4" s="8" t="s">
        <v>0</v>
      </c>
      <c r="C4" s="17" t="s">
        <v>257</v>
      </c>
      <c r="D4" s="16" t="s">
        <v>1</v>
      </c>
      <c r="E4" s="15" t="s">
        <v>3</v>
      </c>
      <c r="F4" s="46" t="s">
        <v>743</v>
      </c>
      <c r="G4" s="46" t="s">
        <v>744</v>
      </c>
      <c r="H4" s="47" t="s">
        <v>745</v>
      </c>
    </row>
    <row r="5" spans="1:8" x14ac:dyDescent="0.2">
      <c r="A5" s="21" t="s">
        <v>91</v>
      </c>
      <c r="B5" s="22"/>
      <c r="C5" s="22"/>
      <c r="D5" s="23"/>
      <c r="E5" s="24"/>
      <c r="F5" s="25"/>
      <c r="G5" s="25"/>
      <c r="H5" s="25"/>
    </row>
    <row r="6" spans="1:8" x14ac:dyDescent="0.2">
      <c r="A6" s="26" t="s">
        <v>32</v>
      </c>
      <c r="B6" s="27"/>
      <c r="C6" s="27"/>
      <c r="D6" s="28"/>
      <c r="E6" s="29"/>
      <c r="F6" s="30"/>
      <c r="G6" s="30"/>
      <c r="H6" s="30"/>
    </row>
    <row r="7" spans="1:8" x14ac:dyDescent="0.2">
      <c r="A7" s="27" t="s">
        <v>367</v>
      </c>
      <c r="B7" s="27" t="s">
        <v>366</v>
      </c>
      <c r="C7" s="27" t="s">
        <v>368</v>
      </c>
      <c r="D7" s="31">
        <v>7458603</v>
      </c>
      <c r="E7" s="29">
        <v>37281.827100000002</v>
      </c>
      <c r="F7" s="30">
        <v>5.1716583888372902</v>
      </c>
      <c r="G7" s="30"/>
      <c r="H7" s="30"/>
    </row>
    <row r="8" spans="1:8" x14ac:dyDescent="0.2">
      <c r="A8" s="27" t="s">
        <v>370</v>
      </c>
      <c r="B8" s="27" t="s">
        <v>369</v>
      </c>
      <c r="C8" s="27" t="s">
        <v>273</v>
      </c>
      <c r="D8" s="31">
        <v>1487967</v>
      </c>
      <c r="E8" s="29">
        <v>33203.983610000003</v>
      </c>
      <c r="F8" s="30">
        <v>4.6059883255955603</v>
      </c>
      <c r="G8" s="30"/>
      <c r="H8" s="30"/>
    </row>
    <row r="9" spans="1:8" x14ac:dyDescent="0.2">
      <c r="A9" s="27" t="s">
        <v>372</v>
      </c>
      <c r="B9" s="27" t="s">
        <v>371</v>
      </c>
      <c r="C9" s="27" t="s">
        <v>97</v>
      </c>
      <c r="D9" s="31">
        <v>4577593</v>
      </c>
      <c r="E9" s="29">
        <v>29582.694759999998</v>
      </c>
      <c r="F9" s="30">
        <v>4.1036505831541401</v>
      </c>
      <c r="G9" s="30"/>
      <c r="H9" s="30"/>
    </row>
    <row r="10" spans="1:8" x14ac:dyDescent="0.2">
      <c r="A10" s="27" t="s">
        <v>374</v>
      </c>
      <c r="B10" s="27" t="s">
        <v>373</v>
      </c>
      <c r="C10" s="27" t="s">
        <v>165</v>
      </c>
      <c r="D10" s="31">
        <v>3839560</v>
      </c>
      <c r="E10" s="29">
        <v>25753.848699999999</v>
      </c>
      <c r="F10" s="30">
        <v>3.5725209313628601</v>
      </c>
      <c r="G10" s="30"/>
      <c r="H10" s="30"/>
    </row>
    <row r="11" spans="1:8" x14ac:dyDescent="0.2">
      <c r="A11" s="27" t="s">
        <v>376</v>
      </c>
      <c r="B11" s="27" t="s">
        <v>375</v>
      </c>
      <c r="C11" s="27" t="s">
        <v>114</v>
      </c>
      <c r="D11" s="31">
        <v>5076976</v>
      </c>
      <c r="E11" s="29">
        <v>23854.171740000002</v>
      </c>
      <c r="F11" s="30">
        <v>3.30900164997376</v>
      </c>
      <c r="G11" s="30"/>
      <c r="H11" s="30"/>
    </row>
    <row r="12" spans="1:8" x14ac:dyDescent="0.2">
      <c r="A12" s="27" t="s">
        <v>378</v>
      </c>
      <c r="B12" s="27" t="s">
        <v>377</v>
      </c>
      <c r="C12" s="27" t="s">
        <v>138</v>
      </c>
      <c r="D12" s="31">
        <v>1211988</v>
      </c>
      <c r="E12" s="29">
        <v>21097.075120000001</v>
      </c>
      <c r="F12" s="30">
        <v>2.92654287655012</v>
      </c>
      <c r="G12" s="30"/>
      <c r="H12" s="30"/>
    </row>
    <row r="13" spans="1:8" x14ac:dyDescent="0.2">
      <c r="A13" s="27" t="s">
        <v>231</v>
      </c>
      <c r="B13" s="27" t="s">
        <v>230</v>
      </c>
      <c r="C13" s="27" t="s">
        <v>232</v>
      </c>
      <c r="D13" s="31">
        <v>3812021</v>
      </c>
      <c r="E13" s="29">
        <v>18924.778249999999</v>
      </c>
      <c r="F13" s="30">
        <v>2.6252063218623198</v>
      </c>
      <c r="G13" s="30"/>
      <c r="H13" s="30"/>
    </row>
    <row r="14" spans="1:8" x14ac:dyDescent="0.2">
      <c r="A14" s="27" t="s">
        <v>380</v>
      </c>
      <c r="B14" s="27" t="s">
        <v>379</v>
      </c>
      <c r="C14" s="27" t="s">
        <v>141</v>
      </c>
      <c r="D14" s="31">
        <v>17172603</v>
      </c>
      <c r="E14" s="29">
        <v>18804.00029</v>
      </c>
      <c r="F14" s="30">
        <v>2.6084522516193198</v>
      </c>
      <c r="G14" s="30"/>
      <c r="H14" s="30"/>
    </row>
    <row r="15" spans="1:8" x14ac:dyDescent="0.2">
      <c r="A15" s="27" t="s">
        <v>93</v>
      </c>
      <c r="B15" s="27" t="s">
        <v>92</v>
      </c>
      <c r="C15" s="27" t="s">
        <v>94</v>
      </c>
      <c r="D15" s="31">
        <v>2259945</v>
      </c>
      <c r="E15" s="29">
        <v>17826.44616</v>
      </c>
      <c r="F15" s="30">
        <v>2.4728479529513199</v>
      </c>
      <c r="G15" s="30"/>
      <c r="H15" s="30"/>
    </row>
    <row r="16" spans="1:8" x14ac:dyDescent="0.2">
      <c r="A16" s="27" t="s">
        <v>382</v>
      </c>
      <c r="B16" s="27" t="s">
        <v>381</v>
      </c>
      <c r="C16" s="27" t="s">
        <v>135</v>
      </c>
      <c r="D16" s="31">
        <v>1000416</v>
      </c>
      <c r="E16" s="29">
        <v>16960.552660000001</v>
      </c>
      <c r="F16" s="30">
        <v>2.3527329872576299</v>
      </c>
      <c r="G16" s="30"/>
      <c r="H16" s="30"/>
    </row>
    <row r="17" spans="1:8" x14ac:dyDescent="0.2">
      <c r="A17" s="27" t="s">
        <v>384</v>
      </c>
      <c r="B17" s="27" t="s">
        <v>383</v>
      </c>
      <c r="C17" s="27" t="s">
        <v>385</v>
      </c>
      <c r="D17" s="31">
        <v>2313899</v>
      </c>
      <c r="E17" s="29">
        <v>16765.355200000002</v>
      </c>
      <c r="F17" s="30">
        <v>2.3256555970111501</v>
      </c>
      <c r="G17" s="30"/>
      <c r="H17" s="30"/>
    </row>
    <row r="18" spans="1:8" x14ac:dyDescent="0.2">
      <c r="A18" s="27" t="s">
        <v>387</v>
      </c>
      <c r="B18" s="27" t="s">
        <v>386</v>
      </c>
      <c r="C18" s="27" t="s">
        <v>232</v>
      </c>
      <c r="D18" s="31">
        <v>1882883</v>
      </c>
      <c r="E18" s="29">
        <v>16599.49653</v>
      </c>
      <c r="F18" s="30">
        <v>2.30264802338107</v>
      </c>
      <c r="G18" s="30"/>
      <c r="H18" s="30"/>
    </row>
    <row r="19" spans="1:8" x14ac:dyDescent="0.2">
      <c r="A19" s="27" t="s">
        <v>389</v>
      </c>
      <c r="B19" s="27" t="s">
        <v>388</v>
      </c>
      <c r="C19" s="27" t="s">
        <v>368</v>
      </c>
      <c r="D19" s="31">
        <v>1877633</v>
      </c>
      <c r="E19" s="29">
        <v>15980.534460000001</v>
      </c>
      <c r="F19" s="30">
        <v>2.21678687786636</v>
      </c>
      <c r="G19" s="30"/>
      <c r="H19" s="30"/>
    </row>
    <row r="20" spans="1:8" x14ac:dyDescent="0.2">
      <c r="A20" s="27" t="s">
        <v>391</v>
      </c>
      <c r="B20" s="27" t="s">
        <v>390</v>
      </c>
      <c r="C20" s="27" t="s">
        <v>368</v>
      </c>
      <c r="D20" s="31">
        <v>5061254</v>
      </c>
      <c r="E20" s="29">
        <v>15960.664489999999</v>
      </c>
      <c r="F20" s="30">
        <v>2.21403055648863</v>
      </c>
      <c r="G20" s="30"/>
      <c r="H20" s="30"/>
    </row>
    <row r="21" spans="1:8" x14ac:dyDescent="0.2">
      <c r="A21" s="27" t="s">
        <v>393</v>
      </c>
      <c r="B21" s="27" t="s">
        <v>392</v>
      </c>
      <c r="C21" s="27" t="s">
        <v>273</v>
      </c>
      <c r="D21" s="31">
        <v>3458472</v>
      </c>
      <c r="E21" s="29">
        <v>15032.24855</v>
      </c>
      <c r="F21" s="30">
        <v>2.0852426064894898</v>
      </c>
      <c r="G21" s="30"/>
      <c r="H21" s="30"/>
    </row>
    <row r="22" spans="1:8" x14ac:dyDescent="0.2">
      <c r="A22" s="27" t="s">
        <v>121</v>
      </c>
      <c r="B22" s="27" t="s">
        <v>120</v>
      </c>
      <c r="C22" s="27" t="s">
        <v>122</v>
      </c>
      <c r="D22" s="31">
        <v>1261210</v>
      </c>
      <c r="E22" s="29">
        <v>14923.897929999999</v>
      </c>
      <c r="F22" s="30">
        <v>2.07021243129567</v>
      </c>
      <c r="G22" s="30"/>
      <c r="H22" s="30"/>
    </row>
    <row r="23" spans="1:8" x14ac:dyDescent="0.2">
      <c r="A23" s="27" t="s">
        <v>170</v>
      </c>
      <c r="B23" s="27" t="s">
        <v>169</v>
      </c>
      <c r="C23" s="27" t="s">
        <v>122</v>
      </c>
      <c r="D23" s="31">
        <v>1708713</v>
      </c>
      <c r="E23" s="29">
        <v>14771.82389</v>
      </c>
      <c r="F23" s="30">
        <v>2.0491170331924402</v>
      </c>
      <c r="G23" s="30"/>
      <c r="H23" s="30"/>
    </row>
    <row r="24" spans="1:8" x14ac:dyDescent="0.2">
      <c r="A24" s="27" t="s">
        <v>158</v>
      </c>
      <c r="B24" s="27" t="s">
        <v>157</v>
      </c>
      <c r="C24" s="27" t="s">
        <v>114</v>
      </c>
      <c r="D24" s="31">
        <v>10263765</v>
      </c>
      <c r="E24" s="29">
        <v>14446.249239999999</v>
      </c>
      <c r="F24" s="30">
        <v>2.0039539872572498</v>
      </c>
      <c r="G24" s="30"/>
      <c r="H24" s="30"/>
    </row>
    <row r="25" spans="1:8" x14ac:dyDescent="0.2">
      <c r="A25" s="27" t="s">
        <v>307</v>
      </c>
      <c r="B25" s="27" t="s">
        <v>306</v>
      </c>
      <c r="C25" s="27" t="s">
        <v>97</v>
      </c>
      <c r="D25" s="31">
        <v>1470911</v>
      </c>
      <c r="E25" s="29">
        <v>13794.93881</v>
      </c>
      <c r="F25" s="30">
        <v>1.91360554376461</v>
      </c>
      <c r="G25" s="30"/>
      <c r="H25" s="30"/>
    </row>
    <row r="26" spans="1:8" x14ac:dyDescent="0.2">
      <c r="A26" s="27" t="s">
        <v>395</v>
      </c>
      <c r="B26" s="27" t="s">
        <v>394</v>
      </c>
      <c r="C26" s="27" t="s">
        <v>396</v>
      </c>
      <c r="D26" s="31">
        <v>2280753</v>
      </c>
      <c r="E26" s="29">
        <v>13222.66552</v>
      </c>
      <c r="F26" s="30">
        <v>1.8342209698005301</v>
      </c>
      <c r="G26" s="30"/>
      <c r="H26" s="30"/>
    </row>
    <row r="27" spans="1:8" x14ac:dyDescent="0.2">
      <c r="A27" s="27" t="s">
        <v>398</v>
      </c>
      <c r="B27" s="27" t="s">
        <v>397</v>
      </c>
      <c r="C27" s="27" t="s">
        <v>138</v>
      </c>
      <c r="D27" s="31">
        <v>1830900</v>
      </c>
      <c r="E27" s="29">
        <v>12788.836499999999</v>
      </c>
      <c r="F27" s="30">
        <v>1.7740411002735801</v>
      </c>
      <c r="G27" s="30"/>
      <c r="H27" s="30"/>
    </row>
    <row r="28" spans="1:8" x14ac:dyDescent="0.2">
      <c r="A28" s="27" t="s">
        <v>101</v>
      </c>
      <c r="B28" s="27" t="s">
        <v>100</v>
      </c>
      <c r="C28" s="27" t="s">
        <v>94</v>
      </c>
      <c r="D28" s="31">
        <v>822910</v>
      </c>
      <c r="E28" s="29">
        <v>12225.97387</v>
      </c>
      <c r="F28" s="30">
        <v>1.6959619537125901</v>
      </c>
      <c r="G28" s="30"/>
      <c r="H28" s="30"/>
    </row>
    <row r="29" spans="1:8" x14ac:dyDescent="0.2">
      <c r="A29" s="27" t="s">
        <v>400</v>
      </c>
      <c r="B29" s="27" t="s">
        <v>399</v>
      </c>
      <c r="C29" s="27" t="s">
        <v>396</v>
      </c>
      <c r="D29" s="31">
        <v>282274</v>
      </c>
      <c r="E29" s="29">
        <v>12200.87024</v>
      </c>
      <c r="F29" s="30">
        <v>1.69247962978218</v>
      </c>
      <c r="G29" s="30"/>
      <c r="H29" s="30"/>
    </row>
    <row r="30" spans="1:8" x14ac:dyDescent="0.2">
      <c r="A30" s="27" t="s">
        <v>402</v>
      </c>
      <c r="B30" s="27" t="s">
        <v>401</v>
      </c>
      <c r="C30" s="27" t="s">
        <v>368</v>
      </c>
      <c r="D30" s="31">
        <v>2970190</v>
      </c>
      <c r="E30" s="29">
        <v>12029.2695</v>
      </c>
      <c r="F30" s="30">
        <v>1.6686755280097201</v>
      </c>
      <c r="G30" s="30"/>
      <c r="H30" s="30"/>
    </row>
    <row r="31" spans="1:8" x14ac:dyDescent="0.2">
      <c r="A31" s="27" t="s">
        <v>404</v>
      </c>
      <c r="B31" s="27" t="s">
        <v>403</v>
      </c>
      <c r="C31" s="27" t="s">
        <v>168</v>
      </c>
      <c r="D31" s="31">
        <v>23086857</v>
      </c>
      <c r="E31" s="29">
        <v>11958.99193</v>
      </c>
      <c r="F31" s="30">
        <v>1.6589267680183499</v>
      </c>
      <c r="G31" s="30"/>
      <c r="H31" s="30"/>
    </row>
    <row r="32" spans="1:8" x14ac:dyDescent="0.2">
      <c r="A32" s="27" t="s">
        <v>277</v>
      </c>
      <c r="B32" s="27" t="s">
        <v>276</v>
      </c>
      <c r="C32" s="27" t="s">
        <v>149</v>
      </c>
      <c r="D32" s="31">
        <v>3685734</v>
      </c>
      <c r="E32" s="29">
        <v>11576.89049</v>
      </c>
      <c r="F32" s="30">
        <v>1.6059224420162399</v>
      </c>
      <c r="G32" s="30"/>
      <c r="H32" s="30"/>
    </row>
    <row r="33" spans="1:8" x14ac:dyDescent="0.2">
      <c r="A33" s="27" t="s">
        <v>406</v>
      </c>
      <c r="B33" s="27" t="s">
        <v>405</v>
      </c>
      <c r="C33" s="27" t="s">
        <v>122</v>
      </c>
      <c r="D33" s="31">
        <v>1846602</v>
      </c>
      <c r="E33" s="29">
        <v>11069.455690000001</v>
      </c>
      <c r="F33" s="30">
        <v>1.53553213005087</v>
      </c>
      <c r="G33" s="30"/>
      <c r="H33" s="30"/>
    </row>
    <row r="34" spans="1:8" x14ac:dyDescent="0.2">
      <c r="A34" s="27" t="s">
        <v>186</v>
      </c>
      <c r="B34" s="27" t="s">
        <v>185</v>
      </c>
      <c r="C34" s="27" t="s">
        <v>187</v>
      </c>
      <c r="D34" s="31">
        <v>644140</v>
      </c>
      <c r="E34" s="29">
        <v>9904.2966400000005</v>
      </c>
      <c r="F34" s="30">
        <v>1.3739036626718599</v>
      </c>
      <c r="G34" s="30"/>
      <c r="H34" s="30"/>
    </row>
    <row r="35" spans="1:8" x14ac:dyDescent="0.2">
      <c r="A35" s="27" t="s">
        <v>408</v>
      </c>
      <c r="B35" s="27" t="s">
        <v>407</v>
      </c>
      <c r="C35" s="27" t="s">
        <v>94</v>
      </c>
      <c r="D35" s="31">
        <v>19398917</v>
      </c>
      <c r="E35" s="29">
        <v>9738.2563339999997</v>
      </c>
      <c r="F35" s="30">
        <v>1.35087089286938</v>
      </c>
      <c r="G35" s="30"/>
      <c r="H35" s="30"/>
    </row>
    <row r="36" spans="1:8" x14ac:dyDescent="0.2">
      <c r="A36" s="27" t="s">
        <v>410</v>
      </c>
      <c r="B36" s="27" t="s">
        <v>409</v>
      </c>
      <c r="C36" s="27" t="s">
        <v>411</v>
      </c>
      <c r="D36" s="31">
        <v>2464730</v>
      </c>
      <c r="E36" s="29">
        <v>9654.3474100000003</v>
      </c>
      <c r="F36" s="30">
        <v>1.3392312194827001</v>
      </c>
      <c r="G36" s="30"/>
      <c r="H36" s="30"/>
    </row>
    <row r="37" spans="1:8" x14ac:dyDescent="0.2">
      <c r="A37" s="27" t="s">
        <v>413</v>
      </c>
      <c r="B37" s="27" t="s">
        <v>412</v>
      </c>
      <c r="C37" s="27" t="s">
        <v>94</v>
      </c>
      <c r="D37" s="31">
        <v>10449095</v>
      </c>
      <c r="E37" s="29">
        <v>8965.3235100000002</v>
      </c>
      <c r="F37" s="30">
        <v>1.2436512409857601</v>
      </c>
      <c r="G37" s="30"/>
      <c r="H37" s="30"/>
    </row>
    <row r="38" spans="1:8" x14ac:dyDescent="0.2">
      <c r="A38" s="27" t="s">
        <v>176</v>
      </c>
      <c r="B38" s="27" t="s">
        <v>175</v>
      </c>
      <c r="C38" s="27" t="s">
        <v>168</v>
      </c>
      <c r="D38" s="31">
        <v>1700000</v>
      </c>
      <c r="E38" s="29">
        <v>8488.9500000000007</v>
      </c>
      <c r="F38" s="30">
        <v>1.1775696872946499</v>
      </c>
      <c r="G38" s="30"/>
      <c r="H38" s="30"/>
    </row>
    <row r="39" spans="1:8" x14ac:dyDescent="0.2">
      <c r="A39" s="27" t="s">
        <v>415</v>
      </c>
      <c r="B39" s="27" t="s">
        <v>414</v>
      </c>
      <c r="C39" s="27" t="s">
        <v>141</v>
      </c>
      <c r="D39" s="31">
        <v>1303836</v>
      </c>
      <c r="E39" s="29">
        <v>8207.6476199999997</v>
      </c>
      <c r="F39" s="30">
        <v>1.1385479996122101</v>
      </c>
      <c r="G39" s="30"/>
      <c r="H39" s="30"/>
    </row>
    <row r="40" spans="1:8" x14ac:dyDescent="0.2">
      <c r="A40" s="27" t="s">
        <v>417</v>
      </c>
      <c r="B40" s="27" t="s">
        <v>416</v>
      </c>
      <c r="C40" s="27" t="s">
        <v>94</v>
      </c>
      <c r="D40" s="31">
        <v>14244569</v>
      </c>
      <c r="E40" s="29">
        <v>7848.7575189999998</v>
      </c>
      <c r="F40" s="30">
        <v>1.0887635028242999</v>
      </c>
      <c r="G40" s="30"/>
      <c r="H40" s="30"/>
    </row>
    <row r="41" spans="1:8" x14ac:dyDescent="0.2">
      <c r="A41" s="27" t="s">
        <v>419</v>
      </c>
      <c r="B41" s="27" t="s">
        <v>418</v>
      </c>
      <c r="C41" s="27" t="s">
        <v>122</v>
      </c>
      <c r="D41" s="31">
        <v>812579</v>
      </c>
      <c r="E41" s="29">
        <v>7788.9760050000004</v>
      </c>
      <c r="F41" s="30">
        <v>1.08047073413713</v>
      </c>
      <c r="G41" s="30"/>
      <c r="H41" s="30"/>
    </row>
    <row r="42" spans="1:8" x14ac:dyDescent="0.2">
      <c r="A42" s="27" t="s">
        <v>421</v>
      </c>
      <c r="B42" s="27" t="s">
        <v>420</v>
      </c>
      <c r="C42" s="27" t="s">
        <v>232</v>
      </c>
      <c r="D42" s="31">
        <v>1131703</v>
      </c>
      <c r="E42" s="29">
        <v>7494.1372659999997</v>
      </c>
      <c r="F42" s="30">
        <v>1.0395713105704301</v>
      </c>
      <c r="G42" s="30"/>
      <c r="H42" s="30"/>
    </row>
    <row r="43" spans="1:8" x14ac:dyDescent="0.2">
      <c r="A43" s="27" t="s">
        <v>167</v>
      </c>
      <c r="B43" s="27" t="s">
        <v>166</v>
      </c>
      <c r="C43" s="27" t="s">
        <v>168</v>
      </c>
      <c r="D43" s="31">
        <v>550000</v>
      </c>
      <c r="E43" s="29">
        <v>7427.2</v>
      </c>
      <c r="F43" s="30">
        <v>1.0302859106809299</v>
      </c>
      <c r="G43" s="30"/>
      <c r="H43" s="30"/>
    </row>
    <row r="44" spans="1:8" x14ac:dyDescent="0.2">
      <c r="A44" s="27" t="s">
        <v>423</v>
      </c>
      <c r="B44" s="27" t="s">
        <v>422</v>
      </c>
      <c r="C44" s="27" t="s">
        <v>273</v>
      </c>
      <c r="D44" s="31">
        <v>77642</v>
      </c>
      <c r="E44" s="29">
        <v>7422.3810949999997</v>
      </c>
      <c r="F44" s="30">
        <v>1.0296174420889399</v>
      </c>
      <c r="G44" s="30"/>
      <c r="H44" s="30"/>
    </row>
    <row r="45" spans="1:8" x14ac:dyDescent="0.2">
      <c r="A45" s="27" t="s">
        <v>425</v>
      </c>
      <c r="B45" s="27" t="s">
        <v>424</v>
      </c>
      <c r="C45" s="27" t="s">
        <v>117</v>
      </c>
      <c r="D45" s="31">
        <v>3206212</v>
      </c>
      <c r="E45" s="29">
        <v>7225.1987419999996</v>
      </c>
      <c r="F45" s="30">
        <v>1.0022647115672301</v>
      </c>
      <c r="G45" s="30"/>
      <c r="H45" s="30"/>
    </row>
    <row r="46" spans="1:8" x14ac:dyDescent="0.2">
      <c r="A46" s="27" t="s">
        <v>427</v>
      </c>
      <c r="B46" s="27" t="s">
        <v>426</v>
      </c>
      <c r="C46" s="27" t="s">
        <v>428</v>
      </c>
      <c r="D46" s="31">
        <v>286539</v>
      </c>
      <c r="E46" s="29">
        <v>7201.0116090000001</v>
      </c>
      <c r="F46" s="30">
        <v>0.99890952221597396</v>
      </c>
      <c r="G46" s="30">
        <v>776.11379999999997</v>
      </c>
      <c r="H46" s="30">
        <v>0.10766091033297</v>
      </c>
    </row>
    <row r="47" spans="1:8" x14ac:dyDescent="0.2">
      <c r="A47" s="27" t="s">
        <v>180</v>
      </c>
      <c r="B47" s="27" t="s">
        <v>179</v>
      </c>
      <c r="C47" s="27" t="s">
        <v>135</v>
      </c>
      <c r="D47" s="31">
        <v>3918888</v>
      </c>
      <c r="E47" s="29">
        <v>6805.1490119999999</v>
      </c>
      <c r="F47" s="30">
        <v>0.94399627681331</v>
      </c>
      <c r="G47" s="30"/>
      <c r="H47" s="30"/>
    </row>
    <row r="48" spans="1:8" x14ac:dyDescent="0.2">
      <c r="A48" s="27" t="s">
        <v>151</v>
      </c>
      <c r="B48" s="27" t="s">
        <v>150</v>
      </c>
      <c r="C48" s="27" t="s">
        <v>94</v>
      </c>
      <c r="D48" s="31">
        <v>4408453</v>
      </c>
      <c r="E48" s="29">
        <v>6337.1511879999998</v>
      </c>
      <c r="F48" s="30">
        <v>0.87907658106033004</v>
      </c>
      <c r="G48" s="30"/>
      <c r="H48" s="30"/>
    </row>
    <row r="49" spans="1:8" x14ac:dyDescent="0.2">
      <c r="A49" s="27" t="s">
        <v>430</v>
      </c>
      <c r="B49" s="27" t="s">
        <v>429</v>
      </c>
      <c r="C49" s="27" t="s">
        <v>117</v>
      </c>
      <c r="D49" s="31">
        <v>1088061</v>
      </c>
      <c r="E49" s="29">
        <v>6127.9595520000003</v>
      </c>
      <c r="F49" s="30">
        <v>0.85005794749679497</v>
      </c>
      <c r="G49" s="30"/>
      <c r="H49" s="30"/>
    </row>
    <row r="50" spans="1:8" x14ac:dyDescent="0.2">
      <c r="A50" s="27" t="s">
        <v>432</v>
      </c>
      <c r="B50" s="27" t="s">
        <v>431</v>
      </c>
      <c r="C50" s="27" t="s">
        <v>114</v>
      </c>
      <c r="D50" s="31">
        <v>1667102</v>
      </c>
      <c r="E50" s="29">
        <v>6106.5946260000001</v>
      </c>
      <c r="F50" s="30">
        <v>0.84709424889698004</v>
      </c>
      <c r="G50" s="30"/>
      <c r="H50" s="30"/>
    </row>
    <row r="51" spans="1:8" x14ac:dyDescent="0.2">
      <c r="A51" s="27" t="s">
        <v>137</v>
      </c>
      <c r="B51" s="27" t="s">
        <v>136</v>
      </c>
      <c r="C51" s="27" t="s">
        <v>138</v>
      </c>
      <c r="D51" s="31">
        <v>135825</v>
      </c>
      <c r="E51" s="29">
        <v>5844.2781000000004</v>
      </c>
      <c r="F51" s="30">
        <v>0.81070623983884704</v>
      </c>
      <c r="G51" s="30"/>
      <c r="H51" s="30"/>
    </row>
    <row r="52" spans="1:8" x14ac:dyDescent="0.2">
      <c r="A52" s="27" t="s">
        <v>434</v>
      </c>
      <c r="B52" s="27" t="s">
        <v>433</v>
      </c>
      <c r="C52" s="27" t="s">
        <v>435</v>
      </c>
      <c r="D52" s="31">
        <v>8293660</v>
      </c>
      <c r="E52" s="29">
        <v>5812.818953</v>
      </c>
      <c r="F52" s="30">
        <v>0.80634229165970295</v>
      </c>
      <c r="G52" s="30"/>
      <c r="H52" s="30"/>
    </row>
    <row r="53" spans="1:8" x14ac:dyDescent="0.2">
      <c r="A53" s="27" t="s">
        <v>437</v>
      </c>
      <c r="B53" s="27" t="s">
        <v>436</v>
      </c>
      <c r="C53" s="27" t="s">
        <v>107</v>
      </c>
      <c r="D53" s="31">
        <v>279704</v>
      </c>
      <c r="E53" s="29">
        <v>5324.7250480000002</v>
      </c>
      <c r="F53" s="30">
        <v>0.73863490887605199</v>
      </c>
      <c r="G53" s="30"/>
      <c r="H53" s="30"/>
    </row>
    <row r="54" spans="1:8" x14ac:dyDescent="0.2">
      <c r="A54" s="27" t="s">
        <v>309</v>
      </c>
      <c r="B54" s="27" t="s">
        <v>308</v>
      </c>
      <c r="C54" s="27" t="s">
        <v>144</v>
      </c>
      <c r="D54" s="31">
        <v>103243</v>
      </c>
      <c r="E54" s="29">
        <v>5150.4835409999996</v>
      </c>
      <c r="F54" s="30">
        <v>0.71446448533583296</v>
      </c>
      <c r="G54" s="30"/>
      <c r="H54" s="30"/>
    </row>
    <row r="55" spans="1:8" x14ac:dyDescent="0.2">
      <c r="A55" s="27" t="s">
        <v>439</v>
      </c>
      <c r="B55" s="27" t="s">
        <v>438</v>
      </c>
      <c r="C55" s="27" t="s">
        <v>273</v>
      </c>
      <c r="D55" s="31">
        <v>911514</v>
      </c>
      <c r="E55" s="29">
        <v>5050.6990740000001</v>
      </c>
      <c r="F55" s="30">
        <v>0.70062258927070697</v>
      </c>
      <c r="G55" s="30"/>
      <c r="H55" s="30"/>
    </row>
    <row r="56" spans="1:8" x14ac:dyDescent="0.2">
      <c r="A56" s="27" t="s">
        <v>441</v>
      </c>
      <c r="B56" s="27" t="s">
        <v>440</v>
      </c>
      <c r="C56" s="27" t="s">
        <v>144</v>
      </c>
      <c r="D56" s="31">
        <v>988899</v>
      </c>
      <c r="E56" s="29">
        <v>5017.6735259999996</v>
      </c>
      <c r="F56" s="30">
        <v>0.69604135316599502</v>
      </c>
      <c r="G56" s="30"/>
      <c r="H56" s="30"/>
    </row>
    <row r="57" spans="1:8" x14ac:dyDescent="0.2">
      <c r="A57" s="27" t="s">
        <v>443</v>
      </c>
      <c r="B57" s="27" t="s">
        <v>442</v>
      </c>
      <c r="C57" s="27" t="s">
        <v>107</v>
      </c>
      <c r="D57" s="31">
        <v>2017424</v>
      </c>
      <c r="E57" s="29">
        <v>5017.3334880000002</v>
      </c>
      <c r="F57" s="30">
        <v>0.69599418379389</v>
      </c>
      <c r="G57" s="30"/>
      <c r="H57" s="30"/>
    </row>
    <row r="58" spans="1:8" x14ac:dyDescent="0.2">
      <c r="A58" s="27" t="s">
        <v>445</v>
      </c>
      <c r="B58" s="27" t="s">
        <v>444</v>
      </c>
      <c r="C58" s="27" t="s">
        <v>141</v>
      </c>
      <c r="D58" s="31">
        <v>845481</v>
      </c>
      <c r="E58" s="29">
        <v>4941.8364449999999</v>
      </c>
      <c r="F58" s="30">
        <v>0.68552138924130401</v>
      </c>
      <c r="G58" s="30"/>
      <c r="H58" s="30"/>
    </row>
    <row r="59" spans="1:8" x14ac:dyDescent="0.2">
      <c r="A59" s="27" t="s">
        <v>253</v>
      </c>
      <c r="B59" s="27" t="s">
        <v>252</v>
      </c>
      <c r="C59" s="27" t="s">
        <v>149</v>
      </c>
      <c r="D59" s="31">
        <v>1057947</v>
      </c>
      <c r="E59" s="29">
        <v>4797.7896449999998</v>
      </c>
      <c r="F59" s="30">
        <v>0.66553951336362804</v>
      </c>
      <c r="G59" s="30"/>
      <c r="H59" s="30"/>
    </row>
    <row r="60" spans="1:8" x14ac:dyDescent="0.2">
      <c r="A60" s="27" t="s">
        <v>447</v>
      </c>
      <c r="B60" s="27" t="s">
        <v>446</v>
      </c>
      <c r="C60" s="27" t="s">
        <v>141</v>
      </c>
      <c r="D60" s="31">
        <v>7386233</v>
      </c>
      <c r="E60" s="29">
        <v>4778.8927510000003</v>
      </c>
      <c r="F60" s="30">
        <v>0.66291817508758399</v>
      </c>
      <c r="G60" s="30"/>
      <c r="H60" s="30"/>
    </row>
    <row r="61" spans="1:8" x14ac:dyDescent="0.2">
      <c r="A61" s="27" t="s">
        <v>449</v>
      </c>
      <c r="B61" s="27" t="s">
        <v>448</v>
      </c>
      <c r="C61" s="27" t="s">
        <v>411</v>
      </c>
      <c r="D61" s="31">
        <v>18921468</v>
      </c>
      <c r="E61" s="29">
        <v>4683.06333</v>
      </c>
      <c r="F61" s="30">
        <v>0.64962491487040797</v>
      </c>
      <c r="G61" s="30"/>
      <c r="H61" s="30"/>
    </row>
    <row r="62" spans="1:8" x14ac:dyDescent="0.2">
      <c r="A62" s="27" t="s">
        <v>451</v>
      </c>
      <c r="B62" s="27" t="s">
        <v>450</v>
      </c>
      <c r="C62" s="27" t="s">
        <v>135</v>
      </c>
      <c r="D62" s="31">
        <v>1159745</v>
      </c>
      <c r="E62" s="29">
        <v>4609.4065030000002</v>
      </c>
      <c r="F62" s="30">
        <v>0.63940739129711499</v>
      </c>
      <c r="G62" s="30"/>
      <c r="H62" s="30"/>
    </row>
    <row r="63" spans="1:8" x14ac:dyDescent="0.2">
      <c r="A63" s="27" t="s">
        <v>453</v>
      </c>
      <c r="B63" s="27" t="s">
        <v>452</v>
      </c>
      <c r="C63" s="27" t="s">
        <v>368</v>
      </c>
      <c r="D63" s="31">
        <v>4063159</v>
      </c>
      <c r="E63" s="29">
        <v>3998.1484559999999</v>
      </c>
      <c r="F63" s="30">
        <v>0.55461493201038004</v>
      </c>
      <c r="G63" s="30"/>
      <c r="H63" s="30"/>
    </row>
    <row r="64" spans="1:8" x14ac:dyDescent="0.2">
      <c r="A64" s="27" t="s">
        <v>305</v>
      </c>
      <c r="B64" s="27" t="s">
        <v>304</v>
      </c>
      <c r="C64" s="27" t="s">
        <v>97</v>
      </c>
      <c r="D64" s="31">
        <v>298744</v>
      </c>
      <c r="E64" s="29">
        <v>3914.5920040000001</v>
      </c>
      <c r="F64" s="30">
        <v>0.54302415281470895</v>
      </c>
      <c r="G64" s="30"/>
      <c r="H64" s="30"/>
    </row>
    <row r="65" spans="1:9" x14ac:dyDescent="0.2">
      <c r="A65" s="27" t="s">
        <v>455</v>
      </c>
      <c r="B65" s="27" t="s">
        <v>454</v>
      </c>
      <c r="C65" s="27" t="s">
        <v>368</v>
      </c>
      <c r="D65" s="31">
        <v>160465</v>
      </c>
      <c r="E65" s="29">
        <v>3073.22568</v>
      </c>
      <c r="F65" s="30">
        <v>0.42631154653796899</v>
      </c>
      <c r="G65" s="30"/>
      <c r="H65" s="30"/>
    </row>
    <row r="66" spans="1:9" x14ac:dyDescent="0.2">
      <c r="A66" s="27" t="s">
        <v>457</v>
      </c>
      <c r="B66" s="27" t="s">
        <v>456</v>
      </c>
      <c r="C66" s="27" t="s">
        <v>97</v>
      </c>
      <c r="D66" s="31">
        <v>532609</v>
      </c>
      <c r="E66" s="29">
        <v>2653.4580380000002</v>
      </c>
      <c r="F66" s="30">
        <v>0.36808224245132098</v>
      </c>
      <c r="G66" s="30"/>
      <c r="H66" s="30"/>
    </row>
    <row r="67" spans="1:9" x14ac:dyDescent="0.2">
      <c r="A67" s="27" t="s">
        <v>459</v>
      </c>
      <c r="B67" s="27" t="s">
        <v>458</v>
      </c>
      <c r="C67" s="27" t="s">
        <v>187</v>
      </c>
      <c r="D67" s="31">
        <v>438022</v>
      </c>
      <c r="E67" s="29">
        <v>2516.655401</v>
      </c>
      <c r="F67" s="30">
        <v>0.349105261968084</v>
      </c>
      <c r="G67" s="30"/>
      <c r="H67" s="30"/>
    </row>
    <row r="68" spans="1:9" x14ac:dyDescent="0.2">
      <c r="A68" s="27" t="s">
        <v>261</v>
      </c>
      <c r="B68" s="27" t="s">
        <v>260</v>
      </c>
      <c r="C68" s="27" t="s">
        <v>232</v>
      </c>
      <c r="D68" s="31">
        <v>1350950</v>
      </c>
      <c r="E68" s="29">
        <v>2262.1657749999999</v>
      </c>
      <c r="F68" s="30">
        <v>0.313802984382687</v>
      </c>
      <c r="G68" s="30"/>
      <c r="H68" s="30"/>
    </row>
    <row r="69" spans="1:9" x14ac:dyDescent="0.2">
      <c r="A69" s="27" t="s">
        <v>164</v>
      </c>
      <c r="B69" s="27" t="s">
        <v>163</v>
      </c>
      <c r="C69" s="27" t="s">
        <v>165</v>
      </c>
      <c r="D69" s="31">
        <v>941266</v>
      </c>
      <c r="E69" s="29">
        <v>2175.2657260000001</v>
      </c>
      <c r="F69" s="30">
        <v>0.30174838828696099</v>
      </c>
      <c r="G69" s="30"/>
      <c r="H69" s="30"/>
    </row>
    <row r="70" spans="1:9" x14ac:dyDescent="0.2">
      <c r="A70" s="27" t="s">
        <v>461</v>
      </c>
      <c r="B70" s="27" t="s">
        <v>460</v>
      </c>
      <c r="C70" s="27" t="s">
        <v>138</v>
      </c>
      <c r="D70" s="31">
        <v>512700</v>
      </c>
      <c r="E70" s="29">
        <v>1975.6894500000001</v>
      </c>
      <c r="F70" s="30">
        <v>0.27406357768956602</v>
      </c>
      <c r="G70" s="30"/>
      <c r="H70" s="30"/>
    </row>
    <row r="71" spans="1:9" x14ac:dyDescent="0.2">
      <c r="A71" s="27" t="s">
        <v>463</v>
      </c>
      <c r="B71" s="27" t="s">
        <v>462</v>
      </c>
      <c r="C71" s="27" t="s">
        <v>294</v>
      </c>
      <c r="D71" s="31">
        <v>50772</v>
      </c>
      <c r="E71" s="29">
        <v>1585.0002959999999</v>
      </c>
      <c r="F71" s="30">
        <v>0.21986798166117699</v>
      </c>
      <c r="G71" s="30"/>
      <c r="H71" s="30"/>
    </row>
    <row r="72" spans="1:9" x14ac:dyDescent="0.2">
      <c r="A72" s="27" t="s">
        <v>465</v>
      </c>
      <c r="B72" s="27" t="s">
        <v>464</v>
      </c>
      <c r="C72" s="27" t="s">
        <v>222</v>
      </c>
      <c r="D72" s="31">
        <v>141267</v>
      </c>
      <c r="E72" s="29">
        <v>1019.665206</v>
      </c>
      <c r="F72" s="30">
        <v>0.141445860533359</v>
      </c>
      <c r="G72" s="30"/>
      <c r="H72" s="30"/>
    </row>
    <row r="73" spans="1:9" x14ac:dyDescent="0.2">
      <c r="A73" s="27" t="s">
        <v>467</v>
      </c>
      <c r="B73" s="27" t="s">
        <v>466</v>
      </c>
      <c r="C73" s="27" t="s">
        <v>97</v>
      </c>
      <c r="D73" s="31">
        <v>250000</v>
      </c>
      <c r="E73" s="29">
        <v>1015.375</v>
      </c>
      <c r="F73" s="30">
        <v>0.14085073197943301</v>
      </c>
      <c r="G73" s="30"/>
      <c r="H73" s="30"/>
    </row>
    <row r="74" spans="1:9" x14ac:dyDescent="0.2">
      <c r="A74" s="27" t="s">
        <v>469</v>
      </c>
      <c r="B74" s="27" t="s">
        <v>468</v>
      </c>
      <c r="C74" s="27" t="s">
        <v>428</v>
      </c>
      <c r="D74" s="31">
        <v>188328</v>
      </c>
      <c r="E74" s="29">
        <v>972.43162800000005</v>
      </c>
      <c r="F74" s="30">
        <v>0.13489371572448799</v>
      </c>
      <c r="G74" s="30"/>
      <c r="H74" s="30"/>
    </row>
    <row r="75" spans="1:9" x14ac:dyDescent="0.2">
      <c r="A75" s="26" t="s">
        <v>33</v>
      </c>
      <c r="B75" s="26"/>
      <c r="C75" s="26"/>
      <c r="D75" s="32"/>
      <c r="E75" s="33">
        <f>SUM(E7:E74)</f>
        <v>699571.55242199986</v>
      </c>
      <c r="F75" s="34">
        <f>SUM(F7:F74)</f>
        <v>97.043127150685137</v>
      </c>
      <c r="G75" s="34">
        <f>SUM(G7:G74)</f>
        <v>776.11379999999997</v>
      </c>
      <c r="H75" s="34">
        <f>SUM(H7:H74)</f>
        <v>0.10766091033297</v>
      </c>
      <c r="I75" s="18"/>
    </row>
    <row r="76" spans="1:9" x14ac:dyDescent="0.2">
      <c r="A76" s="27"/>
      <c r="B76" s="27"/>
      <c r="C76" s="27"/>
      <c r="D76" s="28"/>
      <c r="E76" s="29"/>
      <c r="F76" s="30"/>
      <c r="G76" s="30"/>
      <c r="H76" s="30"/>
    </row>
    <row r="77" spans="1:9" x14ac:dyDescent="0.2">
      <c r="A77" s="26" t="s">
        <v>35</v>
      </c>
      <c r="B77" s="26"/>
      <c r="C77" s="26"/>
      <c r="D77" s="32"/>
      <c r="E77" s="33">
        <f>E75</f>
        <v>699571.55242199986</v>
      </c>
      <c r="F77" s="34">
        <f>F75</f>
        <v>97.043127150685137</v>
      </c>
      <c r="G77" s="34"/>
      <c r="H77" s="34"/>
      <c r="I77" s="18"/>
    </row>
    <row r="78" spans="1:9" x14ac:dyDescent="0.2">
      <c r="A78" s="26"/>
      <c r="B78" s="26"/>
      <c r="C78" s="26"/>
      <c r="D78" s="32"/>
      <c r="E78" s="33"/>
      <c r="F78" s="34"/>
      <c r="G78" s="30"/>
      <c r="H78" s="30"/>
      <c r="I78" s="18"/>
    </row>
    <row r="79" spans="1:9" x14ac:dyDescent="0.2">
      <c r="A79" s="26" t="s">
        <v>37</v>
      </c>
      <c r="B79" s="26"/>
      <c r="C79" s="26"/>
      <c r="D79" s="32"/>
      <c r="E79" s="33">
        <f>E81-(E75)</f>
        <v>21315.72003340011</v>
      </c>
      <c r="F79" s="34">
        <f>F81-(F75)</f>
        <v>2.9568728493148626</v>
      </c>
      <c r="G79" s="34"/>
      <c r="H79" s="34"/>
      <c r="I79" s="18"/>
    </row>
    <row r="80" spans="1:9" x14ac:dyDescent="0.2">
      <c r="A80" s="26"/>
      <c r="B80" s="26"/>
      <c r="C80" s="26"/>
      <c r="D80" s="32"/>
      <c r="E80" s="33"/>
      <c r="F80" s="34"/>
      <c r="G80" s="34"/>
      <c r="H80" s="34"/>
      <c r="I80" s="18"/>
    </row>
    <row r="81" spans="1:9" x14ac:dyDescent="0.2">
      <c r="A81" s="35" t="s">
        <v>36</v>
      </c>
      <c r="B81" s="35"/>
      <c r="C81" s="35"/>
      <c r="D81" s="36"/>
      <c r="E81" s="37">
        <v>720887.27245539997</v>
      </c>
      <c r="F81" s="38">
        <v>100</v>
      </c>
      <c r="G81" s="38"/>
      <c r="H81" s="38"/>
      <c r="I81" s="18"/>
    </row>
    <row r="84" spans="1:9" x14ac:dyDescent="0.2">
      <c r="A84" s="18" t="s">
        <v>39</v>
      </c>
    </row>
    <row r="85" spans="1:9" x14ac:dyDescent="0.2">
      <c r="A85" s="18" t="s">
        <v>40</v>
      </c>
    </row>
    <row r="86" spans="1:9" x14ac:dyDescent="0.2">
      <c r="A86" s="18" t="s">
        <v>41</v>
      </c>
      <c r="B86" s="18"/>
      <c r="C86" s="39" t="s">
        <v>43</v>
      </c>
      <c r="D86" s="19" t="s">
        <v>42</v>
      </c>
    </row>
    <row r="87" spans="1:9" x14ac:dyDescent="0.2">
      <c r="A87" s="9" t="s">
        <v>62</v>
      </c>
      <c r="C87" s="40">
        <v>83.871700000000004</v>
      </c>
      <c r="D87" s="40">
        <v>91.087199999999996</v>
      </c>
    </row>
    <row r="88" spans="1:9" x14ac:dyDescent="0.2">
      <c r="A88" s="9" t="s">
        <v>84</v>
      </c>
      <c r="C88" s="40">
        <v>33.6663</v>
      </c>
      <c r="D88" s="40">
        <v>36.562600000000003</v>
      </c>
    </row>
    <row r="89" spans="1:9" x14ac:dyDescent="0.2">
      <c r="A89" s="9" t="s">
        <v>65</v>
      </c>
      <c r="C89" s="40">
        <v>91.818299999999994</v>
      </c>
      <c r="D89" s="40">
        <v>100.1421</v>
      </c>
    </row>
    <row r="90" spans="1:9" x14ac:dyDescent="0.2">
      <c r="A90" s="9" t="s">
        <v>85</v>
      </c>
      <c r="C90" s="40">
        <v>38.18</v>
      </c>
      <c r="D90" s="40">
        <v>41.641100000000002</v>
      </c>
    </row>
    <row r="92" spans="1:9" x14ac:dyDescent="0.2">
      <c r="A92" s="9" t="s">
        <v>44</v>
      </c>
    </row>
    <row r="94" spans="1:9" x14ac:dyDescent="0.2">
      <c r="A94" s="18" t="s">
        <v>45</v>
      </c>
      <c r="D94" s="41" t="s">
        <v>46</v>
      </c>
    </row>
    <row r="96" spans="1:9" x14ac:dyDescent="0.2">
      <c r="A96" s="48" t="s">
        <v>764</v>
      </c>
      <c r="D96" s="49" t="s">
        <v>1222</v>
      </c>
    </row>
    <row r="98" spans="1:4" x14ac:dyDescent="0.2">
      <c r="A98" s="18" t="s">
        <v>746</v>
      </c>
      <c r="D98" s="42">
        <f>H75</f>
        <v>0.10766091033297</v>
      </c>
    </row>
    <row r="100" spans="1:4" x14ac:dyDescent="0.2">
      <c r="A100" s="18" t="s">
        <v>747</v>
      </c>
      <c r="D100" s="45">
        <v>9.7299999999999998E-2</v>
      </c>
    </row>
    <row r="102" spans="1:4" x14ac:dyDescent="0.2">
      <c r="A102" s="18" t="s">
        <v>765</v>
      </c>
    </row>
    <row r="103" spans="1:4" x14ac:dyDescent="0.2">
      <c r="A103" s="50"/>
    </row>
    <row r="104" spans="1:4" x14ac:dyDescent="0.2">
      <c r="A104" s="48" t="s">
        <v>798</v>
      </c>
    </row>
    <row r="105" spans="1:4" x14ac:dyDescent="0.2">
      <c r="A105" s="51"/>
    </row>
    <row r="106" spans="1:4" x14ac:dyDescent="0.2">
      <c r="A106" s="52"/>
    </row>
    <row r="107" spans="1:4" x14ac:dyDescent="0.2">
      <c r="A107" s="52"/>
    </row>
    <row r="108" spans="1:4" x14ac:dyDescent="0.2">
      <c r="A108" s="52"/>
    </row>
    <row r="109" spans="1:4" x14ac:dyDescent="0.2">
      <c r="A109" s="52"/>
    </row>
    <row r="110" spans="1:4" x14ac:dyDescent="0.2">
      <c r="A110" s="52"/>
    </row>
    <row r="111" spans="1:4" x14ac:dyDescent="0.2">
      <c r="A111" s="52"/>
    </row>
    <row r="112" spans="1:4" x14ac:dyDescent="0.2">
      <c r="A112" s="52"/>
    </row>
    <row r="113" spans="1:1" x14ac:dyDescent="0.2">
      <c r="A113" s="52"/>
    </row>
    <row r="114" spans="1:1" x14ac:dyDescent="0.2">
      <c r="A114" s="52"/>
    </row>
    <row r="115" spans="1:1" x14ac:dyDescent="0.2">
      <c r="A115" s="52"/>
    </row>
    <row r="116" spans="1:1" x14ac:dyDescent="0.2">
      <c r="A116" s="52"/>
    </row>
    <row r="117" spans="1:1" x14ac:dyDescent="0.2">
      <c r="A117" s="52"/>
    </row>
    <row r="118" spans="1:1" x14ac:dyDescent="0.2">
      <c r="A118" s="48" t="s">
        <v>766</v>
      </c>
    </row>
    <row r="119" spans="1:1" x14ac:dyDescent="0.2">
      <c r="A119" s="52"/>
    </row>
    <row r="120" spans="1:1" x14ac:dyDescent="0.2">
      <c r="A120" s="48" t="s">
        <v>799</v>
      </c>
    </row>
    <row r="121" spans="1:1" x14ac:dyDescent="0.2">
      <c r="A121" s="52"/>
    </row>
    <row r="122" spans="1:1" x14ac:dyDescent="0.2">
      <c r="A122" s="52"/>
    </row>
    <row r="123" spans="1:1" x14ac:dyDescent="0.2">
      <c r="A123" s="52"/>
    </row>
    <row r="124" spans="1:1" x14ac:dyDescent="0.2">
      <c r="A124" s="52"/>
    </row>
    <row r="125" spans="1:1" x14ac:dyDescent="0.2">
      <c r="A125" s="52"/>
    </row>
    <row r="126" spans="1:1" x14ac:dyDescent="0.2">
      <c r="A126" s="52"/>
    </row>
    <row r="127" spans="1:1" x14ac:dyDescent="0.2">
      <c r="A127" s="52"/>
    </row>
    <row r="128" spans="1:1" x14ac:dyDescent="0.2">
      <c r="A128" s="52"/>
    </row>
    <row r="129" spans="1:1" x14ac:dyDescent="0.2">
      <c r="A129" s="52"/>
    </row>
    <row r="130" spans="1:1" x14ac:dyDescent="0.2">
      <c r="A130" s="52"/>
    </row>
    <row r="131" spans="1:1" x14ac:dyDescent="0.2">
      <c r="A131" s="52"/>
    </row>
    <row r="132" spans="1:1" x14ac:dyDescent="0.2">
      <c r="A132" s="52"/>
    </row>
  </sheetData>
  <mergeCells count="1">
    <mergeCell ref="A1:H1"/>
  </mergeCells>
  <conditionalFormatting sqref="F2:F3 F5:F65540">
    <cfRule type="cellIs" dxfId="51" priority="9" stopIfTrue="1" operator="between">
      <formula>0.009</formula>
      <formula>-0.009</formula>
    </cfRule>
  </conditionalFormatting>
  <conditionalFormatting sqref="G5:G74 G76 G78:G80">
    <cfRule type="cellIs" dxfId="50" priority="8" stopIfTrue="1" operator="between">
      <formula>0.009</formula>
      <formula>-0.009</formula>
    </cfRule>
  </conditionalFormatting>
  <conditionalFormatting sqref="H5:H74 H76 H78:H80">
    <cfRule type="cellIs" dxfId="49" priority="7" stopIfTrue="1" operator="between">
      <formula>0.009</formula>
      <formula>-0.009</formula>
    </cfRule>
  </conditionalFormatting>
  <conditionalFormatting sqref="G75">
    <cfRule type="cellIs" dxfId="48" priority="6" stopIfTrue="1" operator="between">
      <formula>0.009</formula>
      <formula>-0.009</formula>
    </cfRule>
  </conditionalFormatting>
  <conditionalFormatting sqref="H75">
    <cfRule type="cellIs" dxfId="47" priority="5" stopIfTrue="1" operator="between">
      <formula>0.009</formula>
      <formula>-0.009</formula>
    </cfRule>
  </conditionalFormatting>
  <conditionalFormatting sqref="G81">
    <cfRule type="cellIs" dxfId="46" priority="4" stopIfTrue="1" operator="between">
      <formula>0.009</formula>
      <formula>-0.009</formula>
    </cfRule>
  </conditionalFormatting>
  <conditionalFormatting sqref="H81">
    <cfRule type="cellIs" dxfId="45" priority="3" stopIfTrue="1" operator="between">
      <formula>0.009</formula>
      <formula>-0.009</formula>
    </cfRule>
  </conditionalFormatting>
  <conditionalFormatting sqref="G77">
    <cfRule type="cellIs" dxfId="44" priority="2" stopIfTrue="1" operator="between">
      <formula>0.009</formula>
      <formula>-0.009</formula>
    </cfRule>
  </conditionalFormatting>
  <conditionalFormatting sqref="H77">
    <cfRule type="cellIs" dxfId="43" priority="1" stopIfTrue="1" operator="between">
      <formula>0.009</formula>
      <formula>-0.009</formula>
    </cfRule>
  </conditionalFormatting>
  <hyperlinks>
    <hyperlink ref="A103" r:id="rId1" tooltip="https://www.franklintempletonindia.com/downloadsServlet/pdf/product-labels-jg9o5k7l" display="https://www.franklintempletonindia.com/downloadsServlet/pdf/product-labels-jg9o5k7l" xr:uid="{00000000-0004-0000-16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I126"/>
  <sheetViews>
    <sheetView showGridLines="0" workbookViewId="0">
      <selection sqref="A1:F1"/>
    </sheetView>
  </sheetViews>
  <sheetFormatPr defaultColWidth="9.21875" defaultRowHeight="10.199999999999999" x14ac:dyDescent="0.2"/>
  <cols>
    <col min="1" max="1" width="38.77734375" style="9" bestFit="1" customWidth="1"/>
    <col min="2" max="2" width="37.77734375" style="9" customWidth="1"/>
    <col min="3" max="3" width="20" style="9" bestFit="1" customWidth="1"/>
    <col min="4" max="4" width="16.21875" style="10" customWidth="1"/>
    <col min="5" max="5" width="23" style="13" bestFit="1" customWidth="1"/>
    <col min="6" max="6" width="14.77734375" style="14" bestFit="1" customWidth="1"/>
    <col min="7" max="16384" width="9.21875" style="9"/>
  </cols>
  <sheetData>
    <row r="1" spans="1:6" s="1" customFormat="1" ht="13.8" x14ac:dyDescent="0.2">
      <c r="A1" s="77" t="s">
        <v>14</v>
      </c>
      <c r="B1" s="78"/>
      <c r="C1" s="78"/>
      <c r="D1" s="78"/>
      <c r="E1" s="78"/>
      <c r="F1" s="78"/>
    </row>
    <row r="2" spans="1:6" s="1" customFormat="1" ht="11.4" x14ac:dyDescent="0.2">
      <c r="D2" s="6"/>
      <c r="E2" s="7"/>
      <c r="F2" s="12"/>
    </row>
    <row r="3" spans="1:6" s="1" customFormat="1" ht="12" x14ac:dyDescent="0.2">
      <c r="A3" s="11" t="s">
        <v>7</v>
      </c>
      <c r="B3" s="2"/>
      <c r="C3" s="3"/>
      <c r="D3" s="4"/>
      <c r="E3" s="5"/>
      <c r="F3" s="12"/>
    </row>
    <row r="4" spans="1:6" s="1" customFormat="1" ht="17.55" customHeight="1" x14ac:dyDescent="0.2">
      <c r="A4" s="8" t="s">
        <v>2</v>
      </c>
      <c r="B4" s="8" t="s">
        <v>0</v>
      </c>
      <c r="C4" s="17" t="s">
        <v>257</v>
      </c>
      <c r="D4" s="16" t="s">
        <v>1</v>
      </c>
      <c r="E4" s="15" t="s">
        <v>3</v>
      </c>
      <c r="F4" s="15" t="s">
        <v>4</v>
      </c>
    </row>
    <row r="5" spans="1:6" x14ac:dyDescent="0.2">
      <c r="A5" s="21" t="s">
        <v>91</v>
      </c>
      <c r="B5" s="22"/>
      <c r="C5" s="22"/>
      <c r="D5" s="23"/>
      <c r="E5" s="24"/>
      <c r="F5" s="25"/>
    </row>
    <row r="6" spans="1:6" x14ac:dyDescent="0.2">
      <c r="A6" s="26" t="s">
        <v>32</v>
      </c>
      <c r="B6" s="27"/>
      <c r="C6" s="27"/>
      <c r="D6" s="28"/>
      <c r="E6" s="29"/>
      <c r="F6" s="30"/>
    </row>
    <row r="7" spans="1:6" x14ac:dyDescent="0.2">
      <c r="A7" s="27" t="s">
        <v>471</v>
      </c>
      <c r="B7" s="27" t="s">
        <v>470</v>
      </c>
      <c r="C7" s="27" t="s">
        <v>122</v>
      </c>
      <c r="D7" s="31">
        <v>7991052</v>
      </c>
      <c r="E7" s="29">
        <v>33918.020210000002</v>
      </c>
      <c r="F7" s="30">
        <v>4.4467916187364898</v>
      </c>
    </row>
    <row r="8" spans="1:6" x14ac:dyDescent="0.2">
      <c r="A8" s="27" t="s">
        <v>93</v>
      </c>
      <c r="B8" s="27" t="s">
        <v>92</v>
      </c>
      <c r="C8" s="27" t="s">
        <v>94</v>
      </c>
      <c r="D8" s="31">
        <v>3947171</v>
      </c>
      <c r="E8" s="29">
        <v>31135.28485</v>
      </c>
      <c r="F8" s="30">
        <v>4.0819635951845301</v>
      </c>
    </row>
    <row r="9" spans="1:6" x14ac:dyDescent="0.2">
      <c r="A9" s="27" t="s">
        <v>121</v>
      </c>
      <c r="B9" s="27" t="s">
        <v>120</v>
      </c>
      <c r="C9" s="27" t="s">
        <v>122</v>
      </c>
      <c r="D9" s="31">
        <v>2522087</v>
      </c>
      <c r="E9" s="29">
        <v>29843.855469999999</v>
      </c>
      <c r="F9" s="30">
        <v>3.9126519045959101</v>
      </c>
    </row>
    <row r="10" spans="1:6" x14ac:dyDescent="0.2">
      <c r="A10" s="27" t="s">
        <v>101</v>
      </c>
      <c r="B10" s="27" t="s">
        <v>100</v>
      </c>
      <c r="C10" s="27" t="s">
        <v>94</v>
      </c>
      <c r="D10" s="31">
        <v>1730636</v>
      </c>
      <c r="E10" s="29">
        <v>25712.05905</v>
      </c>
      <c r="F10" s="30">
        <v>3.3709564407384902</v>
      </c>
    </row>
    <row r="11" spans="1:6" x14ac:dyDescent="0.2">
      <c r="A11" s="27" t="s">
        <v>210</v>
      </c>
      <c r="B11" s="27" t="s">
        <v>209</v>
      </c>
      <c r="C11" s="27" t="s">
        <v>94</v>
      </c>
      <c r="D11" s="31">
        <v>24369927</v>
      </c>
      <c r="E11" s="29">
        <v>24516.146560000001</v>
      </c>
      <c r="F11" s="30">
        <v>3.2141674063447199</v>
      </c>
    </row>
    <row r="12" spans="1:6" x14ac:dyDescent="0.2">
      <c r="A12" s="27" t="s">
        <v>370</v>
      </c>
      <c r="B12" s="27" t="s">
        <v>369</v>
      </c>
      <c r="C12" s="27" t="s">
        <v>273</v>
      </c>
      <c r="D12" s="31">
        <v>1050123</v>
      </c>
      <c r="E12" s="29">
        <v>23433.494750000002</v>
      </c>
      <c r="F12" s="30">
        <v>3.0722273118194399</v>
      </c>
    </row>
    <row r="13" spans="1:6" x14ac:dyDescent="0.2">
      <c r="A13" s="27" t="s">
        <v>473</v>
      </c>
      <c r="B13" s="27" t="s">
        <v>472</v>
      </c>
      <c r="C13" s="27" t="s">
        <v>368</v>
      </c>
      <c r="D13" s="31">
        <v>2391632</v>
      </c>
      <c r="E13" s="29">
        <v>21902.565859999999</v>
      </c>
      <c r="F13" s="30">
        <v>2.8715162527781302</v>
      </c>
    </row>
    <row r="14" spans="1:6" x14ac:dyDescent="0.2">
      <c r="A14" s="27" t="s">
        <v>311</v>
      </c>
      <c r="B14" s="27" t="s">
        <v>310</v>
      </c>
      <c r="C14" s="27" t="s">
        <v>97</v>
      </c>
      <c r="D14" s="31">
        <v>688240</v>
      </c>
      <c r="E14" s="29">
        <v>21380.175599999999</v>
      </c>
      <c r="F14" s="30">
        <v>2.8030287462699301</v>
      </c>
    </row>
    <row r="15" spans="1:6" x14ac:dyDescent="0.2">
      <c r="A15" s="27" t="s">
        <v>475</v>
      </c>
      <c r="B15" s="27" t="s">
        <v>474</v>
      </c>
      <c r="C15" s="27" t="s">
        <v>168</v>
      </c>
      <c r="D15" s="31">
        <v>9239831</v>
      </c>
      <c r="E15" s="29">
        <v>19921.075639999999</v>
      </c>
      <c r="F15" s="30">
        <v>2.6117347546732801</v>
      </c>
    </row>
    <row r="16" spans="1:6" x14ac:dyDescent="0.2">
      <c r="A16" s="27" t="s">
        <v>477</v>
      </c>
      <c r="B16" s="27" t="s">
        <v>476</v>
      </c>
      <c r="C16" s="27" t="s">
        <v>154</v>
      </c>
      <c r="D16" s="31">
        <v>14789858</v>
      </c>
      <c r="E16" s="29">
        <v>19603.95678</v>
      </c>
      <c r="F16" s="30">
        <v>2.5701591709552298</v>
      </c>
    </row>
    <row r="17" spans="1:6" x14ac:dyDescent="0.2">
      <c r="A17" s="27" t="s">
        <v>479</v>
      </c>
      <c r="B17" s="27" t="s">
        <v>478</v>
      </c>
      <c r="C17" s="27" t="s">
        <v>117</v>
      </c>
      <c r="D17" s="31">
        <v>2252334</v>
      </c>
      <c r="E17" s="29">
        <v>19575.034790000002</v>
      </c>
      <c r="F17" s="30">
        <v>2.5663673793962598</v>
      </c>
    </row>
    <row r="18" spans="1:6" x14ac:dyDescent="0.2">
      <c r="A18" s="27" t="s">
        <v>481</v>
      </c>
      <c r="B18" s="27" t="s">
        <v>480</v>
      </c>
      <c r="C18" s="27" t="s">
        <v>428</v>
      </c>
      <c r="D18" s="31">
        <v>427639</v>
      </c>
      <c r="E18" s="29">
        <v>19061.366969999999</v>
      </c>
      <c r="F18" s="30">
        <v>2.4990234205611599</v>
      </c>
    </row>
    <row r="19" spans="1:6" x14ac:dyDescent="0.2">
      <c r="A19" s="27" t="s">
        <v>151</v>
      </c>
      <c r="B19" s="27" t="s">
        <v>150</v>
      </c>
      <c r="C19" s="27" t="s">
        <v>94</v>
      </c>
      <c r="D19" s="31">
        <v>13160416</v>
      </c>
      <c r="E19" s="29">
        <v>18918.098000000002</v>
      </c>
      <c r="F19" s="30">
        <v>2.4802402707465001</v>
      </c>
    </row>
    <row r="20" spans="1:6" x14ac:dyDescent="0.2">
      <c r="A20" s="27" t="s">
        <v>303</v>
      </c>
      <c r="B20" s="27" t="s">
        <v>302</v>
      </c>
      <c r="C20" s="27" t="s">
        <v>144</v>
      </c>
      <c r="D20" s="31">
        <v>383016</v>
      </c>
      <c r="E20" s="29">
        <v>18770.848129999998</v>
      </c>
      <c r="F20" s="30">
        <v>2.4609352086077898</v>
      </c>
    </row>
    <row r="21" spans="1:6" x14ac:dyDescent="0.2">
      <c r="A21" s="27" t="s">
        <v>178</v>
      </c>
      <c r="B21" s="27" t="s">
        <v>177</v>
      </c>
      <c r="C21" s="27" t="s">
        <v>114</v>
      </c>
      <c r="D21" s="31">
        <v>3296838</v>
      </c>
      <c r="E21" s="29">
        <v>18693.071459999999</v>
      </c>
      <c r="F21" s="30">
        <v>2.4507383680449299</v>
      </c>
    </row>
    <row r="22" spans="1:6" x14ac:dyDescent="0.2">
      <c r="A22" s="27" t="s">
        <v>483</v>
      </c>
      <c r="B22" s="27" t="s">
        <v>482</v>
      </c>
      <c r="C22" s="27" t="s">
        <v>114</v>
      </c>
      <c r="D22" s="31">
        <v>3651225</v>
      </c>
      <c r="E22" s="29">
        <v>18194.054179999999</v>
      </c>
      <c r="F22" s="30">
        <v>2.3853151551165301</v>
      </c>
    </row>
    <row r="23" spans="1:6" x14ac:dyDescent="0.2">
      <c r="A23" s="27" t="s">
        <v>485</v>
      </c>
      <c r="B23" s="27" t="s">
        <v>484</v>
      </c>
      <c r="C23" s="27" t="s">
        <v>138</v>
      </c>
      <c r="D23" s="31">
        <v>1666580</v>
      </c>
      <c r="E23" s="29">
        <v>17243.269970000001</v>
      </c>
      <c r="F23" s="30">
        <v>2.2606634440178799</v>
      </c>
    </row>
    <row r="24" spans="1:6" x14ac:dyDescent="0.2">
      <c r="A24" s="27" t="s">
        <v>487</v>
      </c>
      <c r="B24" s="27" t="s">
        <v>486</v>
      </c>
      <c r="C24" s="27" t="s">
        <v>144</v>
      </c>
      <c r="D24" s="31">
        <v>1535340</v>
      </c>
      <c r="E24" s="29">
        <v>15837.79977</v>
      </c>
      <c r="F24" s="30">
        <v>2.0764005340057801</v>
      </c>
    </row>
    <row r="25" spans="1:6" x14ac:dyDescent="0.2">
      <c r="A25" s="27" t="s">
        <v>489</v>
      </c>
      <c r="B25" s="27" t="s">
        <v>488</v>
      </c>
      <c r="C25" s="27" t="s">
        <v>490</v>
      </c>
      <c r="D25" s="31">
        <v>1986228</v>
      </c>
      <c r="E25" s="29">
        <v>15680.276949999999</v>
      </c>
      <c r="F25" s="30">
        <v>2.0557486459710699</v>
      </c>
    </row>
    <row r="26" spans="1:6" x14ac:dyDescent="0.2">
      <c r="A26" s="27" t="s">
        <v>492</v>
      </c>
      <c r="B26" s="27" t="s">
        <v>491</v>
      </c>
      <c r="C26" s="27" t="s">
        <v>141</v>
      </c>
      <c r="D26" s="31">
        <v>2230269</v>
      </c>
      <c r="E26" s="29">
        <v>15617.45867</v>
      </c>
      <c r="F26" s="30">
        <v>2.0475129117130599</v>
      </c>
    </row>
    <row r="27" spans="1:6" x14ac:dyDescent="0.2">
      <c r="A27" s="27" t="s">
        <v>494</v>
      </c>
      <c r="B27" s="27" t="s">
        <v>493</v>
      </c>
      <c r="C27" s="27" t="s">
        <v>117</v>
      </c>
      <c r="D27" s="31">
        <v>462739</v>
      </c>
      <c r="E27" s="29">
        <v>15307.17475</v>
      </c>
      <c r="F27" s="30">
        <v>2.0068334166734898</v>
      </c>
    </row>
    <row r="28" spans="1:6" x14ac:dyDescent="0.2">
      <c r="A28" s="27" t="s">
        <v>496</v>
      </c>
      <c r="B28" s="27" t="s">
        <v>495</v>
      </c>
      <c r="C28" s="27" t="s">
        <v>435</v>
      </c>
      <c r="D28" s="31">
        <v>2260126</v>
      </c>
      <c r="E28" s="29">
        <v>14606.064280000001</v>
      </c>
      <c r="F28" s="30">
        <v>1.9149149573264701</v>
      </c>
    </row>
    <row r="29" spans="1:6" x14ac:dyDescent="0.2">
      <c r="A29" s="27" t="s">
        <v>498</v>
      </c>
      <c r="B29" s="27" t="s">
        <v>497</v>
      </c>
      <c r="C29" s="27" t="s">
        <v>135</v>
      </c>
      <c r="D29" s="31">
        <v>1705821</v>
      </c>
      <c r="E29" s="29">
        <v>14474.7441</v>
      </c>
      <c r="F29" s="30">
        <v>1.8976983429079499</v>
      </c>
    </row>
    <row r="30" spans="1:6" x14ac:dyDescent="0.2">
      <c r="A30" s="27" t="s">
        <v>500</v>
      </c>
      <c r="B30" s="27" t="s">
        <v>499</v>
      </c>
      <c r="C30" s="27" t="s">
        <v>135</v>
      </c>
      <c r="D30" s="31">
        <v>6544174</v>
      </c>
      <c r="E30" s="29">
        <v>14177.95297</v>
      </c>
      <c r="F30" s="30">
        <v>1.85878780799972</v>
      </c>
    </row>
    <row r="31" spans="1:6" x14ac:dyDescent="0.2">
      <c r="A31" s="27" t="s">
        <v>282</v>
      </c>
      <c r="B31" s="27" t="s">
        <v>281</v>
      </c>
      <c r="C31" s="27" t="s">
        <v>114</v>
      </c>
      <c r="D31" s="31">
        <v>1917203</v>
      </c>
      <c r="E31" s="29">
        <v>13943.817419999999</v>
      </c>
      <c r="F31" s="30">
        <v>1.82809167671193</v>
      </c>
    </row>
    <row r="32" spans="1:6" x14ac:dyDescent="0.2">
      <c r="A32" s="27" t="s">
        <v>182</v>
      </c>
      <c r="B32" s="27" t="s">
        <v>181</v>
      </c>
      <c r="C32" s="27" t="s">
        <v>117</v>
      </c>
      <c r="D32" s="31">
        <v>2902529</v>
      </c>
      <c r="E32" s="29">
        <v>13088.954530000001</v>
      </c>
      <c r="F32" s="30">
        <v>1.7160156442405501</v>
      </c>
    </row>
    <row r="33" spans="1:6" x14ac:dyDescent="0.2">
      <c r="A33" s="27" t="s">
        <v>221</v>
      </c>
      <c r="B33" s="27" t="s">
        <v>220</v>
      </c>
      <c r="C33" s="27" t="s">
        <v>222</v>
      </c>
      <c r="D33" s="31">
        <v>6039250</v>
      </c>
      <c r="E33" s="29">
        <v>12664.30725</v>
      </c>
      <c r="F33" s="30">
        <v>1.6603426434600801</v>
      </c>
    </row>
    <row r="34" spans="1:6" x14ac:dyDescent="0.2">
      <c r="A34" s="27" t="s">
        <v>380</v>
      </c>
      <c r="B34" s="27" t="s">
        <v>379</v>
      </c>
      <c r="C34" s="27" t="s">
        <v>141</v>
      </c>
      <c r="D34" s="31">
        <v>11253507</v>
      </c>
      <c r="E34" s="29">
        <v>12322.590169999999</v>
      </c>
      <c r="F34" s="30">
        <v>1.61554213217095</v>
      </c>
    </row>
    <row r="35" spans="1:6" x14ac:dyDescent="0.2">
      <c r="A35" s="27" t="s">
        <v>502</v>
      </c>
      <c r="B35" s="27" t="s">
        <v>501</v>
      </c>
      <c r="C35" s="27" t="s">
        <v>503</v>
      </c>
      <c r="D35" s="31">
        <v>1217030</v>
      </c>
      <c r="E35" s="29">
        <v>11587.951150000001</v>
      </c>
      <c r="F35" s="30">
        <v>1.5192279423477599</v>
      </c>
    </row>
    <row r="36" spans="1:6" x14ac:dyDescent="0.2">
      <c r="A36" s="27" t="s">
        <v>505</v>
      </c>
      <c r="B36" s="27" t="s">
        <v>504</v>
      </c>
      <c r="C36" s="27" t="s">
        <v>141</v>
      </c>
      <c r="D36" s="31">
        <v>511023</v>
      </c>
      <c r="E36" s="29">
        <v>11534.811159999999</v>
      </c>
      <c r="F36" s="30">
        <v>1.51226107161979</v>
      </c>
    </row>
    <row r="37" spans="1:6" x14ac:dyDescent="0.2">
      <c r="A37" s="27" t="s">
        <v>507</v>
      </c>
      <c r="B37" s="27" t="s">
        <v>506</v>
      </c>
      <c r="C37" s="27" t="s">
        <v>135</v>
      </c>
      <c r="D37" s="31">
        <v>68736</v>
      </c>
      <c r="E37" s="29">
        <v>11364.7415</v>
      </c>
      <c r="F37" s="30">
        <v>1.48996424138008</v>
      </c>
    </row>
    <row r="38" spans="1:6" x14ac:dyDescent="0.2">
      <c r="A38" s="27" t="s">
        <v>143</v>
      </c>
      <c r="B38" s="27" t="s">
        <v>142</v>
      </c>
      <c r="C38" s="27" t="s">
        <v>144</v>
      </c>
      <c r="D38" s="31">
        <v>3856067</v>
      </c>
      <c r="E38" s="29">
        <v>11319.48468</v>
      </c>
      <c r="F38" s="30">
        <v>1.4840308865845799</v>
      </c>
    </row>
    <row r="39" spans="1:6" x14ac:dyDescent="0.2">
      <c r="A39" s="27" t="s">
        <v>509</v>
      </c>
      <c r="B39" s="27" t="s">
        <v>508</v>
      </c>
      <c r="C39" s="27" t="s">
        <v>154</v>
      </c>
      <c r="D39" s="31">
        <v>609918</v>
      </c>
      <c r="E39" s="29">
        <v>11285.61771</v>
      </c>
      <c r="F39" s="30">
        <v>1.47959078785784</v>
      </c>
    </row>
    <row r="40" spans="1:6" x14ac:dyDescent="0.2">
      <c r="A40" s="27" t="s">
        <v>156</v>
      </c>
      <c r="B40" s="27" t="s">
        <v>155</v>
      </c>
      <c r="C40" s="27" t="s">
        <v>132</v>
      </c>
      <c r="D40" s="31">
        <v>3725151</v>
      </c>
      <c r="E40" s="29">
        <v>11207.11678</v>
      </c>
      <c r="F40" s="30">
        <v>1.46929899383727</v>
      </c>
    </row>
    <row r="41" spans="1:6" x14ac:dyDescent="0.2">
      <c r="A41" s="27" t="s">
        <v>511</v>
      </c>
      <c r="B41" s="27" t="s">
        <v>510</v>
      </c>
      <c r="C41" s="27" t="s">
        <v>294</v>
      </c>
      <c r="D41" s="31">
        <v>5931402</v>
      </c>
      <c r="E41" s="29">
        <v>10353.262189999999</v>
      </c>
      <c r="F41" s="30">
        <v>1.3573551536330499</v>
      </c>
    </row>
    <row r="42" spans="1:6" x14ac:dyDescent="0.2">
      <c r="A42" s="27" t="s">
        <v>513</v>
      </c>
      <c r="B42" s="27" t="s">
        <v>512</v>
      </c>
      <c r="C42" s="27" t="s">
        <v>122</v>
      </c>
      <c r="D42" s="31">
        <v>458468</v>
      </c>
      <c r="E42" s="29">
        <v>9463.0087540000004</v>
      </c>
      <c r="F42" s="30">
        <v>1.24063927536994</v>
      </c>
    </row>
    <row r="43" spans="1:6" x14ac:dyDescent="0.2">
      <c r="A43" s="27" t="s">
        <v>515</v>
      </c>
      <c r="B43" s="27" t="s">
        <v>514</v>
      </c>
      <c r="C43" s="27" t="s">
        <v>97</v>
      </c>
      <c r="D43" s="31">
        <v>203304</v>
      </c>
      <c r="E43" s="29">
        <v>8945.5793040000008</v>
      </c>
      <c r="F43" s="30">
        <v>1.17280215140746</v>
      </c>
    </row>
    <row r="44" spans="1:6" x14ac:dyDescent="0.2">
      <c r="A44" s="27" t="s">
        <v>134</v>
      </c>
      <c r="B44" s="27" t="s">
        <v>133</v>
      </c>
      <c r="C44" s="27" t="s">
        <v>135</v>
      </c>
      <c r="D44" s="31">
        <v>366879</v>
      </c>
      <c r="E44" s="29">
        <v>8574.1456699999999</v>
      </c>
      <c r="F44" s="30">
        <v>1.1241056779587799</v>
      </c>
    </row>
    <row r="45" spans="1:6" x14ac:dyDescent="0.2">
      <c r="A45" s="27" t="s">
        <v>517</v>
      </c>
      <c r="B45" s="27" t="s">
        <v>516</v>
      </c>
      <c r="C45" s="27" t="s">
        <v>368</v>
      </c>
      <c r="D45" s="31">
        <v>1750000</v>
      </c>
      <c r="E45" s="29">
        <v>8545.25</v>
      </c>
      <c r="F45" s="30">
        <v>1.1203173370598101</v>
      </c>
    </row>
    <row r="46" spans="1:6" x14ac:dyDescent="0.2">
      <c r="A46" s="27" t="s">
        <v>519</v>
      </c>
      <c r="B46" s="27" t="s">
        <v>518</v>
      </c>
      <c r="C46" s="27" t="s">
        <v>94</v>
      </c>
      <c r="D46" s="31">
        <v>5634341</v>
      </c>
      <c r="E46" s="29">
        <v>8355.7277030000005</v>
      </c>
      <c r="F46" s="30">
        <v>1.0954701862931899</v>
      </c>
    </row>
    <row r="47" spans="1:6" x14ac:dyDescent="0.2">
      <c r="A47" s="27" t="s">
        <v>521</v>
      </c>
      <c r="B47" s="27" t="s">
        <v>520</v>
      </c>
      <c r="C47" s="27" t="s">
        <v>273</v>
      </c>
      <c r="D47" s="31">
        <v>832234</v>
      </c>
      <c r="E47" s="29">
        <v>8213.3173459999998</v>
      </c>
      <c r="F47" s="30">
        <v>1.0767996041658101</v>
      </c>
    </row>
    <row r="48" spans="1:6" x14ac:dyDescent="0.2">
      <c r="A48" s="27" t="s">
        <v>523</v>
      </c>
      <c r="B48" s="27" t="s">
        <v>522</v>
      </c>
      <c r="C48" s="27" t="s">
        <v>368</v>
      </c>
      <c r="D48" s="31">
        <v>821062</v>
      </c>
      <c r="E48" s="29">
        <v>8176.9564579999997</v>
      </c>
      <c r="F48" s="30">
        <v>1.0720325425564601</v>
      </c>
    </row>
    <row r="49" spans="1:9" x14ac:dyDescent="0.2">
      <c r="A49" s="27" t="s">
        <v>119</v>
      </c>
      <c r="B49" s="27" t="s">
        <v>118</v>
      </c>
      <c r="C49" s="27" t="s">
        <v>97</v>
      </c>
      <c r="D49" s="31">
        <v>741037</v>
      </c>
      <c r="E49" s="29">
        <v>8146.9607779999997</v>
      </c>
      <c r="F49" s="30">
        <v>1.06809998583303</v>
      </c>
    </row>
    <row r="50" spans="1:9" x14ac:dyDescent="0.2">
      <c r="A50" s="27" t="s">
        <v>96</v>
      </c>
      <c r="B50" s="27" t="s">
        <v>95</v>
      </c>
      <c r="C50" s="27" t="s">
        <v>97</v>
      </c>
      <c r="D50" s="31">
        <v>422792</v>
      </c>
      <c r="E50" s="29">
        <v>7340.5147040000002</v>
      </c>
      <c r="F50" s="30">
        <v>0.96237159659853799</v>
      </c>
    </row>
    <row r="51" spans="1:9" x14ac:dyDescent="0.2">
      <c r="A51" s="27" t="s">
        <v>439</v>
      </c>
      <c r="B51" s="27" t="s">
        <v>438</v>
      </c>
      <c r="C51" s="27" t="s">
        <v>273</v>
      </c>
      <c r="D51" s="31">
        <v>1231736</v>
      </c>
      <c r="E51" s="29">
        <v>6825.0491760000004</v>
      </c>
      <c r="F51" s="30">
        <v>0.89479195086844399</v>
      </c>
    </row>
    <row r="52" spans="1:9" x14ac:dyDescent="0.2">
      <c r="A52" s="27" t="s">
        <v>525</v>
      </c>
      <c r="B52" s="27" t="s">
        <v>524</v>
      </c>
      <c r="C52" s="27" t="s">
        <v>122</v>
      </c>
      <c r="D52" s="31">
        <v>483720</v>
      </c>
      <c r="E52" s="29">
        <v>6469.9968600000002</v>
      </c>
      <c r="F52" s="30">
        <v>0.848243135423836</v>
      </c>
    </row>
    <row r="53" spans="1:9" x14ac:dyDescent="0.2">
      <c r="A53" s="27" t="s">
        <v>527</v>
      </c>
      <c r="B53" s="27" t="s">
        <v>526</v>
      </c>
      <c r="C53" s="27" t="s">
        <v>132</v>
      </c>
      <c r="D53" s="31">
        <v>1603992</v>
      </c>
      <c r="E53" s="29">
        <v>6300.4805759999999</v>
      </c>
      <c r="F53" s="30">
        <v>0.82601885504828698</v>
      </c>
    </row>
    <row r="54" spans="1:9" x14ac:dyDescent="0.2">
      <c r="A54" s="27" t="s">
        <v>408</v>
      </c>
      <c r="B54" s="27" t="s">
        <v>407</v>
      </c>
      <c r="C54" s="27" t="s">
        <v>94</v>
      </c>
      <c r="D54" s="31">
        <v>12530441</v>
      </c>
      <c r="E54" s="29">
        <v>6290.2813820000001</v>
      </c>
      <c r="F54" s="30">
        <v>0.82468169886652098</v>
      </c>
    </row>
    <row r="55" spans="1:9" x14ac:dyDescent="0.2">
      <c r="A55" s="27" t="s">
        <v>529</v>
      </c>
      <c r="B55" s="27" t="s">
        <v>528</v>
      </c>
      <c r="C55" s="27" t="s">
        <v>122</v>
      </c>
      <c r="D55" s="31">
        <v>314325</v>
      </c>
      <c r="E55" s="29">
        <v>5817.8414249999996</v>
      </c>
      <c r="F55" s="30">
        <v>0.76274288203297103</v>
      </c>
    </row>
    <row r="56" spans="1:9" x14ac:dyDescent="0.2">
      <c r="A56" s="27" t="s">
        <v>127</v>
      </c>
      <c r="B56" s="27" t="s">
        <v>126</v>
      </c>
      <c r="C56" s="27" t="s">
        <v>114</v>
      </c>
      <c r="D56" s="31">
        <v>325614</v>
      </c>
      <c r="E56" s="29">
        <v>5272.3418879999999</v>
      </c>
      <c r="F56" s="30">
        <v>0.69122565449027795</v>
      </c>
    </row>
    <row r="57" spans="1:9" x14ac:dyDescent="0.2">
      <c r="A57" s="27" t="s">
        <v>423</v>
      </c>
      <c r="B57" s="27" t="s">
        <v>422</v>
      </c>
      <c r="C57" s="27" t="s">
        <v>273</v>
      </c>
      <c r="D57" s="31">
        <v>44595</v>
      </c>
      <c r="E57" s="29">
        <v>4263.170513</v>
      </c>
      <c r="F57" s="30">
        <v>0.55891914649145003</v>
      </c>
    </row>
    <row r="58" spans="1:9" x14ac:dyDescent="0.2">
      <c r="A58" s="27" t="s">
        <v>531</v>
      </c>
      <c r="B58" s="27" t="s">
        <v>530</v>
      </c>
      <c r="C58" s="27" t="s">
        <v>232</v>
      </c>
      <c r="D58" s="31">
        <v>2053763</v>
      </c>
      <c r="E58" s="29">
        <v>3901.1228190000002</v>
      </c>
      <c r="F58" s="30">
        <v>0.51145320828827001</v>
      </c>
    </row>
    <row r="59" spans="1:9" x14ac:dyDescent="0.2">
      <c r="A59" s="27" t="s">
        <v>309</v>
      </c>
      <c r="B59" s="27" t="s">
        <v>308</v>
      </c>
      <c r="C59" s="27" t="s">
        <v>144</v>
      </c>
      <c r="D59" s="31">
        <v>73278</v>
      </c>
      <c r="E59" s="29">
        <v>3655.6195859999998</v>
      </c>
      <c r="F59" s="30">
        <v>0.47926672711637502</v>
      </c>
    </row>
    <row r="60" spans="1:9" x14ac:dyDescent="0.2">
      <c r="A60" s="27" t="s">
        <v>533</v>
      </c>
      <c r="B60" s="27" t="s">
        <v>532</v>
      </c>
      <c r="C60" s="27" t="s">
        <v>246</v>
      </c>
      <c r="D60" s="31">
        <v>149936</v>
      </c>
      <c r="E60" s="29">
        <v>3648.69256</v>
      </c>
      <c r="F60" s="30">
        <v>0.47835856558545897</v>
      </c>
    </row>
    <row r="61" spans="1:9" x14ac:dyDescent="0.2">
      <c r="A61" s="27" t="s">
        <v>535</v>
      </c>
      <c r="B61" s="27" t="s">
        <v>534</v>
      </c>
      <c r="C61" s="27" t="s">
        <v>294</v>
      </c>
      <c r="D61" s="31">
        <v>5000</v>
      </c>
      <c r="E61" s="29">
        <v>2140.5225</v>
      </c>
      <c r="F61" s="30">
        <v>0.28063128253902497</v>
      </c>
    </row>
    <row r="62" spans="1:9" x14ac:dyDescent="0.2">
      <c r="A62" s="27" t="s">
        <v>537</v>
      </c>
      <c r="B62" s="27" t="s">
        <v>536</v>
      </c>
      <c r="C62" s="27" t="s">
        <v>138</v>
      </c>
      <c r="D62" s="31">
        <v>12003</v>
      </c>
      <c r="E62" s="29">
        <v>1930.0523929999999</v>
      </c>
      <c r="F62" s="30">
        <v>0.25303778793033199</v>
      </c>
    </row>
    <row r="63" spans="1:9" x14ac:dyDescent="0.2">
      <c r="A63" s="26" t="s">
        <v>33</v>
      </c>
      <c r="B63" s="26"/>
      <c r="C63" s="26"/>
      <c r="D63" s="32"/>
      <c r="E63" s="33">
        <f>SUM(E7:E62)</f>
        <v>750473.13669499964</v>
      </c>
      <c r="F63" s="34">
        <f>SUM(F7:F62)</f>
        <v>98.3901074909529</v>
      </c>
      <c r="G63" s="18"/>
      <c r="H63" s="18"/>
      <c r="I63" s="18"/>
    </row>
    <row r="64" spans="1:9" x14ac:dyDescent="0.2">
      <c r="A64" s="27"/>
      <c r="B64" s="27"/>
      <c r="C64" s="27"/>
      <c r="D64" s="28"/>
      <c r="E64" s="29"/>
      <c r="F64" s="30"/>
    </row>
    <row r="65" spans="1:9" x14ac:dyDescent="0.2">
      <c r="A65" s="26" t="s">
        <v>216</v>
      </c>
      <c r="B65" s="27"/>
      <c r="C65" s="27"/>
      <c r="D65" s="28"/>
      <c r="E65" s="29"/>
      <c r="F65" s="30"/>
    </row>
    <row r="66" spans="1:9" x14ac:dyDescent="0.2">
      <c r="A66" s="27"/>
      <c r="B66" s="27" t="s">
        <v>754</v>
      </c>
      <c r="C66" s="27" t="s">
        <v>141</v>
      </c>
      <c r="D66" s="31">
        <v>8100</v>
      </c>
      <c r="E66" s="29">
        <v>8.0999999999999996E-4</v>
      </c>
      <c r="F66" s="30">
        <v>1.06194323515221E-7</v>
      </c>
    </row>
    <row r="67" spans="1:9" x14ac:dyDescent="0.2">
      <c r="A67" s="26" t="s">
        <v>33</v>
      </c>
      <c r="B67" s="26"/>
      <c r="C67" s="26"/>
      <c r="D67" s="32"/>
      <c r="E67" s="33">
        <f>SUM(E65:E66)</f>
        <v>8.0999999999999996E-4</v>
      </c>
      <c r="F67" s="34">
        <f>SUM(F65:F66)</f>
        <v>1.06194323515221E-7</v>
      </c>
      <c r="G67" s="18"/>
      <c r="H67" s="18"/>
      <c r="I67" s="18"/>
    </row>
    <row r="68" spans="1:9" x14ac:dyDescent="0.2">
      <c r="A68" s="27"/>
      <c r="B68" s="27"/>
      <c r="C68" s="27"/>
      <c r="D68" s="28"/>
      <c r="E68" s="29"/>
      <c r="F68" s="30"/>
    </row>
    <row r="69" spans="1:9" x14ac:dyDescent="0.2">
      <c r="A69" s="26" t="s">
        <v>35</v>
      </c>
      <c r="B69" s="26"/>
      <c r="C69" s="26"/>
      <c r="D69" s="32"/>
      <c r="E69" s="33">
        <f>E63+E67</f>
        <v>750473.13750499964</v>
      </c>
      <c r="F69" s="34">
        <f>F63+F67</f>
        <v>98.390107597147221</v>
      </c>
      <c r="G69" s="18"/>
      <c r="H69" s="18"/>
      <c r="I69" s="18"/>
    </row>
    <row r="70" spans="1:9" x14ac:dyDescent="0.2">
      <c r="A70" s="26"/>
      <c r="B70" s="26"/>
      <c r="C70" s="26"/>
      <c r="D70" s="32"/>
      <c r="E70" s="33"/>
      <c r="F70" s="34"/>
      <c r="G70" s="18"/>
      <c r="H70" s="18"/>
      <c r="I70" s="18"/>
    </row>
    <row r="71" spans="1:9" x14ac:dyDescent="0.2">
      <c r="A71" s="26" t="s">
        <v>37</v>
      </c>
      <c r="B71" s="26"/>
      <c r="C71" s="26"/>
      <c r="D71" s="32"/>
      <c r="E71" s="33">
        <f>E73-(E63+E67)</f>
        <v>12279.496710800333</v>
      </c>
      <c r="F71" s="34">
        <f>F73-(F63+F67)</f>
        <v>1.609892402852779</v>
      </c>
      <c r="G71" s="18"/>
      <c r="H71" s="18"/>
      <c r="I71" s="18"/>
    </row>
    <row r="72" spans="1:9" x14ac:dyDescent="0.2">
      <c r="A72" s="26"/>
      <c r="B72" s="26"/>
      <c r="C72" s="26"/>
      <c r="D72" s="32"/>
      <c r="E72" s="33"/>
      <c r="F72" s="34"/>
      <c r="G72" s="18"/>
      <c r="H72" s="18"/>
      <c r="I72" s="18"/>
    </row>
    <row r="73" spans="1:9" x14ac:dyDescent="0.2">
      <c r="A73" s="35" t="s">
        <v>36</v>
      </c>
      <c r="B73" s="35"/>
      <c r="C73" s="35"/>
      <c r="D73" s="36"/>
      <c r="E73" s="37">
        <v>762752.63421579998</v>
      </c>
      <c r="F73" s="38">
        <v>100</v>
      </c>
      <c r="G73" s="18"/>
      <c r="H73" s="18"/>
      <c r="I73" s="18"/>
    </row>
    <row r="74" spans="1:9" x14ac:dyDescent="0.2">
      <c r="F74" s="20" t="s">
        <v>538</v>
      </c>
    </row>
    <row r="75" spans="1:9" x14ac:dyDescent="0.2">
      <c r="A75" s="54" t="s">
        <v>38</v>
      </c>
      <c r="F75" s="20"/>
    </row>
    <row r="76" spans="1:9" x14ac:dyDescent="0.2">
      <c r="A76" s="54" t="s">
        <v>756</v>
      </c>
      <c r="F76" s="20"/>
    </row>
    <row r="78" spans="1:9" x14ac:dyDescent="0.2">
      <c r="A78" s="18" t="s">
        <v>39</v>
      </c>
    </row>
    <row r="79" spans="1:9" x14ac:dyDescent="0.2">
      <c r="A79" s="18" t="s">
        <v>40</v>
      </c>
    </row>
    <row r="80" spans="1:9" x14ac:dyDescent="0.2">
      <c r="A80" s="18" t="s">
        <v>41</v>
      </c>
      <c r="B80" s="18"/>
      <c r="C80" s="39" t="s">
        <v>43</v>
      </c>
      <c r="D80" s="19" t="s">
        <v>42</v>
      </c>
    </row>
    <row r="81" spans="1:4" x14ac:dyDescent="0.2">
      <c r="A81" s="9" t="s">
        <v>62</v>
      </c>
      <c r="C81" s="40">
        <v>1438.5924</v>
      </c>
      <c r="D81" s="40">
        <v>1479.1569</v>
      </c>
    </row>
    <row r="82" spans="1:4" x14ac:dyDescent="0.2">
      <c r="A82" s="9" t="s">
        <v>84</v>
      </c>
      <c r="C82" s="40">
        <v>69.313400000000001</v>
      </c>
      <c r="D82" s="40">
        <v>71.268199999999993</v>
      </c>
    </row>
    <row r="83" spans="1:4" x14ac:dyDescent="0.2">
      <c r="A83" s="9" t="s">
        <v>65</v>
      </c>
      <c r="C83" s="40">
        <v>1565.5713000000001</v>
      </c>
      <c r="D83" s="40">
        <v>1615.953</v>
      </c>
    </row>
    <row r="84" spans="1:4" x14ac:dyDescent="0.2">
      <c r="A84" s="9" t="s">
        <v>85</v>
      </c>
      <c r="C84" s="40">
        <v>79.160899999999998</v>
      </c>
      <c r="D84" s="40">
        <v>81.708100000000002</v>
      </c>
    </row>
    <row r="86" spans="1:4" x14ac:dyDescent="0.2">
      <c r="A86" s="9" t="s">
        <v>44</v>
      </c>
    </row>
    <row r="88" spans="1:4" x14ac:dyDescent="0.2">
      <c r="A88" s="18" t="s">
        <v>45</v>
      </c>
      <c r="D88" s="41" t="s">
        <v>46</v>
      </c>
    </row>
    <row r="90" spans="1:4" x14ac:dyDescent="0.2">
      <c r="A90" s="18" t="s">
        <v>213</v>
      </c>
      <c r="D90" s="45">
        <v>0.17199999999999999</v>
      </c>
    </row>
    <row r="92" spans="1:4" x14ac:dyDescent="0.2">
      <c r="A92" s="18" t="s">
        <v>761</v>
      </c>
      <c r="D92" s="41" t="s">
        <v>46</v>
      </c>
    </row>
    <row r="93" spans="1:4" x14ac:dyDescent="0.2">
      <c r="A93" s="9" t="s">
        <v>759</v>
      </c>
    </row>
    <row r="94" spans="1:4" x14ac:dyDescent="0.2">
      <c r="A94" s="50" t="s">
        <v>760</v>
      </c>
    </row>
    <row r="96" spans="1:4" x14ac:dyDescent="0.2">
      <c r="A96" s="18" t="s">
        <v>767</v>
      </c>
    </row>
    <row r="97" spans="1:1" x14ac:dyDescent="0.2">
      <c r="A97" s="18"/>
    </row>
    <row r="98" spans="1:1" x14ac:dyDescent="0.2">
      <c r="A98" s="48" t="s">
        <v>798</v>
      </c>
    </row>
    <row r="99" spans="1:1" x14ac:dyDescent="0.2">
      <c r="A99" s="51"/>
    </row>
    <row r="100" spans="1:1" x14ac:dyDescent="0.2">
      <c r="A100" s="52"/>
    </row>
    <row r="101" spans="1:1" x14ac:dyDescent="0.2">
      <c r="A101" s="52"/>
    </row>
    <row r="102" spans="1:1" x14ac:dyDescent="0.2">
      <c r="A102" s="52"/>
    </row>
    <row r="103" spans="1:1" x14ac:dyDescent="0.2">
      <c r="A103" s="52"/>
    </row>
    <row r="104" spans="1:1" x14ac:dyDescent="0.2">
      <c r="A104" s="52"/>
    </row>
    <row r="105" spans="1:1" x14ac:dyDescent="0.2">
      <c r="A105" s="52"/>
    </row>
    <row r="106" spans="1:1" x14ac:dyDescent="0.2">
      <c r="A106" s="52"/>
    </row>
    <row r="107" spans="1:1" x14ac:dyDescent="0.2">
      <c r="A107" s="52"/>
    </row>
    <row r="108" spans="1:1" x14ac:dyDescent="0.2">
      <c r="A108" s="52"/>
    </row>
    <row r="109" spans="1:1" x14ac:dyDescent="0.2">
      <c r="A109" s="52"/>
    </row>
    <row r="110" spans="1:1" x14ac:dyDescent="0.2">
      <c r="A110" s="52"/>
    </row>
    <row r="111" spans="1:1" x14ac:dyDescent="0.2">
      <c r="A111" s="52"/>
    </row>
    <row r="112" spans="1:1" x14ac:dyDescent="0.2">
      <c r="A112" s="48" t="s">
        <v>768</v>
      </c>
    </row>
    <row r="113" spans="1:1" x14ac:dyDescent="0.2">
      <c r="A113" s="52"/>
    </row>
    <row r="114" spans="1:1" x14ac:dyDescent="0.2">
      <c r="A114" s="48" t="s">
        <v>799</v>
      </c>
    </row>
    <row r="115" spans="1:1" x14ac:dyDescent="0.2">
      <c r="A115" s="52"/>
    </row>
    <row r="116" spans="1:1" x14ac:dyDescent="0.2">
      <c r="A116" s="52"/>
    </row>
    <row r="117" spans="1:1" x14ac:dyDescent="0.2">
      <c r="A117" s="52"/>
    </row>
    <row r="118" spans="1:1" x14ac:dyDescent="0.2">
      <c r="A118" s="52"/>
    </row>
    <row r="119" spans="1:1" x14ac:dyDescent="0.2">
      <c r="A119" s="52"/>
    </row>
    <row r="120" spans="1:1" x14ac:dyDescent="0.2">
      <c r="A120" s="52"/>
    </row>
    <row r="121" spans="1:1" x14ac:dyDescent="0.2">
      <c r="A121" s="52"/>
    </row>
    <row r="122" spans="1:1" x14ac:dyDescent="0.2">
      <c r="A122" s="52"/>
    </row>
    <row r="123" spans="1:1" x14ac:dyDescent="0.2">
      <c r="A123" s="52"/>
    </row>
    <row r="124" spans="1:1" x14ac:dyDescent="0.2">
      <c r="A124" s="52"/>
    </row>
    <row r="125" spans="1:1" x14ac:dyDescent="0.2">
      <c r="A125" s="52"/>
    </row>
    <row r="126" spans="1:1" x14ac:dyDescent="0.2">
      <c r="A126" s="52"/>
    </row>
  </sheetData>
  <mergeCells count="1">
    <mergeCell ref="A1:F1"/>
  </mergeCells>
  <conditionalFormatting sqref="F2:F3 F5:F65538">
    <cfRule type="cellIs" dxfId="42" priority="1" stopIfTrue="1" operator="between">
      <formula>0.009</formula>
      <formula>-0.009</formula>
    </cfRule>
  </conditionalFormatting>
  <hyperlinks>
    <hyperlink ref="A94" r:id="rId1" xr:uid="{00000000-0004-0000-17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I108"/>
  <sheetViews>
    <sheetView showGridLines="0" workbookViewId="0">
      <selection sqref="A1:F1"/>
    </sheetView>
  </sheetViews>
  <sheetFormatPr defaultColWidth="9.21875" defaultRowHeight="10.199999999999999" x14ac:dyDescent="0.2"/>
  <cols>
    <col min="1" max="1" width="38.77734375" style="9" bestFit="1" customWidth="1"/>
    <col min="2" max="2" width="35.21875" style="9" bestFit="1" customWidth="1"/>
    <col min="3" max="3" width="24.77734375" style="9" bestFit="1" customWidth="1"/>
    <col min="4" max="4" width="15.21875" style="10" bestFit="1" customWidth="1"/>
    <col min="5" max="5" width="23" style="13" bestFit="1" customWidth="1"/>
    <col min="6" max="6" width="14.77734375" style="14" bestFit="1" customWidth="1"/>
    <col min="7" max="16384" width="9.21875" style="9"/>
  </cols>
  <sheetData>
    <row r="1" spans="1:6" s="1" customFormat="1" ht="13.8" x14ac:dyDescent="0.2">
      <c r="A1" s="77" t="s">
        <v>15</v>
      </c>
      <c r="B1" s="78"/>
      <c r="C1" s="78"/>
      <c r="D1" s="78"/>
      <c r="E1" s="78"/>
      <c r="F1" s="78"/>
    </row>
    <row r="2" spans="1:6" s="1" customFormat="1" ht="11.4" x14ac:dyDescent="0.2">
      <c r="D2" s="6"/>
      <c r="E2" s="7"/>
      <c r="F2" s="12"/>
    </row>
    <row r="3" spans="1:6" s="1" customFormat="1" ht="12" x14ac:dyDescent="0.2">
      <c r="A3" s="11" t="s">
        <v>7</v>
      </c>
      <c r="B3" s="2"/>
      <c r="C3" s="3"/>
      <c r="D3" s="4"/>
      <c r="E3" s="5"/>
      <c r="F3" s="12"/>
    </row>
    <row r="4" spans="1:6" s="1" customFormat="1" ht="17.55" customHeight="1" x14ac:dyDescent="0.2">
      <c r="A4" s="8" t="s">
        <v>2</v>
      </c>
      <c r="B4" s="8" t="s">
        <v>0</v>
      </c>
      <c r="C4" s="17" t="s">
        <v>257</v>
      </c>
      <c r="D4" s="16" t="s">
        <v>1</v>
      </c>
      <c r="E4" s="15" t="s">
        <v>3</v>
      </c>
      <c r="F4" s="15" t="s">
        <v>4</v>
      </c>
    </row>
    <row r="5" spans="1:6" x14ac:dyDescent="0.2">
      <c r="A5" s="21" t="s">
        <v>91</v>
      </c>
      <c r="B5" s="22"/>
      <c r="C5" s="22"/>
      <c r="D5" s="23"/>
      <c r="E5" s="24"/>
      <c r="F5" s="25"/>
    </row>
    <row r="6" spans="1:6" x14ac:dyDescent="0.2">
      <c r="A6" s="26" t="s">
        <v>32</v>
      </c>
      <c r="B6" s="27"/>
      <c r="C6" s="27"/>
      <c r="D6" s="28"/>
      <c r="E6" s="29"/>
      <c r="F6" s="30"/>
    </row>
    <row r="7" spans="1:6" x14ac:dyDescent="0.2">
      <c r="A7" s="27" t="s">
        <v>96</v>
      </c>
      <c r="B7" s="27" t="s">
        <v>95</v>
      </c>
      <c r="C7" s="27" t="s">
        <v>97</v>
      </c>
      <c r="D7" s="31">
        <v>347520</v>
      </c>
      <c r="E7" s="29">
        <v>6033.6422400000001</v>
      </c>
      <c r="F7" s="30">
        <v>8.9068431360973594</v>
      </c>
    </row>
    <row r="8" spans="1:6" x14ac:dyDescent="0.2">
      <c r="A8" s="27" t="s">
        <v>101</v>
      </c>
      <c r="B8" s="27" t="s">
        <v>100</v>
      </c>
      <c r="C8" s="27" t="s">
        <v>94</v>
      </c>
      <c r="D8" s="31">
        <v>395485</v>
      </c>
      <c r="E8" s="29">
        <v>5875.7206450000003</v>
      </c>
      <c r="F8" s="30">
        <v>8.6737197889518605</v>
      </c>
    </row>
    <row r="9" spans="1:6" x14ac:dyDescent="0.2">
      <c r="A9" s="27" t="s">
        <v>93</v>
      </c>
      <c r="B9" s="27" t="s">
        <v>92</v>
      </c>
      <c r="C9" s="27" t="s">
        <v>94</v>
      </c>
      <c r="D9" s="31">
        <v>583651</v>
      </c>
      <c r="E9" s="29">
        <v>4603.8390879999997</v>
      </c>
      <c r="F9" s="30">
        <v>6.79617235321024</v>
      </c>
    </row>
    <row r="10" spans="1:6" x14ac:dyDescent="0.2">
      <c r="A10" s="27" t="s">
        <v>99</v>
      </c>
      <c r="B10" s="27" t="s">
        <v>98</v>
      </c>
      <c r="C10" s="27" t="s">
        <v>94</v>
      </c>
      <c r="D10" s="31">
        <v>558037</v>
      </c>
      <c r="E10" s="29">
        <v>4313.9050289999996</v>
      </c>
      <c r="F10" s="30">
        <v>6.3681726342005502</v>
      </c>
    </row>
    <row r="11" spans="1:6" x14ac:dyDescent="0.2">
      <c r="A11" s="27" t="s">
        <v>303</v>
      </c>
      <c r="B11" s="27" t="s">
        <v>302</v>
      </c>
      <c r="C11" s="27" t="s">
        <v>144</v>
      </c>
      <c r="D11" s="31">
        <v>71910</v>
      </c>
      <c r="E11" s="29">
        <v>3524.1652800000002</v>
      </c>
      <c r="F11" s="30">
        <v>5.20236137412095</v>
      </c>
    </row>
    <row r="12" spans="1:6" x14ac:dyDescent="0.2">
      <c r="A12" s="27" t="s">
        <v>507</v>
      </c>
      <c r="B12" s="27" t="s">
        <v>506</v>
      </c>
      <c r="C12" s="27" t="s">
        <v>135</v>
      </c>
      <c r="D12" s="31">
        <v>21180</v>
      </c>
      <c r="E12" s="29">
        <v>3501.8800200000001</v>
      </c>
      <c r="F12" s="30">
        <v>5.1694639454747504</v>
      </c>
    </row>
    <row r="13" spans="1:6" x14ac:dyDescent="0.2">
      <c r="A13" s="27" t="s">
        <v>106</v>
      </c>
      <c r="B13" s="27" t="s">
        <v>105</v>
      </c>
      <c r="C13" s="27" t="s">
        <v>107</v>
      </c>
      <c r="D13" s="31">
        <v>170417</v>
      </c>
      <c r="E13" s="29">
        <v>3253.6013640000001</v>
      </c>
      <c r="F13" s="30">
        <v>4.8029557974820198</v>
      </c>
    </row>
    <row r="14" spans="1:6" x14ac:dyDescent="0.2">
      <c r="A14" s="27" t="s">
        <v>111</v>
      </c>
      <c r="B14" s="27" t="s">
        <v>110</v>
      </c>
      <c r="C14" s="27" t="s">
        <v>94</v>
      </c>
      <c r="D14" s="31">
        <v>169031</v>
      </c>
      <c r="E14" s="29">
        <v>3139.3282479999998</v>
      </c>
      <c r="F14" s="30">
        <v>4.63426619369055</v>
      </c>
    </row>
    <row r="15" spans="1:6" x14ac:dyDescent="0.2">
      <c r="A15" s="27" t="s">
        <v>119</v>
      </c>
      <c r="B15" s="27" t="s">
        <v>118</v>
      </c>
      <c r="C15" s="27" t="s">
        <v>97</v>
      </c>
      <c r="D15" s="31">
        <v>234183</v>
      </c>
      <c r="E15" s="29">
        <v>2574.6079020000002</v>
      </c>
      <c r="F15" s="30">
        <v>3.8006278476449298</v>
      </c>
    </row>
    <row r="16" spans="1:6" x14ac:dyDescent="0.2">
      <c r="A16" s="27" t="s">
        <v>160</v>
      </c>
      <c r="B16" s="27" t="s">
        <v>159</v>
      </c>
      <c r="C16" s="27" t="s">
        <v>154</v>
      </c>
      <c r="D16" s="31">
        <v>484457</v>
      </c>
      <c r="E16" s="29">
        <v>2508.2761180000002</v>
      </c>
      <c r="F16" s="30">
        <v>3.7027090829046601</v>
      </c>
    </row>
    <row r="17" spans="1:6" x14ac:dyDescent="0.2">
      <c r="A17" s="27" t="s">
        <v>148</v>
      </c>
      <c r="B17" s="27" t="s">
        <v>147</v>
      </c>
      <c r="C17" s="27" t="s">
        <v>149</v>
      </c>
      <c r="D17" s="31">
        <v>523765</v>
      </c>
      <c r="E17" s="29">
        <v>2079.608933</v>
      </c>
      <c r="F17" s="30">
        <v>3.0699119725497299</v>
      </c>
    </row>
    <row r="18" spans="1:6" x14ac:dyDescent="0.2">
      <c r="A18" s="27" t="s">
        <v>494</v>
      </c>
      <c r="B18" s="27" t="s">
        <v>493</v>
      </c>
      <c r="C18" s="27" t="s">
        <v>117</v>
      </c>
      <c r="D18" s="31">
        <v>53462</v>
      </c>
      <c r="E18" s="29">
        <v>1768.4962290000001</v>
      </c>
      <c r="F18" s="30">
        <v>2.61064840637331</v>
      </c>
    </row>
    <row r="19" spans="1:6" x14ac:dyDescent="0.2">
      <c r="A19" s="27" t="s">
        <v>103</v>
      </c>
      <c r="B19" s="27" t="s">
        <v>102</v>
      </c>
      <c r="C19" s="27" t="s">
        <v>104</v>
      </c>
      <c r="D19" s="31">
        <v>242272</v>
      </c>
      <c r="E19" s="29">
        <v>1766.889696</v>
      </c>
      <c r="F19" s="30">
        <v>2.6082768475611098</v>
      </c>
    </row>
    <row r="20" spans="1:6" x14ac:dyDescent="0.2">
      <c r="A20" s="27" t="s">
        <v>277</v>
      </c>
      <c r="B20" s="27" t="s">
        <v>276</v>
      </c>
      <c r="C20" s="27" t="s">
        <v>149</v>
      </c>
      <c r="D20" s="31">
        <v>551423</v>
      </c>
      <c r="E20" s="29">
        <v>1732.0196430000001</v>
      </c>
      <c r="F20" s="30">
        <v>2.5568017882413199</v>
      </c>
    </row>
    <row r="21" spans="1:6" x14ac:dyDescent="0.2">
      <c r="A21" s="27" t="s">
        <v>137</v>
      </c>
      <c r="B21" s="27" t="s">
        <v>136</v>
      </c>
      <c r="C21" s="27" t="s">
        <v>138</v>
      </c>
      <c r="D21" s="31">
        <v>38978</v>
      </c>
      <c r="E21" s="29">
        <v>1677.1453839999999</v>
      </c>
      <c r="F21" s="30">
        <v>2.4757965848034398</v>
      </c>
    </row>
    <row r="22" spans="1:6" x14ac:dyDescent="0.2">
      <c r="A22" s="27" t="s">
        <v>305</v>
      </c>
      <c r="B22" s="27" t="s">
        <v>304</v>
      </c>
      <c r="C22" s="27" t="s">
        <v>97</v>
      </c>
      <c r="D22" s="31">
        <v>123570</v>
      </c>
      <c r="E22" s="29">
        <v>1619.1994950000001</v>
      </c>
      <c r="F22" s="30">
        <v>2.3902570511063401</v>
      </c>
    </row>
    <row r="23" spans="1:6" x14ac:dyDescent="0.2">
      <c r="A23" s="27" t="s">
        <v>129</v>
      </c>
      <c r="B23" s="27" t="s">
        <v>128</v>
      </c>
      <c r="C23" s="27" t="s">
        <v>117</v>
      </c>
      <c r="D23" s="31">
        <v>93194</v>
      </c>
      <c r="E23" s="29">
        <v>1609.92635</v>
      </c>
      <c r="F23" s="30">
        <v>2.3765680644863298</v>
      </c>
    </row>
    <row r="24" spans="1:6" x14ac:dyDescent="0.2">
      <c r="A24" s="27" t="s">
        <v>184</v>
      </c>
      <c r="B24" s="27" t="s">
        <v>183</v>
      </c>
      <c r="C24" s="27" t="s">
        <v>144</v>
      </c>
      <c r="D24" s="31">
        <v>1652430</v>
      </c>
      <c r="E24" s="29">
        <v>1493.7967200000001</v>
      </c>
      <c r="F24" s="30">
        <v>2.20513788073997</v>
      </c>
    </row>
    <row r="25" spans="1:6" x14ac:dyDescent="0.2">
      <c r="A25" s="27" t="s">
        <v>380</v>
      </c>
      <c r="B25" s="27" t="s">
        <v>379</v>
      </c>
      <c r="C25" s="27" t="s">
        <v>141</v>
      </c>
      <c r="D25" s="31">
        <v>1247117</v>
      </c>
      <c r="E25" s="29">
        <v>1365.5931149999999</v>
      </c>
      <c r="F25" s="30">
        <v>2.0158841341974498</v>
      </c>
    </row>
    <row r="26" spans="1:6" x14ac:dyDescent="0.2">
      <c r="A26" s="27" t="s">
        <v>186</v>
      </c>
      <c r="B26" s="27" t="s">
        <v>185</v>
      </c>
      <c r="C26" s="27" t="s">
        <v>187</v>
      </c>
      <c r="D26" s="31">
        <v>82066</v>
      </c>
      <c r="E26" s="29">
        <v>1261.846816</v>
      </c>
      <c r="F26" s="30">
        <v>1.8627341835726601</v>
      </c>
    </row>
    <row r="27" spans="1:6" x14ac:dyDescent="0.2">
      <c r="A27" s="27" t="s">
        <v>453</v>
      </c>
      <c r="B27" s="27" t="s">
        <v>452</v>
      </c>
      <c r="C27" s="27" t="s">
        <v>368</v>
      </c>
      <c r="D27" s="31">
        <v>1262673</v>
      </c>
      <c r="E27" s="29">
        <v>1242.4702319999999</v>
      </c>
      <c r="F27" s="30">
        <v>1.83413053301856</v>
      </c>
    </row>
    <row r="28" spans="1:6" x14ac:dyDescent="0.2">
      <c r="A28" s="27" t="s">
        <v>153</v>
      </c>
      <c r="B28" s="27" t="s">
        <v>152</v>
      </c>
      <c r="C28" s="27" t="s">
        <v>154</v>
      </c>
      <c r="D28" s="31">
        <v>129322</v>
      </c>
      <c r="E28" s="29">
        <v>1145.5342760000001</v>
      </c>
      <c r="F28" s="30">
        <v>1.6910339886766099</v>
      </c>
    </row>
    <row r="29" spans="1:6" x14ac:dyDescent="0.2">
      <c r="A29" s="27" t="s">
        <v>540</v>
      </c>
      <c r="B29" s="27" t="s">
        <v>539</v>
      </c>
      <c r="C29" s="27" t="s">
        <v>138</v>
      </c>
      <c r="D29" s="31">
        <v>129673</v>
      </c>
      <c r="E29" s="29">
        <v>1031.0948599999999</v>
      </c>
      <c r="F29" s="30">
        <v>1.5220988933636701</v>
      </c>
    </row>
    <row r="30" spans="1:6" x14ac:dyDescent="0.2">
      <c r="A30" s="27" t="s">
        <v>313</v>
      </c>
      <c r="B30" s="27" t="s">
        <v>312</v>
      </c>
      <c r="C30" s="27" t="s">
        <v>144</v>
      </c>
      <c r="D30" s="31">
        <v>61752</v>
      </c>
      <c r="E30" s="29">
        <v>1019.865156</v>
      </c>
      <c r="F30" s="30">
        <v>1.50552164068373</v>
      </c>
    </row>
    <row r="31" spans="1:6" x14ac:dyDescent="0.2">
      <c r="A31" s="27" t="s">
        <v>542</v>
      </c>
      <c r="B31" s="27" t="s">
        <v>541</v>
      </c>
      <c r="C31" s="27" t="s">
        <v>411</v>
      </c>
      <c r="D31" s="31">
        <v>404856</v>
      </c>
      <c r="E31" s="29">
        <v>992.09962800000005</v>
      </c>
      <c r="F31" s="30">
        <v>1.46453425816254</v>
      </c>
    </row>
    <row r="32" spans="1:6" x14ac:dyDescent="0.2">
      <c r="A32" s="27" t="s">
        <v>309</v>
      </c>
      <c r="B32" s="27" t="s">
        <v>308</v>
      </c>
      <c r="C32" s="27" t="s">
        <v>144</v>
      </c>
      <c r="D32" s="31">
        <v>18931</v>
      </c>
      <c r="E32" s="29">
        <v>944.410797</v>
      </c>
      <c r="F32" s="30">
        <v>1.3941361602698701</v>
      </c>
    </row>
    <row r="33" spans="1:9" x14ac:dyDescent="0.2">
      <c r="A33" s="27" t="s">
        <v>544</v>
      </c>
      <c r="B33" s="27" t="s">
        <v>543</v>
      </c>
      <c r="C33" s="27" t="s">
        <v>141</v>
      </c>
      <c r="D33" s="31">
        <v>521967</v>
      </c>
      <c r="E33" s="29">
        <v>717.18265799999995</v>
      </c>
      <c r="F33" s="30">
        <v>1.0587027173051899</v>
      </c>
    </row>
    <row r="34" spans="1:9" x14ac:dyDescent="0.2">
      <c r="A34" s="27" t="s">
        <v>189</v>
      </c>
      <c r="B34" s="27" t="s">
        <v>188</v>
      </c>
      <c r="C34" s="27" t="s">
        <v>190</v>
      </c>
      <c r="D34" s="31">
        <v>62505</v>
      </c>
      <c r="E34" s="29">
        <v>496.94600250000002</v>
      </c>
      <c r="F34" s="30">
        <v>0.73359007964286305</v>
      </c>
    </row>
    <row r="35" spans="1:9" x14ac:dyDescent="0.2">
      <c r="A35" s="27" t="s">
        <v>143</v>
      </c>
      <c r="B35" s="27" t="s">
        <v>142</v>
      </c>
      <c r="C35" s="27" t="s">
        <v>144</v>
      </c>
      <c r="D35" s="31">
        <v>102691</v>
      </c>
      <c r="E35" s="29">
        <v>301.44943050000001</v>
      </c>
      <c r="F35" s="30">
        <v>0.44499867312805502</v>
      </c>
    </row>
    <row r="36" spans="1:9" x14ac:dyDescent="0.2">
      <c r="A36" s="27" t="s">
        <v>382</v>
      </c>
      <c r="B36" s="27" t="s">
        <v>381</v>
      </c>
      <c r="C36" s="27" t="s">
        <v>135</v>
      </c>
      <c r="D36" s="31">
        <v>10000</v>
      </c>
      <c r="E36" s="29">
        <v>169.535</v>
      </c>
      <c r="F36" s="30">
        <v>0.250267017999109</v>
      </c>
    </row>
    <row r="37" spans="1:9" x14ac:dyDescent="0.2">
      <c r="A37" s="27" t="s">
        <v>546</v>
      </c>
      <c r="B37" s="27" t="s">
        <v>545</v>
      </c>
      <c r="C37" s="27" t="s">
        <v>368</v>
      </c>
      <c r="D37" s="31">
        <v>109846</v>
      </c>
      <c r="E37" s="29">
        <v>150.214405</v>
      </c>
      <c r="F37" s="30">
        <v>0.221746018225502</v>
      </c>
    </row>
    <row r="38" spans="1:9" x14ac:dyDescent="0.2">
      <c r="A38" s="27" t="s">
        <v>251</v>
      </c>
      <c r="B38" s="27" t="s">
        <v>102</v>
      </c>
      <c r="C38" s="27" t="s">
        <v>104</v>
      </c>
      <c r="D38" s="31">
        <v>17305</v>
      </c>
      <c r="E38" s="29">
        <v>66.061837499999996</v>
      </c>
      <c r="F38" s="30">
        <v>9.7520270591127098E-2</v>
      </c>
    </row>
    <row r="39" spans="1:9" x14ac:dyDescent="0.2">
      <c r="A39" s="26" t="s">
        <v>33</v>
      </c>
      <c r="B39" s="26"/>
      <c r="C39" s="26"/>
      <c r="D39" s="32"/>
      <c r="E39" s="33">
        <f>SUM(E7:E38)</f>
        <v>63980.352597499994</v>
      </c>
      <c r="F39" s="34">
        <f>SUM(F7:F38)</f>
        <v>94.447589318476375</v>
      </c>
      <c r="G39" s="18"/>
      <c r="H39" s="18"/>
      <c r="I39" s="18"/>
    </row>
    <row r="40" spans="1:9" x14ac:dyDescent="0.2">
      <c r="A40" s="27"/>
      <c r="B40" s="27"/>
      <c r="C40" s="27"/>
      <c r="D40" s="28"/>
      <c r="E40" s="29"/>
      <c r="F40" s="30"/>
    </row>
    <row r="41" spans="1:9" x14ac:dyDescent="0.2">
      <c r="A41" s="26" t="s">
        <v>216</v>
      </c>
      <c r="B41" s="27"/>
      <c r="C41" s="27"/>
      <c r="D41" s="28"/>
      <c r="E41" s="29"/>
      <c r="F41" s="30"/>
    </row>
    <row r="42" spans="1:9" x14ac:dyDescent="0.2">
      <c r="A42" s="27"/>
      <c r="B42" s="27" t="s">
        <v>754</v>
      </c>
      <c r="C42" s="27" t="s">
        <v>141</v>
      </c>
      <c r="D42" s="31">
        <v>98000</v>
      </c>
      <c r="E42" s="29">
        <v>9.7999999999999997E-3</v>
      </c>
      <c r="F42" s="30">
        <v>1.44667282649085E-5</v>
      </c>
    </row>
    <row r="43" spans="1:9" x14ac:dyDescent="0.2">
      <c r="A43" s="27" t="s">
        <v>547</v>
      </c>
      <c r="B43" s="27" t="s">
        <v>769</v>
      </c>
      <c r="C43" s="27" t="s">
        <v>385</v>
      </c>
      <c r="D43" s="31">
        <v>44170</v>
      </c>
      <c r="E43" s="29">
        <v>4.4169999999999999E-3</v>
      </c>
      <c r="F43" s="30">
        <v>6.5203610965409201E-6</v>
      </c>
    </row>
    <row r="44" spans="1:9" x14ac:dyDescent="0.2">
      <c r="A44" s="27"/>
      <c r="B44" s="27" t="s">
        <v>770</v>
      </c>
      <c r="C44" s="27" t="s">
        <v>97</v>
      </c>
      <c r="D44" s="31">
        <v>23815</v>
      </c>
      <c r="E44" s="29">
        <v>2.3814999999999999E-3</v>
      </c>
      <c r="F44" s="30">
        <v>3.5155625880489501E-6</v>
      </c>
    </row>
    <row r="45" spans="1:9" x14ac:dyDescent="0.2">
      <c r="A45" s="26" t="s">
        <v>33</v>
      </c>
      <c r="B45" s="26"/>
      <c r="C45" s="26"/>
      <c r="D45" s="32"/>
      <c r="E45" s="33">
        <f>SUM(E41:E44)</f>
        <v>1.6598500000000002E-2</v>
      </c>
      <c r="F45" s="34">
        <f>SUM(F41:F44)</f>
        <v>2.4502651949498371E-5</v>
      </c>
      <c r="G45" s="18"/>
      <c r="H45" s="18"/>
      <c r="I45" s="18"/>
    </row>
    <row r="46" spans="1:9" x14ac:dyDescent="0.2">
      <c r="A46" s="27"/>
      <c r="B46" s="27"/>
      <c r="C46" s="27"/>
      <c r="D46" s="28"/>
      <c r="E46" s="29"/>
      <c r="F46" s="30"/>
    </row>
    <row r="47" spans="1:9" x14ac:dyDescent="0.2">
      <c r="A47" s="26" t="s">
        <v>35</v>
      </c>
      <c r="B47" s="26"/>
      <c r="C47" s="26"/>
      <c r="D47" s="32"/>
      <c r="E47" s="33">
        <f>E39+E45</f>
        <v>63980.369195999992</v>
      </c>
      <c r="F47" s="34">
        <f>F39+F45</f>
        <v>94.447613821128328</v>
      </c>
      <c r="G47" s="18"/>
      <c r="H47" s="18"/>
      <c r="I47" s="18"/>
    </row>
    <row r="48" spans="1:9" x14ac:dyDescent="0.2">
      <c r="A48" s="26"/>
      <c r="B48" s="26"/>
      <c r="C48" s="26"/>
      <c r="D48" s="32"/>
      <c r="E48" s="33"/>
      <c r="F48" s="34"/>
      <c r="G48" s="18"/>
      <c r="H48" s="18"/>
      <c r="I48" s="18"/>
    </row>
    <row r="49" spans="1:9" x14ac:dyDescent="0.2">
      <c r="A49" s="26" t="s">
        <v>37</v>
      </c>
      <c r="B49" s="26"/>
      <c r="C49" s="26"/>
      <c r="D49" s="32"/>
      <c r="E49" s="33">
        <f>E51-(E39+E45)</f>
        <v>3761.2778478000037</v>
      </c>
      <c r="F49" s="34">
        <f>F51-(F39+F45)</f>
        <v>5.5523861788716715</v>
      </c>
      <c r="G49" s="18"/>
      <c r="H49" s="18"/>
      <c r="I49" s="18"/>
    </row>
    <row r="50" spans="1:9" x14ac:dyDescent="0.2">
      <c r="A50" s="26"/>
      <c r="B50" s="26"/>
      <c r="C50" s="26"/>
      <c r="D50" s="32"/>
      <c r="E50" s="33"/>
      <c r="F50" s="34"/>
      <c r="G50" s="18"/>
      <c r="H50" s="18"/>
      <c r="I50" s="18"/>
    </row>
    <row r="51" spans="1:9" x14ac:dyDescent="0.2">
      <c r="A51" s="35" t="s">
        <v>36</v>
      </c>
      <c r="B51" s="35"/>
      <c r="C51" s="35"/>
      <c r="D51" s="36"/>
      <c r="E51" s="37">
        <v>67741.647043799996</v>
      </c>
      <c r="F51" s="38">
        <v>100</v>
      </c>
      <c r="G51" s="18"/>
      <c r="H51" s="18"/>
      <c r="I51" s="18"/>
    </row>
    <row r="52" spans="1:9" x14ac:dyDescent="0.2">
      <c r="F52" s="20" t="s">
        <v>538</v>
      </c>
    </row>
    <row r="53" spans="1:9" x14ac:dyDescent="0.2">
      <c r="A53" s="54" t="s">
        <v>38</v>
      </c>
      <c r="F53" s="20"/>
    </row>
    <row r="54" spans="1:9" x14ac:dyDescent="0.2">
      <c r="A54" s="54" t="s">
        <v>756</v>
      </c>
      <c r="F54" s="20"/>
    </row>
    <row r="55" spans="1:9" x14ac:dyDescent="0.2">
      <c r="F55" s="20"/>
    </row>
    <row r="57" spans="1:9" x14ac:dyDescent="0.2">
      <c r="A57" s="18" t="s">
        <v>39</v>
      </c>
    </row>
    <row r="58" spans="1:9" x14ac:dyDescent="0.2">
      <c r="A58" s="18" t="s">
        <v>40</v>
      </c>
    </row>
    <row r="59" spans="1:9" x14ac:dyDescent="0.2">
      <c r="A59" s="18" t="s">
        <v>41</v>
      </c>
      <c r="B59" s="18"/>
      <c r="C59" s="39" t="s">
        <v>43</v>
      </c>
      <c r="D59" s="19" t="s">
        <v>42</v>
      </c>
    </row>
    <row r="60" spans="1:9" x14ac:dyDescent="0.2">
      <c r="A60" s="9" t="s">
        <v>62</v>
      </c>
      <c r="C60" s="40">
        <v>111.4278</v>
      </c>
      <c r="D60" s="40">
        <v>117.8558</v>
      </c>
    </row>
    <row r="61" spans="1:9" x14ac:dyDescent="0.2">
      <c r="A61" s="9" t="s">
        <v>84</v>
      </c>
      <c r="C61" s="40">
        <v>24.5733</v>
      </c>
      <c r="D61" s="40">
        <v>23.9343</v>
      </c>
    </row>
    <row r="62" spans="1:9" x14ac:dyDescent="0.2">
      <c r="A62" s="9" t="s">
        <v>65</v>
      </c>
      <c r="C62" s="40">
        <v>118.2838</v>
      </c>
      <c r="D62" s="40">
        <v>125.5386</v>
      </c>
    </row>
    <row r="63" spans="1:9" x14ac:dyDescent="0.2">
      <c r="A63" s="9" t="s">
        <v>85</v>
      </c>
      <c r="C63" s="40">
        <v>26.572299999999998</v>
      </c>
      <c r="D63" s="40">
        <v>26.138300000000001</v>
      </c>
    </row>
    <row r="65" spans="1:4" x14ac:dyDescent="0.2">
      <c r="A65" s="18" t="s">
        <v>45</v>
      </c>
    </row>
    <row r="66" spans="1:4" x14ac:dyDescent="0.2">
      <c r="A66" s="79" t="s">
        <v>59</v>
      </c>
      <c r="B66" s="80"/>
      <c r="C66" s="43" t="s">
        <v>60</v>
      </c>
    </row>
    <row r="67" spans="1:4" x14ac:dyDescent="0.2">
      <c r="A67" s="75" t="s">
        <v>84</v>
      </c>
      <c r="B67" s="76"/>
      <c r="C67" s="44">
        <v>2.25</v>
      </c>
    </row>
    <row r="68" spans="1:4" x14ac:dyDescent="0.2">
      <c r="A68" s="75" t="s">
        <v>85</v>
      </c>
      <c r="B68" s="76"/>
      <c r="C68" s="44">
        <v>2.25</v>
      </c>
    </row>
    <row r="69" spans="1:4" x14ac:dyDescent="0.2">
      <c r="A69" s="9" t="s">
        <v>61</v>
      </c>
    </row>
    <row r="70" spans="1:4" x14ac:dyDescent="0.2">
      <c r="A70" s="9" t="s">
        <v>44</v>
      </c>
    </row>
    <row r="72" spans="1:4" x14ac:dyDescent="0.2">
      <c r="A72" s="18" t="s">
        <v>213</v>
      </c>
      <c r="D72" s="45">
        <v>5.3900000000000003E-2</v>
      </c>
    </row>
    <row r="74" spans="1:4" x14ac:dyDescent="0.2">
      <c r="A74" s="18" t="s">
        <v>761</v>
      </c>
      <c r="D74" s="41" t="s">
        <v>771</v>
      </c>
    </row>
    <row r="75" spans="1:4" x14ac:dyDescent="0.2">
      <c r="A75" s="9" t="s">
        <v>759</v>
      </c>
    </row>
    <row r="76" spans="1:4" x14ac:dyDescent="0.2">
      <c r="A76" s="50" t="s">
        <v>760</v>
      </c>
    </row>
    <row r="78" spans="1:4" x14ac:dyDescent="0.2">
      <c r="A78" s="18" t="s">
        <v>767</v>
      </c>
    </row>
    <row r="79" spans="1:4" x14ac:dyDescent="0.2">
      <c r="A79" s="18"/>
    </row>
    <row r="80" spans="1:4" x14ac:dyDescent="0.2">
      <c r="A80" s="48" t="s">
        <v>798</v>
      </c>
    </row>
    <row r="81" spans="1:1" x14ac:dyDescent="0.2">
      <c r="A81" s="51"/>
    </row>
    <row r="82" spans="1:1" x14ac:dyDescent="0.2">
      <c r="A82" s="52"/>
    </row>
    <row r="83" spans="1:1" x14ac:dyDescent="0.2">
      <c r="A83" s="52"/>
    </row>
    <row r="84" spans="1:1" x14ac:dyDescent="0.2">
      <c r="A84" s="52"/>
    </row>
    <row r="85" spans="1:1" x14ac:dyDescent="0.2">
      <c r="A85" s="52"/>
    </row>
    <row r="86" spans="1:1" x14ac:dyDescent="0.2">
      <c r="A86" s="52"/>
    </row>
    <row r="87" spans="1:1" x14ac:dyDescent="0.2">
      <c r="A87" s="52"/>
    </row>
    <row r="88" spans="1:1" x14ac:dyDescent="0.2">
      <c r="A88" s="52"/>
    </row>
    <row r="89" spans="1:1" x14ac:dyDescent="0.2">
      <c r="A89" s="52"/>
    </row>
    <row r="90" spans="1:1" x14ac:dyDescent="0.2">
      <c r="A90" s="52"/>
    </row>
    <row r="91" spans="1:1" x14ac:dyDescent="0.2">
      <c r="A91" s="52"/>
    </row>
    <row r="92" spans="1:1" x14ac:dyDescent="0.2">
      <c r="A92" s="52"/>
    </row>
    <row r="93" spans="1:1" x14ac:dyDescent="0.2">
      <c r="A93" s="52"/>
    </row>
    <row r="94" spans="1:1" x14ac:dyDescent="0.2">
      <c r="A94" s="48" t="s">
        <v>772</v>
      </c>
    </row>
    <row r="95" spans="1:1" x14ac:dyDescent="0.2">
      <c r="A95" s="52"/>
    </row>
    <row r="96" spans="1:1" x14ac:dyDescent="0.2">
      <c r="A96" s="48" t="s">
        <v>799</v>
      </c>
    </row>
    <row r="97" spans="1:1" x14ac:dyDescent="0.2">
      <c r="A97" s="52"/>
    </row>
    <row r="98" spans="1:1" x14ac:dyDescent="0.2">
      <c r="A98" s="52"/>
    </row>
    <row r="99" spans="1:1" x14ac:dyDescent="0.2">
      <c r="A99" s="52"/>
    </row>
    <row r="100" spans="1:1" x14ac:dyDescent="0.2">
      <c r="A100" s="52"/>
    </row>
    <row r="101" spans="1:1" x14ac:dyDescent="0.2">
      <c r="A101" s="52"/>
    </row>
    <row r="102" spans="1:1" x14ac:dyDescent="0.2">
      <c r="A102" s="52"/>
    </row>
    <row r="103" spans="1:1" x14ac:dyDescent="0.2">
      <c r="A103" s="52"/>
    </row>
    <row r="104" spans="1:1" x14ac:dyDescent="0.2">
      <c r="A104" s="52"/>
    </row>
    <row r="105" spans="1:1" x14ac:dyDescent="0.2">
      <c r="A105" s="52"/>
    </row>
    <row r="106" spans="1:1" x14ac:dyDescent="0.2">
      <c r="A106" s="52"/>
    </row>
    <row r="107" spans="1:1" x14ac:dyDescent="0.2">
      <c r="A107" s="52"/>
    </row>
    <row r="108" spans="1:1" x14ac:dyDescent="0.2">
      <c r="A108" s="52"/>
    </row>
  </sheetData>
  <mergeCells count="4">
    <mergeCell ref="A1:F1"/>
    <mergeCell ref="A66:B66"/>
    <mergeCell ref="A67:B67"/>
    <mergeCell ref="A68:B68"/>
  </mergeCells>
  <conditionalFormatting sqref="F2:F3 F5:F65539">
    <cfRule type="cellIs" dxfId="41" priority="1" stopIfTrue="1" operator="between">
      <formula>0.009</formula>
      <formula>-0.009</formula>
    </cfRule>
  </conditionalFormatting>
  <hyperlinks>
    <hyperlink ref="A76" r:id="rId1" xr:uid="{00000000-0004-0000-18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I91"/>
  <sheetViews>
    <sheetView workbookViewId="0">
      <selection sqref="A1:F1"/>
    </sheetView>
  </sheetViews>
  <sheetFormatPr defaultColWidth="9.21875" defaultRowHeight="10.199999999999999" x14ac:dyDescent="0.2"/>
  <cols>
    <col min="1" max="1" width="38.77734375" style="9" bestFit="1" customWidth="1"/>
    <col min="2" max="2" width="24.21875" style="9" bestFit="1" customWidth="1"/>
    <col min="3" max="3" width="24.77734375" style="9" bestFit="1" customWidth="1"/>
    <col min="4" max="4" width="15.21875" style="10" bestFit="1" customWidth="1"/>
    <col min="5" max="5" width="23" style="13" bestFit="1" customWidth="1"/>
    <col min="6" max="6" width="13.5546875" style="14" bestFit="1" customWidth="1"/>
    <col min="7" max="16384" width="9.21875" style="9"/>
  </cols>
  <sheetData>
    <row r="1" spans="1:6" s="1" customFormat="1" ht="13.8" x14ac:dyDescent="0.2">
      <c r="A1" s="77" t="s">
        <v>16</v>
      </c>
      <c r="B1" s="78"/>
      <c r="C1" s="78"/>
      <c r="D1" s="78"/>
      <c r="E1" s="78"/>
      <c r="F1" s="78"/>
    </row>
    <row r="2" spans="1:6" s="1" customFormat="1" ht="11.4" x14ac:dyDescent="0.2">
      <c r="D2" s="6"/>
      <c r="E2" s="7"/>
      <c r="F2" s="12"/>
    </row>
    <row r="3" spans="1:6" s="1" customFormat="1" ht="12" x14ac:dyDescent="0.2">
      <c r="A3" s="11" t="s">
        <v>7</v>
      </c>
      <c r="B3" s="2"/>
      <c r="C3" s="3"/>
      <c r="D3" s="4"/>
      <c r="E3" s="5"/>
      <c r="F3" s="12"/>
    </row>
    <row r="4" spans="1:6" s="1" customFormat="1" ht="17.55" customHeight="1" x14ac:dyDescent="0.2">
      <c r="A4" s="8" t="s">
        <v>2</v>
      </c>
      <c r="B4" s="8" t="s">
        <v>0</v>
      </c>
      <c r="C4" s="17" t="s">
        <v>257</v>
      </c>
      <c r="D4" s="16" t="s">
        <v>1</v>
      </c>
      <c r="E4" s="15" t="s">
        <v>3</v>
      </c>
      <c r="F4" s="15" t="s">
        <v>4</v>
      </c>
    </row>
    <row r="5" spans="1:6" x14ac:dyDescent="0.2">
      <c r="A5" s="21" t="s">
        <v>91</v>
      </c>
      <c r="B5" s="22"/>
      <c r="C5" s="22"/>
      <c r="D5" s="23"/>
      <c r="E5" s="24"/>
      <c r="F5" s="25"/>
    </row>
    <row r="6" spans="1:6" x14ac:dyDescent="0.2">
      <c r="A6" s="26" t="s">
        <v>32</v>
      </c>
      <c r="B6" s="27"/>
      <c r="C6" s="27"/>
      <c r="D6" s="28"/>
      <c r="E6" s="29"/>
      <c r="F6" s="30"/>
    </row>
    <row r="7" spans="1:6" x14ac:dyDescent="0.2">
      <c r="A7" s="27" t="s">
        <v>93</v>
      </c>
      <c r="B7" s="27" t="s">
        <v>92</v>
      </c>
      <c r="C7" s="27" t="s">
        <v>94</v>
      </c>
      <c r="D7" s="31">
        <v>8900000</v>
      </c>
      <c r="E7" s="29">
        <v>70203.199999999997</v>
      </c>
      <c r="F7" s="30">
        <v>8.8342228999494008</v>
      </c>
    </row>
    <row r="8" spans="1:6" x14ac:dyDescent="0.2">
      <c r="A8" s="27" t="s">
        <v>101</v>
      </c>
      <c r="B8" s="27" t="s">
        <v>100</v>
      </c>
      <c r="C8" s="27" t="s">
        <v>94</v>
      </c>
      <c r="D8" s="31">
        <v>3825000</v>
      </c>
      <c r="E8" s="29">
        <v>56828.025000000001</v>
      </c>
      <c r="F8" s="30">
        <v>7.1511190346579196</v>
      </c>
    </row>
    <row r="9" spans="1:6" x14ac:dyDescent="0.2">
      <c r="A9" s="27" t="s">
        <v>109</v>
      </c>
      <c r="B9" s="27" t="s">
        <v>108</v>
      </c>
      <c r="C9" s="27" t="s">
        <v>94</v>
      </c>
      <c r="D9" s="31">
        <v>10300000</v>
      </c>
      <c r="E9" s="29">
        <v>55444.9</v>
      </c>
      <c r="F9" s="30">
        <v>6.9770694963392597</v>
      </c>
    </row>
    <row r="10" spans="1:6" x14ac:dyDescent="0.2">
      <c r="A10" s="27" t="s">
        <v>106</v>
      </c>
      <c r="B10" s="27" t="s">
        <v>105</v>
      </c>
      <c r="C10" s="27" t="s">
        <v>107</v>
      </c>
      <c r="D10" s="31">
        <v>2650000</v>
      </c>
      <c r="E10" s="29">
        <v>50593.8</v>
      </c>
      <c r="F10" s="30">
        <v>6.3666172846175098</v>
      </c>
    </row>
    <row r="11" spans="1:6" x14ac:dyDescent="0.2">
      <c r="A11" s="27" t="s">
        <v>99</v>
      </c>
      <c r="B11" s="27" t="s">
        <v>98</v>
      </c>
      <c r="C11" s="27" t="s">
        <v>94</v>
      </c>
      <c r="D11" s="31">
        <v>6000000</v>
      </c>
      <c r="E11" s="29">
        <v>46383</v>
      </c>
      <c r="F11" s="30">
        <v>5.8367390769701801</v>
      </c>
    </row>
    <row r="12" spans="1:6" x14ac:dyDescent="0.2">
      <c r="A12" s="27" t="s">
        <v>103</v>
      </c>
      <c r="B12" s="27" t="s">
        <v>102</v>
      </c>
      <c r="C12" s="27" t="s">
        <v>104</v>
      </c>
      <c r="D12" s="31">
        <v>5600000</v>
      </c>
      <c r="E12" s="29">
        <v>40840.800000000003</v>
      </c>
      <c r="F12" s="30">
        <v>5.1393202961154696</v>
      </c>
    </row>
    <row r="13" spans="1:6" x14ac:dyDescent="0.2">
      <c r="A13" s="27" t="s">
        <v>96</v>
      </c>
      <c r="B13" s="27" t="s">
        <v>95</v>
      </c>
      <c r="C13" s="27" t="s">
        <v>97</v>
      </c>
      <c r="D13" s="31">
        <v>2250000</v>
      </c>
      <c r="E13" s="29">
        <v>39064.5</v>
      </c>
      <c r="F13" s="30">
        <v>4.9157944434879504</v>
      </c>
    </row>
    <row r="14" spans="1:6" x14ac:dyDescent="0.2">
      <c r="A14" s="27" t="s">
        <v>549</v>
      </c>
      <c r="B14" s="27" t="s">
        <v>548</v>
      </c>
      <c r="C14" s="27" t="s">
        <v>138</v>
      </c>
      <c r="D14" s="31">
        <v>3200000</v>
      </c>
      <c r="E14" s="29">
        <v>30240</v>
      </c>
      <c r="F14" s="30">
        <v>3.8053379403569898</v>
      </c>
    </row>
    <row r="15" spans="1:6" x14ac:dyDescent="0.2">
      <c r="A15" s="27" t="s">
        <v>148</v>
      </c>
      <c r="B15" s="27" t="s">
        <v>147</v>
      </c>
      <c r="C15" s="27" t="s">
        <v>149</v>
      </c>
      <c r="D15" s="31">
        <v>7000000</v>
      </c>
      <c r="E15" s="29">
        <v>27793.5</v>
      </c>
      <c r="F15" s="30">
        <v>3.49747553059894</v>
      </c>
    </row>
    <row r="16" spans="1:6" x14ac:dyDescent="0.2">
      <c r="A16" s="27" t="s">
        <v>389</v>
      </c>
      <c r="B16" s="27" t="s">
        <v>388</v>
      </c>
      <c r="C16" s="27" t="s">
        <v>368</v>
      </c>
      <c r="D16" s="31">
        <v>3157370</v>
      </c>
      <c r="E16" s="29">
        <v>26872.376069999998</v>
      </c>
      <c r="F16" s="30">
        <v>3.3815632343489499</v>
      </c>
    </row>
    <row r="17" spans="1:6" x14ac:dyDescent="0.2">
      <c r="A17" s="27" t="s">
        <v>236</v>
      </c>
      <c r="B17" s="27" t="s">
        <v>235</v>
      </c>
      <c r="C17" s="27" t="s">
        <v>117</v>
      </c>
      <c r="D17" s="31">
        <v>1125000</v>
      </c>
      <c r="E17" s="29">
        <v>25714.6875</v>
      </c>
      <c r="F17" s="30">
        <v>3.2358821418046801</v>
      </c>
    </row>
    <row r="18" spans="1:6" x14ac:dyDescent="0.2">
      <c r="A18" s="27" t="s">
        <v>113</v>
      </c>
      <c r="B18" s="27" t="s">
        <v>112</v>
      </c>
      <c r="C18" s="27" t="s">
        <v>114</v>
      </c>
      <c r="D18" s="31">
        <v>1100000</v>
      </c>
      <c r="E18" s="29">
        <v>25011.25</v>
      </c>
      <c r="F18" s="30">
        <v>3.14736304764397</v>
      </c>
    </row>
    <row r="19" spans="1:6" x14ac:dyDescent="0.2">
      <c r="A19" s="27" t="s">
        <v>202</v>
      </c>
      <c r="B19" s="27" t="s">
        <v>201</v>
      </c>
      <c r="C19" s="27" t="s">
        <v>154</v>
      </c>
      <c r="D19" s="31">
        <v>280000</v>
      </c>
      <c r="E19" s="29">
        <v>24072.44</v>
      </c>
      <c r="F19" s="30">
        <v>3.0292251735769602</v>
      </c>
    </row>
    <row r="20" spans="1:6" x14ac:dyDescent="0.2">
      <c r="A20" s="27" t="s">
        <v>131</v>
      </c>
      <c r="B20" s="27" t="s">
        <v>130</v>
      </c>
      <c r="C20" s="27" t="s">
        <v>132</v>
      </c>
      <c r="D20" s="31">
        <v>16000000</v>
      </c>
      <c r="E20" s="29">
        <v>23088</v>
      </c>
      <c r="F20" s="30">
        <v>2.9053453163678</v>
      </c>
    </row>
    <row r="21" spans="1:6" x14ac:dyDescent="0.2">
      <c r="A21" s="27" t="s">
        <v>210</v>
      </c>
      <c r="B21" s="27" t="s">
        <v>209</v>
      </c>
      <c r="C21" s="27" t="s">
        <v>94</v>
      </c>
      <c r="D21" s="31">
        <v>22069637</v>
      </c>
      <c r="E21" s="29">
        <v>22202.054820000001</v>
      </c>
      <c r="F21" s="30">
        <v>2.7938598399613701</v>
      </c>
    </row>
    <row r="22" spans="1:6" x14ac:dyDescent="0.2">
      <c r="A22" s="27" t="s">
        <v>551</v>
      </c>
      <c r="B22" s="27" t="s">
        <v>550</v>
      </c>
      <c r="C22" s="27" t="s">
        <v>232</v>
      </c>
      <c r="D22" s="31">
        <v>2000000</v>
      </c>
      <c r="E22" s="29">
        <v>21524</v>
      </c>
      <c r="F22" s="30">
        <v>2.7085348488175902</v>
      </c>
    </row>
    <row r="23" spans="1:6" x14ac:dyDescent="0.2">
      <c r="A23" s="27" t="s">
        <v>553</v>
      </c>
      <c r="B23" s="27" t="s">
        <v>552</v>
      </c>
      <c r="C23" s="27" t="s">
        <v>435</v>
      </c>
      <c r="D23" s="31">
        <v>1000000</v>
      </c>
      <c r="E23" s="29">
        <v>18568.5</v>
      </c>
      <c r="F23" s="30">
        <v>2.3366209505793201</v>
      </c>
    </row>
    <row r="24" spans="1:6" x14ac:dyDescent="0.2">
      <c r="A24" s="27" t="s">
        <v>555</v>
      </c>
      <c r="B24" s="27" t="s">
        <v>554</v>
      </c>
      <c r="C24" s="27" t="s">
        <v>503</v>
      </c>
      <c r="D24" s="31">
        <v>1400000</v>
      </c>
      <c r="E24" s="29">
        <v>17265.5</v>
      </c>
      <c r="F24" s="30">
        <v>2.1726541735857698</v>
      </c>
    </row>
    <row r="25" spans="1:6" x14ac:dyDescent="0.2">
      <c r="A25" s="27" t="s">
        <v>174</v>
      </c>
      <c r="B25" s="27" t="s">
        <v>173</v>
      </c>
      <c r="C25" s="27" t="s">
        <v>154</v>
      </c>
      <c r="D25" s="31">
        <v>478176</v>
      </c>
      <c r="E25" s="29">
        <v>17045.300780000001</v>
      </c>
      <c r="F25" s="30">
        <v>2.1449447672926798</v>
      </c>
    </row>
    <row r="26" spans="1:6" x14ac:dyDescent="0.2">
      <c r="A26" s="27" t="s">
        <v>430</v>
      </c>
      <c r="B26" s="27" t="s">
        <v>429</v>
      </c>
      <c r="C26" s="27" t="s">
        <v>117</v>
      </c>
      <c r="D26" s="31">
        <v>2970683</v>
      </c>
      <c r="E26" s="29">
        <v>16730.88666</v>
      </c>
      <c r="F26" s="30">
        <v>2.1053795563198001</v>
      </c>
    </row>
    <row r="27" spans="1:6" x14ac:dyDescent="0.2">
      <c r="A27" s="27" t="s">
        <v>483</v>
      </c>
      <c r="B27" s="27" t="s">
        <v>482</v>
      </c>
      <c r="C27" s="27" t="s">
        <v>114</v>
      </c>
      <c r="D27" s="31">
        <v>3000000</v>
      </c>
      <c r="E27" s="29">
        <v>14949</v>
      </c>
      <c r="F27" s="30">
        <v>1.8811506901586199</v>
      </c>
    </row>
    <row r="28" spans="1:6" x14ac:dyDescent="0.2">
      <c r="A28" s="27" t="s">
        <v>557</v>
      </c>
      <c r="B28" s="27" t="s">
        <v>556</v>
      </c>
      <c r="C28" s="27" t="s">
        <v>94</v>
      </c>
      <c r="D28" s="31">
        <v>1700000</v>
      </c>
      <c r="E28" s="29">
        <v>14825.7</v>
      </c>
      <c r="F28" s="30">
        <v>1.8656348777232299</v>
      </c>
    </row>
    <row r="29" spans="1:6" x14ac:dyDescent="0.2">
      <c r="A29" s="27" t="s">
        <v>559</v>
      </c>
      <c r="B29" s="27" t="s">
        <v>558</v>
      </c>
      <c r="C29" s="27" t="s">
        <v>117</v>
      </c>
      <c r="D29" s="31">
        <v>8200000</v>
      </c>
      <c r="E29" s="29">
        <v>13767.8</v>
      </c>
      <c r="F29" s="30">
        <v>1.7325109687581699</v>
      </c>
    </row>
    <row r="30" spans="1:6" x14ac:dyDescent="0.2">
      <c r="A30" s="27" t="s">
        <v>561</v>
      </c>
      <c r="B30" s="27" t="s">
        <v>560</v>
      </c>
      <c r="C30" s="27" t="s">
        <v>122</v>
      </c>
      <c r="D30" s="31">
        <v>1500000</v>
      </c>
      <c r="E30" s="29">
        <v>13256.25</v>
      </c>
      <c r="F30" s="30">
        <v>1.66813859364608</v>
      </c>
    </row>
    <row r="31" spans="1:6" x14ac:dyDescent="0.2">
      <c r="A31" s="27" t="s">
        <v>563</v>
      </c>
      <c r="B31" s="27" t="s">
        <v>562</v>
      </c>
      <c r="C31" s="27" t="s">
        <v>232</v>
      </c>
      <c r="D31" s="31">
        <v>1375000</v>
      </c>
      <c r="E31" s="29">
        <v>12952.5</v>
      </c>
      <c r="F31" s="30">
        <v>1.62991533308445</v>
      </c>
    </row>
    <row r="32" spans="1:6" x14ac:dyDescent="0.2">
      <c r="A32" s="27" t="s">
        <v>565</v>
      </c>
      <c r="B32" s="27" t="s">
        <v>564</v>
      </c>
      <c r="C32" s="27" t="s">
        <v>368</v>
      </c>
      <c r="D32" s="31">
        <v>15000000</v>
      </c>
      <c r="E32" s="29">
        <v>11235</v>
      </c>
      <c r="F32" s="30">
        <v>1.4137887486742999</v>
      </c>
    </row>
    <row r="33" spans="1:9" x14ac:dyDescent="0.2">
      <c r="A33" s="27" t="s">
        <v>477</v>
      </c>
      <c r="B33" s="27" t="s">
        <v>476</v>
      </c>
      <c r="C33" s="27" t="s">
        <v>154</v>
      </c>
      <c r="D33" s="31">
        <v>8000000</v>
      </c>
      <c r="E33" s="29">
        <v>10604</v>
      </c>
      <c r="F33" s="30">
        <v>1.3343850370220101</v>
      </c>
    </row>
    <row r="34" spans="1:9" x14ac:dyDescent="0.2">
      <c r="A34" s="27" t="s">
        <v>567</v>
      </c>
      <c r="B34" s="27" t="s">
        <v>566</v>
      </c>
      <c r="C34" s="27" t="s">
        <v>114</v>
      </c>
      <c r="D34" s="31">
        <v>700000</v>
      </c>
      <c r="E34" s="29">
        <v>6064.8</v>
      </c>
      <c r="F34" s="30">
        <v>0.76318166470492899</v>
      </c>
    </row>
    <row r="35" spans="1:9" x14ac:dyDescent="0.2">
      <c r="A35" s="26" t="s">
        <v>33</v>
      </c>
      <c r="B35" s="26"/>
      <c r="C35" s="26"/>
      <c r="D35" s="32"/>
      <c r="E35" s="33">
        <f>SUM(E7:E34)</f>
        <v>753141.77083000005</v>
      </c>
      <c r="F35" s="34">
        <f>SUM(F7:F34)</f>
        <v>94.773774967164314</v>
      </c>
      <c r="G35" s="18"/>
      <c r="H35" s="18"/>
      <c r="I35" s="18"/>
    </row>
    <row r="36" spans="1:9" x14ac:dyDescent="0.2">
      <c r="A36" s="27"/>
      <c r="B36" s="27"/>
      <c r="C36" s="27"/>
      <c r="D36" s="28"/>
      <c r="E36" s="29"/>
      <c r="F36" s="30"/>
    </row>
    <row r="37" spans="1:9" x14ac:dyDescent="0.2">
      <c r="A37" s="26" t="s">
        <v>35</v>
      </c>
      <c r="B37" s="26"/>
      <c r="C37" s="26"/>
      <c r="D37" s="32"/>
      <c r="E37" s="33">
        <f>E35</f>
        <v>753141.77083000005</v>
      </c>
      <c r="F37" s="34">
        <f>F35</f>
        <v>94.773774967164314</v>
      </c>
      <c r="G37" s="18"/>
      <c r="H37" s="18"/>
      <c r="I37" s="18"/>
    </row>
    <row r="38" spans="1:9" x14ac:dyDescent="0.2">
      <c r="A38" s="26"/>
      <c r="B38" s="26"/>
      <c r="C38" s="26"/>
      <c r="D38" s="32"/>
      <c r="E38" s="33"/>
      <c r="F38" s="34"/>
      <c r="G38" s="18"/>
      <c r="H38" s="18"/>
      <c r="I38" s="18"/>
    </row>
    <row r="39" spans="1:9" x14ac:dyDescent="0.2">
      <c r="A39" s="26" t="s">
        <v>37</v>
      </c>
      <c r="B39" s="26"/>
      <c r="C39" s="26"/>
      <c r="D39" s="32"/>
      <c r="E39" s="33">
        <f>E41-(E35)</f>
        <v>41531.408634399995</v>
      </c>
      <c r="F39" s="34">
        <f>F41-(F35)</f>
        <v>5.2262250328356856</v>
      </c>
      <c r="G39" s="18"/>
      <c r="H39" s="18"/>
      <c r="I39" s="18"/>
    </row>
    <row r="40" spans="1:9" x14ac:dyDescent="0.2">
      <c r="A40" s="26"/>
      <c r="B40" s="26"/>
      <c r="C40" s="26"/>
      <c r="D40" s="32"/>
      <c r="E40" s="33"/>
      <c r="F40" s="34"/>
      <c r="G40" s="18"/>
      <c r="H40" s="18"/>
      <c r="I40" s="18"/>
    </row>
    <row r="41" spans="1:9" x14ac:dyDescent="0.2">
      <c r="A41" s="35" t="s">
        <v>36</v>
      </c>
      <c r="B41" s="35"/>
      <c r="C41" s="35"/>
      <c r="D41" s="36"/>
      <c r="E41" s="37">
        <v>794673.17946440005</v>
      </c>
      <c r="F41" s="38">
        <v>100</v>
      </c>
      <c r="G41" s="18"/>
      <c r="H41" s="18"/>
      <c r="I41" s="18"/>
    </row>
    <row r="44" spans="1:9" x14ac:dyDescent="0.2">
      <c r="A44" s="18" t="s">
        <v>39</v>
      </c>
    </row>
    <row r="45" spans="1:9" x14ac:dyDescent="0.2">
      <c r="A45" s="18" t="s">
        <v>40</v>
      </c>
    </row>
    <row r="46" spans="1:9" x14ac:dyDescent="0.2">
      <c r="A46" s="18" t="s">
        <v>41</v>
      </c>
      <c r="B46" s="18"/>
      <c r="C46" s="39" t="s">
        <v>43</v>
      </c>
      <c r="D46" s="19" t="s">
        <v>42</v>
      </c>
    </row>
    <row r="47" spans="1:9" x14ac:dyDescent="0.2">
      <c r="A47" s="9" t="s">
        <v>62</v>
      </c>
      <c r="C47" s="40">
        <v>60.2684</v>
      </c>
      <c r="D47" s="40">
        <v>67.075199999999995</v>
      </c>
    </row>
    <row r="48" spans="1:9" x14ac:dyDescent="0.2">
      <c r="A48" s="9" t="s">
        <v>84</v>
      </c>
      <c r="C48" s="40">
        <v>30.286100000000001</v>
      </c>
      <c r="D48" s="40">
        <v>31.3477</v>
      </c>
    </row>
    <row r="49" spans="1:4" x14ac:dyDescent="0.2">
      <c r="A49" s="9" t="s">
        <v>65</v>
      </c>
      <c r="C49" s="40">
        <v>65.747299999999996</v>
      </c>
      <c r="D49" s="40">
        <v>73.456000000000003</v>
      </c>
    </row>
    <row r="50" spans="1:4" x14ac:dyDescent="0.2">
      <c r="A50" s="9" t="s">
        <v>85</v>
      </c>
      <c r="C50" s="40">
        <v>34.134999999999998</v>
      </c>
      <c r="D50" s="40">
        <v>35.770899999999997</v>
      </c>
    </row>
    <row r="52" spans="1:4" x14ac:dyDescent="0.2">
      <c r="A52" s="18" t="s">
        <v>45</v>
      </c>
    </row>
    <row r="53" spans="1:4" x14ac:dyDescent="0.2">
      <c r="A53" s="79" t="s">
        <v>59</v>
      </c>
      <c r="B53" s="80"/>
      <c r="C53" s="43" t="s">
        <v>60</v>
      </c>
    </row>
    <row r="54" spans="1:4" x14ac:dyDescent="0.2">
      <c r="A54" s="75" t="s">
        <v>84</v>
      </c>
      <c r="B54" s="76"/>
      <c r="C54" s="44">
        <v>2.25</v>
      </c>
    </row>
    <row r="55" spans="1:4" x14ac:dyDescent="0.2">
      <c r="A55" s="75" t="s">
        <v>85</v>
      </c>
      <c r="B55" s="76"/>
      <c r="C55" s="44">
        <v>2.25</v>
      </c>
    </row>
    <row r="56" spans="1:4" x14ac:dyDescent="0.2">
      <c r="A56" s="9" t="s">
        <v>61</v>
      </c>
    </row>
    <row r="57" spans="1:4" x14ac:dyDescent="0.2">
      <c r="A57" s="9" t="s">
        <v>44</v>
      </c>
    </row>
    <row r="59" spans="1:4" x14ac:dyDescent="0.2">
      <c r="A59" s="18" t="s">
        <v>213</v>
      </c>
      <c r="D59" s="45">
        <v>0.2747</v>
      </c>
    </row>
    <row r="61" spans="1:4" x14ac:dyDescent="0.2">
      <c r="A61" s="18" t="s">
        <v>773</v>
      </c>
    </row>
    <row r="62" spans="1:4" x14ac:dyDescent="0.2">
      <c r="A62" s="50"/>
    </row>
    <row r="63" spans="1:4" x14ac:dyDescent="0.2">
      <c r="A63" s="48" t="s">
        <v>798</v>
      </c>
    </row>
    <row r="64" spans="1:4" x14ac:dyDescent="0.2">
      <c r="A64" s="51"/>
    </row>
    <row r="65" spans="1:1" x14ac:dyDescent="0.2">
      <c r="A65" s="52"/>
    </row>
    <row r="66" spans="1:1" x14ac:dyDescent="0.2">
      <c r="A66" s="52"/>
    </row>
    <row r="67" spans="1:1" x14ac:dyDescent="0.2">
      <c r="A67" s="52"/>
    </row>
    <row r="68" spans="1:1" x14ac:dyDescent="0.2">
      <c r="A68" s="52"/>
    </row>
    <row r="69" spans="1:1" x14ac:dyDescent="0.2">
      <c r="A69" s="52"/>
    </row>
    <row r="70" spans="1:1" x14ac:dyDescent="0.2">
      <c r="A70" s="52"/>
    </row>
    <row r="71" spans="1:1" x14ac:dyDescent="0.2">
      <c r="A71" s="52"/>
    </row>
    <row r="72" spans="1:1" x14ac:dyDescent="0.2">
      <c r="A72" s="52"/>
    </row>
    <row r="73" spans="1:1" x14ac:dyDescent="0.2">
      <c r="A73" s="52"/>
    </row>
    <row r="74" spans="1:1" x14ac:dyDescent="0.2">
      <c r="A74" s="52"/>
    </row>
    <row r="75" spans="1:1" x14ac:dyDescent="0.2">
      <c r="A75" s="52"/>
    </row>
    <row r="76" spans="1:1" x14ac:dyDescent="0.2">
      <c r="A76" s="52"/>
    </row>
    <row r="77" spans="1:1" x14ac:dyDescent="0.2">
      <c r="A77" s="48" t="s">
        <v>772</v>
      </c>
    </row>
    <row r="78" spans="1:1" x14ac:dyDescent="0.2">
      <c r="A78" s="52"/>
    </row>
    <row r="79" spans="1:1" x14ac:dyDescent="0.2">
      <c r="A79" s="48" t="s">
        <v>799</v>
      </c>
    </row>
    <row r="80" spans="1:1" x14ac:dyDescent="0.2">
      <c r="A80" s="52"/>
    </row>
    <row r="81" spans="1:1" x14ac:dyDescent="0.2">
      <c r="A81" s="52"/>
    </row>
    <row r="82" spans="1:1" x14ac:dyDescent="0.2">
      <c r="A82" s="52"/>
    </row>
    <row r="83" spans="1:1" x14ac:dyDescent="0.2">
      <c r="A83" s="52"/>
    </row>
    <row r="84" spans="1:1" x14ac:dyDescent="0.2">
      <c r="A84" s="52"/>
    </row>
    <row r="85" spans="1:1" x14ac:dyDescent="0.2">
      <c r="A85" s="52"/>
    </row>
    <row r="86" spans="1:1" x14ac:dyDescent="0.2">
      <c r="A86" s="52"/>
    </row>
    <row r="87" spans="1:1" x14ac:dyDescent="0.2">
      <c r="A87" s="52"/>
    </row>
    <row r="88" spans="1:1" x14ac:dyDescent="0.2">
      <c r="A88" s="52"/>
    </row>
    <row r="89" spans="1:1" x14ac:dyDescent="0.2">
      <c r="A89" s="52"/>
    </row>
    <row r="90" spans="1:1" x14ac:dyDescent="0.2">
      <c r="A90" s="52"/>
    </row>
    <row r="91" spans="1:1" x14ac:dyDescent="0.2">
      <c r="A91" s="52"/>
    </row>
  </sheetData>
  <mergeCells count="4">
    <mergeCell ref="A1:F1"/>
    <mergeCell ref="A53:B53"/>
    <mergeCell ref="A54:B54"/>
    <mergeCell ref="A55:B55"/>
  </mergeCells>
  <conditionalFormatting sqref="F2:F3 F5:F65536">
    <cfRule type="cellIs" dxfId="40" priority="1" stopIfTrue="1" operator="between">
      <formula>0.009</formula>
      <formula>-0.009</formula>
    </cfRule>
  </conditionalFormatting>
  <hyperlinks>
    <hyperlink ref="A64" r:id="rId1" tooltip="https://www.franklintempletonindia.com/downloadsServlet/pdf/product-labels-jg9o5k7l" display="https://www.franklintempletonindia.com/downloadsServlet/pdf/product-labels-jg9o5k7l" xr:uid="{00000000-0004-0000-19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I123"/>
  <sheetViews>
    <sheetView workbookViewId="0">
      <selection sqref="A1:F1"/>
    </sheetView>
  </sheetViews>
  <sheetFormatPr defaultColWidth="9.21875" defaultRowHeight="10.199999999999999" x14ac:dyDescent="0.2"/>
  <cols>
    <col min="1" max="1" width="38.77734375" style="9" bestFit="1" customWidth="1"/>
    <col min="2" max="2" width="37.77734375" style="9" customWidth="1"/>
    <col min="3" max="3" width="20" style="9" bestFit="1" customWidth="1"/>
    <col min="4" max="4" width="15.21875" style="10" bestFit="1" customWidth="1"/>
    <col min="5" max="5" width="23" style="13" bestFit="1" customWidth="1"/>
    <col min="6" max="6" width="14.77734375" style="14" bestFit="1" customWidth="1"/>
    <col min="7" max="16384" width="9.21875" style="9"/>
  </cols>
  <sheetData>
    <row r="1" spans="1:6" s="1" customFormat="1" ht="15" customHeight="1" x14ac:dyDescent="0.2">
      <c r="A1" s="77" t="s">
        <v>774</v>
      </c>
      <c r="B1" s="78"/>
      <c r="C1" s="78"/>
      <c r="D1" s="78"/>
      <c r="E1" s="78"/>
      <c r="F1" s="78"/>
    </row>
    <row r="2" spans="1:6" s="1" customFormat="1" ht="11.4" x14ac:dyDescent="0.2">
      <c r="D2" s="6"/>
      <c r="E2" s="7"/>
      <c r="F2" s="12"/>
    </row>
    <row r="3" spans="1:6" s="1" customFormat="1" ht="12" x14ac:dyDescent="0.2">
      <c r="A3" s="11" t="s">
        <v>7</v>
      </c>
      <c r="B3" s="2"/>
      <c r="C3" s="3"/>
      <c r="D3" s="4"/>
      <c r="E3" s="5"/>
      <c r="F3" s="12"/>
    </row>
    <row r="4" spans="1:6" s="1" customFormat="1" ht="17.55" customHeight="1" x14ac:dyDescent="0.2">
      <c r="A4" s="8" t="s">
        <v>2</v>
      </c>
      <c r="B4" s="8" t="s">
        <v>0</v>
      </c>
      <c r="C4" s="17" t="s">
        <v>257</v>
      </c>
      <c r="D4" s="16" t="s">
        <v>1</v>
      </c>
      <c r="E4" s="15" t="s">
        <v>3</v>
      </c>
      <c r="F4" s="15" t="s">
        <v>4</v>
      </c>
    </row>
    <row r="5" spans="1:6" x14ac:dyDescent="0.2">
      <c r="A5" s="21" t="s">
        <v>91</v>
      </c>
      <c r="B5" s="22"/>
      <c r="C5" s="22"/>
      <c r="D5" s="23"/>
      <c r="E5" s="24"/>
      <c r="F5" s="25"/>
    </row>
    <row r="6" spans="1:6" x14ac:dyDescent="0.2">
      <c r="A6" s="26" t="s">
        <v>32</v>
      </c>
      <c r="B6" s="27"/>
      <c r="C6" s="27"/>
      <c r="D6" s="28"/>
      <c r="E6" s="29"/>
      <c r="F6" s="30"/>
    </row>
    <row r="7" spans="1:6" x14ac:dyDescent="0.2">
      <c r="A7" s="27" t="s">
        <v>93</v>
      </c>
      <c r="B7" s="27" t="s">
        <v>92</v>
      </c>
      <c r="C7" s="27" t="s">
        <v>94</v>
      </c>
      <c r="D7" s="31">
        <v>10800000</v>
      </c>
      <c r="E7" s="29">
        <v>85190.399999999994</v>
      </c>
      <c r="F7" s="30">
        <v>8.2211968819299504</v>
      </c>
    </row>
    <row r="8" spans="1:6" x14ac:dyDescent="0.2">
      <c r="A8" s="27" t="s">
        <v>101</v>
      </c>
      <c r="B8" s="27" t="s">
        <v>100</v>
      </c>
      <c r="C8" s="27" t="s">
        <v>94</v>
      </c>
      <c r="D8" s="31">
        <v>5000000</v>
      </c>
      <c r="E8" s="29">
        <v>74285</v>
      </c>
      <c r="F8" s="30">
        <v>7.1687843979388104</v>
      </c>
    </row>
    <row r="9" spans="1:6" x14ac:dyDescent="0.2">
      <c r="A9" s="27" t="s">
        <v>96</v>
      </c>
      <c r="B9" s="27" t="s">
        <v>95</v>
      </c>
      <c r="C9" s="27" t="s">
        <v>97</v>
      </c>
      <c r="D9" s="31">
        <v>4200000</v>
      </c>
      <c r="E9" s="29">
        <v>72920.399999999994</v>
      </c>
      <c r="F9" s="30">
        <v>7.0370953195323001</v>
      </c>
    </row>
    <row r="10" spans="1:6" x14ac:dyDescent="0.2">
      <c r="A10" s="27" t="s">
        <v>99</v>
      </c>
      <c r="B10" s="27" t="s">
        <v>98</v>
      </c>
      <c r="C10" s="27" t="s">
        <v>94</v>
      </c>
      <c r="D10" s="31">
        <v>9100000</v>
      </c>
      <c r="E10" s="29">
        <v>70347.55</v>
      </c>
      <c r="F10" s="30">
        <v>6.7888055310388404</v>
      </c>
    </row>
    <row r="11" spans="1:6" x14ac:dyDescent="0.2">
      <c r="A11" s="27" t="s">
        <v>103</v>
      </c>
      <c r="B11" s="27" t="s">
        <v>102</v>
      </c>
      <c r="C11" s="27" t="s">
        <v>104</v>
      </c>
      <c r="D11" s="31">
        <v>8300000</v>
      </c>
      <c r="E11" s="29">
        <v>60531.9</v>
      </c>
      <c r="F11" s="30">
        <v>5.8415580574489097</v>
      </c>
    </row>
    <row r="12" spans="1:6" x14ac:dyDescent="0.2">
      <c r="A12" s="27" t="s">
        <v>106</v>
      </c>
      <c r="B12" s="27" t="s">
        <v>105</v>
      </c>
      <c r="C12" s="27" t="s">
        <v>107</v>
      </c>
      <c r="D12" s="31">
        <v>2900000</v>
      </c>
      <c r="E12" s="29">
        <v>55366.8</v>
      </c>
      <c r="F12" s="30">
        <v>5.3431063068425404</v>
      </c>
    </row>
    <row r="13" spans="1:6" x14ac:dyDescent="0.2">
      <c r="A13" s="27" t="s">
        <v>109</v>
      </c>
      <c r="B13" s="27" t="s">
        <v>108</v>
      </c>
      <c r="C13" s="27" t="s">
        <v>94</v>
      </c>
      <c r="D13" s="31">
        <v>9000000</v>
      </c>
      <c r="E13" s="29">
        <v>48447</v>
      </c>
      <c r="F13" s="30">
        <v>4.6753193474717802</v>
      </c>
    </row>
    <row r="14" spans="1:6" x14ac:dyDescent="0.2">
      <c r="A14" s="27" t="s">
        <v>160</v>
      </c>
      <c r="B14" s="27" t="s">
        <v>159</v>
      </c>
      <c r="C14" s="27" t="s">
        <v>154</v>
      </c>
      <c r="D14" s="31">
        <v>7000000</v>
      </c>
      <c r="E14" s="29">
        <v>36242.5</v>
      </c>
      <c r="F14" s="30">
        <v>3.4975387836346101</v>
      </c>
    </row>
    <row r="15" spans="1:6" x14ac:dyDescent="0.2">
      <c r="A15" s="27" t="s">
        <v>119</v>
      </c>
      <c r="B15" s="27" t="s">
        <v>118</v>
      </c>
      <c r="C15" s="27" t="s">
        <v>97</v>
      </c>
      <c r="D15" s="31">
        <v>2700000</v>
      </c>
      <c r="E15" s="29">
        <v>29683.8</v>
      </c>
      <c r="F15" s="30">
        <v>2.8645993445720701</v>
      </c>
    </row>
    <row r="16" spans="1:6" x14ac:dyDescent="0.2">
      <c r="A16" s="27" t="s">
        <v>567</v>
      </c>
      <c r="B16" s="27" t="s">
        <v>566</v>
      </c>
      <c r="C16" s="27" t="s">
        <v>114</v>
      </c>
      <c r="D16" s="31">
        <v>3400000</v>
      </c>
      <c r="E16" s="29">
        <v>29457.599999999999</v>
      </c>
      <c r="F16" s="30">
        <v>2.8427701861845902</v>
      </c>
    </row>
    <row r="17" spans="1:6" x14ac:dyDescent="0.2">
      <c r="A17" s="27" t="s">
        <v>124</v>
      </c>
      <c r="B17" s="27" t="s">
        <v>123</v>
      </c>
      <c r="C17" s="27" t="s">
        <v>125</v>
      </c>
      <c r="D17" s="31">
        <v>20000000</v>
      </c>
      <c r="E17" s="29">
        <v>28410</v>
      </c>
      <c r="F17" s="30">
        <v>2.7416728107348902</v>
      </c>
    </row>
    <row r="18" spans="1:6" x14ac:dyDescent="0.2">
      <c r="A18" s="27" t="s">
        <v>129</v>
      </c>
      <c r="B18" s="27" t="s">
        <v>128</v>
      </c>
      <c r="C18" s="27" t="s">
        <v>117</v>
      </c>
      <c r="D18" s="31">
        <v>1630000</v>
      </c>
      <c r="E18" s="29">
        <v>28158.25</v>
      </c>
      <c r="F18" s="30">
        <v>2.7173779803898599</v>
      </c>
    </row>
    <row r="19" spans="1:6" x14ac:dyDescent="0.2">
      <c r="A19" s="27" t="s">
        <v>127</v>
      </c>
      <c r="B19" s="27" t="s">
        <v>126</v>
      </c>
      <c r="C19" s="27" t="s">
        <v>114</v>
      </c>
      <c r="D19" s="31">
        <v>1738413</v>
      </c>
      <c r="E19" s="29">
        <v>28148.383300000001</v>
      </c>
      <c r="F19" s="30">
        <v>2.7164258063975399</v>
      </c>
    </row>
    <row r="20" spans="1:6" x14ac:dyDescent="0.2">
      <c r="A20" s="27" t="s">
        <v>143</v>
      </c>
      <c r="B20" s="27" t="s">
        <v>142</v>
      </c>
      <c r="C20" s="27" t="s">
        <v>144</v>
      </c>
      <c r="D20" s="31">
        <v>9500000</v>
      </c>
      <c r="E20" s="29">
        <v>27887.25</v>
      </c>
      <c r="F20" s="30">
        <v>2.6912254519946002</v>
      </c>
    </row>
    <row r="21" spans="1:6" x14ac:dyDescent="0.2">
      <c r="A21" s="27" t="s">
        <v>121</v>
      </c>
      <c r="B21" s="27" t="s">
        <v>120</v>
      </c>
      <c r="C21" s="27" t="s">
        <v>122</v>
      </c>
      <c r="D21" s="31">
        <v>1800000</v>
      </c>
      <c r="E21" s="29">
        <v>21299.4</v>
      </c>
      <c r="F21" s="30">
        <v>2.05547292731316</v>
      </c>
    </row>
    <row r="22" spans="1:6" x14ac:dyDescent="0.2">
      <c r="A22" s="27" t="s">
        <v>569</v>
      </c>
      <c r="B22" s="27" t="s">
        <v>568</v>
      </c>
      <c r="C22" s="27" t="s">
        <v>114</v>
      </c>
      <c r="D22" s="31">
        <v>4200000</v>
      </c>
      <c r="E22" s="29">
        <v>20267.099999999999</v>
      </c>
      <c r="F22" s="30">
        <v>1.95585205992415</v>
      </c>
    </row>
    <row r="23" spans="1:6" x14ac:dyDescent="0.2">
      <c r="A23" s="27" t="s">
        <v>111</v>
      </c>
      <c r="B23" s="27" t="s">
        <v>110</v>
      </c>
      <c r="C23" s="27" t="s">
        <v>94</v>
      </c>
      <c r="D23" s="31">
        <v>1000000</v>
      </c>
      <c r="E23" s="29">
        <v>18572.5</v>
      </c>
      <c r="F23" s="30">
        <v>1.7923167292282201</v>
      </c>
    </row>
    <row r="24" spans="1:6" x14ac:dyDescent="0.2">
      <c r="A24" s="27" t="s">
        <v>153</v>
      </c>
      <c r="B24" s="27" t="s">
        <v>152</v>
      </c>
      <c r="C24" s="27" t="s">
        <v>154</v>
      </c>
      <c r="D24" s="31">
        <v>1700000</v>
      </c>
      <c r="E24" s="29">
        <v>15058.6</v>
      </c>
      <c r="F24" s="30">
        <v>1.4532120446227501</v>
      </c>
    </row>
    <row r="25" spans="1:6" x14ac:dyDescent="0.2">
      <c r="A25" s="27" t="s">
        <v>234</v>
      </c>
      <c r="B25" s="27" t="s">
        <v>233</v>
      </c>
      <c r="C25" s="27" t="s">
        <v>97</v>
      </c>
      <c r="D25" s="31">
        <v>1000000</v>
      </c>
      <c r="E25" s="29">
        <v>14790</v>
      </c>
      <c r="F25" s="30">
        <v>1.42729112533506</v>
      </c>
    </row>
    <row r="26" spans="1:6" x14ac:dyDescent="0.2">
      <c r="A26" s="27" t="s">
        <v>131</v>
      </c>
      <c r="B26" s="27" t="s">
        <v>130</v>
      </c>
      <c r="C26" s="27" t="s">
        <v>132</v>
      </c>
      <c r="D26" s="31">
        <v>10000000</v>
      </c>
      <c r="E26" s="29">
        <v>14430</v>
      </c>
      <c r="F26" s="30">
        <v>1.39254975920114</v>
      </c>
    </row>
    <row r="27" spans="1:6" x14ac:dyDescent="0.2">
      <c r="A27" s="27" t="s">
        <v>174</v>
      </c>
      <c r="B27" s="27" t="s">
        <v>173</v>
      </c>
      <c r="C27" s="27" t="s">
        <v>154</v>
      </c>
      <c r="D27" s="31">
        <v>400000</v>
      </c>
      <c r="E27" s="29">
        <v>14258.6</v>
      </c>
      <c r="F27" s="30">
        <v>1.37600900876961</v>
      </c>
    </row>
    <row r="28" spans="1:6" x14ac:dyDescent="0.2">
      <c r="A28" s="27" t="s">
        <v>238</v>
      </c>
      <c r="B28" s="27" t="s">
        <v>237</v>
      </c>
      <c r="C28" s="27" t="s">
        <v>239</v>
      </c>
      <c r="D28" s="31">
        <v>1600000</v>
      </c>
      <c r="E28" s="29">
        <v>13856.8</v>
      </c>
      <c r="F28" s="30">
        <v>1.33723378401236</v>
      </c>
    </row>
    <row r="29" spans="1:6" x14ac:dyDescent="0.2">
      <c r="A29" s="27" t="s">
        <v>221</v>
      </c>
      <c r="B29" s="27" t="s">
        <v>220</v>
      </c>
      <c r="C29" s="27" t="s">
        <v>222</v>
      </c>
      <c r="D29" s="31">
        <v>6500000</v>
      </c>
      <c r="E29" s="29">
        <v>13630.5</v>
      </c>
      <c r="F29" s="30">
        <v>1.3153949752454099</v>
      </c>
    </row>
    <row r="30" spans="1:6" x14ac:dyDescent="0.2">
      <c r="A30" s="27" t="s">
        <v>158</v>
      </c>
      <c r="B30" s="27" t="s">
        <v>157</v>
      </c>
      <c r="C30" s="27" t="s">
        <v>114</v>
      </c>
      <c r="D30" s="31">
        <v>9200000</v>
      </c>
      <c r="E30" s="29">
        <v>12949</v>
      </c>
      <c r="F30" s="30">
        <v>1.2496276390780101</v>
      </c>
    </row>
    <row r="31" spans="1:6" x14ac:dyDescent="0.2">
      <c r="A31" s="27" t="s">
        <v>137</v>
      </c>
      <c r="B31" s="27" t="s">
        <v>136</v>
      </c>
      <c r="C31" s="27" t="s">
        <v>138</v>
      </c>
      <c r="D31" s="31">
        <v>280000</v>
      </c>
      <c r="E31" s="29">
        <v>12047.84</v>
      </c>
      <c r="F31" s="30">
        <v>1.16266227934123</v>
      </c>
    </row>
    <row r="32" spans="1:6" x14ac:dyDescent="0.2">
      <c r="A32" s="27" t="s">
        <v>219</v>
      </c>
      <c r="B32" s="27" t="s">
        <v>218</v>
      </c>
      <c r="C32" s="27" t="s">
        <v>154</v>
      </c>
      <c r="D32" s="31">
        <v>4000000</v>
      </c>
      <c r="E32" s="29">
        <v>10428</v>
      </c>
      <c r="F32" s="30">
        <v>1.00634157234577</v>
      </c>
    </row>
    <row r="33" spans="1:6" x14ac:dyDescent="0.2">
      <c r="A33" s="27" t="s">
        <v>229</v>
      </c>
      <c r="B33" s="27" t="s">
        <v>228</v>
      </c>
      <c r="C33" s="27" t="s">
        <v>149</v>
      </c>
      <c r="D33" s="31">
        <v>8000000</v>
      </c>
      <c r="E33" s="29">
        <v>10016</v>
      </c>
      <c r="F33" s="30">
        <v>0.966582008881404</v>
      </c>
    </row>
    <row r="34" spans="1:6" x14ac:dyDescent="0.2">
      <c r="A34" s="27" t="s">
        <v>571</v>
      </c>
      <c r="B34" s="27" t="s">
        <v>570</v>
      </c>
      <c r="C34" s="27" t="s">
        <v>141</v>
      </c>
      <c r="D34" s="31">
        <v>8500000</v>
      </c>
      <c r="E34" s="29">
        <v>10000.25</v>
      </c>
      <c r="F34" s="30">
        <v>0.96506207411304501</v>
      </c>
    </row>
    <row r="35" spans="1:6" x14ac:dyDescent="0.2">
      <c r="A35" s="27" t="s">
        <v>248</v>
      </c>
      <c r="B35" s="27" t="s">
        <v>247</v>
      </c>
      <c r="C35" s="27" t="s">
        <v>138</v>
      </c>
      <c r="D35" s="31">
        <v>1000000</v>
      </c>
      <c r="E35" s="29">
        <v>9081</v>
      </c>
      <c r="F35" s="30">
        <v>0.87635096072803798</v>
      </c>
    </row>
    <row r="36" spans="1:6" x14ac:dyDescent="0.2">
      <c r="A36" s="27" t="s">
        <v>184</v>
      </c>
      <c r="B36" s="27" t="s">
        <v>183</v>
      </c>
      <c r="C36" s="27" t="s">
        <v>144</v>
      </c>
      <c r="D36" s="31">
        <v>10000000</v>
      </c>
      <c r="E36" s="29">
        <v>9040</v>
      </c>
      <c r="F36" s="30">
        <v>0.87239430514056404</v>
      </c>
    </row>
    <row r="37" spans="1:6" x14ac:dyDescent="0.2">
      <c r="A37" s="27" t="s">
        <v>236</v>
      </c>
      <c r="B37" s="27" t="s">
        <v>235</v>
      </c>
      <c r="C37" s="27" t="s">
        <v>117</v>
      </c>
      <c r="D37" s="31">
        <v>340000</v>
      </c>
      <c r="E37" s="29">
        <v>7771.55</v>
      </c>
      <c r="F37" s="30">
        <v>0.74998406660565797</v>
      </c>
    </row>
    <row r="38" spans="1:6" x14ac:dyDescent="0.2">
      <c r="A38" s="27" t="s">
        <v>162</v>
      </c>
      <c r="B38" s="27" t="s">
        <v>161</v>
      </c>
      <c r="C38" s="27" t="s">
        <v>138</v>
      </c>
      <c r="D38" s="31">
        <v>1800000</v>
      </c>
      <c r="E38" s="29">
        <v>7317</v>
      </c>
      <c r="F38" s="30">
        <v>0.70611826667184796</v>
      </c>
    </row>
    <row r="39" spans="1:6" x14ac:dyDescent="0.2">
      <c r="A39" s="27" t="s">
        <v>573</v>
      </c>
      <c r="B39" s="27" t="s">
        <v>572</v>
      </c>
      <c r="C39" s="27" t="s">
        <v>144</v>
      </c>
      <c r="D39" s="31">
        <v>2344642</v>
      </c>
      <c r="E39" s="29">
        <v>7219.1527180000003</v>
      </c>
      <c r="F39" s="30">
        <v>0.696675632646375</v>
      </c>
    </row>
    <row r="40" spans="1:6" x14ac:dyDescent="0.2">
      <c r="A40" s="27" t="s">
        <v>156</v>
      </c>
      <c r="B40" s="27" t="s">
        <v>155</v>
      </c>
      <c r="C40" s="27" t="s">
        <v>132</v>
      </c>
      <c r="D40" s="31">
        <v>2300000</v>
      </c>
      <c r="E40" s="29">
        <v>6919.55</v>
      </c>
      <c r="F40" s="30">
        <v>0.667762833422057</v>
      </c>
    </row>
    <row r="41" spans="1:6" x14ac:dyDescent="0.2">
      <c r="A41" s="27" t="s">
        <v>176</v>
      </c>
      <c r="B41" s="27" t="s">
        <v>175</v>
      </c>
      <c r="C41" s="27" t="s">
        <v>168</v>
      </c>
      <c r="D41" s="31">
        <v>1300000</v>
      </c>
      <c r="E41" s="29">
        <v>6491.55</v>
      </c>
      <c r="F41" s="30">
        <v>0.62645920924062304</v>
      </c>
    </row>
    <row r="42" spans="1:6" x14ac:dyDescent="0.2">
      <c r="A42" s="27" t="s">
        <v>529</v>
      </c>
      <c r="B42" s="27" t="s">
        <v>528</v>
      </c>
      <c r="C42" s="27" t="s">
        <v>122</v>
      </c>
      <c r="D42" s="31">
        <v>350000</v>
      </c>
      <c r="E42" s="29">
        <v>6478.15</v>
      </c>
      <c r="F42" s="30">
        <v>0.62516605839008299</v>
      </c>
    </row>
    <row r="43" spans="1:6" x14ac:dyDescent="0.2">
      <c r="A43" s="27" t="s">
        <v>575</v>
      </c>
      <c r="B43" s="27" t="s">
        <v>574</v>
      </c>
      <c r="C43" s="27" t="s">
        <v>138</v>
      </c>
      <c r="D43" s="31">
        <v>700000</v>
      </c>
      <c r="E43" s="29">
        <v>5841.5</v>
      </c>
      <c r="F43" s="30">
        <v>0.56372691742019998</v>
      </c>
    </row>
    <row r="44" spans="1:6" x14ac:dyDescent="0.2">
      <c r="A44" s="27" t="s">
        <v>151</v>
      </c>
      <c r="B44" s="27" t="s">
        <v>150</v>
      </c>
      <c r="C44" s="27" t="s">
        <v>94</v>
      </c>
      <c r="D44" s="31">
        <v>4000000</v>
      </c>
      <c r="E44" s="29">
        <v>5750</v>
      </c>
      <c r="F44" s="30">
        <v>0.55489682019449604</v>
      </c>
    </row>
    <row r="45" spans="1:6" x14ac:dyDescent="0.2">
      <c r="A45" s="27" t="s">
        <v>178</v>
      </c>
      <c r="B45" s="27" t="s">
        <v>177</v>
      </c>
      <c r="C45" s="27" t="s">
        <v>114</v>
      </c>
      <c r="D45" s="31">
        <v>1000000</v>
      </c>
      <c r="E45" s="29">
        <v>5670</v>
      </c>
      <c r="F45" s="30">
        <v>0.54717651660918099</v>
      </c>
    </row>
    <row r="46" spans="1:6" x14ac:dyDescent="0.2">
      <c r="A46" s="27" t="s">
        <v>507</v>
      </c>
      <c r="B46" s="27" t="s">
        <v>506</v>
      </c>
      <c r="C46" s="27" t="s">
        <v>135</v>
      </c>
      <c r="D46" s="31">
        <v>33000</v>
      </c>
      <c r="E46" s="29">
        <v>5456.1869999999999</v>
      </c>
      <c r="F46" s="30">
        <v>0.52654275072809498</v>
      </c>
    </row>
    <row r="47" spans="1:6" x14ac:dyDescent="0.2">
      <c r="A47" s="27" t="s">
        <v>140</v>
      </c>
      <c r="B47" s="27" t="s">
        <v>139</v>
      </c>
      <c r="C47" s="27" t="s">
        <v>141</v>
      </c>
      <c r="D47" s="31">
        <v>600000</v>
      </c>
      <c r="E47" s="29">
        <v>5277</v>
      </c>
      <c r="F47" s="30">
        <v>0.50925052524632297</v>
      </c>
    </row>
    <row r="48" spans="1:6" x14ac:dyDescent="0.2">
      <c r="A48" s="27" t="s">
        <v>186</v>
      </c>
      <c r="B48" s="27" t="s">
        <v>185</v>
      </c>
      <c r="C48" s="27" t="s">
        <v>187</v>
      </c>
      <c r="D48" s="31">
        <v>340000</v>
      </c>
      <c r="E48" s="29">
        <v>5227.84</v>
      </c>
      <c r="F48" s="30">
        <v>0.50450639869314695</v>
      </c>
    </row>
    <row r="49" spans="1:9" x14ac:dyDescent="0.2">
      <c r="A49" s="27" t="s">
        <v>250</v>
      </c>
      <c r="B49" s="27" t="s">
        <v>249</v>
      </c>
      <c r="C49" s="27" t="s">
        <v>232</v>
      </c>
      <c r="D49" s="31">
        <v>3000000</v>
      </c>
      <c r="E49" s="29">
        <v>5121</v>
      </c>
      <c r="F49" s="30">
        <v>0.49419593325495897</v>
      </c>
    </row>
    <row r="50" spans="1:9" x14ac:dyDescent="0.2">
      <c r="A50" s="27" t="s">
        <v>471</v>
      </c>
      <c r="B50" s="27" t="s">
        <v>470</v>
      </c>
      <c r="C50" s="27" t="s">
        <v>122</v>
      </c>
      <c r="D50" s="31">
        <v>1200000</v>
      </c>
      <c r="E50" s="29">
        <v>5093.3999999999996</v>
      </c>
      <c r="F50" s="30">
        <v>0.49153242851802498</v>
      </c>
    </row>
    <row r="51" spans="1:9" x14ac:dyDescent="0.2">
      <c r="A51" s="27" t="s">
        <v>277</v>
      </c>
      <c r="B51" s="27" t="s">
        <v>276</v>
      </c>
      <c r="C51" s="27" t="s">
        <v>149</v>
      </c>
      <c r="D51" s="31">
        <v>1500000</v>
      </c>
      <c r="E51" s="29">
        <v>4711.5</v>
      </c>
      <c r="F51" s="30">
        <v>0.454677629277629</v>
      </c>
    </row>
    <row r="52" spans="1:9" x14ac:dyDescent="0.2">
      <c r="A52" s="27" t="s">
        <v>253</v>
      </c>
      <c r="B52" s="27" t="s">
        <v>252</v>
      </c>
      <c r="C52" s="27" t="s">
        <v>149</v>
      </c>
      <c r="D52" s="31">
        <v>1000000</v>
      </c>
      <c r="E52" s="29">
        <v>4535</v>
      </c>
      <c r="F52" s="30">
        <v>0.43764470949252898</v>
      </c>
    </row>
    <row r="53" spans="1:9" x14ac:dyDescent="0.2">
      <c r="A53" s="27" t="s">
        <v>408</v>
      </c>
      <c r="B53" s="27" t="s">
        <v>407</v>
      </c>
      <c r="C53" s="27" t="s">
        <v>94</v>
      </c>
      <c r="D53" s="31">
        <v>4500000</v>
      </c>
      <c r="E53" s="29">
        <v>2259</v>
      </c>
      <c r="F53" s="30">
        <v>0.21800207249032499</v>
      </c>
    </row>
    <row r="54" spans="1:9" x14ac:dyDescent="0.2">
      <c r="A54" s="27" t="s">
        <v>251</v>
      </c>
      <c r="B54" s="27" t="s">
        <v>102</v>
      </c>
      <c r="C54" s="27" t="s">
        <v>104</v>
      </c>
      <c r="D54" s="31">
        <v>500000</v>
      </c>
      <c r="E54" s="29">
        <v>1908.75</v>
      </c>
      <c r="F54" s="30">
        <v>0.18420161835586901</v>
      </c>
    </row>
    <row r="55" spans="1:9" x14ac:dyDescent="0.2">
      <c r="A55" s="27" t="s">
        <v>261</v>
      </c>
      <c r="B55" s="27" t="s">
        <v>260</v>
      </c>
      <c r="C55" s="27" t="s">
        <v>232</v>
      </c>
      <c r="D55" s="31">
        <v>247724</v>
      </c>
      <c r="E55" s="29">
        <v>414.81383799999998</v>
      </c>
      <c r="F55" s="30">
        <v>4.00311095093695E-2</v>
      </c>
    </row>
    <row r="56" spans="1:9" x14ac:dyDescent="0.2">
      <c r="A56" s="26" t="s">
        <v>33</v>
      </c>
      <c r="B56" s="26"/>
      <c r="C56" s="26"/>
      <c r="D56" s="32"/>
      <c r="E56" s="33">
        <f>SUM(E7:E55)</f>
        <v>994265.36685600004</v>
      </c>
      <c r="F56" s="34">
        <f>SUM(F7:F55)</f>
        <v>95.950380956158043</v>
      </c>
      <c r="G56" s="18"/>
      <c r="H56" s="18"/>
      <c r="I56" s="18"/>
    </row>
    <row r="57" spans="1:9" x14ac:dyDescent="0.2">
      <c r="A57" s="27"/>
      <c r="B57" s="27"/>
      <c r="C57" s="27"/>
      <c r="D57" s="28"/>
      <c r="E57" s="29"/>
      <c r="F57" s="30"/>
    </row>
    <row r="58" spans="1:9" x14ac:dyDescent="0.2">
      <c r="A58" s="26" t="s">
        <v>216</v>
      </c>
      <c r="B58" s="27"/>
      <c r="C58" s="27"/>
      <c r="D58" s="28"/>
      <c r="E58" s="29"/>
      <c r="F58" s="30"/>
    </row>
    <row r="59" spans="1:9" x14ac:dyDescent="0.2">
      <c r="A59" s="27"/>
      <c r="B59" s="27" t="s">
        <v>754</v>
      </c>
      <c r="C59" s="27" t="s">
        <v>141</v>
      </c>
      <c r="D59" s="31">
        <v>73500</v>
      </c>
      <c r="E59" s="29">
        <v>7.3499999999999998E-3</v>
      </c>
      <c r="F59" s="30">
        <v>7.0930289190079099E-7</v>
      </c>
    </row>
    <row r="60" spans="1:9" x14ac:dyDescent="0.2">
      <c r="A60" s="27"/>
      <c r="B60" s="27" t="s">
        <v>775</v>
      </c>
      <c r="C60" s="27" t="s">
        <v>97</v>
      </c>
      <c r="D60" s="31">
        <v>45000</v>
      </c>
      <c r="E60" s="29">
        <v>4.4999999999999997E-3</v>
      </c>
      <c r="F60" s="30">
        <v>4.3426707667395301E-7</v>
      </c>
    </row>
    <row r="61" spans="1:9" x14ac:dyDescent="0.2">
      <c r="A61" s="27" t="s">
        <v>547</v>
      </c>
      <c r="B61" s="27" t="s">
        <v>769</v>
      </c>
      <c r="C61" s="27" t="s">
        <v>385</v>
      </c>
      <c r="D61" s="31">
        <v>38000</v>
      </c>
      <c r="E61" s="29">
        <v>3.8E-3</v>
      </c>
      <c r="F61" s="30">
        <v>3.6671442030244997E-7</v>
      </c>
    </row>
    <row r="62" spans="1:9" x14ac:dyDescent="0.2">
      <c r="A62" s="26" t="s">
        <v>33</v>
      </c>
      <c r="B62" s="26"/>
      <c r="C62" s="26"/>
      <c r="D62" s="32"/>
      <c r="E62" s="33">
        <f>SUM(E58:E61)</f>
        <v>1.5650000000000001E-2</v>
      </c>
      <c r="F62" s="34">
        <f>SUM(F58:F61)</f>
        <v>1.510284388877194E-6</v>
      </c>
      <c r="G62" s="18"/>
      <c r="H62" s="18"/>
      <c r="I62" s="18"/>
    </row>
    <row r="63" spans="1:9" x14ac:dyDescent="0.2">
      <c r="A63" s="27"/>
      <c r="B63" s="27"/>
      <c r="C63" s="27"/>
      <c r="D63" s="28"/>
      <c r="E63" s="29"/>
      <c r="F63" s="30"/>
    </row>
    <row r="64" spans="1:9" x14ac:dyDescent="0.2">
      <c r="A64" s="26" t="s">
        <v>35</v>
      </c>
      <c r="B64" s="26"/>
      <c r="C64" s="26"/>
      <c r="D64" s="32"/>
      <c r="E64" s="33">
        <f>E56+E62</f>
        <v>994265.38250599999</v>
      </c>
      <c r="F64" s="34">
        <f>F56+F62</f>
        <v>95.950382466442434</v>
      </c>
      <c r="G64" s="18"/>
      <c r="H64" s="18"/>
      <c r="I64" s="18"/>
    </row>
    <row r="65" spans="1:9" x14ac:dyDescent="0.2">
      <c r="A65" s="26"/>
      <c r="B65" s="26"/>
      <c r="C65" s="26"/>
      <c r="D65" s="32"/>
      <c r="E65" s="33"/>
      <c r="F65" s="34"/>
      <c r="G65" s="18"/>
      <c r="H65" s="18"/>
      <c r="I65" s="18"/>
    </row>
    <row r="66" spans="1:9" x14ac:dyDescent="0.2">
      <c r="A66" s="26" t="s">
        <v>37</v>
      </c>
      <c r="B66" s="26"/>
      <c r="C66" s="26"/>
      <c r="D66" s="32"/>
      <c r="E66" s="33">
        <f>E68-(E56+E62)</f>
        <v>41963.298347600037</v>
      </c>
      <c r="F66" s="34">
        <f>F68-(F56+F62)</f>
        <v>4.0496175335575657</v>
      </c>
      <c r="G66" s="18"/>
      <c r="H66" s="18"/>
      <c r="I66" s="18"/>
    </row>
    <row r="67" spans="1:9" x14ac:dyDescent="0.2">
      <c r="A67" s="26"/>
      <c r="B67" s="26"/>
      <c r="C67" s="26"/>
      <c r="D67" s="32"/>
      <c r="E67" s="33"/>
      <c r="F67" s="34"/>
      <c r="G67" s="18"/>
      <c r="H67" s="18"/>
      <c r="I67" s="18"/>
    </row>
    <row r="68" spans="1:9" x14ac:dyDescent="0.2">
      <c r="A68" s="35" t="s">
        <v>36</v>
      </c>
      <c r="B68" s="35"/>
      <c r="C68" s="35"/>
      <c r="D68" s="36"/>
      <c r="E68" s="37">
        <v>1036228.6808536</v>
      </c>
      <c r="F68" s="38">
        <v>100</v>
      </c>
      <c r="G68" s="18"/>
      <c r="H68" s="18"/>
      <c r="I68" s="18"/>
    </row>
    <row r="69" spans="1:9" x14ac:dyDescent="0.2">
      <c r="F69" s="20" t="s">
        <v>538</v>
      </c>
    </row>
    <row r="70" spans="1:9" x14ac:dyDescent="0.2">
      <c r="A70" s="18" t="s">
        <v>38</v>
      </c>
      <c r="F70" s="20"/>
    </row>
    <row r="71" spans="1:9" x14ac:dyDescent="0.2">
      <c r="A71" s="18" t="s">
        <v>756</v>
      </c>
      <c r="F71" s="20"/>
    </row>
    <row r="73" spans="1:9" x14ac:dyDescent="0.2">
      <c r="A73" s="18" t="s">
        <v>39</v>
      </c>
    </row>
    <row r="74" spans="1:9" x14ac:dyDescent="0.2">
      <c r="A74" s="18" t="s">
        <v>40</v>
      </c>
    </row>
    <row r="75" spans="1:9" x14ac:dyDescent="0.2">
      <c r="A75" s="18" t="s">
        <v>41</v>
      </c>
      <c r="B75" s="18"/>
      <c r="C75" s="39" t="s">
        <v>43</v>
      </c>
      <c r="D75" s="19" t="s">
        <v>42</v>
      </c>
    </row>
    <row r="76" spans="1:9" x14ac:dyDescent="0.2">
      <c r="A76" s="9" t="s">
        <v>62</v>
      </c>
      <c r="C76" s="40">
        <v>864.66240000000005</v>
      </c>
      <c r="D76" s="40">
        <v>975.26210000000003</v>
      </c>
    </row>
    <row r="77" spans="1:9" x14ac:dyDescent="0.2">
      <c r="A77" s="9" t="s">
        <v>84</v>
      </c>
      <c r="C77" s="40">
        <v>45.792000000000002</v>
      </c>
      <c r="D77" s="40">
        <v>51.649299999999997</v>
      </c>
    </row>
    <row r="78" spans="1:9" x14ac:dyDescent="0.2">
      <c r="A78" s="9" t="s">
        <v>65</v>
      </c>
      <c r="C78" s="40">
        <v>934.04309999999998</v>
      </c>
      <c r="D78" s="40">
        <v>1057.2684999999999</v>
      </c>
    </row>
    <row r="79" spans="1:9" x14ac:dyDescent="0.2">
      <c r="A79" s="9" t="s">
        <v>85</v>
      </c>
      <c r="C79" s="40">
        <v>50.958300000000001</v>
      </c>
      <c r="D79" s="40">
        <v>57.680900000000001</v>
      </c>
    </row>
    <row r="81" spans="1:4" x14ac:dyDescent="0.2">
      <c r="A81" s="9" t="s">
        <v>44</v>
      </c>
    </row>
    <row r="83" spans="1:4" x14ac:dyDescent="0.2">
      <c r="A83" s="18" t="s">
        <v>45</v>
      </c>
      <c r="D83" s="41" t="s">
        <v>46</v>
      </c>
    </row>
    <row r="85" spans="1:4" x14ac:dyDescent="0.2">
      <c r="A85" s="18" t="s">
        <v>213</v>
      </c>
      <c r="D85" s="45">
        <v>9.9299999999999999E-2</v>
      </c>
    </row>
    <row r="87" spans="1:4" x14ac:dyDescent="0.2">
      <c r="A87" s="18" t="s">
        <v>761</v>
      </c>
      <c r="D87" s="41" t="s">
        <v>46</v>
      </c>
    </row>
    <row r="88" spans="1:4" x14ac:dyDescent="0.2">
      <c r="A88" s="9" t="s">
        <v>759</v>
      </c>
    </row>
    <row r="89" spans="1:4" x14ac:dyDescent="0.2">
      <c r="A89" s="50" t="s">
        <v>760</v>
      </c>
    </row>
    <row r="91" spans="1:4" x14ac:dyDescent="0.2">
      <c r="A91" s="18" t="s">
        <v>762</v>
      </c>
    </row>
    <row r="92" spans="1:4" x14ac:dyDescent="0.2">
      <c r="A92" s="18"/>
    </row>
    <row r="93" spans="1:4" x14ac:dyDescent="0.2">
      <c r="A93" s="48" t="s">
        <v>798</v>
      </c>
    </row>
    <row r="94" spans="1:4" x14ac:dyDescent="0.2">
      <c r="A94" s="51"/>
    </row>
    <row r="95" spans="1:4" x14ac:dyDescent="0.2">
      <c r="A95" s="52"/>
    </row>
    <row r="96" spans="1:4" x14ac:dyDescent="0.2">
      <c r="A96" s="52"/>
    </row>
    <row r="97" spans="1:1" x14ac:dyDescent="0.2">
      <c r="A97" s="52"/>
    </row>
    <row r="98" spans="1:1" x14ac:dyDescent="0.2">
      <c r="A98" s="52"/>
    </row>
    <row r="99" spans="1:1" x14ac:dyDescent="0.2">
      <c r="A99" s="52"/>
    </row>
    <row r="100" spans="1:1" x14ac:dyDescent="0.2">
      <c r="A100" s="52"/>
    </row>
    <row r="101" spans="1:1" x14ac:dyDescent="0.2">
      <c r="A101" s="52"/>
    </row>
    <row r="102" spans="1:1" x14ac:dyDescent="0.2">
      <c r="A102" s="52"/>
    </row>
    <row r="103" spans="1:1" x14ac:dyDescent="0.2">
      <c r="A103" s="52"/>
    </row>
    <row r="104" spans="1:1" x14ac:dyDescent="0.2">
      <c r="A104" s="52"/>
    </row>
    <row r="105" spans="1:1" x14ac:dyDescent="0.2">
      <c r="A105" s="52"/>
    </row>
    <row r="106" spans="1:1" x14ac:dyDescent="0.2">
      <c r="A106" s="52"/>
    </row>
    <row r="107" spans="1:1" x14ac:dyDescent="0.2">
      <c r="A107" s="48" t="s">
        <v>772</v>
      </c>
    </row>
    <row r="108" spans="1:1" x14ac:dyDescent="0.2">
      <c r="A108" s="52"/>
    </row>
    <row r="109" spans="1:1" x14ac:dyDescent="0.2">
      <c r="A109" s="48" t="s">
        <v>799</v>
      </c>
    </row>
    <row r="110" spans="1:1" x14ac:dyDescent="0.2">
      <c r="A110" s="52"/>
    </row>
    <row r="111" spans="1:1" x14ac:dyDescent="0.2">
      <c r="A111" s="52"/>
    </row>
    <row r="112" spans="1:1" x14ac:dyDescent="0.2">
      <c r="A112" s="52"/>
    </row>
    <row r="113" spans="1:1" x14ac:dyDescent="0.2">
      <c r="A113" s="52"/>
    </row>
    <row r="114" spans="1:1" x14ac:dyDescent="0.2">
      <c r="A114" s="52"/>
    </row>
    <row r="115" spans="1:1" x14ac:dyDescent="0.2">
      <c r="A115" s="52"/>
    </row>
    <row r="116" spans="1:1" x14ac:dyDescent="0.2">
      <c r="A116" s="52"/>
    </row>
    <row r="117" spans="1:1" x14ac:dyDescent="0.2">
      <c r="A117" s="52"/>
    </row>
    <row r="118" spans="1:1" x14ac:dyDescent="0.2">
      <c r="A118" s="52"/>
    </row>
    <row r="119" spans="1:1" x14ac:dyDescent="0.2">
      <c r="A119" s="52"/>
    </row>
    <row r="120" spans="1:1" x14ac:dyDescent="0.2">
      <c r="A120" s="52"/>
    </row>
    <row r="121" spans="1:1" x14ac:dyDescent="0.2">
      <c r="A121" s="52"/>
    </row>
    <row r="123" spans="1:1" x14ac:dyDescent="0.2">
      <c r="A123" s="18" t="s">
        <v>776</v>
      </c>
    </row>
  </sheetData>
  <mergeCells count="1">
    <mergeCell ref="A1:F1"/>
  </mergeCells>
  <conditionalFormatting sqref="F2:F3 F5:F65537">
    <cfRule type="cellIs" dxfId="39" priority="1" stopIfTrue="1" operator="between">
      <formula>0.009</formula>
      <formula>-0.009</formula>
    </cfRule>
  </conditionalFormatting>
  <hyperlinks>
    <hyperlink ref="A89" r:id="rId1" xr:uid="{00000000-0004-0000-1A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I113"/>
  <sheetViews>
    <sheetView workbookViewId="0">
      <selection sqref="A1:F1"/>
    </sheetView>
  </sheetViews>
  <sheetFormatPr defaultColWidth="9.21875" defaultRowHeight="10.199999999999999" x14ac:dyDescent="0.2"/>
  <cols>
    <col min="1" max="1" width="38.77734375" style="9" bestFit="1" customWidth="1"/>
    <col min="2" max="2" width="31.77734375" style="9" bestFit="1" customWidth="1"/>
    <col min="3" max="3" width="22.44140625" style="9" bestFit="1" customWidth="1"/>
    <col min="4" max="4" width="15.21875" style="10" bestFit="1" customWidth="1"/>
    <col min="5" max="5" width="23" style="13" bestFit="1" customWidth="1"/>
    <col min="6" max="6" width="13.5546875" style="14" bestFit="1" customWidth="1"/>
    <col min="7" max="16384" width="9.21875" style="9"/>
  </cols>
  <sheetData>
    <row r="1" spans="1:6" s="1" customFormat="1" ht="13.8" x14ac:dyDescent="0.2">
      <c r="A1" s="77" t="s">
        <v>17</v>
      </c>
      <c r="B1" s="78"/>
      <c r="C1" s="78"/>
      <c r="D1" s="78"/>
      <c r="E1" s="78"/>
      <c r="F1" s="78"/>
    </row>
    <row r="2" spans="1:6" s="1" customFormat="1" ht="11.4" x14ac:dyDescent="0.2">
      <c r="D2" s="6"/>
      <c r="E2" s="7"/>
      <c r="F2" s="12"/>
    </row>
    <row r="3" spans="1:6" s="1" customFormat="1" ht="12" x14ac:dyDescent="0.2">
      <c r="A3" s="11" t="s">
        <v>7</v>
      </c>
      <c r="B3" s="2"/>
      <c r="C3" s="3"/>
      <c r="D3" s="4"/>
      <c r="E3" s="5"/>
      <c r="F3" s="12"/>
    </row>
    <row r="4" spans="1:6" s="1" customFormat="1" ht="17.55" customHeight="1" x14ac:dyDescent="0.2">
      <c r="A4" s="8" t="s">
        <v>2</v>
      </c>
      <c r="B4" s="8" t="s">
        <v>0</v>
      </c>
      <c r="C4" s="17" t="s">
        <v>257</v>
      </c>
      <c r="D4" s="16" t="s">
        <v>1</v>
      </c>
      <c r="E4" s="15" t="s">
        <v>3</v>
      </c>
      <c r="F4" s="15" t="s">
        <v>4</v>
      </c>
    </row>
    <row r="5" spans="1:6" x14ac:dyDescent="0.2">
      <c r="A5" s="21" t="s">
        <v>91</v>
      </c>
      <c r="B5" s="22"/>
      <c r="C5" s="22"/>
      <c r="D5" s="23"/>
      <c r="E5" s="24"/>
      <c r="F5" s="25"/>
    </row>
    <row r="6" spans="1:6" x14ac:dyDescent="0.2">
      <c r="A6" s="26" t="s">
        <v>32</v>
      </c>
      <c r="B6" s="27"/>
      <c r="C6" s="27"/>
      <c r="D6" s="28"/>
      <c r="E6" s="29"/>
      <c r="F6" s="30"/>
    </row>
    <row r="7" spans="1:6" x14ac:dyDescent="0.2">
      <c r="A7" s="27" t="s">
        <v>101</v>
      </c>
      <c r="B7" s="27" t="s">
        <v>100</v>
      </c>
      <c r="C7" s="27" t="s">
        <v>94</v>
      </c>
      <c r="D7" s="31">
        <v>1150000</v>
      </c>
      <c r="E7" s="29">
        <v>17085.55</v>
      </c>
      <c r="F7" s="30">
        <v>5.9974243831563001</v>
      </c>
    </row>
    <row r="8" spans="1:6" x14ac:dyDescent="0.2">
      <c r="A8" s="27" t="s">
        <v>93</v>
      </c>
      <c r="B8" s="27" t="s">
        <v>92</v>
      </c>
      <c r="C8" s="27" t="s">
        <v>94</v>
      </c>
      <c r="D8" s="31">
        <v>2000000</v>
      </c>
      <c r="E8" s="29">
        <v>15776</v>
      </c>
      <c r="F8" s="30">
        <v>5.5377419555515504</v>
      </c>
    </row>
    <row r="9" spans="1:6" x14ac:dyDescent="0.2">
      <c r="A9" s="27" t="s">
        <v>96</v>
      </c>
      <c r="B9" s="27" t="s">
        <v>95</v>
      </c>
      <c r="C9" s="27" t="s">
        <v>97</v>
      </c>
      <c r="D9" s="31">
        <v>850000</v>
      </c>
      <c r="E9" s="29">
        <v>14757.7</v>
      </c>
      <c r="F9" s="30">
        <v>5.1802950340671403</v>
      </c>
    </row>
    <row r="10" spans="1:6" x14ac:dyDescent="0.2">
      <c r="A10" s="27" t="s">
        <v>172</v>
      </c>
      <c r="B10" s="27" t="s">
        <v>171</v>
      </c>
      <c r="C10" s="27" t="s">
        <v>125</v>
      </c>
      <c r="D10" s="31">
        <v>5000000</v>
      </c>
      <c r="E10" s="29">
        <v>12302.5</v>
      </c>
      <c r="F10" s="30">
        <v>4.3184628808426098</v>
      </c>
    </row>
    <row r="11" spans="1:6" x14ac:dyDescent="0.2">
      <c r="A11" s="27" t="s">
        <v>119</v>
      </c>
      <c r="B11" s="27" t="s">
        <v>118</v>
      </c>
      <c r="C11" s="27" t="s">
        <v>97</v>
      </c>
      <c r="D11" s="31">
        <v>1000000</v>
      </c>
      <c r="E11" s="29">
        <v>10994</v>
      </c>
      <c r="F11" s="30">
        <v>3.85914902759469</v>
      </c>
    </row>
    <row r="12" spans="1:6" x14ac:dyDescent="0.2">
      <c r="A12" s="27" t="s">
        <v>103</v>
      </c>
      <c r="B12" s="27" t="s">
        <v>102</v>
      </c>
      <c r="C12" s="27" t="s">
        <v>104</v>
      </c>
      <c r="D12" s="31">
        <v>1433873</v>
      </c>
      <c r="E12" s="29">
        <v>10457.235790000001</v>
      </c>
      <c r="F12" s="30">
        <v>3.6707323385762098</v>
      </c>
    </row>
    <row r="13" spans="1:6" x14ac:dyDescent="0.2">
      <c r="A13" s="27" t="s">
        <v>475</v>
      </c>
      <c r="B13" s="27" t="s">
        <v>474</v>
      </c>
      <c r="C13" s="27" t="s">
        <v>168</v>
      </c>
      <c r="D13" s="31">
        <v>4817530</v>
      </c>
      <c r="E13" s="29">
        <v>10386.59468</v>
      </c>
      <c r="F13" s="30">
        <v>3.6459356703058199</v>
      </c>
    </row>
    <row r="14" spans="1:6" x14ac:dyDescent="0.2">
      <c r="A14" s="27" t="s">
        <v>127</v>
      </c>
      <c r="B14" s="27" t="s">
        <v>126</v>
      </c>
      <c r="C14" s="27" t="s">
        <v>114</v>
      </c>
      <c r="D14" s="31">
        <v>600000</v>
      </c>
      <c r="E14" s="29">
        <v>9715.2000000000007</v>
      </c>
      <c r="F14" s="30">
        <v>3.4102605632970602</v>
      </c>
    </row>
    <row r="15" spans="1:6" x14ac:dyDescent="0.2">
      <c r="A15" s="27" t="s">
        <v>502</v>
      </c>
      <c r="B15" s="27" t="s">
        <v>501</v>
      </c>
      <c r="C15" s="27" t="s">
        <v>503</v>
      </c>
      <c r="D15" s="31">
        <v>800000</v>
      </c>
      <c r="E15" s="29">
        <v>7617.2</v>
      </c>
      <c r="F15" s="30">
        <v>2.6738138960336801</v>
      </c>
    </row>
    <row r="16" spans="1:6" x14ac:dyDescent="0.2">
      <c r="A16" s="27" t="s">
        <v>477</v>
      </c>
      <c r="B16" s="27" t="s">
        <v>476</v>
      </c>
      <c r="C16" s="27" t="s">
        <v>154</v>
      </c>
      <c r="D16" s="31">
        <v>5500000</v>
      </c>
      <c r="E16" s="29">
        <v>7290.25</v>
      </c>
      <c r="F16" s="30">
        <v>2.5590468617811699</v>
      </c>
    </row>
    <row r="17" spans="1:6" x14ac:dyDescent="0.2">
      <c r="A17" s="27" t="s">
        <v>485</v>
      </c>
      <c r="B17" s="27" t="s">
        <v>484</v>
      </c>
      <c r="C17" s="27" t="s">
        <v>138</v>
      </c>
      <c r="D17" s="31">
        <v>700000</v>
      </c>
      <c r="E17" s="29">
        <v>7242.55</v>
      </c>
      <c r="F17" s="30">
        <v>2.5423030552852399</v>
      </c>
    </row>
    <row r="18" spans="1:6" x14ac:dyDescent="0.2">
      <c r="A18" s="27" t="s">
        <v>481</v>
      </c>
      <c r="B18" s="27" t="s">
        <v>480</v>
      </c>
      <c r="C18" s="27" t="s">
        <v>428</v>
      </c>
      <c r="D18" s="31">
        <v>157232</v>
      </c>
      <c r="E18" s="29">
        <v>7008.3805519999996</v>
      </c>
      <c r="F18" s="30">
        <v>2.4601041470133098</v>
      </c>
    </row>
    <row r="19" spans="1:6" x14ac:dyDescent="0.2">
      <c r="A19" s="27" t="s">
        <v>134</v>
      </c>
      <c r="B19" s="27" t="s">
        <v>133</v>
      </c>
      <c r="C19" s="27" t="s">
        <v>135</v>
      </c>
      <c r="D19" s="31">
        <v>282387</v>
      </c>
      <c r="E19" s="29">
        <v>6599.5253839999996</v>
      </c>
      <c r="F19" s="30">
        <v>2.3165864988402798</v>
      </c>
    </row>
    <row r="20" spans="1:6" x14ac:dyDescent="0.2">
      <c r="A20" s="27" t="s">
        <v>219</v>
      </c>
      <c r="B20" s="27" t="s">
        <v>218</v>
      </c>
      <c r="C20" s="27" t="s">
        <v>154</v>
      </c>
      <c r="D20" s="31">
        <v>2415915</v>
      </c>
      <c r="E20" s="29">
        <v>6298.2904049999997</v>
      </c>
      <c r="F20" s="30">
        <v>2.2108460334695899</v>
      </c>
    </row>
    <row r="21" spans="1:6" x14ac:dyDescent="0.2">
      <c r="A21" s="27" t="s">
        <v>577</v>
      </c>
      <c r="B21" s="27" t="s">
        <v>576</v>
      </c>
      <c r="C21" s="27" t="s">
        <v>117</v>
      </c>
      <c r="D21" s="31">
        <v>350000</v>
      </c>
      <c r="E21" s="29">
        <v>6236.3</v>
      </c>
      <c r="F21" s="30">
        <v>2.18908596332443</v>
      </c>
    </row>
    <row r="22" spans="1:6" x14ac:dyDescent="0.2">
      <c r="A22" s="27" t="s">
        <v>156</v>
      </c>
      <c r="B22" s="27" t="s">
        <v>155</v>
      </c>
      <c r="C22" s="27" t="s">
        <v>132</v>
      </c>
      <c r="D22" s="31">
        <v>1965841</v>
      </c>
      <c r="E22" s="29">
        <v>5914.2326489999996</v>
      </c>
      <c r="F22" s="30">
        <v>2.07603285213363</v>
      </c>
    </row>
    <row r="23" spans="1:6" x14ac:dyDescent="0.2">
      <c r="A23" s="27" t="s">
        <v>111</v>
      </c>
      <c r="B23" s="27" t="s">
        <v>110</v>
      </c>
      <c r="C23" s="27" t="s">
        <v>94</v>
      </c>
      <c r="D23" s="31">
        <v>310000</v>
      </c>
      <c r="E23" s="29">
        <v>5757.4750000000004</v>
      </c>
      <c r="F23" s="30">
        <v>2.0210072810306299</v>
      </c>
    </row>
    <row r="24" spans="1:6" x14ac:dyDescent="0.2">
      <c r="A24" s="27" t="s">
        <v>151</v>
      </c>
      <c r="B24" s="27" t="s">
        <v>150</v>
      </c>
      <c r="C24" s="27" t="s">
        <v>94</v>
      </c>
      <c r="D24" s="31">
        <v>4000000</v>
      </c>
      <c r="E24" s="29">
        <v>5750</v>
      </c>
      <c r="F24" s="30">
        <v>2.0183833826331998</v>
      </c>
    </row>
    <row r="25" spans="1:6" x14ac:dyDescent="0.2">
      <c r="A25" s="27" t="s">
        <v>106</v>
      </c>
      <c r="B25" s="27" t="s">
        <v>105</v>
      </c>
      <c r="C25" s="27" t="s">
        <v>107</v>
      </c>
      <c r="D25" s="31">
        <v>300000</v>
      </c>
      <c r="E25" s="29">
        <v>5727.6</v>
      </c>
      <c r="F25" s="30">
        <v>2.01052046302086</v>
      </c>
    </row>
    <row r="26" spans="1:6" x14ac:dyDescent="0.2">
      <c r="A26" s="27" t="s">
        <v>206</v>
      </c>
      <c r="B26" s="27" t="s">
        <v>205</v>
      </c>
      <c r="C26" s="27" t="s">
        <v>114</v>
      </c>
      <c r="D26" s="31">
        <v>1060000</v>
      </c>
      <c r="E26" s="29">
        <v>5689.55</v>
      </c>
      <c r="F26" s="30">
        <v>1.9971640303757801</v>
      </c>
    </row>
    <row r="27" spans="1:6" x14ac:dyDescent="0.2">
      <c r="A27" s="27" t="s">
        <v>121</v>
      </c>
      <c r="B27" s="27" t="s">
        <v>120</v>
      </c>
      <c r="C27" s="27" t="s">
        <v>122</v>
      </c>
      <c r="D27" s="31">
        <v>448797</v>
      </c>
      <c r="E27" s="29">
        <v>5310.6149009999999</v>
      </c>
      <c r="F27" s="30">
        <v>1.8641490204769899</v>
      </c>
    </row>
    <row r="28" spans="1:6" x14ac:dyDescent="0.2">
      <c r="A28" s="27" t="s">
        <v>221</v>
      </c>
      <c r="B28" s="27" t="s">
        <v>220</v>
      </c>
      <c r="C28" s="27" t="s">
        <v>222</v>
      </c>
      <c r="D28" s="31">
        <v>2500000</v>
      </c>
      <c r="E28" s="29">
        <v>5242.5</v>
      </c>
      <c r="F28" s="30">
        <v>1.8402391101660101</v>
      </c>
    </row>
    <row r="29" spans="1:6" x14ac:dyDescent="0.2">
      <c r="A29" s="27" t="s">
        <v>579</v>
      </c>
      <c r="B29" s="27" t="s">
        <v>578</v>
      </c>
      <c r="C29" s="27" t="s">
        <v>141</v>
      </c>
      <c r="D29" s="31">
        <v>3150000</v>
      </c>
      <c r="E29" s="29">
        <v>5088.8249999999998</v>
      </c>
      <c r="F29" s="30">
        <v>1.7862956203701601</v>
      </c>
    </row>
    <row r="30" spans="1:6" x14ac:dyDescent="0.2">
      <c r="A30" s="27" t="s">
        <v>210</v>
      </c>
      <c r="B30" s="27" t="s">
        <v>209</v>
      </c>
      <c r="C30" s="27" t="s">
        <v>94</v>
      </c>
      <c r="D30" s="31">
        <v>5000000</v>
      </c>
      <c r="E30" s="29">
        <v>5030</v>
      </c>
      <c r="F30" s="30">
        <v>1.7656466808078299</v>
      </c>
    </row>
    <row r="31" spans="1:6" x14ac:dyDescent="0.2">
      <c r="A31" s="27" t="s">
        <v>99</v>
      </c>
      <c r="B31" s="27" t="s">
        <v>98</v>
      </c>
      <c r="C31" s="27" t="s">
        <v>94</v>
      </c>
      <c r="D31" s="31">
        <v>650000</v>
      </c>
      <c r="E31" s="29">
        <v>5024.8249999999998</v>
      </c>
      <c r="F31" s="30">
        <v>1.76383013576346</v>
      </c>
    </row>
    <row r="32" spans="1:6" x14ac:dyDescent="0.2">
      <c r="A32" s="27" t="s">
        <v>581</v>
      </c>
      <c r="B32" s="27" t="s">
        <v>580</v>
      </c>
      <c r="C32" s="27" t="s">
        <v>187</v>
      </c>
      <c r="D32" s="31">
        <v>1450000</v>
      </c>
      <c r="E32" s="29">
        <v>4980.75</v>
      </c>
      <c r="F32" s="30">
        <v>1.7483587883565801</v>
      </c>
    </row>
    <row r="33" spans="1:6" x14ac:dyDescent="0.2">
      <c r="A33" s="27" t="s">
        <v>282</v>
      </c>
      <c r="B33" s="27" t="s">
        <v>281</v>
      </c>
      <c r="C33" s="27" t="s">
        <v>114</v>
      </c>
      <c r="D33" s="31">
        <v>641207</v>
      </c>
      <c r="E33" s="29">
        <v>4663.4985109999998</v>
      </c>
      <c r="F33" s="30">
        <v>1.6369961564412301</v>
      </c>
    </row>
    <row r="34" spans="1:6" x14ac:dyDescent="0.2">
      <c r="A34" s="27" t="s">
        <v>140</v>
      </c>
      <c r="B34" s="27" t="s">
        <v>139</v>
      </c>
      <c r="C34" s="27" t="s">
        <v>141</v>
      </c>
      <c r="D34" s="31">
        <v>525000</v>
      </c>
      <c r="E34" s="29">
        <v>4617.375</v>
      </c>
      <c r="F34" s="30">
        <v>1.62080573415409</v>
      </c>
    </row>
    <row r="35" spans="1:6" x14ac:dyDescent="0.2">
      <c r="A35" s="27" t="s">
        <v>137</v>
      </c>
      <c r="B35" s="27" t="s">
        <v>136</v>
      </c>
      <c r="C35" s="27" t="s">
        <v>138</v>
      </c>
      <c r="D35" s="31">
        <v>100000</v>
      </c>
      <c r="E35" s="29">
        <v>4302.8</v>
      </c>
      <c r="F35" s="30">
        <v>1.5103826119642001</v>
      </c>
    </row>
    <row r="36" spans="1:6" x14ac:dyDescent="0.2">
      <c r="A36" s="27" t="s">
        <v>583</v>
      </c>
      <c r="B36" s="27" t="s">
        <v>582</v>
      </c>
      <c r="C36" s="27" t="s">
        <v>138</v>
      </c>
      <c r="D36" s="31">
        <v>160000</v>
      </c>
      <c r="E36" s="29">
        <v>4274.32</v>
      </c>
      <c r="F36" s="30">
        <v>1.50038547131422</v>
      </c>
    </row>
    <row r="37" spans="1:6" x14ac:dyDescent="0.2">
      <c r="A37" s="27" t="s">
        <v>489</v>
      </c>
      <c r="B37" s="27" t="s">
        <v>488</v>
      </c>
      <c r="C37" s="27" t="s">
        <v>490</v>
      </c>
      <c r="D37" s="31">
        <v>511291</v>
      </c>
      <c r="E37" s="29">
        <v>4036.3868000000002</v>
      </c>
      <c r="F37" s="30">
        <v>1.4168653987826101</v>
      </c>
    </row>
    <row r="38" spans="1:6" x14ac:dyDescent="0.2">
      <c r="A38" s="27" t="s">
        <v>184</v>
      </c>
      <c r="B38" s="27" t="s">
        <v>183</v>
      </c>
      <c r="C38" s="27" t="s">
        <v>144</v>
      </c>
      <c r="D38" s="31">
        <v>4000000</v>
      </c>
      <c r="E38" s="29">
        <v>3616</v>
      </c>
      <c r="F38" s="30">
        <v>1.26929988027855</v>
      </c>
    </row>
    <row r="39" spans="1:6" x14ac:dyDescent="0.2">
      <c r="A39" s="27" t="s">
        <v>585</v>
      </c>
      <c r="B39" s="27" t="s">
        <v>584</v>
      </c>
      <c r="C39" s="27" t="s">
        <v>135</v>
      </c>
      <c r="D39" s="31">
        <v>2000000</v>
      </c>
      <c r="E39" s="29">
        <v>3590</v>
      </c>
      <c r="F39" s="30">
        <v>1.2601732771570799</v>
      </c>
    </row>
    <row r="40" spans="1:6" x14ac:dyDescent="0.2">
      <c r="A40" s="27" t="s">
        <v>202</v>
      </c>
      <c r="B40" s="27" t="s">
        <v>201</v>
      </c>
      <c r="C40" s="27" t="s">
        <v>154</v>
      </c>
      <c r="D40" s="31">
        <v>40000</v>
      </c>
      <c r="E40" s="29">
        <v>3438.92</v>
      </c>
      <c r="F40" s="30">
        <v>1.20714069255739</v>
      </c>
    </row>
    <row r="41" spans="1:6" x14ac:dyDescent="0.2">
      <c r="A41" s="27" t="s">
        <v>496</v>
      </c>
      <c r="B41" s="27" t="s">
        <v>495</v>
      </c>
      <c r="C41" s="27" t="s">
        <v>435</v>
      </c>
      <c r="D41" s="31">
        <v>491969</v>
      </c>
      <c r="E41" s="29">
        <v>3179.349663</v>
      </c>
      <c r="F41" s="30">
        <v>1.11602548302255</v>
      </c>
    </row>
    <row r="42" spans="1:6" x14ac:dyDescent="0.2">
      <c r="A42" s="27" t="s">
        <v>272</v>
      </c>
      <c r="B42" s="27" t="s">
        <v>271</v>
      </c>
      <c r="C42" s="27" t="s">
        <v>273</v>
      </c>
      <c r="D42" s="31">
        <v>339983</v>
      </c>
      <c r="E42" s="29">
        <v>3174.5912629999998</v>
      </c>
      <c r="F42" s="30">
        <v>1.1143551742420399</v>
      </c>
    </row>
    <row r="43" spans="1:6" x14ac:dyDescent="0.2">
      <c r="A43" s="27" t="s">
        <v>587</v>
      </c>
      <c r="B43" s="27" t="s">
        <v>586</v>
      </c>
      <c r="C43" s="27" t="s">
        <v>141</v>
      </c>
      <c r="D43" s="31">
        <v>800000</v>
      </c>
      <c r="E43" s="29">
        <v>3082.8</v>
      </c>
      <c r="F43" s="30">
        <v>1.0821343116489801</v>
      </c>
    </row>
    <row r="44" spans="1:6" x14ac:dyDescent="0.2">
      <c r="A44" s="27" t="s">
        <v>553</v>
      </c>
      <c r="B44" s="27" t="s">
        <v>552</v>
      </c>
      <c r="C44" s="27" t="s">
        <v>435</v>
      </c>
      <c r="D44" s="31">
        <v>160000</v>
      </c>
      <c r="E44" s="29">
        <v>2970.96</v>
      </c>
      <c r="F44" s="30">
        <v>1.0428758772987701</v>
      </c>
    </row>
    <row r="45" spans="1:6" x14ac:dyDescent="0.2">
      <c r="A45" s="27" t="s">
        <v>589</v>
      </c>
      <c r="B45" s="27" t="s">
        <v>588</v>
      </c>
      <c r="C45" s="27" t="s">
        <v>232</v>
      </c>
      <c r="D45" s="31">
        <v>1339078</v>
      </c>
      <c r="E45" s="29">
        <v>2851.566601</v>
      </c>
      <c r="F45" s="30">
        <v>1.0009660246835199</v>
      </c>
    </row>
    <row r="46" spans="1:6" x14ac:dyDescent="0.2">
      <c r="A46" s="27" t="s">
        <v>143</v>
      </c>
      <c r="B46" s="27" t="s">
        <v>142</v>
      </c>
      <c r="C46" s="27" t="s">
        <v>144</v>
      </c>
      <c r="D46" s="31">
        <v>899890</v>
      </c>
      <c r="E46" s="29">
        <v>2641.6270949999998</v>
      </c>
      <c r="F46" s="30">
        <v>0.92727238811506496</v>
      </c>
    </row>
    <row r="47" spans="1:6" x14ac:dyDescent="0.2">
      <c r="A47" s="27" t="s">
        <v>382</v>
      </c>
      <c r="B47" s="27" t="s">
        <v>381</v>
      </c>
      <c r="C47" s="27" t="s">
        <v>135</v>
      </c>
      <c r="D47" s="31">
        <v>150123</v>
      </c>
      <c r="E47" s="29">
        <v>2545.1102810000002</v>
      </c>
      <c r="F47" s="30">
        <v>0.89339274750249098</v>
      </c>
    </row>
    <row r="48" spans="1:6" x14ac:dyDescent="0.2">
      <c r="A48" s="27" t="s">
        <v>591</v>
      </c>
      <c r="B48" s="27" t="s">
        <v>590</v>
      </c>
      <c r="C48" s="27" t="s">
        <v>232</v>
      </c>
      <c r="D48" s="31">
        <v>60000</v>
      </c>
      <c r="E48" s="29">
        <v>2182.02</v>
      </c>
      <c r="F48" s="30">
        <v>0.76593963627361805</v>
      </c>
    </row>
    <row r="49" spans="1:9" x14ac:dyDescent="0.2">
      <c r="A49" s="27" t="s">
        <v>189</v>
      </c>
      <c r="B49" s="27" t="s">
        <v>188</v>
      </c>
      <c r="C49" s="27" t="s">
        <v>190</v>
      </c>
      <c r="D49" s="31">
        <v>257205</v>
      </c>
      <c r="E49" s="29">
        <v>2044.908353</v>
      </c>
      <c r="F49" s="30">
        <v>0.71781026760052802</v>
      </c>
    </row>
    <row r="50" spans="1:9" x14ac:dyDescent="0.2">
      <c r="A50" s="27" t="s">
        <v>178</v>
      </c>
      <c r="B50" s="27" t="s">
        <v>177</v>
      </c>
      <c r="C50" s="27" t="s">
        <v>114</v>
      </c>
      <c r="D50" s="31">
        <v>312320</v>
      </c>
      <c r="E50" s="29">
        <v>1770.8543999999999</v>
      </c>
      <c r="F50" s="30">
        <v>0.62161097287354705</v>
      </c>
    </row>
    <row r="51" spans="1:9" x14ac:dyDescent="0.2">
      <c r="A51" s="27" t="s">
        <v>593</v>
      </c>
      <c r="B51" s="27" t="s">
        <v>592</v>
      </c>
      <c r="C51" s="27" t="s">
        <v>135</v>
      </c>
      <c r="D51" s="31">
        <v>2000000</v>
      </c>
      <c r="E51" s="29">
        <v>985</v>
      </c>
      <c r="F51" s="30">
        <v>0.34575784902499201</v>
      </c>
    </row>
    <row r="52" spans="1:9" x14ac:dyDescent="0.2">
      <c r="A52" s="27" t="s">
        <v>380</v>
      </c>
      <c r="B52" s="27" t="s">
        <v>379</v>
      </c>
      <c r="C52" s="27" t="s">
        <v>141</v>
      </c>
      <c r="D52" s="31">
        <v>785951</v>
      </c>
      <c r="E52" s="29">
        <v>860.61634500000002</v>
      </c>
      <c r="F52" s="30">
        <v>0.30209630079487398</v>
      </c>
    </row>
    <row r="53" spans="1:9" x14ac:dyDescent="0.2">
      <c r="A53" s="27" t="s">
        <v>231</v>
      </c>
      <c r="B53" s="27" t="s">
        <v>230</v>
      </c>
      <c r="C53" s="27" t="s">
        <v>232</v>
      </c>
      <c r="D53" s="31">
        <v>102399</v>
      </c>
      <c r="E53" s="29">
        <v>508.35983549999997</v>
      </c>
      <c r="F53" s="30">
        <v>0.17844609467327799</v>
      </c>
    </row>
    <row r="54" spans="1:9" x14ac:dyDescent="0.2">
      <c r="A54" s="26" t="s">
        <v>33</v>
      </c>
      <c r="B54" s="26"/>
      <c r="C54" s="26"/>
      <c r="D54" s="32"/>
      <c r="E54" s="33">
        <f>SUM(E7:E53)</f>
        <v>270620.71350850008</v>
      </c>
      <c r="F54" s="34">
        <f>SUM(F7:F53)</f>
        <v>94.994148024677799</v>
      </c>
      <c r="G54" s="18"/>
      <c r="H54" s="18"/>
      <c r="I54" s="18"/>
    </row>
    <row r="55" spans="1:9" x14ac:dyDescent="0.2">
      <c r="A55" s="27"/>
      <c r="B55" s="27"/>
      <c r="C55" s="27"/>
      <c r="D55" s="28"/>
      <c r="E55" s="29"/>
      <c r="F55" s="30"/>
    </row>
    <row r="56" spans="1:9" x14ac:dyDescent="0.2">
      <c r="A56" s="26" t="s">
        <v>285</v>
      </c>
      <c r="B56" s="27"/>
      <c r="C56" s="27"/>
      <c r="D56" s="28"/>
      <c r="E56" s="29"/>
      <c r="F56" s="30"/>
    </row>
    <row r="57" spans="1:9" x14ac:dyDescent="0.2">
      <c r="A57" s="27" t="s">
        <v>319</v>
      </c>
      <c r="B57" s="27" t="s">
        <v>318</v>
      </c>
      <c r="C57" s="27" t="s">
        <v>97</v>
      </c>
      <c r="D57" s="31">
        <v>275000</v>
      </c>
      <c r="E57" s="29">
        <v>5053.602758</v>
      </c>
      <c r="F57" s="30">
        <v>1.7739317963785299</v>
      </c>
    </row>
    <row r="58" spans="1:9" x14ac:dyDescent="0.2">
      <c r="A58" s="27" t="s">
        <v>325</v>
      </c>
      <c r="B58" s="27" t="s">
        <v>324</v>
      </c>
      <c r="C58" s="27" t="s">
        <v>97</v>
      </c>
      <c r="D58" s="31">
        <v>200000</v>
      </c>
      <c r="E58" s="29">
        <v>3033.4305599999998</v>
      </c>
      <c r="F58" s="30">
        <v>1.0648044929870799</v>
      </c>
    </row>
    <row r="59" spans="1:9" x14ac:dyDescent="0.2">
      <c r="A59" s="26" t="s">
        <v>33</v>
      </c>
      <c r="B59" s="26"/>
      <c r="C59" s="26"/>
      <c r="D59" s="32"/>
      <c r="E59" s="33">
        <f>SUM(E56:E58)</f>
        <v>8087.0333179999998</v>
      </c>
      <c r="F59" s="34">
        <f>SUM(F56:F58)</f>
        <v>2.8387362893656096</v>
      </c>
      <c r="G59" s="18"/>
      <c r="H59" s="18"/>
      <c r="I59" s="18"/>
    </row>
    <row r="60" spans="1:9" x14ac:dyDescent="0.2">
      <c r="A60" s="27"/>
      <c r="B60" s="27"/>
      <c r="C60" s="27"/>
      <c r="D60" s="28"/>
      <c r="E60" s="29"/>
      <c r="F60" s="30"/>
    </row>
    <row r="61" spans="1:9" x14ac:dyDescent="0.2">
      <c r="A61" s="26" t="s">
        <v>35</v>
      </c>
      <c r="B61" s="26"/>
      <c r="C61" s="26"/>
      <c r="D61" s="32"/>
      <c r="E61" s="33">
        <f>E54+E59</f>
        <v>278707.74682650005</v>
      </c>
      <c r="F61" s="34">
        <f>F54+F59</f>
        <v>97.832884314043412</v>
      </c>
      <c r="G61" s="18"/>
      <c r="H61" s="18"/>
      <c r="I61" s="18"/>
    </row>
    <row r="62" spans="1:9" x14ac:dyDescent="0.2">
      <c r="A62" s="26"/>
      <c r="B62" s="26"/>
      <c r="C62" s="26"/>
      <c r="D62" s="32"/>
      <c r="E62" s="33"/>
      <c r="F62" s="34"/>
      <c r="G62" s="18"/>
      <c r="H62" s="18"/>
      <c r="I62" s="18"/>
    </row>
    <row r="63" spans="1:9" x14ac:dyDescent="0.2">
      <c r="A63" s="26" t="s">
        <v>37</v>
      </c>
      <c r="B63" s="26"/>
      <c r="C63" s="26"/>
      <c r="D63" s="32"/>
      <c r="E63" s="33">
        <f>E65-(E54+E59)</f>
        <v>6173.7107535999385</v>
      </c>
      <c r="F63" s="34">
        <f>F65-(F54+F59)</f>
        <v>2.1671156859565883</v>
      </c>
      <c r="G63" s="18"/>
      <c r="H63" s="18"/>
      <c r="I63" s="18"/>
    </row>
    <row r="64" spans="1:9" x14ac:dyDescent="0.2">
      <c r="A64" s="26"/>
      <c r="B64" s="26"/>
      <c r="C64" s="26"/>
      <c r="D64" s="32"/>
      <c r="E64" s="33"/>
      <c r="F64" s="34"/>
      <c r="G64" s="18"/>
      <c r="H64" s="18"/>
      <c r="I64" s="18"/>
    </row>
    <row r="65" spans="1:9" x14ac:dyDescent="0.2">
      <c r="A65" s="35" t="s">
        <v>36</v>
      </c>
      <c r="B65" s="35"/>
      <c r="C65" s="35"/>
      <c r="D65" s="36"/>
      <c r="E65" s="37">
        <v>284881.45758009999</v>
      </c>
      <c r="F65" s="38">
        <v>100</v>
      </c>
      <c r="G65" s="18"/>
      <c r="H65" s="18"/>
      <c r="I65" s="18"/>
    </row>
    <row r="68" spans="1:9" x14ac:dyDescent="0.2">
      <c r="A68" s="18" t="s">
        <v>39</v>
      </c>
    </row>
    <row r="69" spans="1:9" x14ac:dyDescent="0.2">
      <c r="A69" s="18" t="s">
        <v>40</v>
      </c>
    </row>
    <row r="70" spans="1:9" x14ac:dyDescent="0.2">
      <c r="A70" s="18" t="s">
        <v>41</v>
      </c>
      <c r="B70" s="18"/>
      <c r="C70" s="39" t="s">
        <v>43</v>
      </c>
      <c r="D70" s="19" t="s">
        <v>42</v>
      </c>
    </row>
    <row r="71" spans="1:9" x14ac:dyDescent="0.2">
      <c r="A71" s="9" t="s">
        <v>62</v>
      </c>
      <c r="C71" s="40">
        <v>113.8115</v>
      </c>
      <c r="D71" s="40">
        <v>123.24250000000001</v>
      </c>
    </row>
    <row r="72" spans="1:9" x14ac:dyDescent="0.2">
      <c r="A72" s="9" t="s">
        <v>84</v>
      </c>
      <c r="C72" s="40">
        <v>18.222200000000001</v>
      </c>
      <c r="D72" s="40">
        <v>19.732099999999999</v>
      </c>
    </row>
    <row r="73" spans="1:9" x14ac:dyDescent="0.2">
      <c r="A73" s="9" t="s">
        <v>65</v>
      </c>
      <c r="C73" s="40">
        <v>121.4314</v>
      </c>
      <c r="D73" s="40">
        <v>131.96979999999999</v>
      </c>
    </row>
    <row r="74" spans="1:9" x14ac:dyDescent="0.2">
      <c r="A74" s="9" t="s">
        <v>85</v>
      </c>
      <c r="C74" s="40">
        <v>20.084700000000002</v>
      </c>
      <c r="D74" s="40">
        <v>21.826899999999998</v>
      </c>
    </row>
    <row r="76" spans="1:9" x14ac:dyDescent="0.2">
      <c r="A76" s="9" t="s">
        <v>44</v>
      </c>
    </row>
    <row r="78" spans="1:9" x14ac:dyDescent="0.2">
      <c r="A78" s="18" t="s">
        <v>45</v>
      </c>
      <c r="D78" s="41" t="s">
        <v>46</v>
      </c>
    </row>
    <row r="80" spans="1:9" x14ac:dyDescent="0.2">
      <c r="A80" s="18" t="s">
        <v>213</v>
      </c>
      <c r="D80" s="45">
        <v>0.35339999999999999</v>
      </c>
    </row>
    <row r="83" spans="1:1" x14ac:dyDescent="0.2">
      <c r="A83" s="18" t="s">
        <v>777</v>
      </c>
    </row>
    <row r="84" spans="1:1" x14ac:dyDescent="0.2">
      <c r="A84" s="50"/>
    </row>
    <row r="85" spans="1:1" x14ac:dyDescent="0.2">
      <c r="A85" s="48" t="s">
        <v>798</v>
      </c>
    </row>
    <row r="86" spans="1:1" x14ac:dyDescent="0.2">
      <c r="A86" s="51"/>
    </row>
    <row r="87" spans="1:1" x14ac:dyDescent="0.2">
      <c r="A87" s="52"/>
    </row>
    <row r="88" spans="1:1" x14ac:dyDescent="0.2">
      <c r="A88" s="52"/>
    </row>
    <row r="89" spans="1:1" x14ac:dyDescent="0.2">
      <c r="A89" s="52"/>
    </row>
    <row r="90" spans="1:1" x14ac:dyDescent="0.2">
      <c r="A90" s="52"/>
    </row>
    <row r="91" spans="1:1" x14ac:dyDescent="0.2">
      <c r="A91" s="52"/>
    </row>
    <row r="92" spans="1:1" x14ac:dyDescent="0.2">
      <c r="A92" s="52"/>
    </row>
    <row r="93" spans="1:1" x14ac:dyDescent="0.2">
      <c r="A93" s="52"/>
    </row>
    <row r="94" spans="1:1" x14ac:dyDescent="0.2">
      <c r="A94" s="52"/>
    </row>
    <row r="95" spans="1:1" x14ac:dyDescent="0.2">
      <c r="A95" s="52"/>
    </row>
    <row r="96" spans="1:1" x14ac:dyDescent="0.2">
      <c r="A96" s="52"/>
    </row>
    <row r="97" spans="1:1" x14ac:dyDescent="0.2">
      <c r="A97" s="52"/>
    </row>
    <row r="98" spans="1:1" x14ac:dyDescent="0.2">
      <c r="A98" s="52"/>
    </row>
    <row r="99" spans="1:1" x14ac:dyDescent="0.2">
      <c r="A99" s="48" t="s">
        <v>778</v>
      </c>
    </row>
    <row r="100" spans="1:1" x14ac:dyDescent="0.2">
      <c r="A100" s="52"/>
    </row>
    <row r="101" spans="1:1" x14ac:dyDescent="0.2">
      <c r="A101" s="48" t="s">
        <v>799</v>
      </c>
    </row>
    <row r="102" spans="1:1" x14ac:dyDescent="0.2">
      <c r="A102" s="52"/>
    </row>
    <row r="103" spans="1:1" x14ac:dyDescent="0.2">
      <c r="A103" s="52"/>
    </row>
    <row r="104" spans="1:1" x14ac:dyDescent="0.2">
      <c r="A104" s="52"/>
    </row>
    <row r="105" spans="1:1" x14ac:dyDescent="0.2">
      <c r="A105" s="52"/>
    </row>
    <row r="106" spans="1:1" x14ac:dyDescent="0.2">
      <c r="A106" s="52"/>
    </row>
    <row r="107" spans="1:1" x14ac:dyDescent="0.2">
      <c r="A107" s="52"/>
    </row>
    <row r="108" spans="1:1" x14ac:dyDescent="0.2">
      <c r="A108" s="52"/>
    </row>
    <row r="109" spans="1:1" x14ac:dyDescent="0.2">
      <c r="A109" s="52"/>
    </row>
    <row r="110" spans="1:1" x14ac:dyDescent="0.2">
      <c r="A110" s="52"/>
    </row>
    <row r="111" spans="1:1" x14ac:dyDescent="0.2">
      <c r="A111" s="52"/>
    </row>
    <row r="112" spans="1:1" x14ac:dyDescent="0.2">
      <c r="A112" s="52"/>
    </row>
    <row r="113" spans="1:1" x14ac:dyDescent="0.2">
      <c r="A113" s="52"/>
    </row>
  </sheetData>
  <mergeCells count="1">
    <mergeCell ref="A1:F1"/>
  </mergeCells>
  <conditionalFormatting sqref="F2:F3 F5:F65536">
    <cfRule type="cellIs" dxfId="38" priority="1" stopIfTrue="1" operator="between">
      <formula>0.009</formula>
      <formula>-0.009</formula>
    </cfRule>
  </conditionalFormatting>
  <hyperlinks>
    <hyperlink ref="A84" r:id="rId1" tooltip="https://www.franklintempletonindia.com/downloadsServlet/pdf/product-labels-jg9o5k7l" display="https://www.franklintempletonindia.com/downloadsServlet/pdf/product-labels-jg9o5k7l" xr:uid="{00000000-0004-0000-1B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I97"/>
  <sheetViews>
    <sheetView workbookViewId="0">
      <selection sqref="A1:F1"/>
    </sheetView>
  </sheetViews>
  <sheetFormatPr defaultColWidth="9.21875" defaultRowHeight="10.199999999999999" x14ac:dyDescent="0.2"/>
  <cols>
    <col min="1" max="1" width="38.77734375" style="9" bestFit="1" customWidth="1"/>
    <col min="2" max="2" width="26.77734375" style="9" bestFit="1" customWidth="1"/>
    <col min="3" max="3" width="24.77734375" style="9" bestFit="1" customWidth="1"/>
    <col min="4" max="4" width="15.21875" style="10" bestFit="1" customWidth="1"/>
    <col min="5" max="5" width="23" style="13" bestFit="1" customWidth="1"/>
    <col min="6" max="6" width="13.5546875" style="14" bestFit="1" customWidth="1"/>
    <col min="7" max="16384" width="9.21875" style="9"/>
  </cols>
  <sheetData>
    <row r="1" spans="1:6" s="1" customFormat="1" ht="13.8" x14ac:dyDescent="0.2">
      <c r="A1" s="77" t="s">
        <v>18</v>
      </c>
      <c r="B1" s="78"/>
      <c r="C1" s="78"/>
      <c r="D1" s="78"/>
      <c r="E1" s="78"/>
      <c r="F1" s="78"/>
    </row>
    <row r="2" spans="1:6" s="1" customFormat="1" ht="11.4" x14ac:dyDescent="0.2">
      <c r="D2" s="6"/>
      <c r="E2" s="7"/>
      <c r="F2" s="12"/>
    </row>
    <row r="3" spans="1:6" s="1" customFormat="1" ht="12" x14ac:dyDescent="0.2">
      <c r="A3" s="11" t="s">
        <v>7</v>
      </c>
      <c r="B3" s="2"/>
      <c r="C3" s="3"/>
      <c r="D3" s="4"/>
      <c r="E3" s="5"/>
      <c r="F3" s="12"/>
    </row>
    <row r="4" spans="1:6" s="1" customFormat="1" ht="17.55" customHeight="1" x14ac:dyDescent="0.2">
      <c r="A4" s="8" t="s">
        <v>2</v>
      </c>
      <c r="B4" s="8" t="s">
        <v>0</v>
      </c>
      <c r="C4" s="17" t="s">
        <v>257</v>
      </c>
      <c r="D4" s="16" t="s">
        <v>1</v>
      </c>
      <c r="E4" s="15" t="s">
        <v>3</v>
      </c>
      <c r="F4" s="15" t="s">
        <v>4</v>
      </c>
    </row>
    <row r="5" spans="1:6" x14ac:dyDescent="0.2">
      <c r="A5" s="21" t="s">
        <v>91</v>
      </c>
      <c r="B5" s="22"/>
      <c r="C5" s="22"/>
      <c r="D5" s="23"/>
      <c r="E5" s="24"/>
      <c r="F5" s="25"/>
    </row>
    <row r="6" spans="1:6" x14ac:dyDescent="0.2">
      <c r="A6" s="26" t="s">
        <v>32</v>
      </c>
      <c r="B6" s="27"/>
      <c r="C6" s="27"/>
      <c r="D6" s="28"/>
      <c r="E6" s="29"/>
      <c r="F6" s="30"/>
    </row>
    <row r="7" spans="1:6" x14ac:dyDescent="0.2">
      <c r="A7" s="27" t="s">
        <v>93</v>
      </c>
      <c r="B7" s="27" t="s">
        <v>92</v>
      </c>
      <c r="C7" s="27" t="s">
        <v>94</v>
      </c>
      <c r="D7" s="31">
        <v>7600000</v>
      </c>
      <c r="E7" s="29">
        <v>59948.800000000003</v>
      </c>
      <c r="F7" s="30">
        <v>9.0377575426045809</v>
      </c>
    </row>
    <row r="8" spans="1:6" x14ac:dyDescent="0.2">
      <c r="A8" s="27" t="s">
        <v>101</v>
      </c>
      <c r="B8" s="27" t="s">
        <v>100</v>
      </c>
      <c r="C8" s="27" t="s">
        <v>94</v>
      </c>
      <c r="D8" s="31">
        <v>2900000</v>
      </c>
      <c r="E8" s="29">
        <v>43085.3</v>
      </c>
      <c r="F8" s="30">
        <v>6.4954510357234998</v>
      </c>
    </row>
    <row r="9" spans="1:6" x14ac:dyDescent="0.2">
      <c r="A9" s="27" t="s">
        <v>119</v>
      </c>
      <c r="B9" s="27" t="s">
        <v>118</v>
      </c>
      <c r="C9" s="27" t="s">
        <v>97</v>
      </c>
      <c r="D9" s="31">
        <v>3400000</v>
      </c>
      <c r="E9" s="29">
        <v>37379.599999999999</v>
      </c>
      <c r="F9" s="30">
        <v>5.6352714623068696</v>
      </c>
    </row>
    <row r="10" spans="1:6" x14ac:dyDescent="0.2">
      <c r="A10" s="27" t="s">
        <v>111</v>
      </c>
      <c r="B10" s="27" t="s">
        <v>110</v>
      </c>
      <c r="C10" s="27" t="s">
        <v>94</v>
      </c>
      <c r="D10" s="31">
        <v>2000000</v>
      </c>
      <c r="E10" s="29">
        <v>37145</v>
      </c>
      <c r="F10" s="30">
        <v>5.5999036497819299</v>
      </c>
    </row>
    <row r="11" spans="1:6" x14ac:dyDescent="0.2">
      <c r="A11" s="27" t="s">
        <v>106</v>
      </c>
      <c r="B11" s="27" t="s">
        <v>105</v>
      </c>
      <c r="C11" s="27" t="s">
        <v>107</v>
      </c>
      <c r="D11" s="31">
        <v>1900000</v>
      </c>
      <c r="E11" s="29">
        <v>36274.800000000003</v>
      </c>
      <c r="F11" s="30">
        <v>5.46871409113231</v>
      </c>
    </row>
    <row r="12" spans="1:6" x14ac:dyDescent="0.2">
      <c r="A12" s="27" t="s">
        <v>96</v>
      </c>
      <c r="B12" s="27" t="s">
        <v>95</v>
      </c>
      <c r="C12" s="27" t="s">
        <v>97</v>
      </c>
      <c r="D12" s="31">
        <v>1900000</v>
      </c>
      <c r="E12" s="29">
        <v>32987.800000000003</v>
      </c>
      <c r="F12" s="30">
        <v>4.9731727451413699</v>
      </c>
    </row>
    <row r="13" spans="1:6" x14ac:dyDescent="0.2">
      <c r="A13" s="27" t="s">
        <v>109</v>
      </c>
      <c r="B13" s="27" t="s">
        <v>108</v>
      </c>
      <c r="C13" s="27" t="s">
        <v>94</v>
      </c>
      <c r="D13" s="31">
        <v>6000000</v>
      </c>
      <c r="E13" s="29">
        <v>32298</v>
      </c>
      <c r="F13" s="30">
        <v>4.8691799187146803</v>
      </c>
    </row>
    <row r="14" spans="1:6" x14ac:dyDescent="0.2">
      <c r="A14" s="27" t="s">
        <v>263</v>
      </c>
      <c r="B14" s="27" t="s">
        <v>262</v>
      </c>
      <c r="C14" s="27" t="s">
        <v>97</v>
      </c>
      <c r="D14" s="31">
        <v>850000</v>
      </c>
      <c r="E14" s="29">
        <v>31758.125</v>
      </c>
      <c r="F14" s="30">
        <v>4.78778947631527</v>
      </c>
    </row>
    <row r="15" spans="1:6" x14ac:dyDescent="0.2">
      <c r="A15" s="27" t="s">
        <v>103</v>
      </c>
      <c r="B15" s="27" t="s">
        <v>102</v>
      </c>
      <c r="C15" s="27" t="s">
        <v>104</v>
      </c>
      <c r="D15" s="31">
        <v>4000000</v>
      </c>
      <c r="E15" s="29">
        <v>29172</v>
      </c>
      <c r="F15" s="30">
        <v>4.3979106009271396</v>
      </c>
    </row>
    <row r="16" spans="1:6" x14ac:dyDescent="0.2">
      <c r="A16" s="27" t="s">
        <v>99</v>
      </c>
      <c r="B16" s="27" t="s">
        <v>98</v>
      </c>
      <c r="C16" s="27" t="s">
        <v>94</v>
      </c>
      <c r="D16" s="31">
        <v>3000000</v>
      </c>
      <c r="E16" s="29">
        <v>23191.5</v>
      </c>
      <c r="F16" s="30">
        <v>3.49630274583168</v>
      </c>
    </row>
    <row r="17" spans="1:6" x14ac:dyDescent="0.2">
      <c r="A17" s="27" t="s">
        <v>555</v>
      </c>
      <c r="B17" s="27" t="s">
        <v>554</v>
      </c>
      <c r="C17" s="27" t="s">
        <v>503</v>
      </c>
      <c r="D17" s="31">
        <v>1700000</v>
      </c>
      <c r="E17" s="29">
        <v>20965.25</v>
      </c>
      <c r="F17" s="30">
        <v>3.1606778837956799</v>
      </c>
    </row>
    <row r="18" spans="1:6" x14ac:dyDescent="0.2">
      <c r="A18" s="27" t="s">
        <v>140</v>
      </c>
      <c r="B18" s="27" t="s">
        <v>139</v>
      </c>
      <c r="C18" s="27" t="s">
        <v>141</v>
      </c>
      <c r="D18" s="31">
        <v>2200000</v>
      </c>
      <c r="E18" s="29">
        <v>19349</v>
      </c>
      <c r="F18" s="30">
        <v>2.91701536464209</v>
      </c>
    </row>
    <row r="19" spans="1:6" x14ac:dyDescent="0.2">
      <c r="A19" s="27" t="s">
        <v>567</v>
      </c>
      <c r="B19" s="27" t="s">
        <v>566</v>
      </c>
      <c r="C19" s="27" t="s">
        <v>114</v>
      </c>
      <c r="D19" s="31">
        <v>2200000</v>
      </c>
      <c r="E19" s="29">
        <v>19060.8</v>
      </c>
      <c r="F19" s="30">
        <v>2.8735669265786399</v>
      </c>
    </row>
    <row r="20" spans="1:6" x14ac:dyDescent="0.2">
      <c r="A20" s="27" t="s">
        <v>206</v>
      </c>
      <c r="B20" s="27" t="s">
        <v>205</v>
      </c>
      <c r="C20" s="27" t="s">
        <v>114</v>
      </c>
      <c r="D20" s="31">
        <v>3500000</v>
      </c>
      <c r="E20" s="29">
        <v>18786.25</v>
      </c>
      <c r="F20" s="30">
        <v>2.8321763343846</v>
      </c>
    </row>
    <row r="21" spans="1:6" x14ac:dyDescent="0.2">
      <c r="A21" s="27" t="s">
        <v>595</v>
      </c>
      <c r="B21" s="27" t="s">
        <v>594</v>
      </c>
      <c r="C21" s="27" t="s">
        <v>503</v>
      </c>
      <c r="D21" s="31">
        <v>2750000</v>
      </c>
      <c r="E21" s="29">
        <v>17117.375</v>
      </c>
      <c r="F21" s="30">
        <v>2.5805801786831601</v>
      </c>
    </row>
    <row r="22" spans="1:6" x14ac:dyDescent="0.2">
      <c r="A22" s="27" t="s">
        <v>202</v>
      </c>
      <c r="B22" s="27" t="s">
        <v>201</v>
      </c>
      <c r="C22" s="27" t="s">
        <v>154</v>
      </c>
      <c r="D22" s="31">
        <v>175000</v>
      </c>
      <c r="E22" s="29">
        <v>15045.275</v>
      </c>
      <c r="F22" s="30">
        <v>2.2681946529673702</v>
      </c>
    </row>
    <row r="23" spans="1:6" x14ac:dyDescent="0.2">
      <c r="A23" s="27" t="s">
        <v>174</v>
      </c>
      <c r="B23" s="27" t="s">
        <v>173</v>
      </c>
      <c r="C23" s="27" t="s">
        <v>154</v>
      </c>
      <c r="D23" s="31">
        <v>400000</v>
      </c>
      <c r="E23" s="29">
        <v>14258.6</v>
      </c>
      <c r="F23" s="30">
        <v>2.14959715118537</v>
      </c>
    </row>
    <row r="24" spans="1:6" x14ac:dyDescent="0.2">
      <c r="A24" s="27" t="s">
        <v>137</v>
      </c>
      <c r="B24" s="27" t="s">
        <v>136</v>
      </c>
      <c r="C24" s="27" t="s">
        <v>138</v>
      </c>
      <c r="D24" s="31">
        <v>325000</v>
      </c>
      <c r="E24" s="29">
        <v>13984.1</v>
      </c>
      <c r="F24" s="30">
        <v>2.1082140968882901</v>
      </c>
    </row>
    <row r="25" spans="1:6" x14ac:dyDescent="0.2">
      <c r="A25" s="27" t="s">
        <v>236</v>
      </c>
      <c r="B25" s="27" t="s">
        <v>235</v>
      </c>
      <c r="C25" s="27" t="s">
        <v>117</v>
      </c>
      <c r="D25" s="31">
        <v>600000</v>
      </c>
      <c r="E25" s="29">
        <v>13714.5</v>
      </c>
      <c r="F25" s="30">
        <v>2.0675697564930502</v>
      </c>
    </row>
    <row r="26" spans="1:6" x14ac:dyDescent="0.2">
      <c r="A26" s="27" t="s">
        <v>481</v>
      </c>
      <c r="B26" s="27" t="s">
        <v>480</v>
      </c>
      <c r="C26" s="27" t="s">
        <v>428</v>
      </c>
      <c r="D26" s="31">
        <v>300000</v>
      </c>
      <c r="E26" s="29">
        <v>13372.05</v>
      </c>
      <c r="F26" s="30">
        <v>2.0159427002306201</v>
      </c>
    </row>
    <row r="27" spans="1:6" x14ac:dyDescent="0.2">
      <c r="A27" s="27" t="s">
        <v>553</v>
      </c>
      <c r="B27" s="27" t="s">
        <v>552</v>
      </c>
      <c r="C27" s="27" t="s">
        <v>435</v>
      </c>
      <c r="D27" s="31">
        <v>700000</v>
      </c>
      <c r="E27" s="29">
        <v>12997.95</v>
      </c>
      <c r="F27" s="30">
        <v>1.95954415519405</v>
      </c>
    </row>
    <row r="28" spans="1:6" x14ac:dyDescent="0.2">
      <c r="A28" s="27" t="s">
        <v>241</v>
      </c>
      <c r="B28" s="27" t="s">
        <v>240</v>
      </c>
      <c r="C28" s="27" t="s">
        <v>125</v>
      </c>
      <c r="D28" s="31">
        <v>6000000</v>
      </c>
      <c r="E28" s="29">
        <v>12924</v>
      </c>
      <c r="F28" s="30">
        <v>1.9483956055938001</v>
      </c>
    </row>
    <row r="29" spans="1:6" x14ac:dyDescent="0.2">
      <c r="A29" s="27" t="s">
        <v>597</v>
      </c>
      <c r="B29" s="27" t="s">
        <v>596</v>
      </c>
      <c r="C29" s="27" t="s">
        <v>114</v>
      </c>
      <c r="D29" s="31">
        <v>1393900</v>
      </c>
      <c r="E29" s="29">
        <v>12382.0137</v>
      </c>
      <c r="F29" s="30">
        <v>1.86668686795746</v>
      </c>
    </row>
    <row r="30" spans="1:6" x14ac:dyDescent="0.2">
      <c r="A30" s="27" t="s">
        <v>303</v>
      </c>
      <c r="B30" s="27" t="s">
        <v>302</v>
      </c>
      <c r="C30" s="27" t="s">
        <v>144</v>
      </c>
      <c r="D30" s="31">
        <v>250000</v>
      </c>
      <c r="E30" s="29">
        <v>12252</v>
      </c>
      <c r="F30" s="30">
        <v>1.8470862704840001</v>
      </c>
    </row>
    <row r="31" spans="1:6" x14ac:dyDescent="0.2">
      <c r="A31" s="27" t="s">
        <v>184</v>
      </c>
      <c r="B31" s="27" t="s">
        <v>183</v>
      </c>
      <c r="C31" s="27" t="s">
        <v>144</v>
      </c>
      <c r="D31" s="31">
        <v>13000000</v>
      </c>
      <c r="E31" s="29">
        <v>11752</v>
      </c>
      <c r="F31" s="30">
        <v>1.77170730090826</v>
      </c>
    </row>
    <row r="32" spans="1:6" x14ac:dyDescent="0.2">
      <c r="A32" s="27" t="s">
        <v>599</v>
      </c>
      <c r="B32" s="27" t="s">
        <v>598</v>
      </c>
      <c r="C32" s="27" t="s">
        <v>117</v>
      </c>
      <c r="D32" s="31">
        <v>150000</v>
      </c>
      <c r="E32" s="29">
        <v>10824.6</v>
      </c>
      <c r="F32" s="30">
        <v>1.6318943881391701</v>
      </c>
    </row>
    <row r="33" spans="1:9" x14ac:dyDescent="0.2">
      <c r="A33" s="27" t="s">
        <v>585</v>
      </c>
      <c r="B33" s="27" t="s">
        <v>584</v>
      </c>
      <c r="C33" s="27" t="s">
        <v>135</v>
      </c>
      <c r="D33" s="31">
        <v>6000000</v>
      </c>
      <c r="E33" s="29">
        <v>10770</v>
      </c>
      <c r="F33" s="30">
        <v>1.6236630046614999</v>
      </c>
    </row>
    <row r="34" spans="1:9" x14ac:dyDescent="0.2">
      <c r="A34" s="27" t="s">
        <v>148</v>
      </c>
      <c r="B34" s="27" t="s">
        <v>147</v>
      </c>
      <c r="C34" s="27" t="s">
        <v>149</v>
      </c>
      <c r="D34" s="31">
        <v>2700000</v>
      </c>
      <c r="E34" s="29">
        <v>10720.35</v>
      </c>
      <c r="F34" s="30">
        <v>1.6161778729826299</v>
      </c>
    </row>
    <row r="35" spans="1:9" x14ac:dyDescent="0.2">
      <c r="A35" s="27" t="s">
        <v>549</v>
      </c>
      <c r="B35" s="27" t="s">
        <v>548</v>
      </c>
      <c r="C35" s="27" t="s">
        <v>138</v>
      </c>
      <c r="D35" s="31">
        <v>900000</v>
      </c>
      <c r="E35" s="29">
        <v>8505</v>
      </c>
      <c r="F35" s="30">
        <v>1.28219627248338</v>
      </c>
    </row>
    <row r="36" spans="1:9" x14ac:dyDescent="0.2">
      <c r="A36" s="27" t="s">
        <v>593</v>
      </c>
      <c r="B36" s="27" t="s">
        <v>592</v>
      </c>
      <c r="C36" s="27" t="s">
        <v>135</v>
      </c>
      <c r="D36" s="31">
        <v>6000000</v>
      </c>
      <c r="E36" s="29">
        <v>2955</v>
      </c>
      <c r="F36" s="30">
        <v>0.44548971019264</v>
      </c>
    </row>
    <row r="37" spans="1:9" x14ac:dyDescent="0.2">
      <c r="A37" s="26" t="s">
        <v>33</v>
      </c>
      <c r="B37" s="26"/>
      <c r="C37" s="26"/>
      <c r="D37" s="32"/>
      <c r="E37" s="33">
        <f>SUM(E7:E36)</f>
        <v>634977.03869999992</v>
      </c>
      <c r="F37" s="34">
        <f>SUM(F7:F36)</f>
        <v>95.727829762925097</v>
      </c>
      <c r="G37" s="18"/>
      <c r="H37" s="18"/>
      <c r="I37" s="18"/>
    </row>
    <row r="38" spans="1:9" x14ac:dyDescent="0.2">
      <c r="A38" s="27"/>
      <c r="B38" s="27"/>
      <c r="C38" s="27"/>
      <c r="D38" s="28"/>
      <c r="E38" s="29"/>
      <c r="F38" s="30"/>
    </row>
    <row r="39" spans="1:9" x14ac:dyDescent="0.2">
      <c r="A39" s="26" t="s">
        <v>285</v>
      </c>
      <c r="B39" s="27"/>
      <c r="C39" s="27"/>
      <c r="D39" s="28"/>
      <c r="E39" s="29"/>
      <c r="F39" s="30"/>
    </row>
    <row r="40" spans="1:9" x14ac:dyDescent="0.2">
      <c r="A40" s="27" t="s">
        <v>325</v>
      </c>
      <c r="B40" s="27" t="s">
        <v>324</v>
      </c>
      <c r="C40" s="27" t="s">
        <v>97</v>
      </c>
      <c r="D40" s="31">
        <v>680000</v>
      </c>
      <c r="E40" s="29">
        <v>10313.6639</v>
      </c>
      <c r="F40" s="30">
        <v>1.5548667146650701</v>
      </c>
    </row>
    <row r="41" spans="1:9" x14ac:dyDescent="0.2">
      <c r="A41" s="26" t="s">
        <v>33</v>
      </c>
      <c r="B41" s="26"/>
      <c r="C41" s="26"/>
      <c r="D41" s="32"/>
      <c r="E41" s="33">
        <f>SUM(E39:E40)</f>
        <v>10313.6639</v>
      </c>
      <c r="F41" s="34">
        <f>SUM(F39:F40)</f>
        <v>1.5548667146650701</v>
      </c>
      <c r="G41" s="18"/>
      <c r="H41" s="18"/>
      <c r="I41" s="18"/>
    </row>
    <row r="42" spans="1:9" x14ac:dyDescent="0.2">
      <c r="A42" s="27"/>
      <c r="B42" s="27"/>
      <c r="C42" s="27"/>
      <c r="D42" s="28"/>
      <c r="E42" s="29"/>
      <c r="F42" s="30"/>
    </row>
    <row r="43" spans="1:9" x14ac:dyDescent="0.2">
      <c r="A43" s="26" t="s">
        <v>35</v>
      </c>
      <c r="B43" s="26"/>
      <c r="C43" s="26"/>
      <c r="D43" s="32"/>
      <c r="E43" s="33">
        <f>E37+E41</f>
        <v>645290.70259999996</v>
      </c>
      <c r="F43" s="34">
        <f>F37+F41</f>
        <v>97.282696477590164</v>
      </c>
      <c r="G43" s="18"/>
      <c r="H43" s="18"/>
      <c r="I43" s="18"/>
    </row>
    <row r="44" spans="1:9" x14ac:dyDescent="0.2">
      <c r="A44" s="26"/>
      <c r="B44" s="26"/>
      <c r="C44" s="26"/>
      <c r="D44" s="32"/>
      <c r="E44" s="33"/>
      <c r="F44" s="34"/>
      <c r="G44" s="18"/>
      <c r="H44" s="18"/>
      <c r="I44" s="18"/>
    </row>
    <row r="45" spans="1:9" x14ac:dyDescent="0.2">
      <c r="A45" s="26" t="s">
        <v>37</v>
      </c>
      <c r="B45" s="26"/>
      <c r="C45" s="26"/>
      <c r="D45" s="32"/>
      <c r="E45" s="33">
        <f>E47-(E37+E41)</f>
        <v>18024.281425600057</v>
      </c>
      <c r="F45" s="34">
        <f>F47-(F37+F41)</f>
        <v>2.7173035224098356</v>
      </c>
      <c r="G45" s="18"/>
      <c r="H45" s="18"/>
      <c r="I45" s="18"/>
    </row>
    <row r="46" spans="1:9" x14ac:dyDescent="0.2">
      <c r="A46" s="26"/>
      <c r="B46" s="26"/>
      <c r="C46" s="26"/>
      <c r="D46" s="32"/>
      <c r="E46" s="33"/>
      <c r="F46" s="34"/>
      <c r="G46" s="18"/>
      <c r="H46" s="18"/>
      <c r="I46" s="18"/>
    </row>
    <row r="47" spans="1:9" x14ac:dyDescent="0.2">
      <c r="A47" s="35" t="s">
        <v>36</v>
      </c>
      <c r="B47" s="35"/>
      <c r="C47" s="35"/>
      <c r="D47" s="36"/>
      <c r="E47" s="37">
        <v>663314.98402560002</v>
      </c>
      <c r="F47" s="38">
        <v>100</v>
      </c>
      <c r="G47" s="18"/>
      <c r="H47" s="18"/>
      <c r="I47" s="18"/>
    </row>
    <row r="50" spans="1:4" x14ac:dyDescent="0.2">
      <c r="A50" s="18" t="s">
        <v>39</v>
      </c>
    </row>
    <row r="51" spans="1:4" x14ac:dyDescent="0.2">
      <c r="A51" s="18" t="s">
        <v>40</v>
      </c>
    </row>
    <row r="52" spans="1:4" x14ac:dyDescent="0.2">
      <c r="A52" s="18" t="s">
        <v>41</v>
      </c>
      <c r="B52" s="18"/>
      <c r="C52" s="39" t="s">
        <v>43</v>
      </c>
      <c r="D52" s="19" t="s">
        <v>42</v>
      </c>
    </row>
    <row r="53" spans="1:4" x14ac:dyDescent="0.2">
      <c r="A53" s="9" t="s">
        <v>62</v>
      </c>
      <c r="C53" s="40">
        <v>663.35749999999996</v>
      </c>
      <c r="D53" s="40">
        <v>701.89760000000001</v>
      </c>
    </row>
    <row r="54" spans="1:4" x14ac:dyDescent="0.2">
      <c r="A54" s="9" t="s">
        <v>84</v>
      </c>
      <c r="C54" s="40">
        <v>44.707500000000003</v>
      </c>
      <c r="D54" s="40">
        <v>43.264099999999999</v>
      </c>
    </row>
    <row r="55" spans="1:4" x14ac:dyDescent="0.2">
      <c r="A55" s="9" t="s">
        <v>65</v>
      </c>
      <c r="C55" s="40">
        <v>711.37239999999997</v>
      </c>
      <c r="D55" s="40">
        <v>755.47400000000005</v>
      </c>
    </row>
    <row r="56" spans="1:4" x14ac:dyDescent="0.2">
      <c r="A56" s="9" t="s">
        <v>85</v>
      </c>
      <c r="C56" s="40">
        <v>49.693300000000001</v>
      </c>
      <c r="D56" s="40">
        <v>48.7318</v>
      </c>
    </row>
    <row r="58" spans="1:4" x14ac:dyDescent="0.2">
      <c r="A58" s="18" t="s">
        <v>45</v>
      </c>
    </row>
    <row r="59" spans="1:4" x14ac:dyDescent="0.2">
      <c r="A59" s="79" t="s">
        <v>59</v>
      </c>
      <c r="B59" s="80"/>
      <c r="C59" s="43" t="s">
        <v>60</v>
      </c>
    </row>
    <row r="60" spans="1:4" x14ac:dyDescent="0.2">
      <c r="A60" s="75" t="s">
        <v>84</v>
      </c>
      <c r="B60" s="76"/>
      <c r="C60" s="44">
        <v>4.25</v>
      </c>
    </row>
    <row r="61" spans="1:4" x14ac:dyDescent="0.2">
      <c r="A61" s="75" t="s">
        <v>85</v>
      </c>
      <c r="B61" s="76"/>
      <c r="C61" s="44">
        <v>4.25</v>
      </c>
    </row>
    <row r="62" spans="1:4" x14ac:dyDescent="0.2">
      <c r="A62" s="9" t="s">
        <v>61</v>
      </c>
    </row>
    <row r="63" spans="1:4" x14ac:dyDescent="0.2">
      <c r="A63" s="9" t="s">
        <v>44</v>
      </c>
    </row>
    <row r="65" spans="1:4" x14ac:dyDescent="0.2">
      <c r="A65" s="18" t="s">
        <v>213</v>
      </c>
      <c r="D65" s="45">
        <v>0.4476</v>
      </c>
    </row>
    <row r="67" spans="1:4" x14ac:dyDescent="0.2">
      <c r="A67" s="18" t="s">
        <v>777</v>
      </c>
    </row>
    <row r="68" spans="1:4" x14ac:dyDescent="0.2">
      <c r="A68" s="50"/>
    </row>
    <row r="69" spans="1:4" x14ac:dyDescent="0.2">
      <c r="A69" s="48" t="s">
        <v>798</v>
      </c>
    </row>
    <row r="70" spans="1:4" x14ac:dyDescent="0.2">
      <c r="A70" s="51"/>
    </row>
    <row r="71" spans="1:4" x14ac:dyDescent="0.2">
      <c r="A71" s="52"/>
    </row>
    <row r="72" spans="1:4" x14ac:dyDescent="0.2">
      <c r="A72" s="52"/>
    </row>
    <row r="73" spans="1:4" x14ac:dyDescent="0.2">
      <c r="A73" s="52"/>
    </row>
    <row r="74" spans="1:4" x14ac:dyDescent="0.2">
      <c r="A74" s="52"/>
    </row>
    <row r="75" spans="1:4" x14ac:dyDescent="0.2">
      <c r="A75" s="52"/>
    </row>
    <row r="76" spans="1:4" x14ac:dyDescent="0.2">
      <c r="A76" s="52"/>
    </row>
    <row r="77" spans="1:4" x14ac:dyDescent="0.2">
      <c r="A77" s="52"/>
    </row>
    <row r="78" spans="1:4" x14ac:dyDescent="0.2">
      <c r="A78" s="52"/>
    </row>
    <row r="79" spans="1:4" x14ac:dyDescent="0.2">
      <c r="A79" s="52"/>
    </row>
    <row r="80" spans="1:4" x14ac:dyDescent="0.2">
      <c r="A80" s="52"/>
    </row>
    <row r="81" spans="1:1" x14ac:dyDescent="0.2">
      <c r="A81" s="52"/>
    </row>
    <row r="82" spans="1:1" x14ac:dyDescent="0.2">
      <c r="A82" s="52"/>
    </row>
    <row r="83" spans="1:1" x14ac:dyDescent="0.2">
      <c r="A83" s="48" t="s">
        <v>779</v>
      </c>
    </row>
    <row r="84" spans="1:1" x14ac:dyDescent="0.2">
      <c r="A84" s="52"/>
    </row>
    <row r="85" spans="1:1" x14ac:dyDescent="0.2">
      <c r="A85" s="48" t="s">
        <v>799</v>
      </c>
    </row>
    <row r="86" spans="1:1" x14ac:dyDescent="0.2">
      <c r="A86" s="52"/>
    </row>
    <row r="87" spans="1:1" x14ac:dyDescent="0.2">
      <c r="A87" s="52"/>
    </row>
    <row r="88" spans="1:1" x14ac:dyDescent="0.2">
      <c r="A88" s="52"/>
    </row>
    <row r="89" spans="1:1" x14ac:dyDescent="0.2">
      <c r="A89" s="52"/>
    </row>
    <row r="90" spans="1:1" x14ac:dyDescent="0.2">
      <c r="A90" s="52"/>
    </row>
    <row r="91" spans="1:1" x14ac:dyDescent="0.2">
      <c r="A91" s="52"/>
    </row>
    <row r="92" spans="1:1" x14ac:dyDescent="0.2">
      <c r="A92" s="52"/>
    </row>
    <row r="93" spans="1:1" x14ac:dyDescent="0.2">
      <c r="A93" s="52"/>
    </row>
    <row r="94" spans="1:1" x14ac:dyDescent="0.2">
      <c r="A94" s="52"/>
    </row>
    <row r="95" spans="1:1" x14ac:dyDescent="0.2">
      <c r="A95" s="52"/>
    </row>
    <row r="96" spans="1:1" x14ac:dyDescent="0.2">
      <c r="A96" s="52"/>
    </row>
    <row r="97" spans="1:1" x14ac:dyDescent="0.2">
      <c r="A97" s="52"/>
    </row>
  </sheetData>
  <mergeCells count="4">
    <mergeCell ref="A1:F1"/>
    <mergeCell ref="A59:B59"/>
    <mergeCell ref="A60:B60"/>
    <mergeCell ref="A61:B61"/>
  </mergeCells>
  <conditionalFormatting sqref="F2:F3 F5:F65536">
    <cfRule type="cellIs" dxfId="37" priority="1" stopIfTrue="1" operator="between">
      <formula>0.009</formula>
      <formula>-0.009</formula>
    </cfRule>
  </conditionalFormatting>
  <hyperlinks>
    <hyperlink ref="A68" r:id="rId1" tooltip="https://www.franklintempletonindia.com/downloadsServlet/pdf/product-labels-jg9o5k7l" display="https://www.franklintempletonindia.com/downloadsServlet/pdf/product-labels-jg9o5k7l" xr:uid="{00000000-0004-0000-1C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99"/>
  <sheetViews>
    <sheetView workbookViewId="0">
      <selection sqref="A1:G1"/>
    </sheetView>
  </sheetViews>
  <sheetFormatPr defaultColWidth="9.21875" defaultRowHeight="10.199999999999999" x14ac:dyDescent="0.2"/>
  <cols>
    <col min="1" max="1" width="34.77734375" style="9" bestFit="1" customWidth="1"/>
    <col min="2" max="2" width="49" style="9" bestFit="1" customWidth="1"/>
    <col min="3" max="3" width="24.77734375" style="9" bestFit="1" customWidth="1"/>
    <col min="4" max="4" width="15.21875" style="10" bestFit="1" customWidth="1"/>
    <col min="5" max="5" width="23" style="13" bestFit="1" customWidth="1"/>
    <col min="6" max="6" width="13.5546875" style="14" bestFit="1" customWidth="1"/>
    <col min="7" max="7" width="14.21875" style="13" customWidth="1"/>
    <col min="8" max="16384" width="9.21875" style="9"/>
  </cols>
  <sheetData>
    <row r="1" spans="1:9" s="1" customFormat="1" ht="13.8" x14ac:dyDescent="0.2">
      <c r="A1" s="77" t="s">
        <v>869</v>
      </c>
      <c r="B1" s="78"/>
      <c r="C1" s="78"/>
      <c r="D1" s="78"/>
      <c r="E1" s="78"/>
      <c r="F1" s="78"/>
      <c r="G1" s="78"/>
    </row>
    <row r="2" spans="1:9" s="1" customFormat="1" ht="11.4" x14ac:dyDescent="0.2">
      <c r="D2" s="6"/>
      <c r="E2" s="7"/>
      <c r="F2" s="12"/>
      <c r="G2" s="13"/>
    </row>
    <row r="3" spans="1:9" s="1" customFormat="1" ht="12" x14ac:dyDescent="0.2">
      <c r="A3" s="11" t="s">
        <v>7</v>
      </c>
      <c r="B3" s="2"/>
      <c r="C3" s="3"/>
      <c r="D3" s="4"/>
      <c r="E3" s="5"/>
      <c r="F3" s="12"/>
      <c r="G3" s="13"/>
    </row>
    <row r="4" spans="1:9" s="1" customFormat="1" ht="17.55" customHeight="1" x14ac:dyDescent="0.2">
      <c r="A4" s="8" t="s">
        <v>2</v>
      </c>
      <c r="B4" s="8" t="s">
        <v>0</v>
      </c>
      <c r="C4" s="17" t="s">
        <v>801</v>
      </c>
      <c r="D4" s="16" t="s">
        <v>1</v>
      </c>
      <c r="E4" s="15" t="s">
        <v>3</v>
      </c>
      <c r="F4" s="15" t="s">
        <v>4</v>
      </c>
      <c r="G4" s="15" t="s">
        <v>6</v>
      </c>
    </row>
    <row r="5" spans="1:9" x14ac:dyDescent="0.2">
      <c r="A5" s="21" t="s">
        <v>49</v>
      </c>
      <c r="B5" s="22"/>
      <c r="C5" s="22"/>
      <c r="D5" s="23"/>
      <c r="E5" s="24"/>
      <c r="F5" s="25"/>
      <c r="G5" s="24"/>
    </row>
    <row r="6" spans="1:9" x14ac:dyDescent="0.2">
      <c r="A6" s="26" t="s">
        <v>807</v>
      </c>
      <c r="B6" s="27"/>
      <c r="C6" s="27"/>
      <c r="D6" s="28"/>
      <c r="E6" s="29"/>
      <c r="F6" s="30"/>
      <c r="G6" s="29"/>
    </row>
    <row r="7" spans="1:9" x14ac:dyDescent="0.2">
      <c r="A7" s="27" t="s">
        <v>870</v>
      </c>
      <c r="B7" s="27" t="s">
        <v>871</v>
      </c>
      <c r="C7" s="27" t="s">
        <v>50</v>
      </c>
      <c r="D7" s="31">
        <v>5000</v>
      </c>
      <c r="E7" s="29">
        <v>4988.16</v>
      </c>
      <c r="F7" s="30">
        <v>5.2235685649174197</v>
      </c>
      <c r="G7" s="29">
        <v>3.6099000000000001</v>
      </c>
    </row>
    <row r="8" spans="1:9" x14ac:dyDescent="0.2">
      <c r="A8" s="27" t="s">
        <v>872</v>
      </c>
      <c r="B8" s="27" t="s">
        <v>873</v>
      </c>
      <c r="C8" s="27" t="s">
        <v>816</v>
      </c>
      <c r="D8" s="31">
        <v>5000</v>
      </c>
      <c r="E8" s="29">
        <v>4977.4750000000004</v>
      </c>
      <c r="F8" s="30">
        <v>5.2123793027213097</v>
      </c>
      <c r="G8" s="29">
        <v>3.6705999999999999</v>
      </c>
    </row>
    <row r="9" spans="1:9" x14ac:dyDescent="0.2">
      <c r="A9" s="27" t="s">
        <v>874</v>
      </c>
      <c r="B9" s="27" t="s">
        <v>875</v>
      </c>
      <c r="C9" s="27" t="s">
        <v>50</v>
      </c>
      <c r="D9" s="31">
        <v>1000</v>
      </c>
      <c r="E9" s="29">
        <v>4886.59</v>
      </c>
      <c r="F9" s="30">
        <v>5.1172051244626902</v>
      </c>
      <c r="G9" s="29">
        <v>4.3</v>
      </c>
    </row>
    <row r="10" spans="1:9" x14ac:dyDescent="0.2">
      <c r="A10" s="27" t="s">
        <v>876</v>
      </c>
      <c r="B10" s="27" t="s">
        <v>877</v>
      </c>
      <c r="C10" s="27" t="s">
        <v>50</v>
      </c>
      <c r="D10" s="31">
        <v>1000</v>
      </c>
      <c r="E10" s="29">
        <v>4808.57</v>
      </c>
      <c r="F10" s="30">
        <v>5.0355030901584801</v>
      </c>
      <c r="G10" s="29">
        <v>4.7024999999999997</v>
      </c>
    </row>
    <row r="11" spans="1:9" x14ac:dyDescent="0.2">
      <c r="A11" s="27" t="s">
        <v>878</v>
      </c>
      <c r="B11" s="27" t="s">
        <v>879</v>
      </c>
      <c r="C11" s="27" t="s">
        <v>50</v>
      </c>
      <c r="D11" s="31">
        <v>2500</v>
      </c>
      <c r="E11" s="29">
        <v>2498.3125</v>
      </c>
      <c r="F11" s="30">
        <v>2.6162165288082702</v>
      </c>
      <c r="G11" s="29">
        <v>3.5246</v>
      </c>
    </row>
    <row r="12" spans="1:9" x14ac:dyDescent="0.2">
      <c r="A12" s="27" t="s">
        <v>880</v>
      </c>
      <c r="B12" s="27" t="s">
        <v>881</v>
      </c>
      <c r="C12" s="27" t="s">
        <v>882</v>
      </c>
      <c r="D12" s="31">
        <v>2500</v>
      </c>
      <c r="E12" s="29">
        <v>2494.3274999999999</v>
      </c>
      <c r="F12" s="30">
        <v>2.6120434628418199</v>
      </c>
      <c r="G12" s="29">
        <v>3.6097999999999999</v>
      </c>
    </row>
    <row r="13" spans="1:9" x14ac:dyDescent="0.2">
      <c r="A13" s="26" t="s">
        <v>33</v>
      </c>
      <c r="B13" s="26"/>
      <c r="C13" s="26"/>
      <c r="D13" s="32"/>
      <c r="E13" s="33">
        <f>SUM(E6:E12)</f>
        <v>24653.434999999998</v>
      </c>
      <c r="F13" s="34">
        <f>SUM(F6:F12)</f>
        <v>25.816916073909994</v>
      </c>
      <c r="G13" s="33"/>
      <c r="H13" s="18"/>
      <c r="I13" s="18"/>
    </row>
    <row r="14" spans="1:9" x14ac:dyDescent="0.2">
      <c r="A14" s="27"/>
      <c r="B14" s="27"/>
      <c r="C14" s="27"/>
      <c r="D14" s="28"/>
      <c r="E14" s="29"/>
      <c r="F14" s="30"/>
      <c r="G14" s="29"/>
    </row>
    <row r="15" spans="1:9" x14ac:dyDescent="0.2">
      <c r="A15" s="26" t="s">
        <v>51</v>
      </c>
      <c r="B15" s="27"/>
      <c r="C15" s="27"/>
      <c r="D15" s="28"/>
      <c r="E15" s="29"/>
      <c r="F15" s="30"/>
      <c r="G15" s="29"/>
    </row>
    <row r="16" spans="1:9" x14ac:dyDescent="0.2">
      <c r="A16" s="27" t="s">
        <v>883</v>
      </c>
      <c r="B16" s="27" t="s">
        <v>884</v>
      </c>
      <c r="C16" s="27" t="s">
        <v>882</v>
      </c>
      <c r="D16" s="31">
        <v>1000</v>
      </c>
      <c r="E16" s="29">
        <v>4988.09</v>
      </c>
      <c r="F16" s="30">
        <v>5.2234952613747199</v>
      </c>
      <c r="G16" s="29">
        <v>3.79</v>
      </c>
    </row>
    <row r="17" spans="1:9" x14ac:dyDescent="0.2">
      <c r="A17" s="27" t="s">
        <v>53</v>
      </c>
      <c r="B17" s="27" t="s">
        <v>52</v>
      </c>
      <c r="C17" s="27" t="s">
        <v>54</v>
      </c>
      <c r="D17" s="31">
        <v>1000</v>
      </c>
      <c r="E17" s="29">
        <v>4986.1149999999998</v>
      </c>
      <c r="F17" s="30">
        <v>5.2214270542771697</v>
      </c>
      <c r="G17" s="29">
        <v>3.7645</v>
      </c>
    </row>
    <row r="18" spans="1:9" x14ac:dyDescent="0.2">
      <c r="A18" s="27" t="s">
        <v>885</v>
      </c>
      <c r="B18" s="27" t="s">
        <v>886</v>
      </c>
      <c r="C18" s="27" t="s">
        <v>50</v>
      </c>
      <c r="D18" s="31">
        <v>1000</v>
      </c>
      <c r="E18" s="29">
        <v>4958.5</v>
      </c>
      <c r="F18" s="30">
        <v>5.19250880668283</v>
      </c>
      <c r="G18" s="29">
        <v>4.1849999999999996</v>
      </c>
    </row>
    <row r="19" spans="1:9" x14ac:dyDescent="0.2">
      <c r="A19" s="27" t="s">
        <v>887</v>
      </c>
      <c r="B19" s="27" t="s">
        <v>888</v>
      </c>
      <c r="C19" s="27" t="s">
        <v>50</v>
      </c>
      <c r="D19" s="31">
        <v>900</v>
      </c>
      <c r="E19" s="29">
        <v>4474.1835000000001</v>
      </c>
      <c r="F19" s="30">
        <v>4.6853357318675002</v>
      </c>
      <c r="G19" s="29">
        <v>4.0502000000000002</v>
      </c>
    </row>
    <row r="20" spans="1:9" x14ac:dyDescent="0.2">
      <c r="A20" s="27" t="s">
        <v>889</v>
      </c>
      <c r="B20" s="27" t="s">
        <v>890</v>
      </c>
      <c r="C20" s="27" t="s">
        <v>50</v>
      </c>
      <c r="D20" s="31">
        <v>500</v>
      </c>
      <c r="E20" s="29">
        <v>2496.0250000000001</v>
      </c>
      <c r="F20" s="30">
        <v>2.61382107375224</v>
      </c>
      <c r="G20" s="29">
        <v>3.8752</v>
      </c>
    </row>
    <row r="21" spans="1:9" x14ac:dyDescent="0.2">
      <c r="A21" s="27" t="s">
        <v>891</v>
      </c>
      <c r="B21" s="27" t="s">
        <v>892</v>
      </c>
      <c r="C21" s="27" t="s">
        <v>50</v>
      </c>
      <c r="D21" s="31">
        <v>500</v>
      </c>
      <c r="E21" s="29">
        <v>2488.7775000000001</v>
      </c>
      <c r="F21" s="30">
        <v>2.60623153909934</v>
      </c>
      <c r="G21" s="29">
        <v>4.0148000000000001</v>
      </c>
    </row>
    <row r="22" spans="1:9" x14ac:dyDescent="0.2">
      <c r="A22" s="26" t="s">
        <v>33</v>
      </c>
      <c r="B22" s="26"/>
      <c r="C22" s="26"/>
      <c r="D22" s="32"/>
      <c r="E22" s="33">
        <f>SUM(E15:E21)</f>
        <v>24391.691000000003</v>
      </c>
      <c r="F22" s="34">
        <f>SUM(F15:F21)</f>
        <v>25.542819467053803</v>
      </c>
      <c r="G22" s="33"/>
      <c r="H22" s="18"/>
      <c r="I22" s="18"/>
    </row>
    <row r="23" spans="1:9" x14ac:dyDescent="0.2">
      <c r="A23" s="27"/>
      <c r="B23" s="27"/>
      <c r="C23" s="27"/>
      <c r="D23" s="28"/>
      <c r="E23" s="29"/>
      <c r="F23" s="30"/>
      <c r="G23" s="29"/>
    </row>
    <row r="24" spans="1:9" x14ac:dyDescent="0.2">
      <c r="A24" s="26" t="s">
        <v>55</v>
      </c>
      <c r="B24" s="27"/>
      <c r="C24" s="27"/>
      <c r="D24" s="28"/>
      <c r="E24" s="29"/>
      <c r="F24" s="30"/>
      <c r="G24" s="29"/>
    </row>
    <row r="25" spans="1:9" x14ac:dyDescent="0.2">
      <c r="A25" s="27" t="s">
        <v>893</v>
      </c>
      <c r="B25" s="27" t="s">
        <v>894</v>
      </c>
      <c r="C25" s="27" t="s">
        <v>57</v>
      </c>
      <c r="D25" s="31">
        <v>4677200</v>
      </c>
      <c r="E25" s="29">
        <v>4486.9829529999997</v>
      </c>
      <c r="F25" s="30">
        <v>4.6987392354317299</v>
      </c>
      <c r="G25" s="29">
        <v>4.4851000000000001</v>
      </c>
    </row>
    <row r="26" spans="1:9" x14ac:dyDescent="0.2">
      <c r="A26" s="26" t="s">
        <v>33</v>
      </c>
      <c r="B26" s="26"/>
      <c r="C26" s="26"/>
      <c r="D26" s="32"/>
      <c r="E26" s="33">
        <f>SUM(E24:E25)</f>
        <v>4486.9829529999997</v>
      </c>
      <c r="F26" s="34">
        <f>SUM(F24:F25)</f>
        <v>4.6987392354317299</v>
      </c>
      <c r="G26" s="33"/>
      <c r="H26" s="18"/>
      <c r="I26" s="18"/>
    </row>
    <row r="27" spans="1:9" x14ac:dyDescent="0.2">
      <c r="A27" s="27"/>
      <c r="B27" s="27"/>
      <c r="C27" s="27"/>
      <c r="D27" s="28"/>
      <c r="E27" s="29"/>
      <c r="F27" s="30"/>
      <c r="G27" s="29"/>
    </row>
    <row r="28" spans="1:9" x14ac:dyDescent="0.2">
      <c r="A28" s="26" t="s">
        <v>56</v>
      </c>
      <c r="B28" s="27"/>
      <c r="C28" s="27"/>
      <c r="D28" s="28"/>
      <c r="E28" s="29"/>
      <c r="F28" s="30"/>
      <c r="G28" s="29"/>
    </row>
    <row r="29" spans="1:9" x14ac:dyDescent="0.2">
      <c r="A29" s="27" t="s">
        <v>839</v>
      </c>
      <c r="B29" s="27" t="s">
        <v>840</v>
      </c>
      <c r="C29" s="27" t="s">
        <v>57</v>
      </c>
      <c r="D29" s="31">
        <v>10000000</v>
      </c>
      <c r="E29" s="29">
        <v>10017.44</v>
      </c>
      <c r="F29" s="30">
        <v>10.490197725202499</v>
      </c>
      <c r="G29" s="29">
        <v>3.6236999999999999</v>
      </c>
    </row>
    <row r="30" spans="1:9" x14ac:dyDescent="0.2">
      <c r="A30" s="26" t="s">
        <v>33</v>
      </c>
      <c r="B30" s="26"/>
      <c r="C30" s="26"/>
      <c r="D30" s="32"/>
      <c r="E30" s="33">
        <f>SUM(E29:E29)</f>
        <v>10017.44</v>
      </c>
      <c r="F30" s="34">
        <f>SUM(F29:F29)</f>
        <v>10.490197725202499</v>
      </c>
      <c r="G30" s="33"/>
      <c r="H30" s="18"/>
      <c r="I30" s="18"/>
    </row>
    <row r="31" spans="1:9" x14ac:dyDescent="0.2">
      <c r="A31" s="27"/>
      <c r="B31" s="27"/>
      <c r="C31" s="27"/>
      <c r="D31" s="28"/>
      <c r="E31" s="29"/>
      <c r="F31" s="30"/>
      <c r="G31" s="29"/>
    </row>
    <row r="32" spans="1:9" x14ac:dyDescent="0.2">
      <c r="A32" s="26" t="s">
        <v>35</v>
      </c>
      <c r="B32" s="26"/>
      <c r="C32" s="26"/>
      <c r="D32" s="32"/>
      <c r="E32" s="33">
        <f>E13+E22+E26+E30</f>
        <v>63549.548953000005</v>
      </c>
      <c r="F32" s="34">
        <f>F13+F22+F26+F30</f>
        <v>66.54867250159802</v>
      </c>
      <c r="G32" s="33"/>
      <c r="H32" s="18"/>
      <c r="I32" s="18"/>
    </row>
    <row r="33" spans="1:9" x14ac:dyDescent="0.2">
      <c r="A33" s="26"/>
      <c r="B33" s="26"/>
      <c r="C33" s="26"/>
      <c r="D33" s="32"/>
      <c r="E33" s="33"/>
      <c r="F33" s="34"/>
      <c r="G33" s="33"/>
      <c r="H33" s="18"/>
      <c r="I33" s="18"/>
    </row>
    <row r="34" spans="1:9" x14ac:dyDescent="0.2">
      <c r="A34" s="26" t="s">
        <v>37</v>
      </c>
      <c r="B34" s="26"/>
      <c r="C34" s="26"/>
      <c r="D34" s="32"/>
      <c r="E34" s="33">
        <f>E36-(E13+E22+E26+E30)</f>
        <v>31943.789327299994</v>
      </c>
      <c r="F34" s="34">
        <f>F36-(F13+F22+F26+F30)</f>
        <v>33.45132749840198</v>
      </c>
      <c r="G34" s="33"/>
      <c r="H34" s="18"/>
      <c r="I34" s="18"/>
    </row>
    <row r="35" spans="1:9" x14ac:dyDescent="0.2">
      <c r="A35" s="26"/>
      <c r="B35" s="26"/>
      <c r="C35" s="26"/>
      <c r="D35" s="32"/>
      <c r="E35" s="33"/>
      <c r="F35" s="34"/>
      <c r="G35" s="33"/>
      <c r="H35" s="18"/>
      <c r="I35" s="18"/>
    </row>
    <row r="36" spans="1:9" x14ac:dyDescent="0.2">
      <c r="A36" s="35" t="s">
        <v>36</v>
      </c>
      <c r="B36" s="35"/>
      <c r="C36" s="35"/>
      <c r="D36" s="36"/>
      <c r="E36" s="37">
        <v>95493.338280299999</v>
      </c>
      <c r="F36" s="38">
        <v>100</v>
      </c>
      <c r="G36" s="37"/>
      <c r="H36" s="18"/>
      <c r="I36" s="18"/>
    </row>
    <row r="38" spans="1:9" x14ac:dyDescent="0.2">
      <c r="A38" s="18" t="s">
        <v>58</v>
      </c>
    </row>
    <row r="39" spans="1:9" x14ac:dyDescent="0.2">
      <c r="A39" s="18" t="s">
        <v>38</v>
      </c>
    </row>
    <row r="41" spans="1:9" x14ac:dyDescent="0.2">
      <c r="A41" s="18" t="s">
        <v>39</v>
      </c>
    </row>
    <row r="42" spans="1:9" x14ac:dyDescent="0.2">
      <c r="A42" s="18" t="s">
        <v>40</v>
      </c>
    </row>
    <row r="43" spans="1:9" x14ac:dyDescent="0.2">
      <c r="A43" s="18" t="s">
        <v>41</v>
      </c>
      <c r="B43" s="18"/>
      <c r="C43" s="39" t="s">
        <v>43</v>
      </c>
      <c r="D43" s="19" t="s">
        <v>42</v>
      </c>
    </row>
    <row r="44" spans="1:9" x14ac:dyDescent="0.2">
      <c r="A44" s="9" t="s">
        <v>895</v>
      </c>
      <c r="C44" s="40">
        <v>39.418599999999998</v>
      </c>
      <c r="D44" s="40">
        <v>40.105600000000003</v>
      </c>
    </row>
    <row r="45" spans="1:9" x14ac:dyDescent="0.2">
      <c r="A45" s="9" t="s">
        <v>896</v>
      </c>
      <c r="C45" s="40">
        <v>10.1074</v>
      </c>
      <c r="D45" s="40">
        <v>10.104900000000001</v>
      </c>
    </row>
    <row r="46" spans="1:9" x14ac:dyDescent="0.2">
      <c r="A46" s="9" t="s">
        <v>897</v>
      </c>
      <c r="C46" s="40">
        <v>10.135</v>
      </c>
      <c r="D46" s="40">
        <v>10.1303</v>
      </c>
    </row>
    <row r="47" spans="1:9" x14ac:dyDescent="0.2">
      <c r="A47" s="9" t="s">
        <v>898</v>
      </c>
      <c r="C47" s="40">
        <v>10.401899999999999</v>
      </c>
      <c r="D47" s="40">
        <v>10.331300000000001</v>
      </c>
    </row>
    <row r="48" spans="1:9" x14ac:dyDescent="0.2">
      <c r="A48" s="9" t="s">
        <v>899</v>
      </c>
      <c r="C48" s="40">
        <v>40.473599999999998</v>
      </c>
      <c r="D48" s="40">
        <v>41.2134</v>
      </c>
    </row>
    <row r="49" spans="1:5" x14ac:dyDescent="0.2">
      <c r="A49" s="9" t="s">
        <v>900</v>
      </c>
      <c r="C49" s="40">
        <v>10.1175</v>
      </c>
      <c r="D49" s="40">
        <v>10.1152</v>
      </c>
    </row>
    <row r="50" spans="1:5" x14ac:dyDescent="0.2">
      <c r="A50" s="9" t="s">
        <v>901</v>
      </c>
      <c r="C50" s="40">
        <v>10.4909</v>
      </c>
      <c r="D50" s="40">
        <v>10.5006</v>
      </c>
    </row>
    <row r="51" spans="1:5" x14ac:dyDescent="0.2">
      <c r="A51" s="9" t="s">
        <v>902</v>
      </c>
      <c r="C51" s="40">
        <v>10.808299999999999</v>
      </c>
      <c r="D51" s="40">
        <v>10.753299999999999</v>
      </c>
    </row>
    <row r="53" spans="1:5" x14ac:dyDescent="0.2">
      <c r="A53" s="18" t="s">
        <v>45</v>
      </c>
    </row>
    <row r="54" spans="1:5" x14ac:dyDescent="0.2">
      <c r="A54" s="79" t="s">
        <v>59</v>
      </c>
      <c r="B54" s="80"/>
      <c r="C54" s="43" t="s">
        <v>60</v>
      </c>
    </row>
    <row r="55" spans="1:5" x14ac:dyDescent="0.2">
      <c r="A55" s="75" t="s">
        <v>896</v>
      </c>
      <c r="B55" s="76"/>
      <c r="C55" s="44">
        <v>0.17715130000000001</v>
      </c>
    </row>
    <row r="56" spans="1:5" x14ac:dyDescent="0.2">
      <c r="A56" s="75" t="s">
        <v>897</v>
      </c>
      <c r="B56" s="76"/>
      <c r="C56" s="44">
        <v>0.18</v>
      </c>
    </row>
    <row r="57" spans="1:5" x14ac:dyDescent="0.2">
      <c r="A57" s="75" t="s">
        <v>898</v>
      </c>
      <c r="B57" s="76"/>
      <c r="C57" s="44">
        <v>0.25</v>
      </c>
    </row>
    <row r="58" spans="1:5" x14ac:dyDescent="0.2">
      <c r="A58" s="75" t="s">
        <v>900</v>
      </c>
      <c r="B58" s="76"/>
      <c r="C58" s="44">
        <v>0.18492653000000001</v>
      </c>
    </row>
    <row r="59" spans="1:5" x14ac:dyDescent="0.2">
      <c r="A59" s="75" t="s">
        <v>901</v>
      </c>
      <c r="B59" s="76"/>
      <c r="C59" s="44">
        <v>0.18</v>
      </c>
    </row>
    <row r="60" spans="1:5" x14ac:dyDescent="0.2">
      <c r="A60" s="75" t="s">
        <v>902</v>
      </c>
      <c r="B60" s="76"/>
      <c r="C60" s="44">
        <v>0.25</v>
      </c>
    </row>
    <row r="61" spans="1:5" x14ac:dyDescent="0.2">
      <c r="A61" s="9" t="s">
        <v>61</v>
      </c>
    </row>
    <row r="62" spans="1:5" x14ac:dyDescent="0.2">
      <c r="A62" s="9" t="s">
        <v>44</v>
      </c>
    </row>
    <row r="64" spans="1:5" x14ac:dyDescent="0.2">
      <c r="A64" s="18" t="s">
        <v>856</v>
      </c>
      <c r="D64" s="42">
        <v>0.16073210413698599</v>
      </c>
      <c r="E64" s="13" t="s">
        <v>47</v>
      </c>
    </row>
    <row r="66" spans="1:4" x14ac:dyDescent="0.2">
      <c r="A66" s="18" t="s">
        <v>761</v>
      </c>
      <c r="D66" s="41" t="s">
        <v>46</v>
      </c>
    </row>
    <row r="68" spans="1:4" x14ac:dyDescent="0.2">
      <c r="A68" s="18" t="s">
        <v>857</v>
      </c>
    </row>
    <row r="69" spans="1:4" x14ac:dyDescent="0.2">
      <c r="A69" s="48"/>
    </row>
    <row r="70" spans="1:4" x14ac:dyDescent="0.2">
      <c r="A70" s="48" t="s">
        <v>798</v>
      </c>
    </row>
    <row r="71" spans="1:4" x14ac:dyDescent="0.2">
      <c r="A71" s="52"/>
    </row>
    <row r="72" spans="1:4" x14ac:dyDescent="0.2">
      <c r="A72" s="52"/>
    </row>
    <row r="73" spans="1:4" x14ac:dyDescent="0.2">
      <c r="A73" s="52"/>
    </row>
    <row r="74" spans="1:4" x14ac:dyDescent="0.2">
      <c r="A74" s="52"/>
    </row>
    <row r="75" spans="1:4" x14ac:dyDescent="0.2">
      <c r="A75" s="52"/>
    </row>
    <row r="76" spans="1:4" x14ac:dyDescent="0.2">
      <c r="A76" s="52"/>
    </row>
    <row r="77" spans="1:4" x14ac:dyDescent="0.2">
      <c r="A77" s="52"/>
    </row>
    <row r="78" spans="1:4" x14ac:dyDescent="0.2">
      <c r="A78" s="52"/>
    </row>
    <row r="79" spans="1:4" x14ac:dyDescent="0.2">
      <c r="A79" s="52"/>
    </row>
    <row r="80" spans="1:4" x14ac:dyDescent="0.2">
      <c r="A80" s="52"/>
    </row>
    <row r="81" spans="1:1" x14ac:dyDescent="0.2">
      <c r="A81" s="52"/>
    </row>
    <row r="82" spans="1:1" x14ac:dyDescent="0.2">
      <c r="A82" s="52"/>
    </row>
    <row r="83" spans="1:1" x14ac:dyDescent="0.2">
      <c r="A83" s="52"/>
    </row>
    <row r="84" spans="1:1" x14ac:dyDescent="0.2">
      <c r="A84" s="48" t="s">
        <v>903</v>
      </c>
    </row>
    <row r="85" spans="1:1" x14ac:dyDescent="0.2">
      <c r="A85" s="52"/>
    </row>
    <row r="86" spans="1:1" x14ac:dyDescent="0.2">
      <c r="A86" s="48" t="s">
        <v>859</v>
      </c>
    </row>
    <row r="87" spans="1:1" x14ac:dyDescent="0.2">
      <c r="A87" s="52"/>
    </row>
    <row r="88" spans="1:1" x14ac:dyDescent="0.2">
      <c r="A88" s="52"/>
    </row>
    <row r="89" spans="1:1" x14ac:dyDescent="0.2">
      <c r="A89" s="52"/>
    </row>
    <row r="90" spans="1:1" x14ac:dyDescent="0.2">
      <c r="A90" s="52"/>
    </row>
    <row r="91" spans="1:1" x14ac:dyDescent="0.2">
      <c r="A91" s="52"/>
    </row>
    <row r="92" spans="1:1" x14ac:dyDescent="0.2">
      <c r="A92" s="52"/>
    </row>
    <row r="93" spans="1:1" x14ac:dyDescent="0.2">
      <c r="A93" s="52"/>
    </row>
    <row r="94" spans="1:1" x14ac:dyDescent="0.2">
      <c r="A94" s="52"/>
    </row>
    <row r="95" spans="1:1" x14ac:dyDescent="0.2">
      <c r="A95" s="52"/>
    </row>
    <row r="96" spans="1:1" x14ac:dyDescent="0.2">
      <c r="A96" s="52"/>
    </row>
    <row r="97" spans="1:1" x14ac:dyDescent="0.2">
      <c r="A97" s="52"/>
    </row>
    <row r="98" spans="1:1" x14ac:dyDescent="0.2">
      <c r="A98" s="52"/>
    </row>
    <row r="99" spans="1:1" x14ac:dyDescent="0.2">
      <c r="A99" s="52"/>
    </row>
  </sheetData>
  <mergeCells count="8">
    <mergeCell ref="A59:B59"/>
    <mergeCell ref="A60:B60"/>
    <mergeCell ref="A1:G1"/>
    <mergeCell ref="A54:B54"/>
    <mergeCell ref="A55:B55"/>
    <mergeCell ref="A56:B56"/>
    <mergeCell ref="A57:B57"/>
    <mergeCell ref="A58:B58"/>
  </mergeCells>
  <conditionalFormatting sqref="F2:F3 F5:F65536">
    <cfRule type="cellIs" dxfId="73" priority="1" stopIfTrue="1" operator="between">
      <formula>0.009</formula>
      <formula>-0.009</formula>
    </cfRule>
  </conditionalFormatting>
  <hyperlinks>
    <hyperlink ref="A69" r:id="rId1" tooltip="https://www.franklintempletonindia.com/downloadsServlet/pdf/product-labels-jg9o5k7l" display="https://www.franklintempletonindia.com/downloadsServlet/pdf/product-labels-jg9o5k7l" xr:uid="{00000000-0004-0000-02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I94"/>
  <sheetViews>
    <sheetView workbookViewId="0">
      <selection sqref="A1:F1"/>
    </sheetView>
  </sheetViews>
  <sheetFormatPr defaultColWidth="9.21875" defaultRowHeight="10.199999999999999" x14ac:dyDescent="0.2"/>
  <cols>
    <col min="1" max="1" width="38.77734375" style="9" bestFit="1" customWidth="1"/>
    <col min="2" max="2" width="25.77734375" style="9" bestFit="1" customWidth="1"/>
    <col min="3" max="3" width="24.77734375" style="9" bestFit="1" customWidth="1"/>
    <col min="4" max="4" width="15.21875" style="10" bestFit="1" customWidth="1"/>
    <col min="5" max="5" width="23" style="13" bestFit="1" customWidth="1"/>
    <col min="6" max="6" width="13.5546875" style="14" bestFit="1" customWidth="1"/>
    <col min="7" max="16384" width="9.21875" style="9"/>
  </cols>
  <sheetData>
    <row r="1" spans="1:6" s="1" customFormat="1" ht="13.8" x14ac:dyDescent="0.2">
      <c r="A1" s="77" t="s">
        <v>19</v>
      </c>
      <c r="B1" s="78"/>
      <c r="C1" s="78"/>
      <c r="D1" s="78"/>
      <c r="E1" s="78"/>
      <c r="F1" s="78"/>
    </row>
    <row r="2" spans="1:6" s="1" customFormat="1" ht="11.4" x14ac:dyDescent="0.2">
      <c r="D2" s="6"/>
      <c r="E2" s="7"/>
      <c r="F2" s="12"/>
    </row>
    <row r="3" spans="1:6" s="1" customFormat="1" ht="12" x14ac:dyDescent="0.2">
      <c r="A3" s="11" t="s">
        <v>7</v>
      </c>
      <c r="B3" s="2"/>
      <c r="C3" s="3"/>
      <c r="D3" s="4"/>
      <c r="E3" s="5"/>
      <c r="F3" s="12"/>
    </row>
    <row r="4" spans="1:6" s="1" customFormat="1" ht="17.55" customHeight="1" x14ac:dyDescent="0.2">
      <c r="A4" s="8" t="s">
        <v>2</v>
      </c>
      <c r="B4" s="8" t="s">
        <v>0</v>
      </c>
      <c r="C4" s="17" t="s">
        <v>257</v>
      </c>
      <c r="D4" s="16" t="s">
        <v>1</v>
      </c>
      <c r="E4" s="15" t="s">
        <v>3</v>
      </c>
      <c r="F4" s="15" t="s">
        <v>4</v>
      </c>
    </row>
    <row r="5" spans="1:6" x14ac:dyDescent="0.2">
      <c r="A5" s="21" t="s">
        <v>91</v>
      </c>
      <c r="B5" s="22"/>
      <c r="C5" s="22"/>
      <c r="D5" s="23"/>
      <c r="E5" s="24"/>
      <c r="F5" s="25"/>
    </row>
    <row r="6" spans="1:6" x14ac:dyDescent="0.2">
      <c r="A6" s="26" t="s">
        <v>32</v>
      </c>
      <c r="B6" s="27"/>
      <c r="C6" s="27"/>
      <c r="D6" s="28"/>
      <c r="E6" s="29"/>
      <c r="F6" s="30"/>
    </row>
    <row r="7" spans="1:6" x14ac:dyDescent="0.2">
      <c r="A7" s="27" t="s">
        <v>106</v>
      </c>
      <c r="B7" s="27" t="s">
        <v>105</v>
      </c>
      <c r="C7" s="27" t="s">
        <v>107</v>
      </c>
      <c r="D7" s="31">
        <v>550000</v>
      </c>
      <c r="E7" s="29">
        <v>10500.6</v>
      </c>
      <c r="F7" s="30">
        <v>9.1548639795124398</v>
      </c>
    </row>
    <row r="8" spans="1:6" x14ac:dyDescent="0.2">
      <c r="A8" s="27" t="s">
        <v>93</v>
      </c>
      <c r="B8" s="27" t="s">
        <v>92</v>
      </c>
      <c r="C8" s="27" t="s">
        <v>94</v>
      </c>
      <c r="D8" s="31">
        <v>1135000</v>
      </c>
      <c r="E8" s="29">
        <v>8952.8799999999992</v>
      </c>
      <c r="F8" s="30">
        <v>7.8054966977979703</v>
      </c>
    </row>
    <row r="9" spans="1:6" x14ac:dyDescent="0.2">
      <c r="A9" s="27" t="s">
        <v>103</v>
      </c>
      <c r="B9" s="27" t="s">
        <v>102</v>
      </c>
      <c r="C9" s="27" t="s">
        <v>104</v>
      </c>
      <c r="D9" s="31">
        <v>1000000</v>
      </c>
      <c r="E9" s="29">
        <v>7293</v>
      </c>
      <c r="F9" s="30">
        <v>6.3583436187059998</v>
      </c>
    </row>
    <row r="10" spans="1:6" x14ac:dyDescent="0.2">
      <c r="A10" s="27" t="s">
        <v>99</v>
      </c>
      <c r="B10" s="27" t="s">
        <v>98</v>
      </c>
      <c r="C10" s="27" t="s">
        <v>94</v>
      </c>
      <c r="D10" s="31">
        <v>850000</v>
      </c>
      <c r="E10" s="29">
        <v>6570.9250000000002</v>
      </c>
      <c r="F10" s="30">
        <v>5.7288083151989202</v>
      </c>
    </row>
    <row r="11" spans="1:6" x14ac:dyDescent="0.2">
      <c r="A11" s="27" t="s">
        <v>109</v>
      </c>
      <c r="B11" s="27" t="s">
        <v>108</v>
      </c>
      <c r="C11" s="27" t="s">
        <v>94</v>
      </c>
      <c r="D11" s="31">
        <v>1150000</v>
      </c>
      <c r="E11" s="29">
        <v>6190.45</v>
      </c>
      <c r="F11" s="30">
        <v>5.3970942348030402</v>
      </c>
    </row>
    <row r="12" spans="1:6" x14ac:dyDescent="0.2">
      <c r="A12" s="27" t="s">
        <v>601</v>
      </c>
      <c r="B12" s="27" t="s">
        <v>600</v>
      </c>
      <c r="C12" s="27" t="s">
        <v>149</v>
      </c>
      <c r="D12" s="31">
        <v>230000</v>
      </c>
      <c r="E12" s="29">
        <v>5489.18</v>
      </c>
      <c r="F12" s="30">
        <v>4.7856976038569297</v>
      </c>
    </row>
    <row r="13" spans="1:6" x14ac:dyDescent="0.2">
      <c r="A13" s="27" t="s">
        <v>551</v>
      </c>
      <c r="B13" s="27" t="s">
        <v>550</v>
      </c>
      <c r="C13" s="27" t="s">
        <v>232</v>
      </c>
      <c r="D13" s="31">
        <v>446302</v>
      </c>
      <c r="E13" s="29">
        <v>4803.102124</v>
      </c>
      <c r="F13" s="30">
        <v>4.18754610450139</v>
      </c>
    </row>
    <row r="14" spans="1:6" x14ac:dyDescent="0.2">
      <c r="A14" s="27" t="s">
        <v>389</v>
      </c>
      <c r="B14" s="27" t="s">
        <v>388</v>
      </c>
      <c r="C14" s="27" t="s">
        <v>368</v>
      </c>
      <c r="D14" s="31">
        <v>540000</v>
      </c>
      <c r="E14" s="29">
        <v>4595.9399999999996</v>
      </c>
      <c r="F14" s="30">
        <v>4.0069334664686203</v>
      </c>
    </row>
    <row r="15" spans="1:6" x14ac:dyDescent="0.2">
      <c r="A15" s="27" t="s">
        <v>236</v>
      </c>
      <c r="B15" s="27" t="s">
        <v>235</v>
      </c>
      <c r="C15" s="27" t="s">
        <v>117</v>
      </c>
      <c r="D15" s="31">
        <v>175000</v>
      </c>
      <c r="E15" s="29">
        <v>4000.0625</v>
      </c>
      <c r="F15" s="30">
        <v>3.4874224422460101</v>
      </c>
    </row>
    <row r="16" spans="1:6" x14ac:dyDescent="0.2">
      <c r="A16" s="27" t="s">
        <v>241</v>
      </c>
      <c r="B16" s="27" t="s">
        <v>240</v>
      </c>
      <c r="C16" s="27" t="s">
        <v>125</v>
      </c>
      <c r="D16" s="31">
        <v>1850000</v>
      </c>
      <c r="E16" s="29">
        <v>3984.9</v>
      </c>
      <c r="F16" s="30">
        <v>3.4742031381024998</v>
      </c>
    </row>
    <row r="17" spans="1:6" x14ac:dyDescent="0.2">
      <c r="A17" s="27" t="s">
        <v>148</v>
      </c>
      <c r="B17" s="27" t="s">
        <v>147</v>
      </c>
      <c r="C17" s="27" t="s">
        <v>149</v>
      </c>
      <c r="D17" s="31">
        <v>1000000</v>
      </c>
      <c r="E17" s="29">
        <v>3970.5</v>
      </c>
      <c r="F17" s="30">
        <v>3.4616486134748601</v>
      </c>
    </row>
    <row r="18" spans="1:6" x14ac:dyDescent="0.2">
      <c r="A18" s="27" t="s">
        <v>124</v>
      </c>
      <c r="B18" s="27" t="s">
        <v>123</v>
      </c>
      <c r="C18" s="27" t="s">
        <v>125</v>
      </c>
      <c r="D18" s="31">
        <v>2600000</v>
      </c>
      <c r="E18" s="29">
        <v>3693.3</v>
      </c>
      <c r="F18" s="30">
        <v>3.2199740143928199</v>
      </c>
    </row>
    <row r="19" spans="1:6" x14ac:dyDescent="0.2">
      <c r="A19" s="27" t="s">
        <v>430</v>
      </c>
      <c r="B19" s="27" t="s">
        <v>429</v>
      </c>
      <c r="C19" s="27" t="s">
        <v>117</v>
      </c>
      <c r="D19" s="31">
        <v>600000</v>
      </c>
      <c r="E19" s="29">
        <v>3379.2</v>
      </c>
      <c r="F19" s="30">
        <v>2.9461284459524602</v>
      </c>
    </row>
    <row r="20" spans="1:6" x14ac:dyDescent="0.2">
      <c r="A20" s="27" t="s">
        <v>561</v>
      </c>
      <c r="B20" s="27" t="s">
        <v>560</v>
      </c>
      <c r="C20" s="27" t="s">
        <v>122</v>
      </c>
      <c r="D20" s="31">
        <v>350000</v>
      </c>
      <c r="E20" s="29">
        <v>3093.125</v>
      </c>
      <c r="F20" s="30">
        <v>2.6967162492266499</v>
      </c>
    </row>
    <row r="21" spans="1:6" x14ac:dyDescent="0.2">
      <c r="A21" s="27" t="s">
        <v>553</v>
      </c>
      <c r="B21" s="27" t="s">
        <v>552</v>
      </c>
      <c r="C21" s="27" t="s">
        <v>435</v>
      </c>
      <c r="D21" s="31">
        <v>150000</v>
      </c>
      <c r="E21" s="29">
        <v>2785.2750000000001</v>
      </c>
      <c r="F21" s="30">
        <v>2.4283196932114799</v>
      </c>
    </row>
    <row r="22" spans="1:6" x14ac:dyDescent="0.2">
      <c r="A22" s="27" t="s">
        <v>603</v>
      </c>
      <c r="B22" s="27" t="s">
        <v>602</v>
      </c>
      <c r="C22" s="27" t="s">
        <v>368</v>
      </c>
      <c r="D22" s="31">
        <v>1900000</v>
      </c>
      <c r="E22" s="29">
        <v>2679.95</v>
      </c>
      <c r="F22" s="30">
        <v>2.33649293582218</v>
      </c>
    </row>
    <row r="23" spans="1:6" x14ac:dyDescent="0.2">
      <c r="A23" s="27" t="s">
        <v>131</v>
      </c>
      <c r="B23" s="27" t="s">
        <v>130</v>
      </c>
      <c r="C23" s="27" t="s">
        <v>132</v>
      </c>
      <c r="D23" s="31">
        <v>1800000</v>
      </c>
      <c r="E23" s="29">
        <v>2597.4</v>
      </c>
      <c r="F23" s="30">
        <v>2.26452237971026</v>
      </c>
    </row>
    <row r="24" spans="1:6" x14ac:dyDescent="0.2">
      <c r="A24" s="27" t="s">
        <v>496</v>
      </c>
      <c r="B24" s="27" t="s">
        <v>495</v>
      </c>
      <c r="C24" s="27" t="s">
        <v>435</v>
      </c>
      <c r="D24" s="31">
        <v>400000</v>
      </c>
      <c r="E24" s="29">
        <v>2585</v>
      </c>
      <c r="F24" s="30">
        <v>2.2537115390586901</v>
      </c>
    </row>
    <row r="25" spans="1:6" x14ac:dyDescent="0.2">
      <c r="A25" s="27" t="s">
        <v>265</v>
      </c>
      <c r="B25" s="27" t="s">
        <v>264</v>
      </c>
      <c r="C25" s="27" t="s">
        <v>266</v>
      </c>
      <c r="D25" s="31">
        <v>1400000</v>
      </c>
      <c r="E25" s="29">
        <v>2416.4</v>
      </c>
      <c r="F25" s="30">
        <v>2.1067189798767498</v>
      </c>
    </row>
    <row r="26" spans="1:6" x14ac:dyDescent="0.2">
      <c r="A26" s="27" t="s">
        <v>527</v>
      </c>
      <c r="B26" s="27" t="s">
        <v>526</v>
      </c>
      <c r="C26" s="27" t="s">
        <v>132</v>
      </c>
      <c r="D26" s="31">
        <v>550000</v>
      </c>
      <c r="E26" s="29">
        <v>2160.4</v>
      </c>
      <c r="F26" s="30">
        <v>1.88352743094096</v>
      </c>
    </row>
    <row r="27" spans="1:6" x14ac:dyDescent="0.2">
      <c r="A27" s="27" t="s">
        <v>202</v>
      </c>
      <c r="B27" s="27" t="s">
        <v>201</v>
      </c>
      <c r="C27" s="27" t="s">
        <v>154</v>
      </c>
      <c r="D27" s="31">
        <v>25000</v>
      </c>
      <c r="E27" s="29">
        <v>2149.3249999999998</v>
      </c>
      <c r="F27" s="30">
        <v>1.8738717809235299</v>
      </c>
    </row>
    <row r="28" spans="1:6" x14ac:dyDescent="0.2">
      <c r="A28" s="27" t="s">
        <v>231</v>
      </c>
      <c r="B28" s="27" t="s">
        <v>230</v>
      </c>
      <c r="C28" s="27" t="s">
        <v>232</v>
      </c>
      <c r="D28" s="31">
        <v>425000</v>
      </c>
      <c r="E28" s="29">
        <v>2109.9124999999999</v>
      </c>
      <c r="F28" s="30">
        <v>1.83951030857028</v>
      </c>
    </row>
    <row r="29" spans="1:6" x14ac:dyDescent="0.2">
      <c r="A29" s="27" t="s">
        <v>250</v>
      </c>
      <c r="B29" s="27" t="s">
        <v>249</v>
      </c>
      <c r="C29" s="27" t="s">
        <v>232</v>
      </c>
      <c r="D29" s="31">
        <v>1200000</v>
      </c>
      <c r="E29" s="29">
        <v>2048.4</v>
      </c>
      <c r="F29" s="30">
        <v>1.7858811282815501</v>
      </c>
    </row>
    <row r="30" spans="1:6" x14ac:dyDescent="0.2">
      <c r="A30" s="27" t="s">
        <v>434</v>
      </c>
      <c r="B30" s="27" t="s">
        <v>433</v>
      </c>
      <c r="C30" s="27" t="s">
        <v>435</v>
      </c>
      <c r="D30" s="31">
        <v>2904000</v>
      </c>
      <c r="E30" s="29">
        <v>2035.3409999999999</v>
      </c>
      <c r="F30" s="30">
        <v>1.7744957437598601</v>
      </c>
    </row>
    <row r="31" spans="1:6" x14ac:dyDescent="0.2">
      <c r="A31" s="27" t="s">
        <v>437</v>
      </c>
      <c r="B31" s="27" t="s">
        <v>436</v>
      </c>
      <c r="C31" s="27" t="s">
        <v>107</v>
      </c>
      <c r="D31" s="31">
        <v>105084</v>
      </c>
      <c r="E31" s="29">
        <v>2000.4841080000001</v>
      </c>
      <c r="F31" s="30">
        <v>1.74410604174202</v>
      </c>
    </row>
    <row r="32" spans="1:6" x14ac:dyDescent="0.2">
      <c r="A32" s="27" t="s">
        <v>605</v>
      </c>
      <c r="B32" s="27" t="s">
        <v>604</v>
      </c>
      <c r="C32" s="27" t="s">
        <v>232</v>
      </c>
      <c r="D32" s="31">
        <v>1200000</v>
      </c>
      <c r="E32" s="29">
        <v>1966.8</v>
      </c>
      <c r="F32" s="30">
        <v>1.71473882205827</v>
      </c>
    </row>
    <row r="33" spans="1:9" x14ac:dyDescent="0.2">
      <c r="A33" s="27" t="s">
        <v>421</v>
      </c>
      <c r="B33" s="27" t="s">
        <v>420</v>
      </c>
      <c r="C33" s="27" t="s">
        <v>232</v>
      </c>
      <c r="D33" s="31">
        <v>250000</v>
      </c>
      <c r="E33" s="29">
        <v>1655.5</v>
      </c>
      <c r="F33" s="30">
        <v>1.44333441118439</v>
      </c>
    </row>
    <row r="34" spans="1:9" x14ac:dyDescent="0.2">
      <c r="A34" s="27" t="s">
        <v>565</v>
      </c>
      <c r="B34" s="27" t="s">
        <v>564</v>
      </c>
      <c r="C34" s="27" t="s">
        <v>368</v>
      </c>
      <c r="D34" s="31">
        <v>2100000</v>
      </c>
      <c r="E34" s="29">
        <v>1572.9</v>
      </c>
      <c r="F34" s="30">
        <v>1.3713202629730801</v>
      </c>
    </row>
    <row r="35" spans="1:9" x14ac:dyDescent="0.2">
      <c r="A35" s="27" t="s">
        <v>477</v>
      </c>
      <c r="B35" s="27" t="s">
        <v>476</v>
      </c>
      <c r="C35" s="27" t="s">
        <v>154</v>
      </c>
      <c r="D35" s="31">
        <v>1175000</v>
      </c>
      <c r="E35" s="29">
        <v>1557.4625000000001</v>
      </c>
      <c r="F35" s="30">
        <v>1.35786120228286</v>
      </c>
    </row>
    <row r="36" spans="1:9" x14ac:dyDescent="0.2">
      <c r="A36" s="27" t="s">
        <v>221</v>
      </c>
      <c r="B36" s="27" t="s">
        <v>220</v>
      </c>
      <c r="C36" s="27" t="s">
        <v>222</v>
      </c>
      <c r="D36" s="31">
        <v>275000</v>
      </c>
      <c r="E36" s="29">
        <v>576.67499999999995</v>
      </c>
      <c r="F36" s="30">
        <v>0.50276947844745401</v>
      </c>
    </row>
    <row r="37" spans="1:9" x14ac:dyDescent="0.2">
      <c r="A37" s="27" t="s">
        <v>607</v>
      </c>
      <c r="B37" s="27" t="s">
        <v>606</v>
      </c>
      <c r="C37" s="27" t="s">
        <v>232</v>
      </c>
      <c r="D37" s="31">
        <v>50000</v>
      </c>
      <c r="E37" s="29">
        <v>367.5</v>
      </c>
      <c r="F37" s="30">
        <v>0.32040193060118699</v>
      </c>
    </row>
    <row r="38" spans="1:9" x14ac:dyDescent="0.2">
      <c r="A38" s="26" t="s">
        <v>33</v>
      </c>
      <c r="B38" s="26"/>
      <c r="C38" s="26"/>
      <c r="D38" s="32"/>
      <c r="E38" s="33">
        <f>SUM(E7:E37)</f>
        <v>109781.88973199997</v>
      </c>
      <c r="F38" s="34">
        <f>SUM(F7:F37)</f>
        <v>95.712460993685411</v>
      </c>
      <c r="G38" s="18"/>
      <c r="H38" s="18"/>
      <c r="I38" s="18"/>
    </row>
    <row r="39" spans="1:9" x14ac:dyDescent="0.2">
      <c r="A39" s="27"/>
      <c r="B39" s="27"/>
      <c r="C39" s="27"/>
      <c r="D39" s="28"/>
      <c r="E39" s="29"/>
      <c r="F39" s="30"/>
    </row>
    <row r="40" spans="1:9" x14ac:dyDescent="0.2">
      <c r="A40" s="26" t="s">
        <v>35</v>
      </c>
      <c r="B40" s="26"/>
      <c r="C40" s="26"/>
      <c r="D40" s="32"/>
      <c r="E40" s="33">
        <f>E38</f>
        <v>109781.88973199997</v>
      </c>
      <c r="F40" s="34">
        <f>F38</f>
        <v>95.712460993685411</v>
      </c>
      <c r="G40" s="18"/>
      <c r="H40" s="18"/>
      <c r="I40" s="18"/>
    </row>
    <row r="41" spans="1:9" x14ac:dyDescent="0.2">
      <c r="A41" s="26"/>
      <c r="B41" s="26"/>
      <c r="C41" s="26"/>
      <c r="D41" s="32"/>
      <c r="E41" s="33"/>
      <c r="F41" s="34"/>
      <c r="G41" s="18"/>
      <c r="H41" s="18"/>
      <c r="I41" s="18"/>
    </row>
    <row r="42" spans="1:9" x14ac:dyDescent="0.2">
      <c r="A42" s="26" t="s">
        <v>37</v>
      </c>
      <c r="B42" s="26"/>
      <c r="C42" s="26"/>
      <c r="D42" s="32"/>
      <c r="E42" s="33">
        <f>E44-(E38)</f>
        <v>4917.7936658000399</v>
      </c>
      <c r="F42" s="34">
        <f>F44-(F38)</f>
        <v>4.2875390063145886</v>
      </c>
      <c r="G42" s="18"/>
      <c r="H42" s="18"/>
      <c r="I42" s="18"/>
    </row>
    <row r="43" spans="1:9" x14ac:dyDescent="0.2">
      <c r="A43" s="26"/>
      <c r="B43" s="26"/>
      <c r="C43" s="26"/>
      <c r="D43" s="32"/>
      <c r="E43" s="33"/>
      <c r="F43" s="34"/>
      <c r="G43" s="18"/>
      <c r="H43" s="18"/>
      <c r="I43" s="18"/>
    </row>
    <row r="44" spans="1:9" x14ac:dyDescent="0.2">
      <c r="A44" s="35" t="s">
        <v>36</v>
      </c>
      <c r="B44" s="35"/>
      <c r="C44" s="35"/>
      <c r="D44" s="36"/>
      <c r="E44" s="37">
        <v>114699.68339780001</v>
      </c>
      <c r="F44" s="38">
        <v>100</v>
      </c>
      <c r="G44" s="18"/>
      <c r="H44" s="18"/>
      <c r="I44" s="18"/>
    </row>
    <row r="47" spans="1:9" x14ac:dyDescent="0.2">
      <c r="A47" s="18" t="s">
        <v>39</v>
      </c>
    </row>
    <row r="48" spans="1:9" x14ac:dyDescent="0.2">
      <c r="A48" s="18" t="s">
        <v>40</v>
      </c>
    </row>
    <row r="49" spans="1:4" x14ac:dyDescent="0.2">
      <c r="A49" s="18" t="s">
        <v>41</v>
      </c>
      <c r="B49" s="18"/>
      <c r="C49" s="39" t="s">
        <v>43</v>
      </c>
      <c r="D49" s="19" t="s">
        <v>42</v>
      </c>
    </row>
    <row r="50" spans="1:4" x14ac:dyDescent="0.2">
      <c r="A50" s="9" t="s">
        <v>62</v>
      </c>
      <c r="C50" s="40">
        <v>58.813200000000002</v>
      </c>
      <c r="D50" s="40">
        <v>65.898200000000003</v>
      </c>
    </row>
    <row r="51" spans="1:4" x14ac:dyDescent="0.2">
      <c r="A51" s="9" t="s">
        <v>84</v>
      </c>
      <c r="C51" s="40">
        <v>25.805199999999999</v>
      </c>
      <c r="D51" s="40">
        <v>26.551300000000001</v>
      </c>
    </row>
    <row r="52" spans="1:4" x14ac:dyDescent="0.2">
      <c r="A52" s="9" t="s">
        <v>65</v>
      </c>
      <c r="C52" s="40">
        <v>64.909499999999994</v>
      </c>
      <c r="D52" s="40">
        <v>73.097800000000007</v>
      </c>
    </row>
    <row r="53" spans="1:4" x14ac:dyDescent="0.2">
      <c r="A53" s="9" t="s">
        <v>85</v>
      </c>
      <c r="C53" s="40">
        <v>29.718299999999999</v>
      </c>
      <c r="D53" s="40">
        <v>31.1006</v>
      </c>
    </row>
    <row r="55" spans="1:4" x14ac:dyDescent="0.2">
      <c r="A55" s="18" t="s">
        <v>45</v>
      </c>
    </row>
    <row r="56" spans="1:4" x14ac:dyDescent="0.2">
      <c r="A56" s="79" t="s">
        <v>59</v>
      </c>
      <c r="B56" s="80"/>
      <c r="C56" s="43" t="s">
        <v>60</v>
      </c>
    </row>
    <row r="57" spans="1:4" x14ac:dyDescent="0.2">
      <c r="A57" s="75" t="s">
        <v>84</v>
      </c>
      <c r="B57" s="76"/>
      <c r="C57" s="44">
        <v>2.35</v>
      </c>
    </row>
    <row r="58" spans="1:4" x14ac:dyDescent="0.2">
      <c r="A58" s="75" t="s">
        <v>85</v>
      </c>
      <c r="B58" s="76"/>
      <c r="C58" s="44">
        <v>2.35</v>
      </c>
    </row>
    <row r="59" spans="1:4" x14ac:dyDescent="0.2">
      <c r="A59" s="9" t="s">
        <v>61</v>
      </c>
    </row>
    <row r="60" spans="1:4" x14ac:dyDescent="0.2">
      <c r="A60" s="9" t="s">
        <v>44</v>
      </c>
    </row>
    <row r="62" spans="1:4" x14ac:dyDescent="0.2">
      <c r="A62" s="18" t="s">
        <v>213</v>
      </c>
      <c r="D62" s="45">
        <v>0.251</v>
      </c>
    </row>
    <row r="64" spans="1:4" x14ac:dyDescent="0.2">
      <c r="A64" s="18" t="s">
        <v>777</v>
      </c>
    </row>
    <row r="65" spans="1:1" x14ac:dyDescent="0.2">
      <c r="A65" s="50"/>
    </row>
    <row r="66" spans="1:1" x14ac:dyDescent="0.2">
      <c r="A66" s="48" t="s">
        <v>798</v>
      </c>
    </row>
    <row r="67" spans="1:1" x14ac:dyDescent="0.2">
      <c r="A67" s="51"/>
    </row>
    <row r="68" spans="1:1" x14ac:dyDescent="0.2">
      <c r="A68" s="52"/>
    </row>
    <row r="69" spans="1:1" x14ac:dyDescent="0.2">
      <c r="A69" s="52"/>
    </row>
    <row r="70" spans="1:1" x14ac:dyDescent="0.2">
      <c r="A70" s="52"/>
    </row>
    <row r="71" spans="1:1" x14ac:dyDescent="0.2">
      <c r="A71" s="52"/>
    </row>
    <row r="72" spans="1:1" x14ac:dyDescent="0.2">
      <c r="A72" s="52"/>
    </row>
    <row r="73" spans="1:1" x14ac:dyDescent="0.2">
      <c r="A73" s="52"/>
    </row>
    <row r="74" spans="1:1" x14ac:dyDescent="0.2">
      <c r="A74" s="52"/>
    </row>
    <row r="75" spans="1:1" x14ac:dyDescent="0.2">
      <c r="A75" s="52"/>
    </row>
    <row r="76" spans="1:1" x14ac:dyDescent="0.2">
      <c r="A76" s="52"/>
    </row>
    <row r="77" spans="1:1" x14ac:dyDescent="0.2">
      <c r="A77" s="52"/>
    </row>
    <row r="78" spans="1:1" x14ac:dyDescent="0.2">
      <c r="A78" s="52"/>
    </row>
    <row r="79" spans="1:1" x14ac:dyDescent="0.2">
      <c r="A79" s="52"/>
    </row>
    <row r="80" spans="1:1" x14ac:dyDescent="0.2">
      <c r="A80" s="48" t="s">
        <v>780</v>
      </c>
    </row>
    <row r="81" spans="1:1" x14ac:dyDescent="0.2">
      <c r="A81" s="52"/>
    </row>
    <row r="82" spans="1:1" x14ac:dyDescent="0.2">
      <c r="A82" s="48" t="s">
        <v>799</v>
      </c>
    </row>
    <row r="83" spans="1:1" x14ac:dyDescent="0.2">
      <c r="A83" s="52"/>
    </row>
    <row r="84" spans="1:1" x14ac:dyDescent="0.2">
      <c r="A84" s="52"/>
    </row>
    <row r="85" spans="1:1" x14ac:dyDescent="0.2">
      <c r="A85" s="52"/>
    </row>
    <row r="86" spans="1:1" x14ac:dyDescent="0.2">
      <c r="A86" s="52"/>
    </row>
    <row r="87" spans="1:1" x14ac:dyDescent="0.2">
      <c r="A87" s="52"/>
    </row>
    <row r="88" spans="1:1" x14ac:dyDescent="0.2">
      <c r="A88" s="52"/>
    </row>
    <row r="89" spans="1:1" x14ac:dyDescent="0.2">
      <c r="A89" s="52"/>
    </row>
    <row r="90" spans="1:1" x14ac:dyDescent="0.2">
      <c r="A90" s="52"/>
    </row>
    <row r="91" spans="1:1" x14ac:dyDescent="0.2">
      <c r="A91" s="52"/>
    </row>
    <row r="92" spans="1:1" x14ac:dyDescent="0.2">
      <c r="A92" s="52"/>
    </row>
    <row r="93" spans="1:1" x14ac:dyDescent="0.2">
      <c r="A93" s="52"/>
    </row>
    <row r="94" spans="1:1" x14ac:dyDescent="0.2">
      <c r="A94" s="52"/>
    </row>
  </sheetData>
  <mergeCells count="4">
    <mergeCell ref="A1:F1"/>
    <mergeCell ref="A56:B56"/>
    <mergeCell ref="A57:B57"/>
    <mergeCell ref="A58:B58"/>
  </mergeCells>
  <conditionalFormatting sqref="F2:F3 F5:F65536">
    <cfRule type="cellIs" dxfId="36" priority="1" stopIfTrue="1" operator="between">
      <formula>0.009</formula>
      <formula>-0.009</formula>
    </cfRule>
  </conditionalFormatting>
  <hyperlinks>
    <hyperlink ref="A65" r:id="rId1" tooltip="https://www.franklintempletonindia.com/downloadsServlet/pdf/product-labels-jg9o5k7l" display="https://www.franklintempletonindia.com/downloadsServlet/pdf/product-labels-jg9o5k7l" xr:uid="{00000000-0004-0000-1D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I122"/>
  <sheetViews>
    <sheetView workbookViewId="0">
      <selection sqref="A1:F1"/>
    </sheetView>
  </sheetViews>
  <sheetFormatPr defaultColWidth="9.21875" defaultRowHeight="10.199999999999999" x14ac:dyDescent="0.2"/>
  <cols>
    <col min="1" max="1" width="38.77734375" style="9" bestFit="1" customWidth="1"/>
    <col min="2" max="2" width="39.5546875" style="9" bestFit="1" customWidth="1"/>
    <col min="3" max="3" width="26.77734375" style="9" bestFit="1" customWidth="1"/>
    <col min="4" max="4" width="15.21875" style="10" bestFit="1" customWidth="1"/>
    <col min="5" max="5" width="23" style="13" bestFit="1" customWidth="1"/>
    <col min="6" max="6" width="14.77734375" style="14" bestFit="1" customWidth="1"/>
    <col min="7" max="16384" width="9.21875" style="9"/>
  </cols>
  <sheetData>
    <row r="1" spans="1:6" s="1" customFormat="1" ht="13.8" x14ac:dyDescent="0.2">
      <c r="A1" s="77" t="s">
        <v>20</v>
      </c>
      <c r="B1" s="78"/>
      <c r="C1" s="78"/>
      <c r="D1" s="78"/>
      <c r="E1" s="78"/>
      <c r="F1" s="78"/>
    </row>
    <row r="2" spans="1:6" s="1" customFormat="1" ht="11.4" x14ac:dyDescent="0.2">
      <c r="D2" s="6"/>
      <c r="E2" s="7"/>
      <c r="F2" s="12"/>
    </row>
    <row r="3" spans="1:6" s="1" customFormat="1" ht="12" x14ac:dyDescent="0.2">
      <c r="A3" s="11" t="s">
        <v>7</v>
      </c>
      <c r="B3" s="2"/>
      <c r="C3" s="3"/>
      <c r="D3" s="4"/>
      <c r="E3" s="5"/>
      <c r="F3" s="12"/>
    </row>
    <row r="4" spans="1:6" s="1" customFormat="1" ht="17.55" customHeight="1" x14ac:dyDescent="0.2">
      <c r="A4" s="8" t="s">
        <v>2</v>
      </c>
      <c r="B4" s="8" t="s">
        <v>0</v>
      </c>
      <c r="C4" s="17" t="s">
        <v>257</v>
      </c>
      <c r="D4" s="16" t="s">
        <v>1</v>
      </c>
      <c r="E4" s="15" t="s">
        <v>3</v>
      </c>
      <c r="F4" s="15" t="s">
        <v>4</v>
      </c>
    </row>
    <row r="5" spans="1:6" x14ac:dyDescent="0.2">
      <c r="A5" s="21" t="s">
        <v>91</v>
      </c>
      <c r="B5" s="22"/>
      <c r="C5" s="22"/>
      <c r="D5" s="23"/>
      <c r="E5" s="24"/>
      <c r="F5" s="25"/>
    </row>
    <row r="6" spans="1:6" x14ac:dyDescent="0.2">
      <c r="A6" s="26" t="s">
        <v>32</v>
      </c>
      <c r="B6" s="27"/>
      <c r="C6" s="27"/>
      <c r="D6" s="28"/>
      <c r="E6" s="29"/>
      <c r="F6" s="30"/>
    </row>
    <row r="7" spans="1:6" x14ac:dyDescent="0.2">
      <c r="A7" s="27" t="s">
        <v>93</v>
      </c>
      <c r="B7" s="27" t="s">
        <v>92</v>
      </c>
      <c r="C7" s="27" t="s">
        <v>94</v>
      </c>
      <c r="D7" s="31">
        <v>146845</v>
      </c>
      <c r="E7" s="29">
        <v>1158.3133600000001</v>
      </c>
      <c r="F7" s="30">
        <v>3.49053811197679</v>
      </c>
    </row>
    <row r="8" spans="1:6" x14ac:dyDescent="0.2">
      <c r="A8" s="27" t="s">
        <v>111</v>
      </c>
      <c r="B8" s="27" t="s">
        <v>110</v>
      </c>
      <c r="C8" s="27" t="s">
        <v>94</v>
      </c>
      <c r="D8" s="31">
        <v>36549</v>
      </c>
      <c r="E8" s="29">
        <v>678.80630250000002</v>
      </c>
      <c r="F8" s="30">
        <v>2.0455598211578101</v>
      </c>
    </row>
    <row r="9" spans="1:6" x14ac:dyDescent="0.2">
      <c r="A9" s="27" t="s">
        <v>106</v>
      </c>
      <c r="B9" s="27" t="s">
        <v>105</v>
      </c>
      <c r="C9" s="27" t="s">
        <v>107</v>
      </c>
      <c r="D9" s="31">
        <v>29029</v>
      </c>
      <c r="E9" s="29">
        <v>554.22166800000002</v>
      </c>
      <c r="F9" s="30">
        <v>1.67012824115</v>
      </c>
    </row>
    <row r="10" spans="1:6" x14ac:dyDescent="0.2">
      <c r="A10" s="27" t="s">
        <v>101</v>
      </c>
      <c r="B10" s="27" t="s">
        <v>100</v>
      </c>
      <c r="C10" s="27" t="s">
        <v>94</v>
      </c>
      <c r="D10" s="31">
        <v>36163</v>
      </c>
      <c r="E10" s="29">
        <v>537.27369099999999</v>
      </c>
      <c r="F10" s="30">
        <v>1.6190560859955401</v>
      </c>
    </row>
    <row r="11" spans="1:6" x14ac:dyDescent="0.2">
      <c r="A11" s="27" t="s">
        <v>475</v>
      </c>
      <c r="B11" s="27" t="s">
        <v>474</v>
      </c>
      <c r="C11" s="27" t="s">
        <v>168</v>
      </c>
      <c r="D11" s="31">
        <v>177343</v>
      </c>
      <c r="E11" s="29">
        <v>382.35150800000002</v>
      </c>
      <c r="F11" s="30">
        <v>1.1522033302333701</v>
      </c>
    </row>
    <row r="12" spans="1:6" x14ac:dyDescent="0.2">
      <c r="A12" s="27" t="s">
        <v>282</v>
      </c>
      <c r="B12" s="27" t="s">
        <v>281</v>
      </c>
      <c r="C12" s="27" t="s">
        <v>114</v>
      </c>
      <c r="D12" s="31">
        <v>41584</v>
      </c>
      <c r="E12" s="29">
        <v>302.44043199999999</v>
      </c>
      <c r="F12" s="30">
        <v>0.91139400697124495</v>
      </c>
    </row>
    <row r="13" spans="1:6" x14ac:dyDescent="0.2">
      <c r="A13" s="27" t="s">
        <v>595</v>
      </c>
      <c r="B13" s="27" t="s">
        <v>594</v>
      </c>
      <c r="C13" s="27" t="s">
        <v>503</v>
      </c>
      <c r="D13" s="31">
        <v>48121</v>
      </c>
      <c r="E13" s="29">
        <v>299.52916449999998</v>
      </c>
      <c r="F13" s="30">
        <v>0.90262100087994901</v>
      </c>
    </row>
    <row r="14" spans="1:6" x14ac:dyDescent="0.2">
      <c r="A14" s="27" t="s">
        <v>609</v>
      </c>
      <c r="B14" s="27" t="s">
        <v>608</v>
      </c>
      <c r="C14" s="27" t="s">
        <v>187</v>
      </c>
      <c r="D14" s="31">
        <v>32972</v>
      </c>
      <c r="E14" s="29">
        <v>290.944928</v>
      </c>
      <c r="F14" s="30">
        <v>0.87675269468561101</v>
      </c>
    </row>
    <row r="15" spans="1:6" x14ac:dyDescent="0.2">
      <c r="A15" s="27" t="s">
        <v>567</v>
      </c>
      <c r="B15" s="27" t="s">
        <v>566</v>
      </c>
      <c r="C15" s="27" t="s">
        <v>114</v>
      </c>
      <c r="D15" s="31">
        <v>31928</v>
      </c>
      <c r="E15" s="29">
        <v>276.62419199999999</v>
      </c>
      <c r="F15" s="30">
        <v>0.83359764137641101</v>
      </c>
    </row>
    <row r="16" spans="1:6" x14ac:dyDescent="0.2">
      <c r="A16" s="27" t="s">
        <v>611</v>
      </c>
      <c r="B16" s="27" t="s">
        <v>610</v>
      </c>
      <c r="C16" s="27" t="s">
        <v>368</v>
      </c>
      <c r="D16" s="31">
        <v>15153</v>
      </c>
      <c r="E16" s="29">
        <v>259.8966795</v>
      </c>
      <c r="F16" s="30">
        <v>0.78318984853197904</v>
      </c>
    </row>
    <row r="17" spans="1:9" x14ac:dyDescent="0.2">
      <c r="A17" s="27" t="s">
        <v>473</v>
      </c>
      <c r="B17" s="27" t="s">
        <v>472</v>
      </c>
      <c r="C17" s="27" t="s">
        <v>368</v>
      </c>
      <c r="D17" s="31">
        <v>27579</v>
      </c>
      <c r="E17" s="29">
        <v>252.56848199999999</v>
      </c>
      <c r="F17" s="30">
        <v>0.76110657335863297</v>
      </c>
    </row>
    <row r="18" spans="1:9" x14ac:dyDescent="0.2">
      <c r="A18" s="27" t="s">
        <v>303</v>
      </c>
      <c r="B18" s="27" t="s">
        <v>302</v>
      </c>
      <c r="C18" s="27" t="s">
        <v>144</v>
      </c>
      <c r="D18" s="31">
        <v>3461</v>
      </c>
      <c r="E18" s="29">
        <v>169.61668800000001</v>
      </c>
      <c r="F18" s="30">
        <v>0.51113414930418899</v>
      </c>
    </row>
    <row r="19" spans="1:9" x14ac:dyDescent="0.2">
      <c r="A19" s="27" t="s">
        <v>184</v>
      </c>
      <c r="B19" s="27" t="s">
        <v>183</v>
      </c>
      <c r="C19" s="27" t="s">
        <v>144</v>
      </c>
      <c r="D19" s="31">
        <v>134031</v>
      </c>
      <c r="E19" s="29">
        <v>121.164024</v>
      </c>
      <c r="F19" s="30">
        <v>0.365123686022642</v>
      </c>
    </row>
    <row r="20" spans="1:9" x14ac:dyDescent="0.2">
      <c r="A20" s="27" t="s">
        <v>263</v>
      </c>
      <c r="B20" s="27" t="s">
        <v>262</v>
      </c>
      <c r="C20" s="27" t="s">
        <v>97</v>
      </c>
      <c r="D20" s="31">
        <v>1995</v>
      </c>
      <c r="E20" s="29">
        <v>74.538187500000006</v>
      </c>
      <c r="F20" s="30">
        <v>0.22461830559083101</v>
      </c>
    </row>
    <row r="21" spans="1:9" x14ac:dyDescent="0.2">
      <c r="A21" s="26" t="s">
        <v>33</v>
      </c>
      <c r="B21" s="26"/>
      <c r="C21" s="26"/>
      <c r="D21" s="32"/>
      <c r="E21" s="33">
        <f>SUM(E7:E20)</f>
        <v>5358.289307</v>
      </c>
      <c r="F21" s="34">
        <f>SUM(F7:F20)</f>
        <v>16.147023497234997</v>
      </c>
      <c r="G21" s="18"/>
      <c r="H21" s="18"/>
      <c r="I21" s="18"/>
    </row>
    <row r="22" spans="1:9" x14ac:dyDescent="0.2">
      <c r="A22" s="27"/>
      <c r="B22" s="27"/>
      <c r="C22" s="27"/>
      <c r="D22" s="28"/>
      <c r="E22" s="29"/>
      <c r="F22" s="30"/>
    </row>
    <row r="23" spans="1:9" x14ac:dyDescent="0.2">
      <c r="A23" s="26" t="s">
        <v>285</v>
      </c>
      <c r="B23" s="27"/>
      <c r="C23" s="27"/>
      <c r="D23" s="28"/>
      <c r="E23" s="29"/>
      <c r="F23" s="30"/>
    </row>
    <row r="24" spans="1:9" x14ac:dyDescent="0.2">
      <c r="A24" s="27" t="s">
        <v>323</v>
      </c>
      <c r="B24" s="27" t="s">
        <v>322</v>
      </c>
      <c r="C24" s="27" t="s">
        <v>297</v>
      </c>
      <c r="D24" s="31">
        <v>191714</v>
      </c>
      <c r="E24" s="29">
        <v>3271.0512370000001</v>
      </c>
      <c r="F24" s="30">
        <v>9.8572022073347494</v>
      </c>
    </row>
    <row r="25" spans="1:9" x14ac:dyDescent="0.2">
      <c r="A25" s="27" t="s">
        <v>330</v>
      </c>
      <c r="B25" s="27" t="s">
        <v>329</v>
      </c>
      <c r="C25" s="27" t="s">
        <v>297</v>
      </c>
      <c r="D25" s="31">
        <v>67581</v>
      </c>
      <c r="E25" s="29">
        <v>3058.3812779999998</v>
      </c>
      <c r="F25" s="30">
        <v>9.2163284828341201</v>
      </c>
    </row>
    <row r="26" spans="1:9" x14ac:dyDescent="0.2">
      <c r="A26" s="27" t="s">
        <v>351</v>
      </c>
      <c r="B26" s="27" t="s">
        <v>350</v>
      </c>
      <c r="C26" s="27" t="s">
        <v>97</v>
      </c>
      <c r="D26" s="31">
        <v>41200</v>
      </c>
      <c r="E26" s="29">
        <v>1861.146898</v>
      </c>
      <c r="F26" s="30">
        <v>5.6085031942102299</v>
      </c>
    </row>
    <row r="27" spans="1:9" x14ac:dyDescent="0.2">
      <c r="A27" s="27" t="s">
        <v>613</v>
      </c>
      <c r="B27" s="27" t="s">
        <v>612</v>
      </c>
      <c r="C27" s="27" t="s">
        <v>141</v>
      </c>
      <c r="D27" s="31">
        <v>185400</v>
      </c>
      <c r="E27" s="29">
        <v>1431.0524109999999</v>
      </c>
      <c r="F27" s="30">
        <v>4.3124280124264303</v>
      </c>
    </row>
    <row r="28" spans="1:9" x14ac:dyDescent="0.2">
      <c r="A28" s="27" t="s">
        <v>349</v>
      </c>
      <c r="B28" s="27" t="s">
        <v>348</v>
      </c>
      <c r="C28" s="27" t="s">
        <v>144</v>
      </c>
      <c r="D28" s="31">
        <v>123204</v>
      </c>
      <c r="E28" s="29">
        <v>1344.222305</v>
      </c>
      <c r="F28" s="30">
        <v>4.0507684264056101</v>
      </c>
    </row>
    <row r="29" spans="1:9" x14ac:dyDescent="0.2">
      <c r="A29" s="27" t="s">
        <v>361</v>
      </c>
      <c r="B29" s="27" t="s">
        <v>360</v>
      </c>
      <c r="C29" s="27" t="s">
        <v>97</v>
      </c>
      <c r="D29" s="31">
        <v>37312</v>
      </c>
      <c r="E29" s="29">
        <v>998.45186820000004</v>
      </c>
      <c r="F29" s="30">
        <v>3.0088009162965501</v>
      </c>
    </row>
    <row r="30" spans="1:9" x14ac:dyDescent="0.2">
      <c r="A30" s="27" t="s">
        <v>615</v>
      </c>
      <c r="B30" s="27" t="s">
        <v>614</v>
      </c>
      <c r="C30" s="27" t="s">
        <v>144</v>
      </c>
      <c r="D30" s="31">
        <v>37000</v>
      </c>
      <c r="E30" s="29">
        <v>777.63446060000001</v>
      </c>
      <c r="F30" s="30">
        <v>2.34337513115692</v>
      </c>
    </row>
    <row r="31" spans="1:9" x14ac:dyDescent="0.2">
      <c r="A31" s="27" t="s">
        <v>617</v>
      </c>
      <c r="B31" s="27" t="s">
        <v>616</v>
      </c>
      <c r="C31" s="27" t="s">
        <v>94</v>
      </c>
      <c r="D31" s="31">
        <v>1873445</v>
      </c>
      <c r="E31" s="29">
        <v>741.38171350000005</v>
      </c>
      <c r="F31" s="30">
        <v>2.2341287045971798</v>
      </c>
    </row>
    <row r="32" spans="1:9" x14ac:dyDescent="0.2">
      <c r="A32" s="27" t="s">
        <v>619</v>
      </c>
      <c r="B32" s="27" t="s">
        <v>618</v>
      </c>
      <c r="C32" s="27" t="s">
        <v>97</v>
      </c>
      <c r="D32" s="31">
        <v>3844</v>
      </c>
      <c r="E32" s="29">
        <v>735.71245939999994</v>
      </c>
      <c r="F32" s="30">
        <v>2.21704459921957</v>
      </c>
    </row>
    <row r="33" spans="1:6" x14ac:dyDescent="0.2">
      <c r="A33" s="27" t="s">
        <v>621</v>
      </c>
      <c r="B33" s="27" t="s">
        <v>620</v>
      </c>
      <c r="C33" s="27" t="s">
        <v>94</v>
      </c>
      <c r="D33" s="31">
        <v>113500</v>
      </c>
      <c r="E33" s="29">
        <v>704.98844110000005</v>
      </c>
      <c r="F33" s="30">
        <v>2.1244588098013999</v>
      </c>
    </row>
    <row r="34" spans="1:6" x14ac:dyDescent="0.2">
      <c r="A34" s="27" t="s">
        <v>623</v>
      </c>
      <c r="B34" s="27" t="s">
        <v>622</v>
      </c>
      <c r="C34" s="27" t="s">
        <v>94</v>
      </c>
      <c r="D34" s="31">
        <v>35800</v>
      </c>
      <c r="E34" s="29">
        <v>694.60718999999995</v>
      </c>
      <c r="F34" s="30">
        <v>2.09317526092258</v>
      </c>
    </row>
    <row r="35" spans="1:6" x14ac:dyDescent="0.2">
      <c r="A35" s="27" t="s">
        <v>625</v>
      </c>
      <c r="B35" s="27" t="s">
        <v>624</v>
      </c>
      <c r="C35" s="27" t="s">
        <v>297</v>
      </c>
      <c r="D35" s="31">
        <v>8399</v>
      </c>
      <c r="E35" s="29">
        <v>624.85272229999998</v>
      </c>
      <c r="F35" s="30">
        <v>1.88297253306359</v>
      </c>
    </row>
    <row r="36" spans="1:6" x14ac:dyDescent="0.2">
      <c r="A36" s="27" t="s">
        <v>627</v>
      </c>
      <c r="B36" s="27" t="s">
        <v>626</v>
      </c>
      <c r="C36" s="27" t="s">
        <v>294</v>
      </c>
      <c r="D36" s="31">
        <v>73060</v>
      </c>
      <c r="E36" s="29">
        <v>601.05553090000001</v>
      </c>
      <c r="F36" s="30">
        <v>1.8112605020984101</v>
      </c>
    </row>
    <row r="37" spans="1:6" x14ac:dyDescent="0.2">
      <c r="A37" s="27" t="s">
        <v>629</v>
      </c>
      <c r="B37" s="27" t="s">
        <v>628</v>
      </c>
      <c r="C37" s="27" t="s">
        <v>144</v>
      </c>
      <c r="D37" s="31">
        <v>48021</v>
      </c>
      <c r="E37" s="29">
        <v>588.27800019999995</v>
      </c>
      <c r="F37" s="30">
        <v>1.7727558457372801</v>
      </c>
    </row>
    <row r="38" spans="1:6" x14ac:dyDescent="0.2">
      <c r="A38" s="27" t="s">
        <v>631</v>
      </c>
      <c r="B38" s="27" t="s">
        <v>630</v>
      </c>
      <c r="C38" s="27" t="s">
        <v>114</v>
      </c>
      <c r="D38" s="31">
        <v>127000</v>
      </c>
      <c r="E38" s="29">
        <v>559.11737789999995</v>
      </c>
      <c r="F38" s="30">
        <v>1.68488129725835</v>
      </c>
    </row>
    <row r="39" spans="1:6" x14ac:dyDescent="0.2">
      <c r="A39" s="27" t="s">
        <v>633</v>
      </c>
      <c r="B39" s="27" t="s">
        <v>632</v>
      </c>
      <c r="C39" s="27" t="s">
        <v>122</v>
      </c>
      <c r="D39" s="31">
        <v>64700</v>
      </c>
      <c r="E39" s="29">
        <v>555.7382953</v>
      </c>
      <c r="F39" s="30">
        <v>1.6746985461945001</v>
      </c>
    </row>
    <row r="40" spans="1:6" x14ac:dyDescent="0.2">
      <c r="A40" s="27" t="s">
        <v>296</v>
      </c>
      <c r="B40" s="27" t="s">
        <v>295</v>
      </c>
      <c r="C40" s="27" t="s">
        <v>297</v>
      </c>
      <c r="D40" s="31">
        <v>19000</v>
      </c>
      <c r="E40" s="29">
        <v>547.94689200000005</v>
      </c>
      <c r="F40" s="30">
        <v>1.6512194160181599</v>
      </c>
    </row>
    <row r="41" spans="1:6" x14ac:dyDescent="0.2">
      <c r="A41" s="27" t="s">
        <v>635</v>
      </c>
      <c r="B41" s="27" t="s">
        <v>634</v>
      </c>
      <c r="C41" s="27" t="s">
        <v>273</v>
      </c>
      <c r="D41" s="31">
        <v>47765</v>
      </c>
      <c r="E41" s="29">
        <v>528.08987979999995</v>
      </c>
      <c r="F41" s="30">
        <v>1.5913809817329101</v>
      </c>
    </row>
    <row r="42" spans="1:6" x14ac:dyDescent="0.2">
      <c r="A42" s="27" t="s">
        <v>357</v>
      </c>
      <c r="B42" s="27" t="s">
        <v>356</v>
      </c>
      <c r="C42" s="27" t="s">
        <v>273</v>
      </c>
      <c r="D42" s="31">
        <v>1291</v>
      </c>
      <c r="E42" s="29">
        <v>509.31930590000002</v>
      </c>
      <c r="F42" s="30">
        <v>1.5348164924986401</v>
      </c>
    </row>
    <row r="43" spans="1:6" x14ac:dyDescent="0.2">
      <c r="A43" s="27" t="s">
        <v>637</v>
      </c>
      <c r="B43" s="27" t="s">
        <v>636</v>
      </c>
      <c r="C43" s="27" t="s">
        <v>141</v>
      </c>
      <c r="D43" s="31">
        <v>82810</v>
      </c>
      <c r="E43" s="29">
        <v>482.66022980000002</v>
      </c>
      <c r="F43" s="30">
        <v>1.4544802688388001</v>
      </c>
    </row>
    <row r="44" spans="1:6" x14ac:dyDescent="0.2">
      <c r="A44" s="27" t="s">
        <v>639</v>
      </c>
      <c r="B44" s="27" t="s">
        <v>638</v>
      </c>
      <c r="C44" s="27" t="s">
        <v>368</v>
      </c>
      <c r="D44" s="31">
        <v>126000</v>
      </c>
      <c r="E44" s="29">
        <v>452.81616739999998</v>
      </c>
      <c r="F44" s="30">
        <v>1.36454619674676</v>
      </c>
    </row>
    <row r="45" spans="1:6" x14ac:dyDescent="0.2">
      <c r="A45" s="27" t="s">
        <v>641</v>
      </c>
      <c r="B45" s="27" t="s">
        <v>640</v>
      </c>
      <c r="C45" s="27" t="s">
        <v>114</v>
      </c>
      <c r="D45" s="31">
        <v>13100</v>
      </c>
      <c r="E45" s="29">
        <v>451.25638450000002</v>
      </c>
      <c r="F45" s="30">
        <v>1.3598458437620899</v>
      </c>
    </row>
    <row r="46" spans="1:6" x14ac:dyDescent="0.2">
      <c r="A46" s="27" t="s">
        <v>643</v>
      </c>
      <c r="B46" s="27" t="s">
        <v>642</v>
      </c>
      <c r="C46" s="27" t="s">
        <v>396</v>
      </c>
      <c r="D46" s="31">
        <v>98190</v>
      </c>
      <c r="E46" s="29">
        <v>430.87176740000001</v>
      </c>
      <c r="F46" s="30">
        <v>1.29841748996532</v>
      </c>
    </row>
    <row r="47" spans="1:6" x14ac:dyDescent="0.2">
      <c r="A47" s="27" t="s">
        <v>645</v>
      </c>
      <c r="B47" s="27" t="s">
        <v>644</v>
      </c>
      <c r="C47" s="27" t="s">
        <v>114</v>
      </c>
      <c r="D47" s="31">
        <v>206000</v>
      </c>
      <c r="E47" s="29">
        <v>405.15433000000002</v>
      </c>
      <c r="F47" s="30">
        <v>1.22091886266202</v>
      </c>
    </row>
    <row r="48" spans="1:6" x14ac:dyDescent="0.2">
      <c r="A48" s="27" t="s">
        <v>647</v>
      </c>
      <c r="B48" s="27" t="s">
        <v>646</v>
      </c>
      <c r="C48" s="27" t="s">
        <v>114</v>
      </c>
      <c r="D48" s="31">
        <v>1700</v>
      </c>
      <c r="E48" s="29">
        <v>376.4226817</v>
      </c>
      <c r="F48" s="30">
        <v>1.1343370128152199</v>
      </c>
    </row>
    <row r="49" spans="1:6" x14ac:dyDescent="0.2">
      <c r="A49" s="27" t="s">
        <v>649</v>
      </c>
      <c r="B49" s="27" t="s">
        <v>648</v>
      </c>
      <c r="C49" s="27" t="s">
        <v>428</v>
      </c>
      <c r="D49" s="31">
        <v>677600</v>
      </c>
      <c r="E49" s="29">
        <v>340.26929000000001</v>
      </c>
      <c r="F49" s="30">
        <v>1.0253899903910999</v>
      </c>
    </row>
    <row r="50" spans="1:6" x14ac:dyDescent="0.2">
      <c r="A50" s="27" t="s">
        <v>651</v>
      </c>
      <c r="B50" s="27" t="s">
        <v>650</v>
      </c>
      <c r="C50" s="27" t="s">
        <v>652</v>
      </c>
      <c r="D50" s="31">
        <v>57650</v>
      </c>
      <c r="E50" s="29">
        <v>334.18059149999999</v>
      </c>
      <c r="F50" s="30">
        <v>1.0070419035084801</v>
      </c>
    </row>
    <row r="51" spans="1:6" x14ac:dyDescent="0.2">
      <c r="A51" s="27" t="s">
        <v>654</v>
      </c>
      <c r="B51" s="27" t="s">
        <v>653</v>
      </c>
      <c r="C51" s="27" t="s">
        <v>328</v>
      </c>
      <c r="D51" s="31">
        <v>93000</v>
      </c>
      <c r="E51" s="29">
        <v>333.77642170000001</v>
      </c>
      <c r="F51" s="30">
        <v>1.00582395149365</v>
      </c>
    </row>
    <row r="52" spans="1:6" x14ac:dyDescent="0.2">
      <c r="A52" s="27" t="s">
        <v>656</v>
      </c>
      <c r="B52" s="27" t="s">
        <v>655</v>
      </c>
      <c r="C52" s="27" t="s">
        <v>117</v>
      </c>
      <c r="D52" s="31">
        <v>582900</v>
      </c>
      <c r="E52" s="29">
        <v>331.2601914</v>
      </c>
      <c r="F52" s="30">
        <v>0.99824137663613499</v>
      </c>
    </row>
    <row r="53" spans="1:6" x14ac:dyDescent="0.2">
      <c r="A53" s="27" t="s">
        <v>658</v>
      </c>
      <c r="B53" s="27" t="s">
        <v>657</v>
      </c>
      <c r="C53" s="27" t="s">
        <v>141</v>
      </c>
      <c r="D53" s="31">
        <v>22425</v>
      </c>
      <c r="E53" s="29">
        <v>311.47692460000002</v>
      </c>
      <c r="F53" s="30">
        <v>0.93862517161817205</v>
      </c>
    </row>
    <row r="54" spans="1:6" x14ac:dyDescent="0.2">
      <c r="A54" s="27" t="s">
        <v>660</v>
      </c>
      <c r="B54" s="27" t="s">
        <v>659</v>
      </c>
      <c r="C54" s="27" t="s">
        <v>652</v>
      </c>
      <c r="D54" s="31">
        <v>9600</v>
      </c>
      <c r="E54" s="29">
        <v>286.35300310000002</v>
      </c>
      <c r="F54" s="30">
        <v>0.86291508439439801</v>
      </c>
    </row>
    <row r="55" spans="1:6" x14ac:dyDescent="0.2">
      <c r="A55" s="27" t="s">
        <v>662</v>
      </c>
      <c r="B55" s="27" t="s">
        <v>661</v>
      </c>
      <c r="C55" s="27" t="s">
        <v>435</v>
      </c>
      <c r="D55" s="31">
        <v>14738</v>
      </c>
      <c r="E55" s="29">
        <v>278.64682599999998</v>
      </c>
      <c r="F55" s="30">
        <v>0.83969278048762697</v>
      </c>
    </row>
    <row r="56" spans="1:6" x14ac:dyDescent="0.2">
      <c r="A56" s="27" t="s">
        <v>664</v>
      </c>
      <c r="B56" s="27" t="s">
        <v>663</v>
      </c>
      <c r="C56" s="27" t="s">
        <v>117</v>
      </c>
      <c r="D56" s="31">
        <v>32112</v>
      </c>
      <c r="E56" s="29">
        <v>277.15927959999999</v>
      </c>
      <c r="F56" s="30">
        <v>0.83521010975115795</v>
      </c>
    </row>
    <row r="57" spans="1:6" x14ac:dyDescent="0.2">
      <c r="A57" s="27" t="s">
        <v>666</v>
      </c>
      <c r="B57" s="27" t="s">
        <v>665</v>
      </c>
      <c r="C57" s="27" t="s">
        <v>138</v>
      </c>
      <c r="D57" s="31">
        <v>56700</v>
      </c>
      <c r="E57" s="29">
        <v>272.4532092</v>
      </c>
      <c r="F57" s="30">
        <v>0.82102852585848296</v>
      </c>
    </row>
    <row r="58" spans="1:6" x14ac:dyDescent="0.2">
      <c r="A58" s="27" t="s">
        <v>668</v>
      </c>
      <c r="B58" s="27" t="s">
        <v>667</v>
      </c>
      <c r="C58" s="27" t="s">
        <v>97</v>
      </c>
      <c r="D58" s="31">
        <v>2600</v>
      </c>
      <c r="E58" s="29">
        <v>265.13556499999999</v>
      </c>
      <c r="F58" s="30">
        <v>0.79897705269755404</v>
      </c>
    </row>
    <row r="59" spans="1:6" x14ac:dyDescent="0.2">
      <c r="A59" s="27" t="s">
        <v>670</v>
      </c>
      <c r="B59" s="27" t="s">
        <v>669</v>
      </c>
      <c r="C59" s="27" t="s">
        <v>117</v>
      </c>
      <c r="D59" s="31">
        <v>733200</v>
      </c>
      <c r="E59" s="29">
        <v>255.9032603</v>
      </c>
      <c r="F59" s="30">
        <v>0.77115581491373597</v>
      </c>
    </row>
    <row r="60" spans="1:6" x14ac:dyDescent="0.2">
      <c r="A60" s="27" t="s">
        <v>319</v>
      </c>
      <c r="B60" s="27" t="s">
        <v>318</v>
      </c>
      <c r="C60" s="27" t="s">
        <v>97</v>
      </c>
      <c r="D60" s="31">
        <v>13900</v>
      </c>
      <c r="E60" s="29">
        <v>255.43664849999999</v>
      </c>
      <c r="F60" s="30">
        <v>0.76974969604500598</v>
      </c>
    </row>
    <row r="61" spans="1:6" x14ac:dyDescent="0.2">
      <c r="A61" s="27" t="s">
        <v>672</v>
      </c>
      <c r="B61" s="27" t="s">
        <v>671</v>
      </c>
      <c r="C61" s="27" t="s">
        <v>232</v>
      </c>
      <c r="D61" s="31">
        <v>175000</v>
      </c>
      <c r="E61" s="29">
        <v>235.15087249999999</v>
      </c>
      <c r="F61" s="30">
        <v>0.70861919655821404</v>
      </c>
    </row>
    <row r="62" spans="1:6" x14ac:dyDescent="0.2">
      <c r="A62" s="27" t="s">
        <v>674</v>
      </c>
      <c r="B62" s="27" t="s">
        <v>673</v>
      </c>
      <c r="C62" s="27" t="s">
        <v>168</v>
      </c>
      <c r="D62" s="31">
        <v>308946</v>
      </c>
      <c r="E62" s="29">
        <v>211.24369490000001</v>
      </c>
      <c r="F62" s="30">
        <v>0.63657572590136402</v>
      </c>
    </row>
    <row r="63" spans="1:6" x14ac:dyDescent="0.2">
      <c r="A63" s="27" t="s">
        <v>676</v>
      </c>
      <c r="B63" s="27" t="s">
        <v>675</v>
      </c>
      <c r="C63" s="27" t="s">
        <v>168</v>
      </c>
      <c r="D63" s="31">
        <v>8388</v>
      </c>
      <c r="E63" s="29">
        <v>1.7582125</v>
      </c>
      <c r="F63" s="30">
        <v>5.2983138692313803E-3</v>
      </c>
    </row>
    <row r="64" spans="1:6" x14ac:dyDescent="0.2">
      <c r="A64" s="27" t="s">
        <v>677</v>
      </c>
      <c r="B64" s="27" t="s">
        <v>796</v>
      </c>
      <c r="C64" s="27" t="s">
        <v>168</v>
      </c>
      <c r="D64" s="31">
        <v>7501</v>
      </c>
      <c r="E64" s="29">
        <v>0.73653709999999994</v>
      </c>
      <c r="F64" s="30">
        <v>2.2195296257610801E-3</v>
      </c>
    </row>
    <row r="65" spans="1:9" x14ac:dyDescent="0.2">
      <c r="A65" s="27" t="s">
        <v>678</v>
      </c>
      <c r="B65" s="27" t="s">
        <v>797</v>
      </c>
      <c r="C65" s="27" t="s">
        <v>168</v>
      </c>
      <c r="D65" s="31">
        <v>6798</v>
      </c>
      <c r="E65" s="29">
        <v>0.50291710000000001</v>
      </c>
      <c r="F65" s="30">
        <v>1.51552366167549E-3</v>
      </c>
    </row>
    <row r="66" spans="1:9" x14ac:dyDescent="0.2">
      <c r="A66" s="26" t="s">
        <v>33</v>
      </c>
      <c r="B66" s="26"/>
      <c r="C66" s="26"/>
      <c r="D66" s="32"/>
      <c r="E66" s="33">
        <f>SUM(E23:E65)</f>
        <v>26723.65327190001</v>
      </c>
      <c r="F66" s="34">
        <f>SUM(F23:F65)</f>
        <v>80.530824782009148</v>
      </c>
      <c r="G66" s="18"/>
      <c r="H66" s="18"/>
      <c r="I66" s="18"/>
    </row>
    <row r="67" spans="1:9" x14ac:dyDescent="0.2">
      <c r="A67" s="27"/>
      <c r="B67" s="27"/>
      <c r="C67" s="27"/>
      <c r="D67" s="28"/>
      <c r="E67" s="29"/>
      <c r="F67" s="30"/>
    </row>
    <row r="68" spans="1:9" x14ac:dyDescent="0.2">
      <c r="A68" s="26" t="s">
        <v>35</v>
      </c>
      <c r="B68" s="26"/>
      <c r="C68" s="26"/>
      <c r="D68" s="32"/>
      <c r="E68" s="33">
        <f>E21+E66</f>
        <v>32081.942578900009</v>
      </c>
      <c r="F68" s="34">
        <f>F21+F66</f>
        <v>96.677848279244145</v>
      </c>
      <c r="G68" s="18"/>
      <c r="H68" s="18"/>
      <c r="I68" s="18"/>
    </row>
    <row r="69" spans="1:9" x14ac:dyDescent="0.2">
      <c r="A69" s="26"/>
      <c r="B69" s="26"/>
      <c r="C69" s="26"/>
      <c r="D69" s="32"/>
      <c r="E69" s="33"/>
      <c r="F69" s="34"/>
      <c r="G69" s="18"/>
      <c r="H69" s="18"/>
      <c r="I69" s="18"/>
    </row>
    <row r="70" spans="1:9" x14ac:dyDescent="0.2">
      <c r="A70" s="26" t="s">
        <v>37</v>
      </c>
      <c r="B70" s="26"/>
      <c r="C70" s="26"/>
      <c r="D70" s="32"/>
      <c r="E70" s="33">
        <f>E72-(E21+E66)</f>
        <v>1102.4353834999929</v>
      </c>
      <c r="F70" s="34">
        <f>F72-(F21+F66)</f>
        <v>3.3221517207558549</v>
      </c>
      <c r="G70" s="18"/>
      <c r="H70" s="18"/>
      <c r="I70" s="18"/>
    </row>
    <row r="71" spans="1:9" x14ac:dyDescent="0.2">
      <c r="A71" s="26"/>
      <c r="B71" s="26"/>
      <c r="C71" s="26"/>
      <c r="D71" s="32"/>
      <c r="E71" s="33"/>
      <c r="F71" s="34"/>
      <c r="G71" s="18"/>
      <c r="H71" s="18"/>
      <c r="I71" s="18"/>
    </row>
    <row r="72" spans="1:9" x14ac:dyDescent="0.2">
      <c r="A72" s="35" t="s">
        <v>36</v>
      </c>
      <c r="B72" s="35"/>
      <c r="C72" s="35"/>
      <c r="D72" s="36"/>
      <c r="E72" s="37">
        <v>33184.377962400002</v>
      </c>
      <c r="F72" s="38">
        <v>100</v>
      </c>
      <c r="G72" s="18"/>
      <c r="H72" s="18"/>
      <c r="I72" s="18"/>
    </row>
    <row r="73" spans="1:9" x14ac:dyDescent="0.2">
      <c r="F73" s="20" t="s">
        <v>538</v>
      </c>
    </row>
    <row r="75" spans="1:9" x14ac:dyDescent="0.2">
      <c r="A75" s="18" t="s">
        <v>39</v>
      </c>
    </row>
    <row r="76" spans="1:9" x14ac:dyDescent="0.2">
      <c r="A76" s="18" t="s">
        <v>40</v>
      </c>
    </row>
    <row r="77" spans="1:9" x14ac:dyDescent="0.2">
      <c r="A77" s="18" t="s">
        <v>41</v>
      </c>
      <c r="B77" s="18"/>
      <c r="C77" s="39" t="s">
        <v>43</v>
      </c>
      <c r="D77" s="19" t="s">
        <v>42</v>
      </c>
    </row>
    <row r="78" spans="1:9" x14ac:dyDescent="0.2">
      <c r="A78" s="9" t="s">
        <v>62</v>
      </c>
      <c r="C78" s="40">
        <v>29.895499999999998</v>
      </c>
      <c r="D78" s="40">
        <v>28.356100000000001</v>
      </c>
    </row>
    <row r="79" spans="1:9" x14ac:dyDescent="0.2">
      <c r="A79" s="9" t="s">
        <v>84</v>
      </c>
      <c r="C79" s="40">
        <v>15.7281</v>
      </c>
      <c r="D79" s="40">
        <v>14.180999999999999</v>
      </c>
    </row>
    <row r="80" spans="1:9" x14ac:dyDescent="0.2">
      <c r="A80" s="9" t="s">
        <v>65</v>
      </c>
      <c r="C80" s="40">
        <v>31.561399999999999</v>
      </c>
      <c r="D80" s="40">
        <v>30.0625</v>
      </c>
    </row>
    <row r="81" spans="1:4" x14ac:dyDescent="0.2">
      <c r="A81" s="9" t="s">
        <v>85</v>
      </c>
      <c r="C81" s="40">
        <v>16.767499999999998</v>
      </c>
      <c r="D81" s="40">
        <v>15.2325</v>
      </c>
    </row>
    <row r="83" spans="1:4" x14ac:dyDescent="0.2">
      <c r="A83" s="18" t="s">
        <v>45</v>
      </c>
    </row>
    <row r="84" spans="1:4" x14ac:dyDescent="0.2">
      <c r="A84" s="79" t="s">
        <v>59</v>
      </c>
      <c r="B84" s="80"/>
      <c r="C84" s="43" t="s">
        <v>60</v>
      </c>
    </row>
    <row r="85" spans="1:4" x14ac:dyDescent="0.2">
      <c r="A85" s="75" t="s">
        <v>84</v>
      </c>
      <c r="B85" s="76"/>
      <c r="C85" s="44">
        <v>0.75</v>
      </c>
    </row>
    <row r="86" spans="1:4" x14ac:dyDescent="0.2">
      <c r="A86" s="75" t="s">
        <v>85</v>
      </c>
      <c r="B86" s="76"/>
      <c r="C86" s="44">
        <v>0.75</v>
      </c>
    </row>
    <row r="87" spans="1:4" x14ac:dyDescent="0.2">
      <c r="A87" s="9" t="s">
        <v>61</v>
      </c>
    </row>
    <row r="88" spans="1:4" x14ac:dyDescent="0.2">
      <c r="A88" s="9" t="s">
        <v>44</v>
      </c>
    </row>
    <row r="90" spans="1:4" x14ac:dyDescent="0.2">
      <c r="A90" s="18" t="s">
        <v>213</v>
      </c>
      <c r="D90" s="45">
        <v>0.28599999999999998</v>
      </c>
    </row>
    <row r="92" spans="1:4" x14ac:dyDescent="0.2">
      <c r="A92" s="18" t="s">
        <v>777</v>
      </c>
    </row>
    <row r="93" spans="1:4" x14ac:dyDescent="0.2">
      <c r="A93" s="50"/>
    </row>
    <row r="94" spans="1:4" x14ac:dyDescent="0.2">
      <c r="A94" s="48" t="s">
        <v>798</v>
      </c>
    </row>
    <row r="95" spans="1:4" x14ac:dyDescent="0.2">
      <c r="A95" s="51"/>
    </row>
    <row r="96" spans="1:4" x14ac:dyDescent="0.2">
      <c r="A96" s="52"/>
    </row>
    <row r="97" spans="1:1" x14ac:dyDescent="0.2">
      <c r="A97" s="52"/>
    </row>
    <row r="98" spans="1:1" x14ac:dyDescent="0.2">
      <c r="A98" s="52"/>
    </row>
    <row r="99" spans="1:1" x14ac:dyDescent="0.2">
      <c r="A99" s="52"/>
    </row>
    <row r="100" spans="1:1" x14ac:dyDescent="0.2">
      <c r="A100" s="52"/>
    </row>
    <row r="101" spans="1:1" x14ac:dyDescent="0.2">
      <c r="A101" s="52"/>
    </row>
    <row r="102" spans="1:1" x14ac:dyDescent="0.2">
      <c r="A102" s="52"/>
    </row>
    <row r="103" spans="1:1" x14ac:dyDescent="0.2">
      <c r="A103" s="52"/>
    </row>
    <row r="104" spans="1:1" x14ac:dyDescent="0.2">
      <c r="A104" s="52"/>
    </row>
    <row r="105" spans="1:1" x14ac:dyDescent="0.2">
      <c r="A105" s="52"/>
    </row>
    <row r="106" spans="1:1" x14ac:dyDescent="0.2">
      <c r="A106" s="52"/>
    </row>
    <row r="107" spans="1:1" x14ac:dyDescent="0.2">
      <c r="A107" s="52"/>
    </row>
    <row r="108" spans="1:1" x14ac:dyDescent="0.2">
      <c r="A108" s="48" t="s">
        <v>781</v>
      </c>
    </row>
    <row r="109" spans="1:1" x14ac:dyDescent="0.2">
      <c r="A109" s="52"/>
    </row>
    <row r="110" spans="1:1" x14ac:dyDescent="0.2">
      <c r="A110" s="48" t="s">
        <v>799</v>
      </c>
    </row>
    <row r="111" spans="1:1" x14ac:dyDescent="0.2">
      <c r="A111" s="52"/>
    </row>
    <row r="112" spans="1:1" x14ac:dyDescent="0.2">
      <c r="A112" s="52"/>
    </row>
    <row r="113" spans="1:1" x14ac:dyDescent="0.2">
      <c r="A113" s="52"/>
    </row>
    <row r="114" spans="1:1" x14ac:dyDescent="0.2">
      <c r="A114" s="52"/>
    </row>
    <row r="115" spans="1:1" x14ac:dyDescent="0.2">
      <c r="A115" s="52"/>
    </row>
    <row r="116" spans="1:1" x14ac:dyDescent="0.2">
      <c r="A116" s="52"/>
    </row>
    <row r="117" spans="1:1" x14ac:dyDescent="0.2">
      <c r="A117" s="52"/>
    </row>
    <row r="118" spans="1:1" x14ac:dyDescent="0.2">
      <c r="A118" s="52"/>
    </row>
    <row r="119" spans="1:1" x14ac:dyDescent="0.2">
      <c r="A119" s="52"/>
    </row>
    <row r="120" spans="1:1" x14ac:dyDescent="0.2">
      <c r="A120" s="52"/>
    </row>
    <row r="121" spans="1:1" x14ac:dyDescent="0.2">
      <c r="A121" s="52"/>
    </row>
    <row r="122" spans="1:1" x14ac:dyDescent="0.2">
      <c r="A122" s="52"/>
    </row>
  </sheetData>
  <mergeCells count="4">
    <mergeCell ref="A1:F1"/>
    <mergeCell ref="A84:B84"/>
    <mergeCell ref="A85:B85"/>
    <mergeCell ref="A86:B86"/>
  </mergeCells>
  <conditionalFormatting sqref="F2:F3 F5:F65536">
    <cfRule type="cellIs" dxfId="35" priority="1" stopIfTrue="1" operator="between">
      <formula>0.009</formula>
      <formula>-0.009</formula>
    </cfRule>
  </conditionalFormatting>
  <hyperlinks>
    <hyperlink ref="A95" r:id="rId1" tooltip="https://www.franklintempletonindia.com/downloadsServlet/pdf/product-labels-jg9o5k7l" display="https://www.franklintempletonindia.com/downloadsServlet/pdf/product-labels-jg9o5k7l" xr:uid="{00000000-0004-0000-1E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I111"/>
  <sheetViews>
    <sheetView workbookViewId="0">
      <selection sqref="A1:F1"/>
    </sheetView>
  </sheetViews>
  <sheetFormatPr defaultColWidth="9.21875" defaultRowHeight="10.199999999999999" x14ac:dyDescent="0.2"/>
  <cols>
    <col min="1" max="1" width="38.77734375" style="9" bestFit="1" customWidth="1"/>
    <col min="2" max="2" width="33.44140625" style="9" bestFit="1" customWidth="1"/>
    <col min="3" max="3" width="20" style="9" bestFit="1" customWidth="1"/>
    <col min="4" max="4" width="15.21875" style="10" bestFit="1" customWidth="1"/>
    <col min="5" max="5" width="23" style="13" bestFit="1" customWidth="1"/>
    <col min="6" max="6" width="14.77734375" style="14" bestFit="1" customWidth="1"/>
    <col min="7" max="16384" width="9.21875" style="9"/>
  </cols>
  <sheetData>
    <row r="1" spans="1:6" s="1" customFormat="1" ht="13.8" x14ac:dyDescent="0.2">
      <c r="A1" s="77" t="s">
        <v>21</v>
      </c>
      <c r="B1" s="78"/>
      <c r="C1" s="78"/>
      <c r="D1" s="78"/>
      <c r="E1" s="78"/>
      <c r="F1" s="78"/>
    </row>
    <row r="2" spans="1:6" s="1" customFormat="1" ht="11.4" x14ac:dyDescent="0.2">
      <c r="D2" s="6"/>
      <c r="E2" s="7"/>
      <c r="F2" s="12"/>
    </row>
    <row r="3" spans="1:6" s="1" customFormat="1" ht="12" x14ac:dyDescent="0.2">
      <c r="A3" s="11" t="s">
        <v>7</v>
      </c>
      <c r="B3" s="2"/>
      <c r="C3" s="3"/>
      <c r="D3" s="4"/>
      <c r="E3" s="5"/>
      <c r="F3" s="12"/>
    </row>
    <row r="4" spans="1:6" s="1" customFormat="1" ht="17.55" customHeight="1" x14ac:dyDescent="0.2">
      <c r="A4" s="8" t="s">
        <v>2</v>
      </c>
      <c r="B4" s="8" t="s">
        <v>0</v>
      </c>
      <c r="C4" s="17" t="s">
        <v>257</v>
      </c>
      <c r="D4" s="16" t="s">
        <v>1</v>
      </c>
      <c r="E4" s="15" t="s">
        <v>3</v>
      </c>
      <c r="F4" s="15" t="s">
        <v>4</v>
      </c>
    </row>
    <row r="5" spans="1:6" x14ac:dyDescent="0.2">
      <c r="A5" s="21" t="s">
        <v>91</v>
      </c>
      <c r="B5" s="22"/>
      <c r="C5" s="22"/>
      <c r="D5" s="23"/>
      <c r="E5" s="24"/>
      <c r="F5" s="25"/>
    </row>
    <row r="6" spans="1:6" x14ac:dyDescent="0.2">
      <c r="A6" s="26" t="s">
        <v>32</v>
      </c>
      <c r="B6" s="27"/>
      <c r="C6" s="27"/>
      <c r="D6" s="28"/>
      <c r="E6" s="29"/>
      <c r="F6" s="30"/>
    </row>
    <row r="7" spans="1:6" x14ac:dyDescent="0.2">
      <c r="A7" s="27" t="s">
        <v>601</v>
      </c>
      <c r="B7" s="27" t="s">
        <v>600</v>
      </c>
      <c r="C7" s="27" t="s">
        <v>149</v>
      </c>
      <c r="D7" s="31">
        <v>206524</v>
      </c>
      <c r="E7" s="29">
        <v>4928.9017839999997</v>
      </c>
      <c r="F7" s="30">
        <v>10.7750350020911</v>
      </c>
    </row>
    <row r="8" spans="1:6" x14ac:dyDescent="0.2">
      <c r="A8" s="27" t="s">
        <v>101</v>
      </c>
      <c r="B8" s="27" t="s">
        <v>100</v>
      </c>
      <c r="C8" s="27" t="s">
        <v>94</v>
      </c>
      <c r="D8" s="31">
        <v>261428</v>
      </c>
      <c r="E8" s="29">
        <v>3884.0357960000001</v>
      </c>
      <c r="F8" s="30">
        <v>8.4908613490998093</v>
      </c>
    </row>
    <row r="9" spans="1:6" x14ac:dyDescent="0.2">
      <c r="A9" s="27" t="s">
        <v>96</v>
      </c>
      <c r="B9" s="27" t="s">
        <v>95</v>
      </c>
      <c r="C9" s="27" t="s">
        <v>97</v>
      </c>
      <c r="D9" s="31">
        <v>222221</v>
      </c>
      <c r="E9" s="29">
        <v>3858.2010019999998</v>
      </c>
      <c r="F9" s="30">
        <v>8.4343841008565104</v>
      </c>
    </row>
    <row r="10" spans="1:6" x14ac:dyDescent="0.2">
      <c r="A10" s="27" t="s">
        <v>93</v>
      </c>
      <c r="B10" s="27" t="s">
        <v>92</v>
      </c>
      <c r="C10" s="27" t="s">
        <v>94</v>
      </c>
      <c r="D10" s="31">
        <v>418931</v>
      </c>
      <c r="E10" s="29">
        <v>3304.527728</v>
      </c>
      <c r="F10" s="30">
        <v>7.2240031339566499</v>
      </c>
    </row>
    <row r="11" spans="1:6" x14ac:dyDescent="0.2">
      <c r="A11" s="27" t="s">
        <v>200</v>
      </c>
      <c r="B11" s="27" t="s">
        <v>199</v>
      </c>
      <c r="C11" s="27" t="s">
        <v>141</v>
      </c>
      <c r="D11" s="31">
        <v>109083</v>
      </c>
      <c r="E11" s="29">
        <v>2749.98243</v>
      </c>
      <c r="F11" s="30">
        <v>6.0117158419696901</v>
      </c>
    </row>
    <row r="12" spans="1:6" x14ac:dyDescent="0.2">
      <c r="A12" s="27" t="s">
        <v>263</v>
      </c>
      <c r="B12" s="27" t="s">
        <v>262</v>
      </c>
      <c r="C12" s="27" t="s">
        <v>97</v>
      </c>
      <c r="D12" s="31">
        <v>62143</v>
      </c>
      <c r="E12" s="29">
        <v>2321.8178379999999</v>
      </c>
      <c r="F12" s="30">
        <v>5.0757084578436498</v>
      </c>
    </row>
    <row r="13" spans="1:6" x14ac:dyDescent="0.2">
      <c r="A13" s="27" t="s">
        <v>111</v>
      </c>
      <c r="B13" s="27" t="s">
        <v>110</v>
      </c>
      <c r="C13" s="27" t="s">
        <v>94</v>
      </c>
      <c r="D13" s="31">
        <v>87939</v>
      </c>
      <c r="E13" s="29">
        <v>1633.2470780000001</v>
      </c>
      <c r="F13" s="30">
        <v>3.5704291145828599</v>
      </c>
    </row>
    <row r="14" spans="1:6" x14ac:dyDescent="0.2">
      <c r="A14" s="27" t="s">
        <v>106</v>
      </c>
      <c r="B14" s="27" t="s">
        <v>105</v>
      </c>
      <c r="C14" s="27" t="s">
        <v>107</v>
      </c>
      <c r="D14" s="31">
        <v>71958</v>
      </c>
      <c r="E14" s="29">
        <v>1373.822136</v>
      </c>
      <c r="F14" s="30">
        <v>3.00330220620349</v>
      </c>
    </row>
    <row r="15" spans="1:6" x14ac:dyDescent="0.2">
      <c r="A15" s="27" t="s">
        <v>109</v>
      </c>
      <c r="B15" s="27" t="s">
        <v>108</v>
      </c>
      <c r="C15" s="27" t="s">
        <v>94</v>
      </c>
      <c r="D15" s="31">
        <v>230270</v>
      </c>
      <c r="E15" s="29">
        <v>1239.54341</v>
      </c>
      <c r="F15" s="30">
        <v>2.7097564964101002</v>
      </c>
    </row>
    <row r="16" spans="1:6" x14ac:dyDescent="0.2">
      <c r="A16" s="27" t="s">
        <v>113</v>
      </c>
      <c r="B16" s="27" t="s">
        <v>112</v>
      </c>
      <c r="C16" s="27" t="s">
        <v>114</v>
      </c>
      <c r="D16" s="31">
        <v>53698</v>
      </c>
      <c r="E16" s="29">
        <v>1220.958275</v>
      </c>
      <c r="F16" s="30">
        <v>2.6691276730089801</v>
      </c>
    </row>
    <row r="17" spans="1:6" x14ac:dyDescent="0.2">
      <c r="A17" s="27" t="s">
        <v>99</v>
      </c>
      <c r="B17" s="27" t="s">
        <v>98</v>
      </c>
      <c r="C17" s="27" t="s">
        <v>94</v>
      </c>
      <c r="D17" s="31">
        <v>154631</v>
      </c>
      <c r="E17" s="29">
        <v>1195.3749459999999</v>
      </c>
      <c r="F17" s="30">
        <v>2.6132001505049098</v>
      </c>
    </row>
    <row r="18" spans="1:6" x14ac:dyDescent="0.2">
      <c r="A18" s="27" t="s">
        <v>224</v>
      </c>
      <c r="B18" s="27" t="s">
        <v>223</v>
      </c>
      <c r="C18" s="27" t="s">
        <v>114</v>
      </c>
      <c r="D18" s="31">
        <v>521314</v>
      </c>
      <c r="E18" s="29">
        <v>1147.933428</v>
      </c>
      <c r="F18" s="30">
        <v>2.5094886059450801</v>
      </c>
    </row>
    <row r="19" spans="1:6" x14ac:dyDescent="0.2">
      <c r="A19" s="27" t="s">
        <v>680</v>
      </c>
      <c r="B19" s="27" t="s">
        <v>679</v>
      </c>
      <c r="C19" s="27" t="s">
        <v>141</v>
      </c>
      <c r="D19" s="31">
        <v>15813</v>
      </c>
      <c r="E19" s="29">
        <v>1106.949533</v>
      </c>
      <c r="F19" s="30">
        <v>2.41989402230364</v>
      </c>
    </row>
    <row r="20" spans="1:6" x14ac:dyDescent="0.2">
      <c r="A20" s="27" t="s">
        <v>103</v>
      </c>
      <c r="B20" s="27" t="s">
        <v>102</v>
      </c>
      <c r="C20" s="27" t="s">
        <v>104</v>
      </c>
      <c r="D20" s="31">
        <v>141685</v>
      </c>
      <c r="E20" s="29">
        <v>1033.3087049999999</v>
      </c>
      <c r="F20" s="30">
        <v>2.25890836382314</v>
      </c>
    </row>
    <row r="21" spans="1:6" x14ac:dyDescent="0.2">
      <c r="A21" s="27" t="s">
        <v>204</v>
      </c>
      <c r="B21" s="27" t="s">
        <v>203</v>
      </c>
      <c r="C21" s="27" t="s">
        <v>114</v>
      </c>
      <c r="D21" s="31">
        <v>27047</v>
      </c>
      <c r="E21" s="29">
        <v>852.58905749999997</v>
      </c>
      <c r="F21" s="30">
        <v>1.8638385059292</v>
      </c>
    </row>
    <row r="22" spans="1:6" x14ac:dyDescent="0.2">
      <c r="A22" s="27" t="s">
        <v>119</v>
      </c>
      <c r="B22" s="27" t="s">
        <v>118</v>
      </c>
      <c r="C22" s="27" t="s">
        <v>97</v>
      </c>
      <c r="D22" s="31">
        <v>65077</v>
      </c>
      <c r="E22" s="29">
        <v>715.45653800000002</v>
      </c>
      <c r="F22" s="30">
        <v>1.5640541396969501</v>
      </c>
    </row>
    <row r="23" spans="1:6" x14ac:dyDescent="0.2">
      <c r="A23" s="27" t="s">
        <v>202</v>
      </c>
      <c r="B23" s="27" t="s">
        <v>201</v>
      </c>
      <c r="C23" s="27" t="s">
        <v>154</v>
      </c>
      <c r="D23" s="31">
        <v>7923</v>
      </c>
      <c r="E23" s="29">
        <v>681.16407900000002</v>
      </c>
      <c r="F23" s="30">
        <v>1.48908765380912</v>
      </c>
    </row>
    <row r="24" spans="1:6" x14ac:dyDescent="0.2">
      <c r="A24" s="27" t="s">
        <v>160</v>
      </c>
      <c r="B24" s="27" t="s">
        <v>159</v>
      </c>
      <c r="C24" s="27" t="s">
        <v>154</v>
      </c>
      <c r="D24" s="31">
        <v>121352</v>
      </c>
      <c r="E24" s="29">
        <v>628.29998000000001</v>
      </c>
      <c r="F24" s="30">
        <v>1.37352184583784</v>
      </c>
    </row>
    <row r="25" spans="1:6" x14ac:dyDescent="0.2">
      <c r="A25" s="27" t="s">
        <v>682</v>
      </c>
      <c r="B25" s="27" t="s">
        <v>681</v>
      </c>
      <c r="C25" s="27" t="s">
        <v>122</v>
      </c>
      <c r="D25" s="31">
        <v>25196</v>
      </c>
      <c r="E25" s="29">
        <v>594.701188</v>
      </c>
      <c r="F25" s="30">
        <v>1.3000717801450801</v>
      </c>
    </row>
    <row r="26" spans="1:6" x14ac:dyDescent="0.2">
      <c r="A26" s="27" t="s">
        <v>684</v>
      </c>
      <c r="B26" s="27" t="s">
        <v>683</v>
      </c>
      <c r="C26" s="27" t="s">
        <v>503</v>
      </c>
      <c r="D26" s="31">
        <v>3649</v>
      </c>
      <c r="E26" s="29">
        <v>572.51167950000001</v>
      </c>
      <c r="F26" s="30">
        <v>1.25156346303013</v>
      </c>
    </row>
    <row r="27" spans="1:6" x14ac:dyDescent="0.2">
      <c r="A27" s="27" t="s">
        <v>234</v>
      </c>
      <c r="B27" s="27" t="s">
        <v>233</v>
      </c>
      <c r="C27" s="27" t="s">
        <v>97</v>
      </c>
      <c r="D27" s="31">
        <v>37219</v>
      </c>
      <c r="E27" s="29">
        <v>550.46901000000003</v>
      </c>
      <c r="F27" s="30">
        <v>1.20337614954521</v>
      </c>
    </row>
    <row r="28" spans="1:6" x14ac:dyDescent="0.2">
      <c r="A28" s="27" t="s">
        <v>575</v>
      </c>
      <c r="B28" s="27" t="s">
        <v>574</v>
      </c>
      <c r="C28" s="27" t="s">
        <v>138</v>
      </c>
      <c r="D28" s="31">
        <v>63626</v>
      </c>
      <c r="E28" s="29">
        <v>530.95897000000002</v>
      </c>
      <c r="F28" s="30">
        <v>1.1607253983018799</v>
      </c>
    </row>
    <row r="29" spans="1:6" x14ac:dyDescent="0.2">
      <c r="A29" s="27" t="s">
        <v>153</v>
      </c>
      <c r="B29" s="27" t="s">
        <v>152</v>
      </c>
      <c r="C29" s="27" t="s">
        <v>154</v>
      </c>
      <c r="D29" s="31">
        <v>57790</v>
      </c>
      <c r="E29" s="29">
        <v>511.90382</v>
      </c>
      <c r="F29" s="30">
        <v>1.11906907865546</v>
      </c>
    </row>
    <row r="30" spans="1:6" x14ac:dyDescent="0.2">
      <c r="A30" s="27" t="s">
        <v>599</v>
      </c>
      <c r="B30" s="27" t="s">
        <v>598</v>
      </c>
      <c r="C30" s="27" t="s">
        <v>117</v>
      </c>
      <c r="D30" s="31">
        <v>6968</v>
      </c>
      <c r="E30" s="29">
        <v>502.838752</v>
      </c>
      <c r="F30" s="30">
        <v>1.0992520018954</v>
      </c>
    </row>
    <row r="31" spans="1:6" x14ac:dyDescent="0.2">
      <c r="A31" s="27" t="s">
        <v>686</v>
      </c>
      <c r="B31" s="27" t="s">
        <v>685</v>
      </c>
      <c r="C31" s="27" t="s">
        <v>687</v>
      </c>
      <c r="D31" s="31">
        <v>46099</v>
      </c>
      <c r="E31" s="29">
        <v>500.42769449999997</v>
      </c>
      <c r="F31" s="30">
        <v>1.09398120728576</v>
      </c>
    </row>
    <row r="32" spans="1:6" x14ac:dyDescent="0.2">
      <c r="A32" s="27" t="s">
        <v>689</v>
      </c>
      <c r="B32" s="27" t="s">
        <v>688</v>
      </c>
      <c r="C32" s="27" t="s">
        <v>97</v>
      </c>
      <c r="D32" s="31">
        <v>86962</v>
      </c>
      <c r="E32" s="29">
        <v>497.944412</v>
      </c>
      <c r="F32" s="30">
        <v>1.0885525221485399</v>
      </c>
    </row>
    <row r="33" spans="1:6" x14ac:dyDescent="0.2">
      <c r="A33" s="27" t="s">
        <v>241</v>
      </c>
      <c r="B33" s="27" t="s">
        <v>240</v>
      </c>
      <c r="C33" s="27" t="s">
        <v>125</v>
      </c>
      <c r="D33" s="31">
        <v>196000</v>
      </c>
      <c r="E33" s="29">
        <v>422.18400000000003</v>
      </c>
      <c r="F33" s="30">
        <v>0.92293325707762097</v>
      </c>
    </row>
    <row r="34" spans="1:6" x14ac:dyDescent="0.2">
      <c r="A34" s="27" t="s">
        <v>691</v>
      </c>
      <c r="B34" s="27" t="s">
        <v>690</v>
      </c>
      <c r="C34" s="27" t="s">
        <v>692</v>
      </c>
      <c r="D34" s="31">
        <v>85095</v>
      </c>
      <c r="E34" s="29">
        <v>416.15709750000002</v>
      </c>
      <c r="F34" s="30">
        <v>0.90975789099455295</v>
      </c>
    </row>
    <row r="35" spans="1:6" x14ac:dyDescent="0.2">
      <c r="A35" s="27" t="s">
        <v>694</v>
      </c>
      <c r="B35" s="27" t="s">
        <v>693</v>
      </c>
      <c r="C35" s="27" t="s">
        <v>114</v>
      </c>
      <c r="D35" s="31">
        <v>2115</v>
      </c>
      <c r="E35" s="29">
        <v>391.73078249999998</v>
      </c>
      <c r="F35" s="30">
        <v>0.85635970806636497</v>
      </c>
    </row>
    <row r="36" spans="1:6" x14ac:dyDescent="0.2">
      <c r="A36" s="27" t="s">
        <v>124</v>
      </c>
      <c r="B36" s="27" t="s">
        <v>123</v>
      </c>
      <c r="C36" s="27" t="s">
        <v>125</v>
      </c>
      <c r="D36" s="31">
        <v>275484</v>
      </c>
      <c r="E36" s="29">
        <v>391.32502199999999</v>
      </c>
      <c r="F36" s="30">
        <v>0.85547267809872496</v>
      </c>
    </row>
    <row r="37" spans="1:6" x14ac:dyDescent="0.2">
      <c r="A37" s="27" t="s">
        <v>129</v>
      </c>
      <c r="B37" s="27" t="s">
        <v>128</v>
      </c>
      <c r="C37" s="27" t="s">
        <v>117</v>
      </c>
      <c r="D37" s="31">
        <v>22280</v>
      </c>
      <c r="E37" s="29">
        <v>384.887</v>
      </c>
      <c r="F37" s="30">
        <v>0.84139856677854796</v>
      </c>
    </row>
    <row r="38" spans="1:6" x14ac:dyDescent="0.2">
      <c r="A38" s="27" t="s">
        <v>696</v>
      </c>
      <c r="B38" s="27" t="s">
        <v>695</v>
      </c>
      <c r="C38" s="27" t="s">
        <v>687</v>
      </c>
      <c r="D38" s="31">
        <v>58090</v>
      </c>
      <c r="E38" s="29">
        <v>365.357055</v>
      </c>
      <c r="F38" s="30">
        <v>0.79870430136489701</v>
      </c>
    </row>
    <row r="39" spans="1:6" x14ac:dyDescent="0.2">
      <c r="A39" s="27" t="s">
        <v>265</v>
      </c>
      <c r="B39" s="27" t="s">
        <v>264</v>
      </c>
      <c r="C39" s="27" t="s">
        <v>266</v>
      </c>
      <c r="D39" s="31">
        <v>210884</v>
      </c>
      <c r="E39" s="29">
        <v>363.98578400000002</v>
      </c>
      <c r="F39" s="30">
        <v>0.79570657617785501</v>
      </c>
    </row>
    <row r="40" spans="1:6" x14ac:dyDescent="0.2">
      <c r="A40" s="27" t="s">
        <v>595</v>
      </c>
      <c r="B40" s="27" t="s">
        <v>594</v>
      </c>
      <c r="C40" s="27" t="s">
        <v>503</v>
      </c>
      <c r="D40" s="31">
        <v>55964</v>
      </c>
      <c r="E40" s="29">
        <v>348.34791799999999</v>
      </c>
      <c r="F40" s="30">
        <v>0.76152075530088303</v>
      </c>
    </row>
    <row r="41" spans="1:6" x14ac:dyDescent="0.2">
      <c r="A41" s="27" t="s">
        <v>557</v>
      </c>
      <c r="B41" s="27" t="s">
        <v>556</v>
      </c>
      <c r="C41" s="27" t="s">
        <v>94</v>
      </c>
      <c r="D41" s="31">
        <v>37745</v>
      </c>
      <c r="E41" s="29">
        <v>329.17414500000001</v>
      </c>
      <c r="F41" s="30">
        <v>0.71960511480916201</v>
      </c>
    </row>
    <row r="42" spans="1:6" x14ac:dyDescent="0.2">
      <c r="A42" s="27" t="s">
        <v>555</v>
      </c>
      <c r="B42" s="27" t="s">
        <v>554</v>
      </c>
      <c r="C42" s="27" t="s">
        <v>503</v>
      </c>
      <c r="D42" s="31">
        <v>26119</v>
      </c>
      <c r="E42" s="29">
        <v>322.11256750000001</v>
      </c>
      <c r="F42" s="30">
        <v>0.70416785351507905</v>
      </c>
    </row>
    <row r="43" spans="1:6" x14ac:dyDescent="0.2">
      <c r="A43" s="27" t="s">
        <v>698</v>
      </c>
      <c r="B43" s="27" t="s">
        <v>697</v>
      </c>
      <c r="C43" s="27" t="s">
        <v>435</v>
      </c>
      <c r="D43" s="31">
        <v>43067</v>
      </c>
      <c r="E43" s="29">
        <v>308.488921</v>
      </c>
      <c r="F43" s="30">
        <v>0.67438530269003805</v>
      </c>
    </row>
    <row r="44" spans="1:6" x14ac:dyDescent="0.2">
      <c r="A44" s="27" t="s">
        <v>137</v>
      </c>
      <c r="B44" s="27" t="s">
        <v>136</v>
      </c>
      <c r="C44" s="27" t="s">
        <v>138</v>
      </c>
      <c r="D44" s="31">
        <v>7167</v>
      </c>
      <c r="E44" s="29">
        <v>308.38167600000003</v>
      </c>
      <c r="F44" s="30">
        <v>0.67415085520468798</v>
      </c>
    </row>
    <row r="45" spans="1:6" x14ac:dyDescent="0.2">
      <c r="A45" s="27" t="s">
        <v>700</v>
      </c>
      <c r="B45" s="27" t="s">
        <v>699</v>
      </c>
      <c r="C45" s="27" t="s">
        <v>138</v>
      </c>
      <c r="D45" s="31">
        <v>7601</v>
      </c>
      <c r="E45" s="29">
        <v>306.78396099999998</v>
      </c>
      <c r="F45" s="30">
        <v>0.67065810249773605</v>
      </c>
    </row>
    <row r="46" spans="1:6" x14ac:dyDescent="0.2">
      <c r="A46" s="27" t="s">
        <v>549</v>
      </c>
      <c r="B46" s="27" t="s">
        <v>548</v>
      </c>
      <c r="C46" s="27" t="s">
        <v>138</v>
      </c>
      <c r="D46" s="31">
        <v>30471</v>
      </c>
      <c r="E46" s="29">
        <v>287.95094999999998</v>
      </c>
      <c r="F46" s="30">
        <v>0.62948739924320996</v>
      </c>
    </row>
    <row r="47" spans="1:6" x14ac:dyDescent="0.2">
      <c r="A47" s="27" t="s">
        <v>174</v>
      </c>
      <c r="B47" s="27" t="s">
        <v>173</v>
      </c>
      <c r="C47" s="27" t="s">
        <v>154</v>
      </c>
      <c r="D47" s="31">
        <v>7845</v>
      </c>
      <c r="E47" s="29">
        <v>279.6467925</v>
      </c>
      <c r="F47" s="30">
        <v>0.61133374318622902</v>
      </c>
    </row>
    <row r="48" spans="1:6" x14ac:dyDescent="0.2">
      <c r="A48" s="27" t="s">
        <v>282</v>
      </c>
      <c r="B48" s="27" t="s">
        <v>281</v>
      </c>
      <c r="C48" s="27" t="s">
        <v>114</v>
      </c>
      <c r="D48" s="31">
        <v>36346</v>
      </c>
      <c r="E48" s="29">
        <v>264.34445799999997</v>
      </c>
      <c r="F48" s="30">
        <v>0.57788142518986596</v>
      </c>
    </row>
    <row r="49" spans="1:9" x14ac:dyDescent="0.2">
      <c r="A49" s="27" t="s">
        <v>702</v>
      </c>
      <c r="B49" s="27" t="s">
        <v>701</v>
      </c>
      <c r="C49" s="27" t="s">
        <v>114</v>
      </c>
      <c r="D49" s="31">
        <v>7053</v>
      </c>
      <c r="E49" s="29">
        <v>249.34470899999999</v>
      </c>
      <c r="F49" s="30">
        <v>0.54509058707208602</v>
      </c>
    </row>
    <row r="50" spans="1:9" x14ac:dyDescent="0.2">
      <c r="A50" s="27" t="s">
        <v>704</v>
      </c>
      <c r="B50" s="27" t="s">
        <v>703</v>
      </c>
      <c r="C50" s="27" t="s">
        <v>246</v>
      </c>
      <c r="D50" s="31">
        <v>31988</v>
      </c>
      <c r="E50" s="29">
        <v>248.38682</v>
      </c>
      <c r="F50" s="30">
        <v>0.542996553156332</v>
      </c>
    </row>
    <row r="51" spans="1:9" x14ac:dyDescent="0.2">
      <c r="A51" s="27" t="s">
        <v>706</v>
      </c>
      <c r="B51" s="27" t="s">
        <v>705</v>
      </c>
      <c r="C51" s="27" t="s">
        <v>154</v>
      </c>
      <c r="D51" s="31">
        <v>8256</v>
      </c>
      <c r="E51" s="29">
        <v>218.41247999999999</v>
      </c>
      <c r="F51" s="30">
        <v>0.47746987463475798</v>
      </c>
    </row>
    <row r="52" spans="1:9" x14ac:dyDescent="0.2">
      <c r="A52" s="27" t="s">
        <v>148</v>
      </c>
      <c r="B52" s="27" t="s">
        <v>147</v>
      </c>
      <c r="C52" s="27" t="s">
        <v>149</v>
      </c>
      <c r="D52" s="31">
        <v>50943</v>
      </c>
      <c r="E52" s="29">
        <v>202.2691815</v>
      </c>
      <c r="F52" s="30">
        <v>0.44217913158295802</v>
      </c>
    </row>
    <row r="53" spans="1:9" x14ac:dyDescent="0.2">
      <c r="A53" s="27" t="s">
        <v>268</v>
      </c>
      <c r="B53" s="27" t="s">
        <v>267</v>
      </c>
      <c r="C53" s="27" t="s">
        <v>154</v>
      </c>
      <c r="D53" s="31">
        <v>7354</v>
      </c>
      <c r="E53" s="29">
        <v>200.345022</v>
      </c>
      <c r="F53" s="30">
        <v>0.43797274101753703</v>
      </c>
    </row>
    <row r="54" spans="1:9" x14ac:dyDescent="0.2">
      <c r="A54" s="27" t="s">
        <v>708</v>
      </c>
      <c r="B54" s="27" t="s">
        <v>707</v>
      </c>
      <c r="C54" s="27" t="s">
        <v>117</v>
      </c>
      <c r="D54" s="31">
        <v>804</v>
      </c>
      <c r="E54" s="29">
        <v>195.107484</v>
      </c>
      <c r="F54" s="30">
        <v>0.42652299871226701</v>
      </c>
    </row>
    <row r="55" spans="1:9" x14ac:dyDescent="0.2">
      <c r="A55" s="27" t="s">
        <v>226</v>
      </c>
      <c r="B55" s="27" t="s">
        <v>225</v>
      </c>
      <c r="C55" s="27" t="s">
        <v>227</v>
      </c>
      <c r="D55" s="31">
        <v>117800</v>
      </c>
      <c r="E55" s="29">
        <v>188.24440000000001</v>
      </c>
      <c r="F55" s="30">
        <v>0.41151966256092798</v>
      </c>
    </row>
    <row r="56" spans="1:9" x14ac:dyDescent="0.2">
      <c r="A56" s="27" t="s">
        <v>229</v>
      </c>
      <c r="B56" s="27" t="s">
        <v>228</v>
      </c>
      <c r="C56" s="27" t="s">
        <v>149</v>
      </c>
      <c r="D56" s="31">
        <v>141610</v>
      </c>
      <c r="E56" s="29">
        <v>177.29571999999999</v>
      </c>
      <c r="F56" s="30">
        <v>0.387584835819268</v>
      </c>
    </row>
    <row r="57" spans="1:9" x14ac:dyDescent="0.2">
      <c r="A57" s="27" t="s">
        <v>710</v>
      </c>
      <c r="B57" s="27" t="s">
        <v>709</v>
      </c>
      <c r="C57" s="27" t="s">
        <v>94</v>
      </c>
      <c r="D57" s="31">
        <v>92088</v>
      </c>
      <c r="E57" s="29">
        <v>9.2088000000000003E-5</v>
      </c>
      <c r="F57" s="30">
        <v>2.0131288200823299E-7</v>
      </c>
    </row>
    <row r="58" spans="1:9" x14ac:dyDescent="0.2">
      <c r="A58" s="26" t="s">
        <v>33</v>
      </c>
      <c r="B58" s="26"/>
      <c r="C58" s="26"/>
      <c r="D58" s="32"/>
      <c r="E58" s="33">
        <f>SUM(E7:E57)</f>
        <v>45308.133308087992</v>
      </c>
      <c r="F58" s="34">
        <f>SUM(F7:F57)</f>
        <v>99.047768380944618</v>
      </c>
      <c r="G58" s="18"/>
      <c r="H58" s="18"/>
      <c r="I58" s="18"/>
    </row>
    <row r="59" spans="1:9" x14ac:dyDescent="0.2">
      <c r="A59" s="27"/>
      <c r="B59" s="27"/>
      <c r="C59" s="27"/>
      <c r="D59" s="28"/>
      <c r="E59" s="29"/>
      <c r="F59" s="30"/>
    </row>
    <row r="60" spans="1:9" x14ac:dyDescent="0.2">
      <c r="A60" s="26" t="s">
        <v>35</v>
      </c>
      <c r="B60" s="26"/>
      <c r="C60" s="26"/>
      <c r="D60" s="32"/>
      <c r="E60" s="33">
        <f>E58</f>
        <v>45308.133308087992</v>
      </c>
      <c r="F60" s="34">
        <f>F58</f>
        <v>99.047768380944618</v>
      </c>
      <c r="G60" s="18"/>
      <c r="H60" s="18"/>
      <c r="I60" s="18"/>
    </row>
    <row r="61" spans="1:9" x14ac:dyDescent="0.2">
      <c r="A61" s="26"/>
      <c r="B61" s="26"/>
      <c r="C61" s="26"/>
      <c r="D61" s="32"/>
      <c r="E61" s="33"/>
      <c r="F61" s="34"/>
      <c r="G61" s="18"/>
      <c r="H61" s="18"/>
      <c r="I61" s="18"/>
    </row>
    <row r="62" spans="1:9" x14ac:dyDescent="0.2">
      <c r="A62" s="26" t="s">
        <v>37</v>
      </c>
      <c r="B62" s="26"/>
      <c r="C62" s="26"/>
      <c r="D62" s="32"/>
      <c r="E62" s="33">
        <f>E64-(E58)</f>
        <v>435.58616051200806</v>
      </c>
      <c r="F62" s="34">
        <f>F64-(F58)</f>
        <v>0.95223161905538234</v>
      </c>
      <c r="G62" s="18"/>
      <c r="H62" s="18"/>
      <c r="I62" s="18"/>
    </row>
    <row r="63" spans="1:9" x14ac:dyDescent="0.2">
      <c r="A63" s="26"/>
      <c r="B63" s="26"/>
      <c r="C63" s="26"/>
      <c r="D63" s="32"/>
      <c r="E63" s="33"/>
      <c r="F63" s="34"/>
      <c r="G63" s="18"/>
      <c r="H63" s="18"/>
      <c r="I63" s="18"/>
    </row>
    <row r="64" spans="1:9" x14ac:dyDescent="0.2">
      <c r="A64" s="35" t="s">
        <v>36</v>
      </c>
      <c r="B64" s="35"/>
      <c r="C64" s="35"/>
      <c r="D64" s="36"/>
      <c r="E64" s="37">
        <v>45743.7194686</v>
      </c>
      <c r="F64" s="38">
        <v>100</v>
      </c>
      <c r="G64" s="18"/>
      <c r="H64" s="18"/>
      <c r="I64" s="18"/>
    </row>
    <row r="65" spans="1:6" x14ac:dyDescent="0.2">
      <c r="F65" s="20" t="s">
        <v>538</v>
      </c>
    </row>
    <row r="67" spans="1:6" x14ac:dyDescent="0.2">
      <c r="A67" s="18" t="s">
        <v>39</v>
      </c>
    </row>
    <row r="68" spans="1:6" x14ac:dyDescent="0.2">
      <c r="A68" s="18" t="s">
        <v>40</v>
      </c>
    </row>
    <row r="69" spans="1:6" x14ac:dyDescent="0.2">
      <c r="A69" s="18" t="s">
        <v>41</v>
      </c>
      <c r="B69" s="18"/>
      <c r="C69" s="39" t="s">
        <v>43</v>
      </c>
      <c r="D69" s="19" t="s">
        <v>42</v>
      </c>
    </row>
    <row r="70" spans="1:6" x14ac:dyDescent="0.2">
      <c r="A70" s="9" t="s">
        <v>62</v>
      </c>
      <c r="C70" s="40">
        <v>124.7119</v>
      </c>
      <c r="D70" s="40">
        <v>137.03200000000001</v>
      </c>
    </row>
    <row r="71" spans="1:6" x14ac:dyDescent="0.2">
      <c r="A71" s="9" t="s">
        <v>84</v>
      </c>
      <c r="C71" s="40">
        <v>124.7119</v>
      </c>
      <c r="D71" s="40">
        <v>137.03200000000001</v>
      </c>
    </row>
    <row r="72" spans="1:6" x14ac:dyDescent="0.2">
      <c r="A72" s="9" t="s">
        <v>65</v>
      </c>
      <c r="C72" s="40">
        <v>129.0394</v>
      </c>
      <c r="D72" s="40">
        <v>142.06219999999999</v>
      </c>
    </row>
    <row r="73" spans="1:6" x14ac:dyDescent="0.2">
      <c r="A73" s="9" t="s">
        <v>85</v>
      </c>
      <c r="C73" s="40">
        <v>129.0394</v>
      </c>
      <c r="D73" s="40">
        <v>142.06219999999999</v>
      </c>
    </row>
    <row r="75" spans="1:6" x14ac:dyDescent="0.2">
      <c r="A75" s="9" t="s">
        <v>44</v>
      </c>
    </row>
    <row r="77" spans="1:6" x14ac:dyDescent="0.2">
      <c r="A77" s="18" t="s">
        <v>45</v>
      </c>
      <c r="D77" s="41" t="s">
        <v>46</v>
      </c>
    </row>
    <row r="79" spans="1:6" x14ac:dyDescent="0.2">
      <c r="A79" s="18" t="s">
        <v>213</v>
      </c>
      <c r="D79" s="45">
        <v>2.35E-2</v>
      </c>
    </row>
    <row r="81" spans="1:1" x14ac:dyDescent="0.2">
      <c r="A81" s="18" t="s">
        <v>777</v>
      </c>
    </row>
    <row r="82" spans="1:1" x14ac:dyDescent="0.2">
      <c r="A82" s="18"/>
    </row>
    <row r="83" spans="1:1" x14ac:dyDescent="0.2">
      <c r="A83" s="48" t="s">
        <v>798</v>
      </c>
    </row>
    <row r="84" spans="1:1" x14ac:dyDescent="0.2">
      <c r="A84" s="51"/>
    </row>
    <row r="85" spans="1:1" x14ac:dyDescent="0.2">
      <c r="A85" s="52"/>
    </row>
    <row r="86" spans="1:1" x14ac:dyDescent="0.2">
      <c r="A86" s="52"/>
    </row>
    <row r="87" spans="1:1" x14ac:dyDescent="0.2">
      <c r="A87" s="52"/>
    </row>
    <row r="88" spans="1:1" x14ac:dyDescent="0.2">
      <c r="A88" s="52"/>
    </row>
    <row r="89" spans="1:1" x14ac:dyDescent="0.2">
      <c r="A89" s="52"/>
    </row>
    <row r="90" spans="1:1" x14ac:dyDescent="0.2">
      <c r="A90" s="52"/>
    </row>
    <row r="91" spans="1:1" x14ac:dyDescent="0.2">
      <c r="A91" s="52"/>
    </row>
    <row r="92" spans="1:1" x14ac:dyDescent="0.2">
      <c r="A92" s="52"/>
    </row>
    <row r="93" spans="1:1" x14ac:dyDescent="0.2">
      <c r="A93" s="52"/>
    </row>
    <row r="94" spans="1:1" x14ac:dyDescent="0.2">
      <c r="A94" s="52"/>
    </row>
    <row r="95" spans="1:1" x14ac:dyDescent="0.2">
      <c r="A95" s="52"/>
    </row>
    <row r="96" spans="1:1" x14ac:dyDescent="0.2">
      <c r="A96" s="52"/>
    </row>
    <row r="97" spans="1:1" x14ac:dyDescent="0.2">
      <c r="A97" s="48" t="s">
        <v>782</v>
      </c>
    </row>
    <row r="98" spans="1:1" x14ac:dyDescent="0.2">
      <c r="A98" s="52"/>
    </row>
    <row r="99" spans="1:1" x14ac:dyDescent="0.2">
      <c r="A99" s="48" t="s">
        <v>799</v>
      </c>
    </row>
    <row r="100" spans="1:1" x14ac:dyDescent="0.2">
      <c r="A100" s="52"/>
    </row>
    <row r="101" spans="1:1" x14ac:dyDescent="0.2">
      <c r="A101" s="52"/>
    </row>
    <row r="102" spans="1:1" x14ac:dyDescent="0.2">
      <c r="A102" s="52"/>
    </row>
    <row r="103" spans="1:1" x14ac:dyDescent="0.2">
      <c r="A103" s="52"/>
    </row>
    <row r="104" spans="1:1" x14ac:dyDescent="0.2">
      <c r="A104" s="52"/>
    </row>
    <row r="105" spans="1:1" x14ac:dyDescent="0.2">
      <c r="A105" s="52"/>
    </row>
    <row r="106" spans="1:1" x14ac:dyDescent="0.2">
      <c r="A106" s="52"/>
    </row>
    <row r="107" spans="1:1" x14ac:dyDescent="0.2">
      <c r="A107" s="52"/>
    </row>
    <row r="108" spans="1:1" x14ac:dyDescent="0.2">
      <c r="A108" s="52"/>
    </row>
    <row r="109" spans="1:1" x14ac:dyDescent="0.2">
      <c r="A109" s="52"/>
    </row>
    <row r="110" spans="1:1" x14ac:dyDescent="0.2">
      <c r="A110" s="52"/>
    </row>
    <row r="111" spans="1:1" x14ac:dyDescent="0.2">
      <c r="A111" s="52"/>
    </row>
  </sheetData>
  <mergeCells count="1">
    <mergeCell ref="A1:F1"/>
  </mergeCells>
  <conditionalFormatting sqref="F2:F3 F5:F65536">
    <cfRule type="cellIs" dxfId="34" priority="1" stopIfTrue="1" operator="between">
      <formula>0.009</formula>
      <formula>-0.009</formula>
    </cfRule>
  </conditionalFormatting>
  <hyperlinks>
    <hyperlink ref="A84" r:id="rId1" tooltip="https://www.franklintempletonindia.com/downloadsServlet/pdf/product-labels-jg9o5k7l" display="https://www.franklintempletonindia.com/downloadsServlet/pdf/product-labels-jg9o5k7l" xr:uid="{00000000-0004-0000-1F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I129"/>
  <sheetViews>
    <sheetView showGridLines="0" workbookViewId="0">
      <selection sqref="A1:F1"/>
    </sheetView>
  </sheetViews>
  <sheetFormatPr defaultColWidth="9.21875" defaultRowHeight="10.199999999999999" x14ac:dyDescent="0.2"/>
  <cols>
    <col min="1" max="1" width="38.77734375" style="9" bestFit="1" customWidth="1"/>
    <col min="2" max="2" width="32.77734375" style="9" customWidth="1"/>
    <col min="3" max="3" width="24.77734375" style="9" bestFit="1" customWidth="1"/>
    <col min="4" max="4" width="15.21875" style="10" bestFit="1" customWidth="1"/>
    <col min="5" max="5" width="23" style="13" bestFit="1" customWidth="1"/>
    <col min="6" max="6" width="14.77734375" style="14" bestFit="1" customWidth="1"/>
    <col min="7" max="16384" width="9.21875" style="9"/>
  </cols>
  <sheetData>
    <row r="1" spans="1:6" s="1" customFormat="1" ht="13.8" x14ac:dyDescent="0.2">
      <c r="A1" s="77" t="s">
        <v>22</v>
      </c>
      <c r="B1" s="78"/>
      <c r="C1" s="78"/>
      <c r="D1" s="78"/>
      <c r="E1" s="78"/>
      <c r="F1" s="78"/>
    </row>
    <row r="2" spans="1:6" s="1" customFormat="1" ht="11.4" x14ac:dyDescent="0.2">
      <c r="D2" s="6"/>
      <c r="E2" s="7"/>
      <c r="F2" s="12"/>
    </row>
    <row r="3" spans="1:6" s="1" customFormat="1" ht="12" x14ac:dyDescent="0.2">
      <c r="A3" s="11" t="s">
        <v>7</v>
      </c>
      <c r="B3" s="2"/>
      <c r="C3" s="3"/>
      <c r="D3" s="4"/>
      <c r="E3" s="5"/>
      <c r="F3" s="12"/>
    </row>
    <row r="4" spans="1:6" s="1" customFormat="1" ht="17.55" customHeight="1" x14ac:dyDescent="0.2">
      <c r="A4" s="8" t="s">
        <v>2</v>
      </c>
      <c r="B4" s="8" t="s">
        <v>0</v>
      </c>
      <c r="C4" s="17" t="s">
        <v>257</v>
      </c>
      <c r="D4" s="16" t="s">
        <v>1</v>
      </c>
      <c r="E4" s="15" t="s">
        <v>3</v>
      </c>
      <c r="F4" s="15" t="s">
        <v>4</v>
      </c>
    </row>
    <row r="5" spans="1:6" x14ac:dyDescent="0.2">
      <c r="A5" s="21" t="s">
        <v>91</v>
      </c>
      <c r="B5" s="22"/>
      <c r="C5" s="22"/>
      <c r="D5" s="23"/>
      <c r="E5" s="24"/>
      <c r="F5" s="25"/>
    </row>
    <row r="6" spans="1:6" x14ac:dyDescent="0.2">
      <c r="A6" s="26" t="s">
        <v>32</v>
      </c>
      <c r="B6" s="27"/>
      <c r="C6" s="27"/>
      <c r="D6" s="28"/>
      <c r="E6" s="29"/>
      <c r="F6" s="30"/>
    </row>
    <row r="7" spans="1:6" x14ac:dyDescent="0.2">
      <c r="A7" s="27" t="s">
        <v>96</v>
      </c>
      <c r="B7" s="27" t="s">
        <v>95</v>
      </c>
      <c r="C7" s="27" t="s">
        <v>97</v>
      </c>
      <c r="D7" s="31">
        <v>2300000</v>
      </c>
      <c r="E7" s="29">
        <v>39932.6</v>
      </c>
      <c r="F7" s="30">
        <v>8.0115346733019592</v>
      </c>
    </row>
    <row r="8" spans="1:6" x14ac:dyDescent="0.2">
      <c r="A8" s="27" t="s">
        <v>99</v>
      </c>
      <c r="B8" s="27" t="s">
        <v>98</v>
      </c>
      <c r="C8" s="27" t="s">
        <v>94</v>
      </c>
      <c r="D8" s="31">
        <v>5000000</v>
      </c>
      <c r="E8" s="29">
        <v>38652.5</v>
      </c>
      <c r="F8" s="30">
        <v>7.7547127900463302</v>
      </c>
    </row>
    <row r="9" spans="1:6" x14ac:dyDescent="0.2">
      <c r="A9" s="27" t="s">
        <v>93</v>
      </c>
      <c r="B9" s="27" t="s">
        <v>92</v>
      </c>
      <c r="C9" s="27" t="s">
        <v>94</v>
      </c>
      <c r="D9" s="31">
        <v>4800000</v>
      </c>
      <c r="E9" s="29">
        <v>37862.400000000001</v>
      </c>
      <c r="F9" s="30">
        <v>7.5961978537442603</v>
      </c>
    </row>
    <row r="10" spans="1:6" x14ac:dyDescent="0.2">
      <c r="A10" s="27" t="s">
        <v>101</v>
      </c>
      <c r="B10" s="27" t="s">
        <v>100</v>
      </c>
      <c r="C10" s="27" t="s">
        <v>94</v>
      </c>
      <c r="D10" s="31">
        <v>2400000</v>
      </c>
      <c r="E10" s="29">
        <v>35656.800000000003</v>
      </c>
      <c r="F10" s="30">
        <v>7.1536962165998004</v>
      </c>
    </row>
    <row r="11" spans="1:6" x14ac:dyDescent="0.2">
      <c r="A11" s="27" t="s">
        <v>106</v>
      </c>
      <c r="B11" s="27" t="s">
        <v>105</v>
      </c>
      <c r="C11" s="27" t="s">
        <v>107</v>
      </c>
      <c r="D11" s="31">
        <v>1300000</v>
      </c>
      <c r="E11" s="29">
        <v>24819.599999999999</v>
      </c>
      <c r="F11" s="30">
        <v>4.9794675522627001</v>
      </c>
    </row>
    <row r="12" spans="1:6" x14ac:dyDescent="0.2">
      <c r="A12" s="27" t="s">
        <v>172</v>
      </c>
      <c r="B12" s="27" t="s">
        <v>171</v>
      </c>
      <c r="C12" s="27" t="s">
        <v>125</v>
      </c>
      <c r="D12" s="31">
        <v>9500000</v>
      </c>
      <c r="E12" s="29">
        <v>23374.75</v>
      </c>
      <c r="F12" s="30">
        <v>4.6895924659242096</v>
      </c>
    </row>
    <row r="13" spans="1:6" x14ac:dyDescent="0.2">
      <c r="A13" s="27" t="s">
        <v>103</v>
      </c>
      <c r="B13" s="27" t="s">
        <v>102</v>
      </c>
      <c r="C13" s="27" t="s">
        <v>104</v>
      </c>
      <c r="D13" s="31">
        <v>2936108</v>
      </c>
      <c r="E13" s="29">
        <v>21413.035639999998</v>
      </c>
      <c r="F13" s="30">
        <v>4.2960207321965198</v>
      </c>
    </row>
    <row r="14" spans="1:6" x14ac:dyDescent="0.2">
      <c r="A14" s="27" t="s">
        <v>129</v>
      </c>
      <c r="B14" s="27" t="s">
        <v>128</v>
      </c>
      <c r="C14" s="27" t="s">
        <v>117</v>
      </c>
      <c r="D14" s="31">
        <v>830000</v>
      </c>
      <c r="E14" s="29">
        <v>14338.25</v>
      </c>
      <c r="F14" s="30">
        <v>2.8766318003203399</v>
      </c>
    </row>
    <row r="15" spans="1:6" x14ac:dyDescent="0.2">
      <c r="A15" s="27" t="s">
        <v>127</v>
      </c>
      <c r="B15" s="27" t="s">
        <v>126</v>
      </c>
      <c r="C15" s="27" t="s">
        <v>114</v>
      </c>
      <c r="D15" s="31">
        <v>870000</v>
      </c>
      <c r="E15" s="29">
        <v>14087.04</v>
      </c>
      <c r="F15" s="30">
        <v>2.8262324367607299</v>
      </c>
    </row>
    <row r="16" spans="1:6" x14ac:dyDescent="0.2">
      <c r="A16" s="27" t="s">
        <v>109</v>
      </c>
      <c r="B16" s="27" t="s">
        <v>108</v>
      </c>
      <c r="C16" s="27" t="s">
        <v>94</v>
      </c>
      <c r="D16" s="31">
        <v>2500000</v>
      </c>
      <c r="E16" s="29">
        <v>13457.5</v>
      </c>
      <c r="F16" s="30">
        <v>2.6999300788318599</v>
      </c>
    </row>
    <row r="17" spans="1:6" x14ac:dyDescent="0.2">
      <c r="A17" s="27" t="s">
        <v>119</v>
      </c>
      <c r="B17" s="27" t="s">
        <v>118</v>
      </c>
      <c r="C17" s="27" t="s">
        <v>97</v>
      </c>
      <c r="D17" s="31">
        <v>1150000</v>
      </c>
      <c r="E17" s="29">
        <v>12643.1</v>
      </c>
      <c r="F17" s="30">
        <v>2.5365399204665899</v>
      </c>
    </row>
    <row r="18" spans="1:6" x14ac:dyDescent="0.2">
      <c r="A18" s="27" t="s">
        <v>567</v>
      </c>
      <c r="B18" s="27" t="s">
        <v>566</v>
      </c>
      <c r="C18" s="27" t="s">
        <v>114</v>
      </c>
      <c r="D18" s="31">
        <v>1200000</v>
      </c>
      <c r="E18" s="29">
        <v>10396.799999999999</v>
      </c>
      <c r="F18" s="30">
        <v>2.0858727879323098</v>
      </c>
    </row>
    <row r="19" spans="1:6" x14ac:dyDescent="0.2">
      <c r="A19" s="27" t="s">
        <v>113</v>
      </c>
      <c r="B19" s="27" t="s">
        <v>112</v>
      </c>
      <c r="C19" s="27" t="s">
        <v>114</v>
      </c>
      <c r="D19" s="31">
        <v>450000</v>
      </c>
      <c r="E19" s="29">
        <v>10231.875</v>
      </c>
      <c r="F19" s="30">
        <v>2.0527844752255402</v>
      </c>
    </row>
    <row r="20" spans="1:6" x14ac:dyDescent="0.2">
      <c r="A20" s="27" t="s">
        <v>111</v>
      </c>
      <c r="B20" s="27" t="s">
        <v>110</v>
      </c>
      <c r="C20" s="27" t="s">
        <v>94</v>
      </c>
      <c r="D20" s="31">
        <v>500000</v>
      </c>
      <c r="E20" s="29">
        <v>9286.25</v>
      </c>
      <c r="F20" s="30">
        <v>1.86306711458684</v>
      </c>
    </row>
    <row r="21" spans="1:6" x14ac:dyDescent="0.2">
      <c r="A21" s="27" t="s">
        <v>151</v>
      </c>
      <c r="B21" s="27" t="s">
        <v>150</v>
      </c>
      <c r="C21" s="27" t="s">
        <v>94</v>
      </c>
      <c r="D21" s="31">
        <v>5900000</v>
      </c>
      <c r="E21" s="29">
        <v>8481.25</v>
      </c>
      <c r="F21" s="30">
        <v>1.7015628445916899</v>
      </c>
    </row>
    <row r="22" spans="1:6" x14ac:dyDescent="0.2">
      <c r="A22" s="27" t="s">
        <v>160</v>
      </c>
      <c r="B22" s="27" t="s">
        <v>159</v>
      </c>
      <c r="C22" s="27" t="s">
        <v>154</v>
      </c>
      <c r="D22" s="31">
        <v>1500000</v>
      </c>
      <c r="E22" s="29">
        <v>7766.25</v>
      </c>
      <c r="F22" s="30">
        <v>1.5581149526084299</v>
      </c>
    </row>
    <row r="23" spans="1:6" x14ac:dyDescent="0.2">
      <c r="A23" s="27" t="s">
        <v>234</v>
      </c>
      <c r="B23" s="27" t="s">
        <v>233</v>
      </c>
      <c r="C23" s="27" t="s">
        <v>97</v>
      </c>
      <c r="D23" s="31">
        <v>500000</v>
      </c>
      <c r="E23" s="29">
        <v>7395</v>
      </c>
      <c r="F23" s="30">
        <v>1.48363239330943</v>
      </c>
    </row>
    <row r="24" spans="1:6" x14ac:dyDescent="0.2">
      <c r="A24" s="27" t="s">
        <v>221</v>
      </c>
      <c r="B24" s="27" t="s">
        <v>220</v>
      </c>
      <c r="C24" s="27" t="s">
        <v>222</v>
      </c>
      <c r="D24" s="31">
        <v>3500000</v>
      </c>
      <c r="E24" s="29">
        <v>7339.5</v>
      </c>
      <c r="F24" s="30">
        <v>1.4724976268687699</v>
      </c>
    </row>
    <row r="25" spans="1:6" x14ac:dyDescent="0.2">
      <c r="A25" s="27" t="s">
        <v>131</v>
      </c>
      <c r="B25" s="27" t="s">
        <v>130</v>
      </c>
      <c r="C25" s="27" t="s">
        <v>132</v>
      </c>
      <c r="D25" s="31">
        <v>5000000</v>
      </c>
      <c r="E25" s="29">
        <v>7215</v>
      </c>
      <c r="F25" s="30">
        <v>1.44751963728567</v>
      </c>
    </row>
    <row r="26" spans="1:6" x14ac:dyDescent="0.2">
      <c r="A26" s="27" t="s">
        <v>153</v>
      </c>
      <c r="B26" s="27" t="s">
        <v>152</v>
      </c>
      <c r="C26" s="27" t="s">
        <v>154</v>
      </c>
      <c r="D26" s="31">
        <v>800000</v>
      </c>
      <c r="E26" s="29">
        <v>7086.4</v>
      </c>
      <c r="F26" s="30">
        <v>1.42171907937092</v>
      </c>
    </row>
    <row r="27" spans="1:6" x14ac:dyDescent="0.2">
      <c r="A27" s="27" t="s">
        <v>143</v>
      </c>
      <c r="B27" s="27" t="s">
        <v>142</v>
      </c>
      <c r="C27" s="27" t="s">
        <v>144</v>
      </c>
      <c r="D27" s="31">
        <v>2200000</v>
      </c>
      <c r="E27" s="29">
        <v>6458.1</v>
      </c>
      <c r="F27" s="30">
        <v>1.29566549820576</v>
      </c>
    </row>
    <row r="28" spans="1:6" x14ac:dyDescent="0.2">
      <c r="A28" s="27" t="s">
        <v>206</v>
      </c>
      <c r="B28" s="27" t="s">
        <v>205</v>
      </c>
      <c r="C28" s="27" t="s">
        <v>114</v>
      </c>
      <c r="D28" s="31">
        <v>1200000</v>
      </c>
      <c r="E28" s="29">
        <v>6441</v>
      </c>
      <c r="F28" s="30">
        <v>1.2922347863835</v>
      </c>
    </row>
    <row r="29" spans="1:6" x14ac:dyDescent="0.2">
      <c r="A29" s="27" t="s">
        <v>124</v>
      </c>
      <c r="B29" s="27" t="s">
        <v>123</v>
      </c>
      <c r="C29" s="27" t="s">
        <v>125</v>
      </c>
      <c r="D29" s="31">
        <v>4500000</v>
      </c>
      <c r="E29" s="29">
        <v>6392.25</v>
      </c>
      <c r="F29" s="30">
        <v>1.28245424829374</v>
      </c>
    </row>
    <row r="30" spans="1:6" x14ac:dyDescent="0.2">
      <c r="A30" s="27" t="s">
        <v>229</v>
      </c>
      <c r="B30" s="27" t="s">
        <v>228</v>
      </c>
      <c r="C30" s="27" t="s">
        <v>149</v>
      </c>
      <c r="D30" s="31">
        <v>5000000</v>
      </c>
      <c r="E30" s="29">
        <v>6260</v>
      </c>
      <c r="F30" s="30">
        <v>1.25592140393739</v>
      </c>
    </row>
    <row r="31" spans="1:6" x14ac:dyDescent="0.2">
      <c r="A31" s="27" t="s">
        <v>156</v>
      </c>
      <c r="B31" s="27" t="s">
        <v>155</v>
      </c>
      <c r="C31" s="27" t="s">
        <v>132</v>
      </c>
      <c r="D31" s="31">
        <v>2000000</v>
      </c>
      <c r="E31" s="29">
        <v>6017</v>
      </c>
      <c r="F31" s="30">
        <v>1.20716918330532</v>
      </c>
    </row>
    <row r="32" spans="1:6" x14ac:dyDescent="0.2">
      <c r="A32" s="27" t="s">
        <v>174</v>
      </c>
      <c r="B32" s="27" t="s">
        <v>173</v>
      </c>
      <c r="C32" s="27" t="s">
        <v>154</v>
      </c>
      <c r="D32" s="31">
        <v>160000</v>
      </c>
      <c r="E32" s="29">
        <v>5703.44</v>
      </c>
      <c r="F32" s="30">
        <v>1.1442607623119301</v>
      </c>
    </row>
    <row r="33" spans="1:6" x14ac:dyDescent="0.2">
      <c r="A33" s="27" t="s">
        <v>137</v>
      </c>
      <c r="B33" s="27" t="s">
        <v>136</v>
      </c>
      <c r="C33" s="27" t="s">
        <v>138</v>
      </c>
      <c r="D33" s="31">
        <v>127107</v>
      </c>
      <c r="E33" s="29">
        <v>5469.1599960000003</v>
      </c>
      <c r="F33" s="30">
        <v>1.0972580032802799</v>
      </c>
    </row>
    <row r="34" spans="1:6" x14ac:dyDescent="0.2">
      <c r="A34" s="27" t="s">
        <v>219</v>
      </c>
      <c r="B34" s="27" t="s">
        <v>218</v>
      </c>
      <c r="C34" s="27" t="s">
        <v>154</v>
      </c>
      <c r="D34" s="31">
        <v>2000000</v>
      </c>
      <c r="E34" s="29">
        <v>5214</v>
      </c>
      <c r="F34" s="30">
        <v>1.04606616615488</v>
      </c>
    </row>
    <row r="35" spans="1:6" x14ac:dyDescent="0.2">
      <c r="A35" s="27" t="s">
        <v>238</v>
      </c>
      <c r="B35" s="27" t="s">
        <v>237</v>
      </c>
      <c r="C35" s="27" t="s">
        <v>239</v>
      </c>
      <c r="D35" s="31">
        <v>600000</v>
      </c>
      <c r="E35" s="29">
        <v>5196.3</v>
      </c>
      <c r="F35" s="30">
        <v>1.0425150784792101</v>
      </c>
    </row>
    <row r="36" spans="1:6" x14ac:dyDescent="0.2">
      <c r="A36" s="27" t="s">
        <v>589</v>
      </c>
      <c r="B36" s="27" t="s">
        <v>588</v>
      </c>
      <c r="C36" s="27" t="s">
        <v>232</v>
      </c>
      <c r="D36" s="31">
        <v>2250570</v>
      </c>
      <c r="E36" s="29">
        <v>4792.5888150000001</v>
      </c>
      <c r="F36" s="30">
        <v>0.96151994776828098</v>
      </c>
    </row>
    <row r="37" spans="1:6" x14ac:dyDescent="0.2">
      <c r="A37" s="27" t="s">
        <v>158</v>
      </c>
      <c r="B37" s="27" t="s">
        <v>157</v>
      </c>
      <c r="C37" s="27" t="s">
        <v>114</v>
      </c>
      <c r="D37" s="31">
        <v>3400000</v>
      </c>
      <c r="E37" s="29">
        <v>4785.5</v>
      </c>
      <c r="F37" s="30">
        <v>0.96009774417610005</v>
      </c>
    </row>
    <row r="38" spans="1:6" x14ac:dyDescent="0.2">
      <c r="A38" s="27" t="s">
        <v>248</v>
      </c>
      <c r="B38" s="27" t="s">
        <v>247</v>
      </c>
      <c r="C38" s="27" t="s">
        <v>138</v>
      </c>
      <c r="D38" s="31">
        <v>503898</v>
      </c>
      <c r="E38" s="29">
        <v>4575.8977379999997</v>
      </c>
      <c r="F38" s="30">
        <v>0.91804599223368899</v>
      </c>
    </row>
    <row r="39" spans="1:6" x14ac:dyDescent="0.2">
      <c r="A39" s="27" t="s">
        <v>557</v>
      </c>
      <c r="B39" s="27" t="s">
        <v>556</v>
      </c>
      <c r="C39" s="27" t="s">
        <v>94</v>
      </c>
      <c r="D39" s="31">
        <v>500000</v>
      </c>
      <c r="E39" s="29">
        <v>4360.5</v>
      </c>
      <c r="F39" s="30">
        <v>0.87483151467555798</v>
      </c>
    </row>
    <row r="40" spans="1:6" x14ac:dyDescent="0.2">
      <c r="A40" s="27" t="s">
        <v>184</v>
      </c>
      <c r="B40" s="27" t="s">
        <v>183</v>
      </c>
      <c r="C40" s="27" t="s">
        <v>144</v>
      </c>
      <c r="D40" s="31">
        <v>4500000</v>
      </c>
      <c r="E40" s="29">
        <v>4068</v>
      </c>
      <c r="F40" s="30">
        <v>0.81614828613695001</v>
      </c>
    </row>
    <row r="41" spans="1:6" x14ac:dyDescent="0.2">
      <c r="A41" s="27" t="s">
        <v>146</v>
      </c>
      <c r="B41" s="27" t="s">
        <v>145</v>
      </c>
      <c r="C41" s="27" t="s">
        <v>132</v>
      </c>
      <c r="D41" s="31">
        <v>1800000</v>
      </c>
      <c r="E41" s="29">
        <v>3847.5</v>
      </c>
      <c r="F41" s="30">
        <v>0.77191016000784496</v>
      </c>
    </row>
    <row r="42" spans="1:6" x14ac:dyDescent="0.2">
      <c r="A42" s="27" t="s">
        <v>231</v>
      </c>
      <c r="B42" s="27" t="s">
        <v>230</v>
      </c>
      <c r="C42" s="27" t="s">
        <v>232</v>
      </c>
      <c r="D42" s="31">
        <v>770000</v>
      </c>
      <c r="E42" s="29">
        <v>3822.665</v>
      </c>
      <c r="F42" s="30">
        <v>0.766927602808678</v>
      </c>
    </row>
    <row r="43" spans="1:6" x14ac:dyDescent="0.2">
      <c r="A43" s="27" t="s">
        <v>236</v>
      </c>
      <c r="B43" s="27" t="s">
        <v>235</v>
      </c>
      <c r="C43" s="27" t="s">
        <v>117</v>
      </c>
      <c r="D43" s="31">
        <v>160000</v>
      </c>
      <c r="E43" s="29">
        <v>3657.2</v>
      </c>
      <c r="F43" s="30">
        <v>0.73373095183383796</v>
      </c>
    </row>
    <row r="44" spans="1:6" x14ac:dyDescent="0.2">
      <c r="A44" s="27" t="s">
        <v>178</v>
      </c>
      <c r="B44" s="27" t="s">
        <v>177</v>
      </c>
      <c r="C44" s="27" t="s">
        <v>114</v>
      </c>
      <c r="D44" s="31">
        <v>600000</v>
      </c>
      <c r="E44" s="29">
        <v>3402</v>
      </c>
      <c r="F44" s="30">
        <v>0.68253108884904201</v>
      </c>
    </row>
    <row r="45" spans="1:6" x14ac:dyDescent="0.2">
      <c r="A45" s="27" t="s">
        <v>517</v>
      </c>
      <c r="B45" s="27" t="s">
        <v>516</v>
      </c>
      <c r="C45" s="27" t="s">
        <v>368</v>
      </c>
      <c r="D45" s="31">
        <v>600000</v>
      </c>
      <c r="E45" s="29">
        <v>2929.8</v>
      </c>
      <c r="F45" s="30">
        <v>0.587795292213382</v>
      </c>
    </row>
    <row r="46" spans="1:6" x14ac:dyDescent="0.2">
      <c r="A46" s="27" t="s">
        <v>529</v>
      </c>
      <c r="B46" s="27" t="s">
        <v>528</v>
      </c>
      <c r="C46" s="27" t="s">
        <v>122</v>
      </c>
      <c r="D46" s="31">
        <v>150000</v>
      </c>
      <c r="E46" s="29">
        <v>2776.35</v>
      </c>
      <c r="F46" s="30">
        <v>0.55700916770312703</v>
      </c>
    </row>
    <row r="47" spans="1:6" x14ac:dyDescent="0.2">
      <c r="A47" s="27" t="s">
        <v>186</v>
      </c>
      <c r="B47" s="27" t="s">
        <v>185</v>
      </c>
      <c r="C47" s="27" t="s">
        <v>187</v>
      </c>
      <c r="D47" s="31">
        <v>175000</v>
      </c>
      <c r="E47" s="29">
        <v>2690.8</v>
      </c>
      <c r="F47" s="30">
        <v>0.53984557727072402</v>
      </c>
    </row>
    <row r="48" spans="1:6" x14ac:dyDescent="0.2">
      <c r="A48" s="27" t="s">
        <v>162</v>
      </c>
      <c r="B48" s="27" t="s">
        <v>161</v>
      </c>
      <c r="C48" s="27" t="s">
        <v>138</v>
      </c>
      <c r="D48" s="31">
        <v>650000</v>
      </c>
      <c r="E48" s="29">
        <v>2642.25</v>
      </c>
      <c r="F48" s="30">
        <v>0.53010516446542699</v>
      </c>
    </row>
    <row r="49" spans="1:9" x14ac:dyDescent="0.2">
      <c r="A49" s="27" t="s">
        <v>712</v>
      </c>
      <c r="B49" s="27" t="s">
        <v>711</v>
      </c>
      <c r="C49" s="27" t="s">
        <v>141</v>
      </c>
      <c r="D49" s="31">
        <v>600000</v>
      </c>
      <c r="E49" s="29">
        <v>2613.9</v>
      </c>
      <c r="F49" s="30">
        <v>0.52441740539168502</v>
      </c>
    </row>
    <row r="50" spans="1:9" x14ac:dyDescent="0.2">
      <c r="A50" s="27" t="s">
        <v>176</v>
      </c>
      <c r="B50" s="27" t="s">
        <v>175</v>
      </c>
      <c r="C50" s="27" t="s">
        <v>168</v>
      </c>
      <c r="D50" s="31">
        <v>520000</v>
      </c>
      <c r="E50" s="29">
        <v>2596.62</v>
      </c>
      <c r="F50" s="30">
        <v>0.52095058081340395</v>
      </c>
    </row>
    <row r="51" spans="1:9" x14ac:dyDescent="0.2">
      <c r="A51" s="27" t="s">
        <v>250</v>
      </c>
      <c r="B51" s="27" t="s">
        <v>249</v>
      </c>
      <c r="C51" s="27" t="s">
        <v>232</v>
      </c>
      <c r="D51" s="31">
        <v>1500000</v>
      </c>
      <c r="E51" s="29">
        <v>2560.5</v>
      </c>
      <c r="F51" s="30">
        <v>0.51370395443797001</v>
      </c>
    </row>
    <row r="52" spans="1:9" x14ac:dyDescent="0.2">
      <c r="A52" s="27" t="s">
        <v>140</v>
      </c>
      <c r="B52" s="27" t="s">
        <v>139</v>
      </c>
      <c r="C52" s="27" t="s">
        <v>141</v>
      </c>
      <c r="D52" s="31">
        <v>290000</v>
      </c>
      <c r="E52" s="29">
        <v>2550.5500000000002</v>
      </c>
      <c r="F52" s="30">
        <v>0.511707721535545</v>
      </c>
    </row>
    <row r="53" spans="1:9" x14ac:dyDescent="0.2">
      <c r="A53" s="27" t="s">
        <v>471</v>
      </c>
      <c r="B53" s="27" t="s">
        <v>470</v>
      </c>
      <c r="C53" s="27" t="s">
        <v>122</v>
      </c>
      <c r="D53" s="31">
        <v>600000</v>
      </c>
      <c r="E53" s="29">
        <v>2546.6999999999998</v>
      </c>
      <c r="F53" s="30">
        <v>0.51093530980948199</v>
      </c>
    </row>
    <row r="54" spans="1:9" x14ac:dyDescent="0.2">
      <c r="A54" s="27" t="s">
        <v>277</v>
      </c>
      <c r="B54" s="27" t="s">
        <v>276</v>
      </c>
      <c r="C54" s="27" t="s">
        <v>149</v>
      </c>
      <c r="D54" s="31">
        <v>800000</v>
      </c>
      <c r="E54" s="29">
        <v>2512.8000000000002</v>
      </c>
      <c r="F54" s="30">
        <v>0.50413407409167399</v>
      </c>
    </row>
    <row r="55" spans="1:9" x14ac:dyDescent="0.2">
      <c r="A55" s="27" t="s">
        <v>507</v>
      </c>
      <c r="B55" s="27" t="s">
        <v>506</v>
      </c>
      <c r="C55" s="27" t="s">
        <v>135</v>
      </c>
      <c r="D55" s="31">
        <v>15000</v>
      </c>
      <c r="E55" s="29">
        <v>2480.085</v>
      </c>
      <c r="F55" s="30">
        <v>0.497570580684355</v>
      </c>
    </row>
    <row r="56" spans="1:9" x14ac:dyDescent="0.2">
      <c r="A56" s="27" t="s">
        <v>569</v>
      </c>
      <c r="B56" s="27" t="s">
        <v>568</v>
      </c>
      <c r="C56" s="27" t="s">
        <v>114</v>
      </c>
      <c r="D56" s="31">
        <v>500000</v>
      </c>
      <c r="E56" s="29">
        <v>2412.75</v>
      </c>
      <c r="F56" s="30">
        <v>0.48406140053513402</v>
      </c>
    </row>
    <row r="57" spans="1:9" x14ac:dyDescent="0.2">
      <c r="A57" s="27" t="s">
        <v>404</v>
      </c>
      <c r="B57" s="27" t="s">
        <v>403</v>
      </c>
      <c r="C57" s="27" t="s">
        <v>168</v>
      </c>
      <c r="D57" s="31">
        <v>4500000</v>
      </c>
      <c r="E57" s="29">
        <v>2331</v>
      </c>
      <c r="F57" s="30">
        <v>0.46766019050767699</v>
      </c>
    </row>
    <row r="58" spans="1:9" x14ac:dyDescent="0.2">
      <c r="A58" s="27" t="s">
        <v>241</v>
      </c>
      <c r="B58" s="27" t="s">
        <v>240</v>
      </c>
      <c r="C58" s="27" t="s">
        <v>125</v>
      </c>
      <c r="D58" s="31">
        <v>1000000</v>
      </c>
      <c r="E58" s="29">
        <v>2154</v>
      </c>
      <c r="F58" s="30">
        <v>0.43214931375098098</v>
      </c>
    </row>
    <row r="59" spans="1:9" x14ac:dyDescent="0.2">
      <c r="A59" s="27" t="s">
        <v>164</v>
      </c>
      <c r="B59" s="27" t="s">
        <v>163</v>
      </c>
      <c r="C59" s="27" t="s">
        <v>165</v>
      </c>
      <c r="D59" s="31">
        <v>813915</v>
      </c>
      <c r="E59" s="29">
        <v>1880.9575649999999</v>
      </c>
      <c r="F59" s="30">
        <v>0.377369786866047</v>
      </c>
    </row>
    <row r="60" spans="1:9" x14ac:dyDescent="0.2">
      <c r="A60" s="27" t="s">
        <v>251</v>
      </c>
      <c r="B60" s="27" t="s">
        <v>102</v>
      </c>
      <c r="C60" s="27" t="s">
        <v>104</v>
      </c>
      <c r="D60" s="31">
        <v>163901</v>
      </c>
      <c r="E60" s="29">
        <v>625.69206750000001</v>
      </c>
      <c r="F60" s="30">
        <v>0.12553036099793799</v>
      </c>
    </row>
    <row r="61" spans="1:9" x14ac:dyDescent="0.2">
      <c r="A61" s="26" t="s">
        <v>33</v>
      </c>
      <c r="B61" s="26"/>
      <c r="C61" s="26"/>
      <c r="D61" s="32"/>
      <c r="E61" s="33">
        <f>SUM(E7:E60)</f>
        <v>480203.75682149985</v>
      </c>
      <c r="F61" s="34">
        <f>SUM(F7:F60)</f>
        <v>96.34156173215149</v>
      </c>
      <c r="G61" s="18"/>
      <c r="H61" s="18"/>
      <c r="I61" s="18"/>
    </row>
    <row r="62" spans="1:9" x14ac:dyDescent="0.2">
      <c r="A62" s="27"/>
      <c r="B62" s="27"/>
      <c r="C62" s="27"/>
      <c r="D62" s="28"/>
      <c r="E62" s="29"/>
      <c r="F62" s="30"/>
    </row>
    <row r="63" spans="1:9" x14ac:dyDescent="0.2">
      <c r="A63" s="26" t="s">
        <v>216</v>
      </c>
      <c r="B63" s="27"/>
      <c r="C63" s="27"/>
      <c r="D63" s="28"/>
      <c r="E63" s="29"/>
      <c r="F63" s="30"/>
    </row>
    <row r="64" spans="1:9" x14ac:dyDescent="0.2">
      <c r="A64" s="27" t="s">
        <v>217</v>
      </c>
      <c r="B64" s="27" t="s">
        <v>753</v>
      </c>
      <c r="C64" s="27" t="s">
        <v>97</v>
      </c>
      <c r="D64" s="31">
        <v>30000</v>
      </c>
      <c r="E64" s="29">
        <v>3.0000000000000001E-3</v>
      </c>
      <c r="F64" s="30">
        <v>6.0187926706264696E-7</v>
      </c>
    </row>
    <row r="65" spans="1:9" x14ac:dyDescent="0.2">
      <c r="A65" s="27" t="s">
        <v>547</v>
      </c>
      <c r="B65" s="27" t="s">
        <v>769</v>
      </c>
      <c r="C65" s="27" t="s">
        <v>385</v>
      </c>
      <c r="D65" s="31">
        <v>3500</v>
      </c>
      <c r="E65" s="29">
        <v>3.5E-4</v>
      </c>
      <c r="F65" s="30">
        <v>7.0219247823975504E-8</v>
      </c>
    </row>
    <row r="66" spans="1:9" x14ac:dyDescent="0.2">
      <c r="A66" s="27"/>
      <c r="B66" s="27" t="s">
        <v>754</v>
      </c>
      <c r="C66" s="27" t="s">
        <v>141</v>
      </c>
      <c r="D66" s="31">
        <v>2900</v>
      </c>
      <c r="E66" s="29">
        <v>2.9E-4</v>
      </c>
      <c r="F66" s="30">
        <v>5.8181662482722597E-8</v>
      </c>
    </row>
    <row r="67" spans="1:9" x14ac:dyDescent="0.2">
      <c r="A67" s="26" t="s">
        <v>33</v>
      </c>
      <c r="B67" s="26"/>
      <c r="C67" s="26"/>
      <c r="D67" s="32"/>
      <c r="E67" s="33">
        <f>SUM(E63:E66)</f>
        <v>3.64E-3</v>
      </c>
      <c r="F67" s="34">
        <f>SUM(F63:F66)</f>
        <v>7.3028017736934502E-7</v>
      </c>
      <c r="G67" s="18"/>
      <c r="H67" s="18"/>
      <c r="I67" s="18"/>
    </row>
    <row r="68" spans="1:9" x14ac:dyDescent="0.2">
      <c r="A68" s="27"/>
      <c r="B68" s="27"/>
      <c r="C68" s="27"/>
      <c r="D68" s="28"/>
      <c r="E68" s="29"/>
      <c r="F68" s="30"/>
    </row>
    <row r="69" spans="1:9" x14ac:dyDescent="0.2">
      <c r="A69" s="26" t="s">
        <v>35</v>
      </c>
      <c r="B69" s="26"/>
      <c r="C69" s="26"/>
      <c r="D69" s="32"/>
      <c r="E69" s="33">
        <f>E61+E67</f>
        <v>480203.76046149986</v>
      </c>
      <c r="F69" s="34">
        <f>F61+F67</f>
        <v>96.341562462431668</v>
      </c>
      <c r="G69" s="18"/>
      <c r="H69" s="18"/>
      <c r="I69" s="18"/>
    </row>
    <row r="70" spans="1:9" x14ac:dyDescent="0.2">
      <c r="A70" s="26"/>
      <c r="B70" s="26"/>
      <c r="C70" s="26"/>
      <c r="D70" s="32"/>
      <c r="E70" s="33"/>
      <c r="F70" s="34"/>
      <c r="G70" s="18"/>
      <c r="H70" s="18"/>
      <c r="I70" s="18"/>
    </row>
    <row r="71" spans="1:9" x14ac:dyDescent="0.2">
      <c r="A71" s="26" t="s">
        <v>37</v>
      </c>
      <c r="B71" s="26"/>
      <c r="C71" s="26"/>
      <c r="D71" s="32"/>
      <c r="E71" s="33">
        <f>E73-(E61+E67)</f>
        <v>18235.073399800167</v>
      </c>
      <c r="F71" s="34">
        <f>F73-(F61+F67)</f>
        <v>3.6584375375683322</v>
      </c>
      <c r="G71" s="18"/>
      <c r="H71" s="18"/>
      <c r="I71" s="18"/>
    </row>
    <row r="72" spans="1:9" x14ac:dyDescent="0.2">
      <c r="A72" s="26"/>
      <c r="B72" s="26"/>
      <c r="C72" s="26"/>
      <c r="D72" s="32"/>
      <c r="E72" s="33"/>
      <c r="F72" s="34"/>
      <c r="G72" s="18"/>
      <c r="H72" s="18"/>
      <c r="I72" s="18"/>
    </row>
    <row r="73" spans="1:9" x14ac:dyDescent="0.2">
      <c r="A73" s="35" t="s">
        <v>36</v>
      </c>
      <c r="B73" s="35"/>
      <c r="C73" s="35"/>
      <c r="D73" s="36"/>
      <c r="E73" s="37">
        <v>498438.83386130002</v>
      </c>
      <c r="F73" s="38">
        <v>100</v>
      </c>
      <c r="G73" s="18"/>
      <c r="H73" s="18"/>
      <c r="I73" s="18"/>
    </row>
    <row r="74" spans="1:9" x14ac:dyDescent="0.2">
      <c r="F74" s="20" t="s">
        <v>538</v>
      </c>
    </row>
    <row r="75" spans="1:9" x14ac:dyDescent="0.2">
      <c r="A75" s="54" t="s">
        <v>38</v>
      </c>
      <c r="F75" s="20"/>
    </row>
    <row r="76" spans="1:9" x14ac:dyDescent="0.2">
      <c r="A76" s="54" t="s">
        <v>756</v>
      </c>
      <c r="F76" s="20"/>
    </row>
    <row r="78" spans="1:9" x14ac:dyDescent="0.2">
      <c r="A78" s="18" t="s">
        <v>39</v>
      </c>
    </row>
    <row r="79" spans="1:9" x14ac:dyDescent="0.2">
      <c r="A79" s="18" t="s">
        <v>40</v>
      </c>
    </row>
    <row r="80" spans="1:9" x14ac:dyDescent="0.2">
      <c r="A80" s="18" t="s">
        <v>41</v>
      </c>
      <c r="B80" s="18"/>
      <c r="C80" s="39" t="s">
        <v>43</v>
      </c>
      <c r="D80" s="19" t="s">
        <v>42</v>
      </c>
    </row>
    <row r="81" spans="1:4" x14ac:dyDescent="0.2">
      <c r="A81" s="9" t="s">
        <v>62</v>
      </c>
      <c r="C81" s="40">
        <v>785.63210000000004</v>
      </c>
      <c r="D81" s="40">
        <v>877.35699999999997</v>
      </c>
    </row>
    <row r="82" spans="1:4" x14ac:dyDescent="0.2">
      <c r="A82" s="9" t="s">
        <v>84</v>
      </c>
      <c r="C82" s="40">
        <v>48.108199999999997</v>
      </c>
      <c r="D82" s="40">
        <v>49.637900000000002</v>
      </c>
    </row>
    <row r="83" spans="1:4" x14ac:dyDescent="0.2">
      <c r="A83" s="9" t="s">
        <v>65</v>
      </c>
      <c r="C83" s="40">
        <v>847.92690000000005</v>
      </c>
      <c r="D83" s="40">
        <v>950.87750000000005</v>
      </c>
    </row>
    <row r="84" spans="1:4" x14ac:dyDescent="0.2">
      <c r="A84" s="9" t="s">
        <v>85</v>
      </c>
      <c r="C84" s="40">
        <v>53.633099999999999</v>
      </c>
      <c r="D84" s="40">
        <v>56.055999999999997</v>
      </c>
    </row>
    <row r="86" spans="1:4" x14ac:dyDescent="0.2">
      <c r="A86" s="18" t="s">
        <v>45</v>
      </c>
    </row>
    <row r="87" spans="1:4" x14ac:dyDescent="0.2">
      <c r="A87" s="79" t="s">
        <v>59</v>
      </c>
      <c r="B87" s="80"/>
      <c r="C87" s="43" t="s">
        <v>60</v>
      </c>
    </row>
    <row r="88" spans="1:4" x14ac:dyDescent="0.2">
      <c r="A88" s="75" t="s">
        <v>84</v>
      </c>
      <c r="B88" s="76"/>
      <c r="C88" s="44">
        <v>4.25</v>
      </c>
    </row>
    <row r="89" spans="1:4" x14ac:dyDescent="0.2">
      <c r="A89" s="75" t="s">
        <v>85</v>
      </c>
      <c r="B89" s="76"/>
      <c r="C89" s="44">
        <v>4.25</v>
      </c>
    </row>
    <row r="90" spans="1:4" x14ac:dyDescent="0.2">
      <c r="A90" s="9" t="s">
        <v>61</v>
      </c>
    </row>
    <row r="91" spans="1:4" x14ac:dyDescent="0.2">
      <c r="A91" s="9" t="s">
        <v>44</v>
      </c>
    </row>
    <row r="93" spans="1:4" x14ac:dyDescent="0.2">
      <c r="A93" s="18" t="s">
        <v>213</v>
      </c>
      <c r="D93" s="45">
        <v>0.19059999999999999</v>
      </c>
    </row>
    <row r="95" spans="1:4" x14ac:dyDescent="0.2">
      <c r="A95" s="18" t="s">
        <v>761</v>
      </c>
      <c r="D95" s="41" t="s">
        <v>771</v>
      </c>
    </row>
    <row r="96" spans="1:4" x14ac:dyDescent="0.2">
      <c r="A96" s="9" t="s">
        <v>759</v>
      </c>
      <c r="D96" s="41"/>
    </row>
    <row r="97" spans="1:4" x14ac:dyDescent="0.2">
      <c r="A97" s="50" t="s">
        <v>760</v>
      </c>
      <c r="D97" s="41"/>
    </row>
    <row r="99" spans="1:4" x14ac:dyDescent="0.2">
      <c r="A99" s="18" t="s">
        <v>767</v>
      </c>
    </row>
    <row r="100" spans="1:4" x14ac:dyDescent="0.2">
      <c r="A100" s="50"/>
    </row>
    <row r="101" spans="1:4" x14ac:dyDescent="0.2">
      <c r="A101" s="48" t="s">
        <v>798</v>
      </c>
    </row>
    <row r="102" spans="1:4" x14ac:dyDescent="0.2">
      <c r="A102" s="51"/>
    </row>
    <row r="103" spans="1:4" x14ac:dyDescent="0.2">
      <c r="A103" s="52"/>
    </row>
    <row r="104" spans="1:4" x14ac:dyDescent="0.2">
      <c r="A104" s="52"/>
    </row>
    <row r="105" spans="1:4" x14ac:dyDescent="0.2">
      <c r="A105" s="52"/>
    </row>
    <row r="106" spans="1:4" x14ac:dyDescent="0.2">
      <c r="A106" s="52"/>
    </row>
    <row r="107" spans="1:4" x14ac:dyDescent="0.2">
      <c r="A107" s="52"/>
    </row>
    <row r="108" spans="1:4" x14ac:dyDescent="0.2">
      <c r="A108" s="52"/>
    </row>
    <row r="109" spans="1:4" x14ac:dyDescent="0.2">
      <c r="A109" s="52"/>
    </row>
    <row r="110" spans="1:4" x14ac:dyDescent="0.2">
      <c r="A110" s="52"/>
    </row>
    <row r="111" spans="1:4" x14ac:dyDescent="0.2">
      <c r="A111" s="52"/>
    </row>
    <row r="112" spans="1:4" x14ac:dyDescent="0.2">
      <c r="A112" s="52"/>
    </row>
    <row r="113" spans="1:1" x14ac:dyDescent="0.2">
      <c r="A113" s="52"/>
    </row>
    <row r="114" spans="1:1" x14ac:dyDescent="0.2">
      <c r="A114" s="52"/>
    </row>
    <row r="115" spans="1:1" x14ac:dyDescent="0.2">
      <c r="A115" s="48" t="s">
        <v>772</v>
      </c>
    </row>
    <row r="116" spans="1:1" x14ac:dyDescent="0.2">
      <c r="A116" s="52"/>
    </row>
    <row r="117" spans="1:1" x14ac:dyDescent="0.2">
      <c r="A117" s="48" t="s">
        <v>799</v>
      </c>
    </row>
    <row r="118" spans="1:1" x14ac:dyDescent="0.2">
      <c r="A118" s="52"/>
    </row>
    <row r="119" spans="1:1" x14ac:dyDescent="0.2">
      <c r="A119" s="52"/>
    </row>
    <row r="120" spans="1:1" x14ac:dyDescent="0.2">
      <c r="A120" s="52"/>
    </row>
    <row r="121" spans="1:1" x14ac:dyDescent="0.2">
      <c r="A121" s="52"/>
    </row>
    <row r="122" spans="1:1" x14ac:dyDescent="0.2">
      <c r="A122" s="52"/>
    </row>
    <row r="123" spans="1:1" x14ac:dyDescent="0.2">
      <c r="A123" s="52"/>
    </row>
    <row r="124" spans="1:1" x14ac:dyDescent="0.2">
      <c r="A124" s="52"/>
    </row>
    <row r="125" spans="1:1" x14ac:dyDescent="0.2">
      <c r="A125" s="52"/>
    </row>
    <row r="126" spans="1:1" x14ac:dyDescent="0.2">
      <c r="A126" s="52"/>
    </row>
    <row r="127" spans="1:1" x14ac:dyDescent="0.2">
      <c r="A127" s="52"/>
    </row>
    <row r="128" spans="1:1" x14ac:dyDescent="0.2">
      <c r="A128" s="52"/>
    </row>
    <row r="129" spans="1:1" x14ac:dyDescent="0.2">
      <c r="A129" s="52"/>
    </row>
  </sheetData>
  <mergeCells count="4">
    <mergeCell ref="A1:F1"/>
    <mergeCell ref="A87:B87"/>
    <mergeCell ref="A88:B88"/>
    <mergeCell ref="A89:B89"/>
  </mergeCells>
  <conditionalFormatting sqref="F2:F3 F5:F65537">
    <cfRule type="cellIs" dxfId="33" priority="1" stopIfTrue="1" operator="between">
      <formula>0.009</formula>
      <formula>-0.009</formula>
    </cfRule>
  </conditionalFormatting>
  <hyperlinks>
    <hyperlink ref="A97" r:id="rId1" xr:uid="{00000000-0004-0000-20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H60"/>
  <sheetViews>
    <sheetView workbookViewId="0">
      <selection sqref="A1:E1"/>
    </sheetView>
  </sheetViews>
  <sheetFormatPr defaultColWidth="9.21875" defaultRowHeight="10.199999999999999" x14ac:dyDescent="0.2"/>
  <cols>
    <col min="1" max="1" width="34.77734375" style="9" bestFit="1" customWidth="1"/>
    <col min="2" max="2" width="33.5546875" style="9" bestFit="1" customWidth="1"/>
    <col min="3" max="3" width="18.77734375" style="9" bestFit="1" customWidth="1"/>
    <col min="4" max="4" width="23" style="10" bestFit="1" customWidth="1"/>
    <col min="5" max="5" width="13.5546875" style="13" customWidth="1"/>
    <col min="6" max="16384" width="9.21875" style="9"/>
  </cols>
  <sheetData>
    <row r="1" spans="1:8" s="1" customFormat="1" ht="13.8" x14ac:dyDescent="0.2">
      <c r="A1" s="77" t="s">
        <v>23</v>
      </c>
      <c r="B1" s="78"/>
      <c r="C1" s="78"/>
      <c r="D1" s="78"/>
      <c r="E1" s="78"/>
    </row>
    <row r="2" spans="1:8" s="1" customFormat="1" ht="11.4" x14ac:dyDescent="0.2">
      <c r="D2" s="6"/>
      <c r="E2" s="7"/>
    </row>
    <row r="3" spans="1:8" s="1" customFormat="1" ht="12" x14ac:dyDescent="0.2">
      <c r="A3" s="11" t="s">
        <v>7</v>
      </c>
      <c r="B3" s="2"/>
      <c r="C3" s="3"/>
      <c r="D3" s="4"/>
      <c r="E3" s="5"/>
    </row>
    <row r="4" spans="1:8" s="1" customFormat="1" ht="17.55" customHeight="1" x14ac:dyDescent="0.2">
      <c r="A4" s="8" t="s">
        <v>2</v>
      </c>
      <c r="B4" s="8" t="s">
        <v>0</v>
      </c>
      <c r="C4" s="16" t="s">
        <v>1</v>
      </c>
      <c r="D4" s="15" t="s">
        <v>3</v>
      </c>
      <c r="E4" s="15" t="s">
        <v>4</v>
      </c>
    </row>
    <row r="5" spans="1:8" x14ac:dyDescent="0.2">
      <c r="A5" s="21" t="s">
        <v>362</v>
      </c>
      <c r="B5" s="22"/>
      <c r="C5" s="23"/>
      <c r="D5" s="24"/>
      <c r="E5" s="25"/>
    </row>
    <row r="6" spans="1:8" x14ac:dyDescent="0.2">
      <c r="A6" s="27" t="s">
        <v>714</v>
      </c>
      <c r="B6" s="27" t="s">
        <v>713</v>
      </c>
      <c r="C6" s="31">
        <v>6614228.3779999996</v>
      </c>
      <c r="D6" s="29">
        <v>374863.31773000001</v>
      </c>
      <c r="E6" s="30">
        <v>99.997085720260799</v>
      </c>
    </row>
    <row r="7" spans="1:8" x14ac:dyDescent="0.2">
      <c r="A7" s="26" t="s">
        <v>33</v>
      </c>
      <c r="B7" s="26"/>
      <c r="C7" s="32"/>
      <c r="D7" s="33">
        <f>SUM(D6:D6)</f>
        <v>374863.31773000001</v>
      </c>
      <c r="E7" s="34">
        <f>SUM(E6:E6)</f>
        <v>99.997085720260799</v>
      </c>
      <c r="F7" s="18"/>
      <c r="G7" s="18"/>
      <c r="H7" s="18"/>
    </row>
    <row r="8" spans="1:8" x14ac:dyDescent="0.2">
      <c r="A8" s="27"/>
      <c r="B8" s="27"/>
      <c r="C8" s="28"/>
      <c r="D8" s="29"/>
      <c r="E8" s="30"/>
    </row>
    <row r="9" spans="1:8" x14ac:dyDescent="0.2">
      <c r="A9" s="26" t="s">
        <v>35</v>
      </c>
      <c r="B9" s="26"/>
      <c r="C9" s="32"/>
      <c r="D9" s="33">
        <f>D7</f>
        <v>374863.31773000001</v>
      </c>
      <c r="E9" s="34">
        <f>E7</f>
        <v>99.997085720260799</v>
      </c>
      <c r="F9" s="18"/>
      <c r="G9" s="18"/>
      <c r="H9" s="18"/>
    </row>
    <row r="10" spans="1:8" x14ac:dyDescent="0.2">
      <c r="A10" s="26"/>
      <c r="B10" s="26"/>
      <c r="C10" s="32"/>
      <c r="D10" s="33"/>
      <c r="E10" s="34"/>
      <c r="F10" s="18"/>
      <c r="G10" s="18"/>
      <c r="H10" s="18"/>
    </row>
    <row r="11" spans="1:8" x14ac:dyDescent="0.2">
      <c r="A11" s="26" t="s">
        <v>37</v>
      </c>
      <c r="B11" s="26"/>
      <c r="C11" s="32"/>
      <c r="D11" s="33">
        <f>D13-(D7)</f>
        <v>10.924884099978954</v>
      </c>
      <c r="E11" s="34">
        <f>E13-(E7)</f>
        <v>2.9142797392012199E-3</v>
      </c>
      <c r="F11" s="18"/>
      <c r="G11" s="18"/>
      <c r="H11" s="18"/>
    </row>
    <row r="12" spans="1:8" x14ac:dyDescent="0.2">
      <c r="A12" s="26"/>
      <c r="B12" s="26"/>
      <c r="C12" s="32"/>
      <c r="D12" s="33"/>
      <c r="E12" s="34"/>
      <c r="F12" s="18"/>
      <c r="G12" s="18"/>
      <c r="H12" s="18"/>
    </row>
    <row r="13" spans="1:8" x14ac:dyDescent="0.2">
      <c r="A13" s="35" t="s">
        <v>36</v>
      </c>
      <c r="B13" s="35"/>
      <c r="C13" s="36"/>
      <c r="D13" s="37">
        <v>374874.24261409999</v>
      </c>
      <c r="E13" s="38">
        <v>100</v>
      </c>
      <c r="F13" s="18"/>
      <c r="G13" s="18"/>
      <c r="H13" s="18"/>
    </row>
    <row r="14" spans="1:8" x14ac:dyDescent="0.2">
      <c r="E14" s="20" t="s">
        <v>538</v>
      </c>
    </row>
    <row r="16" spans="1:8" x14ac:dyDescent="0.2">
      <c r="A16" s="18" t="s">
        <v>39</v>
      </c>
    </row>
    <row r="17" spans="1:4" x14ac:dyDescent="0.2">
      <c r="A17" s="18" t="s">
        <v>40</v>
      </c>
    </row>
    <row r="18" spans="1:4" x14ac:dyDescent="0.2">
      <c r="A18" s="18" t="s">
        <v>41</v>
      </c>
      <c r="B18" s="18"/>
      <c r="C18" s="39" t="s">
        <v>43</v>
      </c>
      <c r="D18" s="41" t="s">
        <v>42</v>
      </c>
    </row>
    <row r="19" spans="1:4" x14ac:dyDescent="0.2">
      <c r="A19" s="9" t="s">
        <v>62</v>
      </c>
      <c r="C19" s="40">
        <v>58.346499999999999</v>
      </c>
      <c r="D19" s="40">
        <v>52.267099999999999</v>
      </c>
    </row>
    <row r="20" spans="1:4" x14ac:dyDescent="0.2">
      <c r="A20" s="9" t="s">
        <v>84</v>
      </c>
      <c r="C20" s="40">
        <v>58.346499999999999</v>
      </c>
      <c r="D20" s="40">
        <v>52.267099999999999</v>
      </c>
    </row>
    <row r="21" spans="1:4" x14ac:dyDescent="0.2">
      <c r="A21" s="9" t="s">
        <v>65</v>
      </c>
      <c r="C21" s="40">
        <v>63.410200000000003</v>
      </c>
      <c r="D21" s="40">
        <v>57.102600000000002</v>
      </c>
    </row>
    <row r="22" spans="1:4" x14ac:dyDescent="0.2">
      <c r="A22" s="9" t="s">
        <v>85</v>
      </c>
      <c r="C22" s="40">
        <v>63.410200000000003</v>
      </c>
      <c r="D22" s="40">
        <v>57.102600000000002</v>
      </c>
    </row>
    <row r="24" spans="1:4" x14ac:dyDescent="0.2">
      <c r="A24" s="9" t="s">
        <v>44</v>
      </c>
    </row>
    <row r="26" spans="1:4" x14ac:dyDescent="0.2">
      <c r="A26" s="18" t="s">
        <v>45</v>
      </c>
      <c r="D26" s="41" t="s">
        <v>46</v>
      </c>
    </row>
    <row r="28" spans="1:4" x14ac:dyDescent="0.2">
      <c r="A28" s="18" t="s">
        <v>213</v>
      </c>
      <c r="D28" s="45">
        <v>5.4999999999999997E-3</v>
      </c>
    </row>
    <row r="30" spans="1:4" x14ac:dyDescent="0.2">
      <c r="A30" s="18" t="s">
        <v>777</v>
      </c>
    </row>
    <row r="31" spans="1:4" x14ac:dyDescent="0.2">
      <c r="A31" s="50"/>
    </row>
    <row r="32" spans="1:4" x14ac:dyDescent="0.2">
      <c r="A32" s="48" t="s">
        <v>798</v>
      </c>
    </row>
    <row r="33" spans="1:1" x14ac:dyDescent="0.2">
      <c r="A33" s="51"/>
    </row>
    <row r="34" spans="1:1" x14ac:dyDescent="0.2">
      <c r="A34" s="52"/>
    </row>
    <row r="35" spans="1:1" x14ac:dyDescent="0.2">
      <c r="A35" s="52"/>
    </row>
    <row r="36" spans="1:1" x14ac:dyDescent="0.2">
      <c r="A36" s="52"/>
    </row>
    <row r="37" spans="1:1" x14ac:dyDescent="0.2">
      <c r="A37" s="52"/>
    </row>
    <row r="38" spans="1:1" x14ac:dyDescent="0.2">
      <c r="A38" s="52"/>
    </row>
    <row r="39" spans="1:1" x14ac:dyDescent="0.2">
      <c r="A39" s="52"/>
    </row>
    <row r="40" spans="1:1" x14ac:dyDescent="0.2">
      <c r="A40" s="52"/>
    </row>
    <row r="41" spans="1:1" x14ac:dyDescent="0.2">
      <c r="A41" s="52"/>
    </row>
    <row r="42" spans="1:1" x14ac:dyDescent="0.2">
      <c r="A42" s="52"/>
    </row>
    <row r="43" spans="1:1" x14ac:dyDescent="0.2">
      <c r="A43" s="52"/>
    </row>
    <row r="44" spans="1:1" x14ac:dyDescent="0.2">
      <c r="A44" s="52"/>
    </row>
    <row r="45" spans="1:1" x14ac:dyDescent="0.2">
      <c r="A45" s="52"/>
    </row>
    <row r="46" spans="1:1" x14ac:dyDescent="0.2">
      <c r="A46" s="48" t="s">
        <v>783</v>
      </c>
    </row>
    <row r="47" spans="1:1" x14ac:dyDescent="0.2">
      <c r="A47" s="52"/>
    </row>
    <row r="48" spans="1:1" x14ac:dyDescent="0.2">
      <c r="A48" s="48" t="s">
        <v>799</v>
      </c>
    </row>
    <row r="49" spans="1:1" x14ac:dyDescent="0.2">
      <c r="A49" s="52"/>
    </row>
    <row r="50" spans="1:1" x14ac:dyDescent="0.2">
      <c r="A50" s="52"/>
    </row>
    <row r="51" spans="1:1" x14ac:dyDescent="0.2">
      <c r="A51" s="52"/>
    </row>
    <row r="52" spans="1:1" x14ac:dyDescent="0.2">
      <c r="A52" s="52"/>
    </row>
    <row r="53" spans="1:1" x14ac:dyDescent="0.2">
      <c r="A53" s="52"/>
    </row>
    <row r="54" spans="1:1" x14ac:dyDescent="0.2">
      <c r="A54" s="52"/>
    </row>
    <row r="55" spans="1:1" x14ac:dyDescent="0.2">
      <c r="A55" s="52"/>
    </row>
    <row r="56" spans="1:1" x14ac:dyDescent="0.2">
      <c r="A56" s="52"/>
    </row>
    <row r="57" spans="1:1" x14ac:dyDescent="0.2">
      <c r="A57" s="52"/>
    </row>
    <row r="58" spans="1:1" x14ac:dyDescent="0.2">
      <c r="A58" s="52"/>
    </row>
    <row r="59" spans="1:1" x14ac:dyDescent="0.2">
      <c r="A59" s="52"/>
    </row>
    <row r="60" spans="1:1" x14ac:dyDescent="0.2">
      <c r="A60" s="52"/>
    </row>
  </sheetData>
  <mergeCells count="1">
    <mergeCell ref="A1:E1"/>
  </mergeCells>
  <conditionalFormatting sqref="E5:E13">
    <cfRule type="cellIs" dxfId="32" priority="2" stopIfTrue="1" operator="between">
      <formula>0.009</formula>
      <formula>-0.009</formula>
    </cfRule>
  </conditionalFormatting>
  <conditionalFormatting sqref="E14">
    <cfRule type="cellIs" dxfId="31" priority="1" stopIfTrue="1" operator="between">
      <formula>0.009</formula>
      <formula>-0.009</formula>
    </cfRule>
  </conditionalFormatting>
  <hyperlinks>
    <hyperlink ref="A33" r:id="rId1" tooltip="https://www.franklintempletonindia.com/downloadsServlet/pdf/product-labels-jg9o5k7l" display="https://www.franklintempletonindia.com/downloadsServlet/pdf/product-labels-jg9o5k7l" xr:uid="{00000000-0004-0000-21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H63"/>
  <sheetViews>
    <sheetView workbookViewId="0">
      <selection sqref="A1:E1"/>
    </sheetView>
  </sheetViews>
  <sheetFormatPr defaultColWidth="9.21875" defaultRowHeight="10.199999999999999" x14ac:dyDescent="0.2"/>
  <cols>
    <col min="1" max="1" width="34.77734375" style="9" bestFit="1" customWidth="1"/>
    <col min="2" max="2" width="39.21875" style="9" bestFit="1" customWidth="1"/>
    <col min="3" max="3" width="18.77734375" style="9" bestFit="1" customWidth="1"/>
    <col min="4" max="4" width="23" style="10" bestFit="1" customWidth="1"/>
    <col min="5" max="5" width="13.5546875" style="13" customWidth="1"/>
    <col min="6" max="16384" width="9.21875" style="9"/>
  </cols>
  <sheetData>
    <row r="1" spans="1:8" s="1" customFormat="1" ht="13.8" x14ac:dyDescent="0.2">
      <c r="A1" s="77" t="s">
        <v>784</v>
      </c>
      <c r="B1" s="78"/>
      <c r="C1" s="78"/>
      <c r="D1" s="78"/>
      <c r="E1" s="78"/>
    </row>
    <row r="2" spans="1:8" s="1" customFormat="1" ht="11.4" x14ac:dyDescent="0.2">
      <c r="D2" s="6"/>
      <c r="E2" s="7"/>
    </row>
    <row r="3" spans="1:8" s="1" customFormat="1" ht="12" x14ac:dyDescent="0.2">
      <c r="A3" s="11" t="s">
        <v>7</v>
      </c>
      <c r="B3" s="2"/>
      <c r="C3" s="3"/>
      <c r="D3" s="4"/>
      <c r="E3" s="5"/>
    </row>
    <row r="4" spans="1:8" s="1" customFormat="1" ht="17.55" customHeight="1" x14ac:dyDescent="0.2">
      <c r="A4" s="8" t="s">
        <v>2</v>
      </c>
      <c r="B4" s="8" t="s">
        <v>0</v>
      </c>
      <c r="C4" s="16" t="s">
        <v>1</v>
      </c>
      <c r="D4" s="15" t="s">
        <v>3</v>
      </c>
      <c r="E4" s="15" t="s">
        <v>4</v>
      </c>
    </row>
    <row r="5" spans="1:8" x14ac:dyDescent="0.2">
      <c r="A5" s="21" t="s">
        <v>362</v>
      </c>
      <c r="B5" s="22"/>
      <c r="C5" s="23"/>
      <c r="D5" s="24"/>
      <c r="E5" s="25"/>
    </row>
    <row r="6" spans="1:8" x14ac:dyDescent="0.2">
      <c r="A6" s="27" t="s">
        <v>716</v>
      </c>
      <c r="B6" s="27" t="s">
        <v>715</v>
      </c>
      <c r="C6" s="31">
        <v>89781.297000000006</v>
      </c>
      <c r="D6" s="29">
        <v>2227.8261849999999</v>
      </c>
      <c r="E6" s="30">
        <v>98.918943170567303</v>
      </c>
    </row>
    <row r="7" spans="1:8" x14ac:dyDescent="0.2">
      <c r="A7" s="26" t="s">
        <v>33</v>
      </c>
      <c r="B7" s="26"/>
      <c r="C7" s="32"/>
      <c r="D7" s="33">
        <f>SUM(D6:D6)</f>
        <v>2227.8261849999999</v>
      </c>
      <c r="E7" s="34">
        <f>SUM(E6:E6)</f>
        <v>98.918943170567303</v>
      </c>
      <c r="F7" s="18"/>
      <c r="G7" s="18"/>
      <c r="H7" s="18"/>
    </row>
    <row r="8" spans="1:8" x14ac:dyDescent="0.2">
      <c r="A8" s="27"/>
      <c r="B8" s="27"/>
      <c r="C8" s="28"/>
      <c r="D8" s="29"/>
      <c r="E8" s="30"/>
    </row>
    <row r="9" spans="1:8" x14ac:dyDescent="0.2">
      <c r="A9" s="26" t="s">
        <v>35</v>
      </c>
      <c r="B9" s="26"/>
      <c r="C9" s="32"/>
      <c r="D9" s="33">
        <f>D7</f>
        <v>2227.8261849999999</v>
      </c>
      <c r="E9" s="34">
        <f>E7</f>
        <v>98.918943170567303</v>
      </c>
      <c r="F9" s="18"/>
      <c r="G9" s="18"/>
      <c r="H9" s="18"/>
    </row>
    <row r="10" spans="1:8" x14ac:dyDescent="0.2">
      <c r="A10" s="26"/>
      <c r="B10" s="26"/>
      <c r="C10" s="32"/>
      <c r="D10" s="33"/>
      <c r="E10" s="34"/>
      <c r="F10" s="18"/>
      <c r="G10" s="18"/>
      <c r="H10" s="18"/>
    </row>
    <row r="11" spans="1:8" x14ac:dyDescent="0.2">
      <c r="A11" s="26" t="s">
        <v>37</v>
      </c>
      <c r="B11" s="26"/>
      <c r="C11" s="32"/>
      <c r="D11" s="33">
        <f>D13-(D7)</f>
        <v>24.347275000000081</v>
      </c>
      <c r="E11" s="34">
        <f>E13-(E7)</f>
        <v>1.081056829432697</v>
      </c>
      <c r="F11" s="18"/>
      <c r="G11" s="18"/>
      <c r="H11" s="18"/>
    </row>
    <row r="12" spans="1:8" x14ac:dyDescent="0.2">
      <c r="A12" s="26"/>
      <c r="B12" s="26"/>
      <c r="C12" s="32"/>
      <c r="D12" s="33"/>
      <c r="E12" s="34"/>
      <c r="F12" s="18"/>
      <c r="G12" s="18"/>
      <c r="H12" s="18"/>
    </row>
    <row r="13" spans="1:8" x14ac:dyDescent="0.2">
      <c r="A13" s="35" t="s">
        <v>36</v>
      </c>
      <c r="B13" s="35"/>
      <c r="C13" s="36"/>
      <c r="D13" s="37">
        <v>2252.17346</v>
      </c>
      <c r="E13" s="38">
        <v>100</v>
      </c>
      <c r="F13" s="18"/>
      <c r="G13" s="18"/>
      <c r="H13" s="18"/>
    </row>
    <row r="16" spans="1:8" x14ac:dyDescent="0.2">
      <c r="A16" s="18" t="s">
        <v>39</v>
      </c>
    </row>
    <row r="17" spans="1:4" x14ac:dyDescent="0.2">
      <c r="A17" s="18" t="s">
        <v>40</v>
      </c>
    </row>
    <row r="18" spans="1:4" x14ac:dyDescent="0.2">
      <c r="A18" s="18" t="s">
        <v>41</v>
      </c>
      <c r="B18" s="18"/>
      <c r="C18" s="39" t="s">
        <v>43</v>
      </c>
      <c r="D18" s="41" t="s">
        <v>42</v>
      </c>
    </row>
    <row r="19" spans="1:4" x14ac:dyDescent="0.2">
      <c r="A19" s="9" t="s">
        <v>62</v>
      </c>
      <c r="C19" s="40">
        <v>9.9197000000000006</v>
      </c>
      <c r="D19" s="40">
        <v>9.2272999999999996</v>
      </c>
    </row>
    <row r="20" spans="1:4" x14ac:dyDescent="0.2">
      <c r="A20" s="9" t="s">
        <v>84</v>
      </c>
      <c r="C20" s="40">
        <v>9.9197000000000006</v>
      </c>
      <c r="D20" s="40">
        <v>9.2272999999999996</v>
      </c>
    </row>
    <row r="21" spans="1:4" x14ac:dyDescent="0.2">
      <c r="A21" s="9" t="s">
        <v>65</v>
      </c>
      <c r="C21" s="40">
        <v>10.7944</v>
      </c>
      <c r="D21" s="40">
        <v>10.084300000000001</v>
      </c>
    </row>
    <row r="22" spans="1:4" x14ac:dyDescent="0.2">
      <c r="A22" s="9" t="s">
        <v>85</v>
      </c>
      <c r="C22" s="40">
        <v>10.7944</v>
      </c>
      <c r="D22" s="40">
        <v>10.084300000000001</v>
      </c>
    </row>
    <row r="24" spans="1:4" x14ac:dyDescent="0.2">
      <c r="A24" s="9" t="s">
        <v>44</v>
      </c>
    </row>
    <row r="26" spans="1:4" x14ac:dyDescent="0.2">
      <c r="A26" s="18" t="s">
        <v>45</v>
      </c>
      <c r="D26" s="41" t="s">
        <v>46</v>
      </c>
    </row>
    <row r="28" spans="1:4" x14ac:dyDescent="0.2">
      <c r="A28" s="18" t="s">
        <v>213</v>
      </c>
      <c r="D28" s="45">
        <v>4.2500000000000003E-2</v>
      </c>
    </row>
    <row r="30" spans="1:4" x14ac:dyDescent="0.2">
      <c r="A30" s="18" t="s">
        <v>777</v>
      </c>
    </row>
    <row r="31" spans="1:4" x14ac:dyDescent="0.2">
      <c r="A31" s="50"/>
    </row>
    <row r="32" spans="1:4" x14ac:dyDescent="0.2">
      <c r="A32" s="48" t="s">
        <v>798</v>
      </c>
    </row>
    <row r="33" spans="1:1" x14ac:dyDescent="0.2">
      <c r="A33" s="51"/>
    </row>
    <row r="34" spans="1:1" x14ac:dyDescent="0.2">
      <c r="A34" s="52"/>
    </row>
    <row r="35" spans="1:1" x14ac:dyDescent="0.2">
      <c r="A35" s="52"/>
    </row>
    <row r="36" spans="1:1" x14ac:dyDescent="0.2">
      <c r="A36" s="52"/>
    </row>
    <row r="37" spans="1:1" x14ac:dyDescent="0.2">
      <c r="A37" s="52"/>
    </row>
    <row r="38" spans="1:1" x14ac:dyDescent="0.2">
      <c r="A38" s="52"/>
    </row>
    <row r="39" spans="1:1" x14ac:dyDescent="0.2">
      <c r="A39" s="52"/>
    </row>
    <row r="40" spans="1:1" x14ac:dyDescent="0.2">
      <c r="A40" s="52"/>
    </row>
    <row r="41" spans="1:1" x14ac:dyDescent="0.2">
      <c r="A41" s="52"/>
    </row>
    <row r="42" spans="1:1" x14ac:dyDescent="0.2">
      <c r="A42" s="52"/>
    </row>
    <row r="43" spans="1:1" x14ac:dyDescent="0.2">
      <c r="A43" s="52"/>
    </row>
    <row r="44" spans="1:1" x14ac:dyDescent="0.2">
      <c r="A44" s="52"/>
    </row>
    <row r="45" spans="1:1" x14ac:dyDescent="0.2">
      <c r="A45" s="52"/>
    </row>
    <row r="46" spans="1:1" x14ac:dyDescent="0.2">
      <c r="A46" s="48" t="s">
        <v>785</v>
      </c>
    </row>
    <row r="47" spans="1:1" x14ac:dyDescent="0.2">
      <c r="A47" s="52"/>
    </row>
    <row r="48" spans="1:1" x14ac:dyDescent="0.2">
      <c r="A48" s="48" t="s">
        <v>799</v>
      </c>
    </row>
    <row r="49" spans="1:1" x14ac:dyDescent="0.2">
      <c r="A49" s="52"/>
    </row>
    <row r="50" spans="1:1" x14ac:dyDescent="0.2">
      <c r="A50" s="52"/>
    </row>
    <row r="51" spans="1:1" x14ac:dyDescent="0.2">
      <c r="A51" s="52"/>
    </row>
    <row r="52" spans="1:1" x14ac:dyDescent="0.2">
      <c r="A52" s="52"/>
    </row>
    <row r="53" spans="1:1" x14ac:dyDescent="0.2">
      <c r="A53" s="52"/>
    </row>
    <row r="54" spans="1:1" x14ac:dyDescent="0.2">
      <c r="A54" s="52"/>
    </row>
    <row r="55" spans="1:1" x14ac:dyDescent="0.2">
      <c r="A55" s="52"/>
    </row>
    <row r="56" spans="1:1" x14ac:dyDescent="0.2">
      <c r="A56" s="52"/>
    </row>
    <row r="57" spans="1:1" x14ac:dyDescent="0.2">
      <c r="A57" s="52"/>
    </row>
    <row r="58" spans="1:1" x14ac:dyDescent="0.2">
      <c r="A58" s="52"/>
    </row>
    <row r="59" spans="1:1" x14ac:dyDescent="0.2">
      <c r="A59" s="52"/>
    </row>
    <row r="60" spans="1:1" x14ac:dyDescent="0.2">
      <c r="A60" s="52"/>
    </row>
    <row r="62" spans="1:1" x14ac:dyDescent="0.2">
      <c r="A62" s="50"/>
    </row>
    <row r="63" spans="1:1" x14ac:dyDescent="0.2">
      <c r="A63" s="18" t="s">
        <v>786</v>
      </c>
    </row>
  </sheetData>
  <mergeCells count="1">
    <mergeCell ref="A1:E1"/>
  </mergeCells>
  <conditionalFormatting sqref="E5:E13">
    <cfRule type="cellIs" dxfId="30" priority="1" stopIfTrue="1" operator="between">
      <formula>0.009</formula>
      <formula>-0.009</formula>
    </cfRule>
  </conditionalFormatting>
  <hyperlinks>
    <hyperlink ref="A32" r:id="rId1" tooltip="https://www.franklintempletonindia.com/downloadsServlet/pdf/product-labels-jg9o5k7l" display="https://www.franklintempletonindia.com/downloadsServlet/pdf/product-labels-jg9o5k7l" xr:uid="{00000000-0004-0000-22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H71"/>
  <sheetViews>
    <sheetView workbookViewId="0">
      <selection sqref="A1:E1"/>
    </sheetView>
  </sheetViews>
  <sheetFormatPr defaultColWidth="9.21875" defaultRowHeight="10.199999999999999" x14ac:dyDescent="0.2"/>
  <cols>
    <col min="1" max="1" width="34.77734375" style="9" bestFit="1" customWidth="1"/>
    <col min="2" max="2" width="50.77734375" style="9" customWidth="1"/>
    <col min="3" max="3" width="14.77734375" style="9" bestFit="1" customWidth="1"/>
    <col min="4" max="4" width="23" style="10" bestFit="1" customWidth="1"/>
    <col min="5" max="5" width="13.5546875" style="13" customWidth="1"/>
    <col min="6" max="16384" width="9.21875" style="9"/>
  </cols>
  <sheetData>
    <row r="1" spans="1:8" s="1" customFormat="1" ht="13.8" x14ac:dyDescent="0.2">
      <c r="A1" s="77" t="s">
        <v>24</v>
      </c>
      <c r="B1" s="78"/>
      <c r="C1" s="78"/>
      <c r="D1" s="78"/>
      <c r="E1" s="78"/>
    </row>
    <row r="2" spans="1:8" s="1" customFormat="1" ht="11.4" x14ac:dyDescent="0.2">
      <c r="D2" s="6"/>
      <c r="E2" s="7"/>
    </row>
    <row r="3" spans="1:8" s="1" customFormat="1" ht="12" x14ac:dyDescent="0.2">
      <c r="A3" s="11" t="s">
        <v>7</v>
      </c>
      <c r="B3" s="2"/>
      <c r="C3" s="3"/>
      <c r="D3" s="4"/>
      <c r="E3" s="5"/>
    </row>
    <row r="4" spans="1:8" s="1" customFormat="1" ht="17.55" customHeight="1" x14ac:dyDescent="0.2">
      <c r="A4" s="8" t="s">
        <v>2</v>
      </c>
      <c r="B4" s="8" t="s">
        <v>0</v>
      </c>
      <c r="C4" s="16" t="s">
        <v>1</v>
      </c>
      <c r="D4" s="15" t="s">
        <v>3</v>
      </c>
      <c r="E4" s="15" t="s">
        <v>4</v>
      </c>
    </row>
    <row r="5" spans="1:8" x14ac:dyDescent="0.2">
      <c r="A5" s="21" t="s">
        <v>34</v>
      </c>
      <c r="B5" s="55"/>
      <c r="C5" s="23"/>
      <c r="D5" s="24"/>
      <c r="E5" s="25"/>
    </row>
    <row r="6" spans="1:8" x14ac:dyDescent="0.2">
      <c r="A6" s="27" t="s">
        <v>718</v>
      </c>
      <c r="B6" s="56" t="s">
        <v>717</v>
      </c>
      <c r="C6" s="31">
        <v>247711.54199999999</v>
      </c>
      <c r="D6" s="29">
        <v>1871.396295</v>
      </c>
      <c r="E6" s="30">
        <v>37.679630886406102</v>
      </c>
    </row>
    <row r="7" spans="1:8" x14ac:dyDescent="0.2">
      <c r="A7" s="27" t="s">
        <v>720</v>
      </c>
      <c r="B7" s="56" t="s">
        <v>719</v>
      </c>
      <c r="C7" s="31">
        <v>2937829</v>
      </c>
      <c r="D7" s="29">
        <v>1211.8544629999999</v>
      </c>
      <c r="E7" s="30">
        <v>24.4000851000316</v>
      </c>
    </row>
    <row r="8" spans="1:8" x14ac:dyDescent="0.2">
      <c r="A8" s="27" t="s">
        <v>722</v>
      </c>
      <c r="B8" s="56" t="s">
        <v>721</v>
      </c>
      <c r="C8" s="31">
        <v>5858.1109999999999</v>
      </c>
      <c r="D8" s="29">
        <v>186.2793652</v>
      </c>
      <c r="E8" s="30">
        <v>3.7506420960879598</v>
      </c>
    </row>
    <row r="9" spans="1:8" ht="20.399999999999999" x14ac:dyDescent="0.2">
      <c r="A9" s="27" t="s">
        <v>723</v>
      </c>
      <c r="B9" s="56" t="s">
        <v>787</v>
      </c>
      <c r="C9" s="31">
        <v>2330.23</v>
      </c>
      <c r="D9" s="29">
        <v>56.615195800000002</v>
      </c>
      <c r="E9" s="30">
        <v>1.13991872592951</v>
      </c>
    </row>
    <row r="10" spans="1:8" ht="20.399999999999999" x14ac:dyDescent="0.2">
      <c r="A10" s="27" t="s">
        <v>724</v>
      </c>
      <c r="B10" s="56" t="s">
        <v>1215</v>
      </c>
      <c r="C10" s="31">
        <v>23973.544999999998</v>
      </c>
      <c r="D10" s="29">
        <v>2.3973545E-5</v>
      </c>
      <c r="E10" s="30">
        <v>4.8269536978999204E-7</v>
      </c>
    </row>
    <row r="11" spans="1:8" ht="20.399999999999999" x14ac:dyDescent="0.2">
      <c r="A11" s="27" t="s">
        <v>726</v>
      </c>
      <c r="B11" s="56" t="s">
        <v>725</v>
      </c>
      <c r="C11" s="31">
        <v>20869.901999999998</v>
      </c>
      <c r="D11" s="29">
        <v>2.0869902E-5</v>
      </c>
      <c r="E11" s="30">
        <v>4.2020506618319901E-7</v>
      </c>
    </row>
    <row r="12" spans="1:8" x14ac:dyDescent="0.2">
      <c r="A12" s="26" t="s">
        <v>33</v>
      </c>
      <c r="B12" s="57"/>
      <c r="C12" s="32"/>
      <c r="D12" s="33">
        <f>SUM(D6:D11)</f>
        <v>3326.1453638434473</v>
      </c>
      <c r="E12" s="34">
        <f>SUM(E6:E11)</f>
        <v>66.970277711355607</v>
      </c>
      <c r="F12" s="18"/>
      <c r="G12" s="18"/>
      <c r="H12" s="18"/>
    </row>
    <row r="13" spans="1:8" x14ac:dyDescent="0.2">
      <c r="A13" s="27"/>
      <c r="B13" s="56"/>
      <c r="C13" s="28"/>
      <c r="D13" s="29"/>
      <c r="E13" s="30"/>
    </row>
    <row r="14" spans="1:8" x14ac:dyDescent="0.2">
      <c r="A14" s="26" t="s">
        <v>35</v>
      </c>
      <c r="B14" s="57"/>
      <c r="C14" s="32"/>
      <c r="D14" s="33">
        <f>D12</f>
        <v>3326.1453638434473</v>
      </c>
      <c r="E14" s="34">
        <f>E12</f>
        <v>66.970277711355607</v>
      </c>
      <c r="F14" s="18"/>
      <c r="G14" s="18"/>
      <c r="H14" s="18"/>
    </row>
    <row r="15" spans="1:8" x14ac:dyDescent="0.2">
      <c r="A15" s="26"/>
      <c r="B15" s="57"/>
      <c r="C15" s="32"/>
      <c r="D15" s="33"/>
      <c r="E15" s="34"/>
      <c r="F15" s="18"/>
      <c r="G15" s="18"/>
      <c r="H15" s="18"/>
    </row>
    <row r="16" spans="1:8" x14ac:dyDescent="0.2">
      <c r="A16" s="26" t="s">
        <v>37</v>
      </c>
      <c r="B16" s="57"/>
      <c r="C16" s="32"/>
      <c r="D16" s="33">
        <f>D18-(D12)</f>
        <v>1640.4539657565524</v>
      </c>
      <c r="E16" s="34">
        <f>E18-(E12)</f>
        <v>33.029722288644393</v>
      </c>
      <c r="F16" s="18"/>
      <c r="G16" s="18"/>
      <c r="H16" s="18"/>
    </row>
    <row r="17" spans="1:8" x14ac:dyDescent="0.2">
      <c r="A17" s="26"/>
      <c r="B17" s="57"/>
      <c r="C17" s="32"/>
      <c r="D17" s="33"/>
      <c r="E17" s="34"/>
      <c r="F17" s="18"/>
      <c r="G17" s="18"/>
      <c r="H17" s="18"/>
    </row>
    <row r="18" spans="1:8" x14ac:dyDescent="0.2">
      <c r="A18" s="35" t="s">
        <v>36</v>
      </c>
      <c r="B18" s="58"/>
      <c r="C18" s="36"/>
      <c r="D18" s="37">
        <v>4966.5993295999997</v>
      </c>
      <c r="E18" s="38">
        <v>100</v>
      </c>
      <c r="F18" s="18"/>
      <c r="G18" s="18"/>
      <c r="H18" s="18"/>
    </row>
    <row r="19" spans="1:8" x14ac:dyDescent="0.2">
      <c r="C19" s="10"/>
      <c r="D19" s="13"/>
      <c r="E19" s="20" t="s">
        <v>538</v>
      </c>
    </row>
    <row r="20" spans="1:8" x14ac:dyDescent="0.2">
      <c r="A20" s="18" t="s">
        <v>788</v>
      </c>
    </row>
    <row r="21" spans="1:8" ht="27" customHeight="1" x14ac:dyDescent="0.3">
      <c r="A21" s="85" t="s">
        <v>789</v>
      </c>
      <c r="B21" s="86"/>
      <c r="C21" s="86"/>
      <c r="D21" s="86"/>
      <c r="E21" s="86"/>
    </row>
    <row r="23" spans="1:8" x14ac:dyDescent="0.2">
      <c r="A23" s="18" t="s">
        <v>39</v>
      </c>
    </row>
    <row r="24" spans="1:8" x14ac:dyDescent="0.2">
      <c r="A24" s="18" t="s">
        <v>40</v>
      </c>
    </row>
    <row r="25" spans="1:8" x14ac:dyDescent="0.2">
      <c r="A25" s="18" t="s">
        <v>41</v>
      </c>
      <c r="B25" s="18"/>
      <c r="C25" s="39" t="s">
        <v>43</v>
      </c>
      <c r="D25" s="19" t="s">
        <v>42</v>
      </c>
    </row>
    <row r="26" spans="1:8" x14ac:dyDescent="0.2">
      <c r="A26" s="9" t="s">
        <v>62</v>
      </c>
      <c r="C26" s="40">
        <v>13.4337</v>
      </c>
      <c r="D26" s="40">
        <v>14.097799999999999</v>
      </c>
    </row>
    <row r="27" spans="1:8" x14ac:dyDescent="0.2">
      <c r="A27" s="9" t="s">
        <v>84</v>
      </c>
      <c r="C27" s="40">
        <v>13.4337</v>
      </c>
      <c r="D27" s="40">
        <v>14.097799999999999</v>
      </c>
    </row>
    <row r="28" spans="1:8" x14ac:dyDescent="0.2">
      <c r="A28" s="9" t="s">
        <v>65</v>
      </c>
      <c r="C28" s="40">
        <v>14.584</v>
      </c>
      <c r="D28" s="40">
        <v>15.3864</v>
      </c>
    </row>
    <row r="29" spans="1:8" x14ac:dyDescent="0.2">
      <c r="A29" s="9" t="s">
        <v>85</v>
      </c>
      <c r="C29" s="40">
        <v>14.584</v>
      </c>
      <c r="D29" s="40">
        <v>15.3864</v>
      </c>
    </row>
    <row r="31" spans="1:8" x14ac:dyDescent="0.2">
      <c r="A31" s="9" t="s">
        <v>44</v>
      </c>
    </row>
    <row r="33" spans="1:4" x14ac:dyDescent="0.2">
      <c r="A33" s="18" t="s">
        <v>45</v>
      </c>
      <c r="D33" s="41" t="s">
        <v>46</v>
      </c>
    </row>
    <row r="35" spans="1:4" x14ac:dyDescent="0.2">
      <c r="A35" s="18" t="s">
        <v>213</v>
      </c>
      <c r="D35" s="45">
        <v>0.54210000000000003</v>
      </c>
    </row>
    <row r="37" spans="1:4" x14ac:dyDescent="0.2">
      <c r="A37" s="18" t="s">
        <v>761</v>
      </c>
      <c r="D37" s="41" t="s">
        <v>46</v>
      </c>
    </row>
    <row r="38" spans="1:4" x14ac:dyDescent="0.2">
      <c r="A38" s="9" t="s">
        <v>759</v>
      </c>
      <c r="D38" s="41"/>
    </row>
    <row r="39" spans="1:4" x14ac:dyDescent="0.2">
      <c r="A39" s="50" t="s">
        <v>760</v>
      </c>
      <c r="D39" s="41"/>
    </row>
    <row r="40" spans="1:4" x14ac:dyDescent="0.2">
      <c r="A40" s="50"/>
      <c r="D40" s="41"/>
    </row>
    <row r="41" spans="1:4" x14ac:dyDescent="0.2">
      <c r="A41" s="18" t="s">
        <v>767</v>
      </c>
    </row>
    <row r="42" spans="1:4" x14ac:dyDescent="0.2">
      <c r="A42" s="18"/>
    </row>
    <row r="43" spans="1:4" x14ac:dyDescent="0.2">
      <c r="A43" s="48" t="s">
        <v>798</v>
      </c>
    </row>
    <row r="44" spans="1:4" x14ac:dyDescent="0.2">
      <c r="A44" s="51"/>
    </row>
    <row r="45" spans="1:4" x14ac:dyDescent="0.2">
      <c r="A45" s="52"/>
    </row>
    <row r="46" spans="1:4" x14ac:dyDescent="0.2">
      <c r="A46" s="52"/>
    </row>
    <row r="47" spans="1:4" x14ac:dyDescent="0.2">
      <c r="A47" s="52"/>
    </row>
    <row r="48" spans="1:4" x14ac:dyDescent="0.2">
      <c r="A48" s="52"/>
    </row>
    <row r="49" spans="1:1" x14ac:dyDescent="0.2">
      <c r="A49" s="52"/>
    </row>
    <row r="50" spans="1:1" x14ac:dyDescent="0.2">
      <c r="A50" s="52"/>
    </row>
    <row r="51" spans="1:1" x14ac:dyDescent="0.2">
      <c r="A51" s="52"/>
    </row>
    <row r="52" spans="1:1" x14ac:dyDescent="0.2">
      <c r="A52" s="52"/>
    </row>
    <row r="53" spans="1:1" x14ac:dyDescent="0.2">
      <c r="A53" s="52"/>
    </row>
    <row r="54" spans="1:1" x14ac:dyDescent="0.2">
      <c r="A54" s="52"/>
    </row>
    <row r="55" spans="1:1" x14ac:dyDescent="0.2">
      <c r="A55" s="52"/>
    </row>
    <row r="56" spans="1:1" x14ac:dyDescent="0.2">
      <c r="A56" s="52"/>
    </row>
    <row r="57" spans="1:1" x14ac:dyDescent="0.2">
      <c r="A57" s="48" t="s">
        <v>755</v>
      </c>
    </row>
    <row r="58" spans="1:1" x14ac:dyDescent="0.2">
      <c r="A58" s="52"/>
    </row>
    <row r="59" spans="1:1" x14ac:dyDescent="0.2">
      <c r="A59" s="48" t="s">
        <v>799</v>
      </c>
    </row>
    <row r="60" spans="1:1" x14ac:dyDescent="0.2">
      <c r="A60" s="52"/>
    </row>
    <row r="61" spans="1:1" x14ac:dyDescent="0.2">
      <c r="A61" s="52"/>
    </row>
    <row r="62" spans="1:1" x14ac:dyDescent="0.2">
      <c r="A62" s="52"/>
    </row>
    <row r="63" spans="1:1" x14ac:dyDescent="0.2">
      <c r="A63" s="52"/>
    </row>
    <row r="64" spans="1:1" x14ac:dyDescent="0.2">
      <c r="A64" s="52"/>
    </row>
    <row r="65" spans="1:1" x14ac:dyDescent="0.2">
      <c r="A65" s="52"/>
    </row>
    <row r="66" spans="1:1" x14ac:dyDescent="0.2">
      <c r="A66" s="52"/>
    </row>
    <row r="67" spans="1:1" x14ac:dyDescent="0.2">
      <c r="A67" s="52"/>
    </row>
    <row r="68" spans="1:1" x14ac:dyDescent="0.2">
      <c r="A68" s="52"/>
    </row>
    <row r="69" spans="1:1" x14ac:dyDescent="0.2">
      <c r="A69" s="52"/>
    </row>
    <row r="70" spans="1:1" x14ac:dyDescent="0.2">
      <c r="A70" s="52"/>
    </row>
    <row r="71" spans="1:1" x14ac:dyDescent="0.2">
      <c r="A71" s="52"/>
    </row>
  </sheetData>
  <mergeCells count="2">
    <mergeCell ref="A1:E1"/>
    <mergeCell ref="A21:E21"/>
  </mergeCells>
  <conditionalFormatting sqref="E5:E19">
    <cfRule type="cellIs" dxfId="29" priority="1" stopIfTrue="1" operator="between">
      <formula>0.009</formula>
      <formula>-0.009</formula>
    </cfRule>
  </conditionalFormatting>
  <hyperlinks>
    <hyperlink ref="A39" r:id="rId1" xr:uid="{00000000-0004-0000-23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H64"/>
  <sheetViews>
    <sheetView workbookViewId="0">
      <selection sqref="A1:E1"/>
    </sheetView>
  </sheetViews>
  <sheetFormatPr defaultColWidth="9.21875" defaultRowHeight="10.199999999999999" x14ac:dyDescent="0.2"/>
  <cols>
    <col min="1" max="1" width="34.77734375" style="9" bestFit="1" customWidth="1"/>
    <col min="2" max="2" width="34.44140625" style="9" bestFit="1" customWidth="1"/>
    <col min="3" max="3" width="24.77734375" style="9" bestFit="1" customWidth="1"/>
    <col min="4" max="4" width="23" style="10" bestFit="1" customWidth="1"/>
    <col min="5" max="5" width="13.5546875" style="13" customWidth="1"/>
    <col min="6" max="16384" width="9.21875" style="9"/>
  </cols>
  <sheetData>
    <row r="1" spans="1:8" s="1" customFormat="1" ht="13.8" x14ac:dyDescent="0.2">
      <c r="A1" s="77" t="s">
        <v>25</v>
      </c>
      <c r="B1" s="78"/>
      <c r="C1" s="78"/>
      <c r="D1" s="78"/>
      <c r="E1" s="78"/>
    </row>
    <row r="2" spans="1:8" s="1" customFormat="1" ht="11.4" x14ac:dyDescent="0.2">
      <c r="D2" s="6"/>
      <c r="E2" s="7"/>
    </row>
    <row r="3" spans="1:8" s="1" customFormat="1" ht="12" x14ac:dyDescent="0.2">
      <c r="A3" s="11" t="s">
        <v>7</v>
      </c>
      <c r="B3" s="2"/>
      <c r="C3" s="3"/>
      <c r="D3" s="4"/>
      <c r="E3" s="5"/>
    </row>
    <row r="4" spans="1:8" s="1" customFormat="1" ht="17.55" customHeight="1" x14ac:dyDescent="0.2">
      <c r="A4" s="8" t="s">
        <v>2</v>
      </c>
      <c r="B4" s="8" t="s">
        <v>0</v>
      </c>
      <c r="C4" s="16" t="s">
        <v>1</v>
      </c>
      <c r="D4" s="15" t="s">
        <v>3</v>
      </c>
      <c r="E4" s="15" t="s">
        <v>4</v>
      </c>
    </row>
    <row r="5" spans="1:8" x14ac:dyDescent="0.2">
      <c r="A5" s="21" t="s">
        <v>34</v>
      </c>
      <c r="B5" s="22"/>
      <c r="C5" s="23"/>
      <c r="D5" s="24"/>
      <c r="E5" s="25"/>
    </row>
    <row r="6" spans="1:8" x14ac:dyDescent="0.2">
      <c r="A6" s="27" t="s">
        <v>728</v>
      </c>
      <c r="B6" s="27" t="s">
        <v>727</v>
      </c>
      <c r="C6" s="31">
        <v>3719736.4240000001</v>
      </c>
      <c r="D6" s="29">
        <v>1533.029851</v>
      </c>
      <c r="E6" s="30">
        <v>78.825448929082199</v>
      </c>
    </row>
    <row r="7" spans="1:8" x14ac:dyDescent="0.2">
      <c r="A7" s="27" t="s">
        <v>730</v>
      </c>
      <c r="B7" s="27" t="s">
        <v>729</v>
      </c>
      <c r="C7" s="31">
        <v>43918.574999999997</v>
      </c>
      <c r="D7" s="29">
        <v>193.3586852</v>
      </c>
      <c r="E7" s="30">
        <v>9.9421320173804499</v>
      </c>
    </row>
    <row r="8" spans="1:8" x14ac:dyDescent="0.2">
      <c r="A8" s="27" t="s">
        <v>718</v>
      </c>
      <c r="B8" s="27" t="s">
        <v>717</v>
      </c>
      <c r="C8" s="31">
        <v>25490.993999999999</v>
      </c>
      <c r="D8" s="29">
        <v>192.577832</v>
      </c>
      <c r="E8" s="30">
        <v>9.9019820463948403</v>
      </c>
    </row>
    <row r="9" spans="1:8" x14ac:dyDescent="0.2">
      <c r="A9" s="26" t="s">
        <v>33</v>
      </c>
      <c r="B9" s="26"/>
      <c r="C9" s="32"/>
      <c r="D9" s="33">
        <f>SUM(D6:D8)</f>
        <v>1918.9663682</v>
      </c>
      <c r="E9" s="34">
        <f>SUM(E6:E8)</f>
        <v>98.669562992857479</v>
      </c>
      <c r="F9" s="18"/>
      <c r="G9" s="18"/>
      <c r="H9" s="18"/>
    </row>
    <row r="10" spans="1:8" x14ac:dyDescent="0.2">
      <c r="A10" s="27"/>
      <c r="B10" s="27"/>
      <c r="C10" s="28"/>
      <c r="D10" s="29"/>
      <c r="E10" s="30"/>
    </row>
    <row r="11" spans="1:8" x14ac:dyDescent="0.2">
      <c r="A11" s="26" t="s">
        <v>35</v>
      </c>
      <c r="B11" s="26"/>
      <c r="C11" s="32"/>
      <c r="D11" s="33">
        <f>D9</f>
        <v>1918.9663682</v>
      </c>
      <c r="E11" s="34">
        <f>E9</f>
        <v>98.669562992857479</v>
      </c>
      <c r="F11" s="18"/>
      <c r="G11" s="18"/>
      <c r="H11" s="18"/>
    </row>
    <row r="12" spans="1:8" x14ac:dyDescent="0.2">
      <c r="A12" s="26"/>
      <c r="B12" s="26"/>
      <c r="C12" s="32"/>
      <c r="D12" s="33"/>
      <c r="E12" s="34"/>
      <c r="F12" s="18"/>
      <c r="G12" s="18"/>
      <c r="H12" s="18"/>
    </row>
    <row r="13" spans="1:8" x14ac:dyDescent="0.2">
      <c r="A13" s="26" t="s">
        <v>37</v>
      </c>
      <c r="B13" s="26"/>
      <c r="C13" s="32"/>
      <c r="D13" s="33">
        <f>D15-(D9)</f>
        <v>25.874887799999897</v>
      </c>
      <c r="E13" s="34">
        <f>E15-(E9)</f>
        <v>1.3304370071425211</v>
      </c>
      <c r="F13" s="18"/>
      <c r="G13" s="18"/>
      <c r="H13" s="18"/>
    </row>
    <row r="14" spans="1:8" x14ac:dyDescent="0.2">
      <c r="A14" s="26"/>
      <c r="B14" s="26"/>
      <c r="C14" s="32"/>
      <c r="D14" s="33"/>
      <c r="E14" s="34"/>
      <c r="F14" s="18"/>
      <c r="G14" s="18"/>
      <c r="H14" s="18"/>
    </row>
    <row r="15" spans="1:8" x14ac:dyDescent="0.2">
      <c r="A15" s="35" t="s">
        <v>36</v>
      </c>
      <c r="B15" s="35"/>
      <c r="C15" s="36"/>
      <c r="D15" s="37">
        <v>1944.8412559999999</v>
      </c>
      <c r="E15" s="38">
        <v>100</v>
      </c>
      <c r="F15" s="18"/>
      <c r="G15" s="18"/>
      <c r="H15" s="18"/>
    </row>
    <row r="17" spans="1:4" x14ac:dyDescent="0.2">
      <c r="A17" s="18" t="s">
        <v>39</v>
      </c>
    </row>
    <row r="18" spans="1:4" x14ac:dyDescent="0.2">
      <c r="A18" s="18" t="s">
        <v>40</v>
      </c>
    </row>
    <row r="19" spans="1:4" x14ac:dyDescent="0.2">
      <c r="A19" s="18" t="s">
        <v>41</v>
      </c>
      <c r="B19" s="18"/>
      <c r="C19" s="39" t="s">
        <v>43</v>
      </c>
      <c r="D19" s="41" t="s">
        <v>42</v>
      </c>
    </row>
    <row r="20" spans="1:4" x14ac:dyDescent="0.2">
      <c r="A20" s="9" t="s">
        <v>78</v>
      </c>
      <c r="C20" s="40">
        <v>45.315100000000001</v>
      </c>
      <c r="D20" s="40">
        <v>46.714799999999997</v>
      </c>
    </row>
    <row r="21" spans="1:4" x14ac:dyDescent="0.2">
      <c r="A21" s="9" t="s">
        <v>731</v>
      </c>
      <c r="C21" s="40">
        <v>14.3955</v>
      </c>
      <c r="D21" s="40">
        <v>14.3032</v>
      </c>
    </row>
    <row r="22" spans="1:4" x14ac:dyDescent="0.2">
      <c r="A22" s="9" t="s">
        <v>79</v>
      </c>
      <c r="C22" s="40">
        <v>47.090899999999998</v>
      </c>
      <c r="D22" s="40">
        <v>48.693399999999997</v>
      </c>
    </row>
    <row r="23" spans="1:4" x14ac:dyDescent="0.2">
      <c r="A23" s="9" t="s">
        <v>732</v>
      </c>
      <c r="C23" s="40">
        <v>15.0131</v>
      </c>
      <c r="D23" s="40">
        <v>14.9658</v>
      </c>
    </row>
    <row r="25" spans="1:4" x14ac:dyDescent="0.2">
      <c r="A25" s="18" t="s">
        <v>45</v>
      </c>
    </row>
    <row r="26" spans="1:4" x14ac:dyDescent="0.2">
      <c r="A26" s="79" t="s">
        <v>59</v>
      </c>
      <c r="B26" s="80"/>
      <c r="C26" s="43" t="s">
        <v>60</v>
      </c>
    </row>
    <row r="27" spans="1:4" x14ac:dyDescent="0.2">
      <c r="A27" s="75" t="s">
        <v>731</v>
      </c>
      <c r="B27" s="76"/>
      <c r="C27" s="44">
        <v>0.53</v>
      </c>
    </row>
    <row r="28" spans="1:4" x14ac:dyDescent="0.2">
      <c r="A28" s="75" t="s">
        <v>732</v>
      </c>
      <c r="B28" s="76"/>
      <c r="C28" s="44">
        <v>0.53</v>
      </c>
    </row>
    <row r="29" spans="1:4" x14ac:dyDescent="0.2">
      <c r="A29" s="9" t="s">
        <v>61</v>
      </c>
    </row>
    <row r="30" spans="1:4" x14ac:dyDescent="0.2">
      <c r="A30" s="9" t="s">
        <v>44</v>
      </c>
    </row>
    <row r="32" spans="1:4" x14ac:dyDescent="0.2">
      <c r="A32" s="18" t="s">
        <v>213</v>
      </c>
      <c r="D32" s="45">
        <v>6.7400000000000002E-2</v>
      </c>
    </row>
    <row r="34" spans="1:1" x14ac:dyDescent="0.2">
      <c r="A34" s="18" t="s">
        <v>777</v>
      </c>
    </row>
    <row r="35" spans="1:1" x14ac:dyDescent="0.2">
      <c r="A35" s="50"/>
    </row>
    <row r="36" spans="1:1" x14ac:dyDescent="0.2">
      <c r="A36" s="48" t="s">
        <v>798</v>
      </c>
    </row>
    <row r="37" spans="1:1" x14ac:dyDescent="0.2">
      <c r="A37" s="51"/>
    </row>
    <row r="38" spans="1:1" x14ac:dyDescent="0.2">
      <c r="A38" s="52"/>
    </row>
    <row r="39" spans="1:1" x14ac:dyDescent="0.2">
      <c r="A39" s="52"/>
    </row>
    <row r="40" spans="1:1" x14ac:dyDescent="0.2">
      <c r="A40" s="52"/>
    </row>
    <row r="41" spans="1:1" x14ac:dyDescent="0.2">
      <c r="A41" s="52"/>
    </row>
    <row r="42" spans="1:1" x14ac:dyDescent="0.2">
      <c r="A42" s="52"/>
    </row>
    <row r="43" spans="1:1" x14ac:dyDescent="0.2">
      <c r="A43" s="52"/>
    </row>
    <row r="44" spans="1:1" x14ac:dyDescent="0.2">
      <c r="A44" s="52"/>
    </row>
    <row r="45" spans="1:1" x14ac:dyDescent="0.2">
      <c r="A45" s="52"/>
    </row>
    <row r="46" spans="1:1" x14ac:dyDescent="0.2">
      <c r="A46" s="52"/>
    </row>
    <row r="47" spans="1:1" x14ac:dyDescent="0.2">
      <c r="A47" s="52"/>
    </row>
    <row r="48" spans="1:1" x14ac:dyDescent="0.2">
      <c r="A48" s="52"/>
    </row>
    <row r="49" spans="1:1" x14ac:dyDescent="0.2">
      <c r="A49" s="52"/>
    </row>
    <row r="50" spans="1:1" ht="20.399999999999999" x14ac:dyDescent="0.2">
      <c r="A50" s="59" t="s">
        <v>790</v>
      </c>
    </row>
    <row r="51" spans="1:1" x14ac:dyDescent="0.2">
      <c r="A51" s="52"/>
    </row>
    <row r="52" spans="1:1" x14ac:dyDescent="0.2">
      <c r="A52" s="48" t="s">
        <v>799</v>
      </c>
    </row>
    <row r="53" spans="1:1" x14ac:dyDescent="0.2">
      <c r="A53" s="52"/>
    </row>
    <row r="54" spans="1:1" x14ac:dyDescent="0.2">
      <c r="A54" s="52"/>
    </row>
    <row r="55" spans="1:1" x14ac:dyDescent="0.2">
      <c r="A55" s="52"/>
    </row>
    <row r="56" spans="1:1" x14ac:dyDescent="0.2">
      <c r="A56" s="52"/>
    </row>
    <row r="57" spans="1:1" x14ac:dyDescent="0.2">
      <c r="A57" s="52"/>
    </row>
    <row r="58" spans="1:1" x14ac:dyDescent="0.2">
      <c r="A58" s="52"/>
    </row>
    <row r="59" spans="1:1" x14ac:dyDescent="0.2">
      <c r="A59" s="52"/>
    </row>
    <row r="60" spans="1:1" x14ac:dyDescent="0.2">
      <c r="A60" s="52"/>
    </row>
    <row r="61" spans="1:1" x14ac:dyDescent="0.2">
      <c r="A61" s="52"/>
    </row>
    <row r="62" spans="1:1" x14ac:dyDescent="0.2">
      <c r="A62" s="52"/>
    </row>
    <row r="63" spans="1:1" x14ac:dyDescent="0.2">
      <c r="A63" s="52"/>
    </row>
    <row r="64" spans="1:1" x14ac:dyDescent="0.2">
      <c r="A64" s="52"/>
    </row>
  </sheetData>
  <mergeCells count="4">
    <mergeCell ref="A1:E1"/>
    <mergeCell ref="A26:B26"/>
    <mergeCell ref="A27:B27"/>
    <mergeCell ref="A28:B28"/>
  </mergeCells>
  <conditionalFormatting sqref="E5:E15">
    <cfRule type="cellIs" dxfId="28" priority="1" stopIfTrue="1" operator="between">
      <formula>0.009</formula>
      <formula>-0.009</formula>
    </cfRule>
  </conditionalFormatting>
  <hyperlinks>
    <hyperlink ref="A37" r:id="rId1" tooltip="https://www.franklintempletonindia.com/downloadsServlet/pdf/product-labels-jg9o5k7l" display="https://www.franklintempletonindia.com/downloadsServlet/pdf/product-labels-jg9o5k7l" xr:uid="{00000000-0004-0000-24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H73"/>
  <sheetViews>
    <sheetView workbookViewId="0">
      <selection sqref="A1:E1"/>
    </sheetView>
  </sheetViews>
  <sheetFormatPr defaultColWidth="9.21875" defaultRowHeight="10.199999999999999" x14ac:dyDescent="0.2"/>
  <cols>
    <col min="1" max="1" width="34.77734375" style="9" bestFit="1" customWidth="1"/>
    <col min="2" max="2" width="54.44140625" style="9" customWidth="1"/>
    <col min="3" max="3" width="24.77734375" style="9" bestFit="1" customWidth="1"/>
    <col min="4" max="4" width="23" style="10" bestFit="1" customWidth="1"/>
    <col min="5" max="5" width="13.5546875" style="13" customWidth="1"/>
    <col min="6" max="16384" width="9.21875" style="9"/>
  </cols>
  <sheetData>
    <row r="1" spans="1:8" s="1" customFormat="1" ht="13.8" x14ac:dyDescent="0.2">
      <c r="A1" s="77" t="s">
        <v>26</v>
      </c>
      <c r="B1" s="78"/>
      <c r="C1" s="78"/>
      <c r="D1" s="78"/>
      <c r="E1" s="78"/>
    </row>
    <row r="2" spans="1:8" s="1" customFormat="1" ht="11.4" x14ac:dyDescent="0.2">
      <c r="D2" s="6"/>
      <c r="E2" s="7"/>
    </row>
    <row r="3" spans="1:8" s="1" customFormat="1" ht="12" x14ac:dyDescent="0.2">
      <c r="A3" s="11" t="s">
        <v>7</v>
      </c>
      <c r="B3" s="2"/>
      <c r="C3" s="3"/>
      <c r="D3" s="4"/>
      <c r="E3" s="5"/>
    </row>
    <row r="4" spans="1:8" s="1" customFormat="1" ht="17.55" customHeight="1" x14ac:dyDescent="0.2">
      <c r="A4" s="8" t="s">
        <v>2</v>
      </c>
      <c r="B4" s="8" t="s">
        <v>0</v>
      </c>
      <c r="C4" s="16" t="s">
        <v>1</v>
      </c>
      <c r="D4" s="15" t="s">
        <v>3</v>
      </c>
      <c r="E4" s="15" t="s">
        <v>4</v>
      </c>
    </row>
    <row r="5" spans="1:8" x14ac:dyDescent="0.2">
      <c r="A5" s="21" t="s">
        <v>34</v>
      </c>
      <c r="B5" s="55"/>
      <c r="C5" s="23"/>
      <c r="D5" s="24"/>
      <c r="E5" s="25"/>
    </row>
    <row r="6" spans="1:8" x14ac:dyDescent="0.2">
      <c r="A6" s="27" t="s">
        <v>734</v>
      </c>
      <c r="B6" s="56" t="s">
        <v>733</v>
      </c>
      <c r="C6" s="31">
        <v>1378715.5179999999</v>
      </c>
      <c r="D6" s="29">
        <v>1170.0620899999999</v>
      </c>
      <c r="E6" s="30">
        <v>78.4476979356822</v>
      </c>
    </row>
    <row r="7" spans="1:8" x14ac:dyDescent="0.2">
      <c r="A7" s="27" t="s">
        <v>730</v>
      </c>
      <c r="B7" s="56" t="s">
        <v>729</v>
      </c>
      <c r="C7" s="31">
        <v>33750.591999999997</v>
      </c>
      <c r="D7" s="29">
        <v>148.59248260000001</v>
      </c>
      <c r="E7" s="30">
        <v>9.9624954010072297</v>
      </c>
    </row>
    <row r="8" spans="1:8" x14ac:dyDescent="0.2">
      <c r="A8" s="27" t="s">
        <v>718</v>
      </c>
      <c r="B8" s="56" t="s">
        <v>717</v>
      </c>
      <c r="C8" s="31">
        <v>19527.778999999999</v>
      </c>
      <c r="D8" s="29">
        <v>147.52729310000001</v>
      </c>
      <c r="E8" s="30">
        <v>9.8910789652006006</v>
      </c>
    </row>
    <row r="9" spans="1:8" ht="20.399999999999999" x14ac:dyDescent="0.2">
      <c r="A9" s="27" t="s">
        <v>735</v>
      </c>
      <c r="B9" s="56" t="s">
        <v>791</v>
      </c>
      <c r="C9" s="31">
        <v>12403.706</v>
      </c>
      <c r="D9" s="29">
        <v>5.3696636</v>
      </c>
      <c r="E9" s="30">
        <v>0.36001315802738898</v>
      </c>
    </row>
    <row r="10" spans="1:8" ht="20.399999999999999" x14ac:dyDescent="0.2">
      <c r="A10" s="27" t="s">
        <v>736</v>
      </c>
      <c r="B10" s="56" t="s">
        <v>1216</v>
      </c>
      <c r="C10" s="31">
        <v>489502.28</v>
      </c>
      <c r="D10" s="29">
        <v>0</v>
      </c>
      <c r="E10" s="29">
        <v>0</v>
      </c>
    </row>
    <row r="11" spans="1:8" ht="20.399999999999999" x14ac:dyDescent="0.2">
      <c r="A11" s="27" t="s">
        <v>738</v>
      </c>
      <c r="B11" s="56" t="s">
        <v>737</v>
      </c>
      <c r="C11" s="31">
        <v>338628.01899999997</v>
      </c>
      <c r="D11" s="29">
        <v>0</v>
      </c>
      <c r="E11" s="29">
        <v>0</v>
      </c>
    </row>
    <row r="12" spans="1:8" x14ac:dyDescent="0.2">
      <c r="A12" s="26" t="s">
        <v>33</v>
      </c>
      <c r="B12" s="57"/>
      <c r="C12" s="32"/>
      <c r="D12" s="33">
        <f>SUM(D6:D11)</f>
        <v>1471.5515292999999</v>
      </c>
      <c r="E12" s="34">
        <f>SUM(E6:E11)</f>
        <v>98.661285459917423</v>
      </c>
      <c r="F12" s="18"/>
      <c r="G12" s="18"/>
      <c r="H12" s="18"/>
    </row>
    <row r="13" spans="1:8" x14ac:dyDescent="0.2">
      <c r="A13" s="27"/>
      <c r="B13" s="56"/>
      <c r="C13" s="28"/>
      <c r="D13" s="29"/>
      <c r="E13" s="30"/>
    </row>
    <row r="14" spans="1:8" x14ac:dyDescent="0.2">
      <c r="A14" s="26" t="s">
        <v>35</v>
      </c>
      <c r="B14" s="57"/>
      <c r="C14" s="32"/>
      <c r="D14" s="33">
        <f>D12</f>
        <v>1471.5515292999999</v>
      </c>
      <c r="E14" s="34">
        <f>E12</f>
        <v>98.661285459917423</v>
      </c>
      <c r="F14" s="18"/>
      <c r="G14" s="18"/>
      <c r="H14" s="18"/>
    </row>
    <row r="15" spans="1:8" x14ac:dyDescent="0.2">
      <c r="A15" s="26"/>
      <c r="B15" s="26"/>
      <c r="C15" s="32"/>
      <c r="D15" s="33"/>
      <c r="E15" s="34"/>
      <c r="F15" s="18"/>
      <c r="G15" s="18"/>
      <c r="H15" s="18"/>
    </row>
    <row r="16" spans="1:8" x14ac:dyDescent="0.2">
      <c r="A16" s="26" t="s">
        <v>37</v>
      </c>
      <c r="B16" s="26"/>
      <c r="C16" s="32"/>
      <c r="D16" s="33">
        <f>D18-(D12)</f>
        <v>19.967177800000172</v>
      </c>
      <c r="E16" s="34">
        <f>E18-(E12)</f>
        <v>1.3387145400825773</v>
      </c>
      <c r="F16" s="18"/>
      <c r="G16" s="18"/>
      <c r="H16" s="18"/>
    </row>
    <row r="17" spans="1:8" x14ac:dyDescent="0.2">
      <c r="A17" s="26"/>
      <c r="B17" s="26"/>
      <c r="C17" s="32"/>
      <c r="D17" s="33"/>
      <c r="E17" s="34"/>
      <c r="F17" s="18"/>
      <c r="G17" s="18"/>
      <c r="H17" s="18"/>
    </row>
    <row r="18" spans="1:8" x14ac:dyDescent="0.2">
      <c r="A18" s="35" t="s">
        <v>36</v>
      </c>
      <c r="B18" s="35"/>
      <c r="C18" s="36"/>
      <c r="D18" s="37">
        <v>1491.5187071</v>
      </c>
      <c r="E18" s="38">
        <v>100</v>
      </c>
      <c r="F18" s="18"/>
      <c r="G18" s="18"/>
      <c r="H18" s="18"/>
    </row>
    <row r="19" spans="1:8" x14ac:dyDescent="0.2">
      <c r="C19" s="10"/>
      <c r="D19" s="13"/>
      <c r="E19" s="20"/>
    </row>
    <row r="20" spans="1:8" x14ac:dyDescent="0.2">
      <c r="A20" s="18" t="s">
        <v>788</v>
      </c>
    </row>
    <row r="21" spans="1:8" ht="12.75" customHeight="1" x14ac:dyDescent="0.2">
      <c r="A21" s="87" t="s">
        <v>789</v>
      </c>
      <c r="B21" s="88"/>
      <c r="C21" s="88"/>
      <c r="D21" s="88"/>
      <c r="E21" s="88"/>
    </row>
    <row r="22" spans="1:8" x14ac:dyDescent="0.2">
      <c r="A22" s="18" t="s">
        <v>39</v>
      </c>
    </row>
    <row r="23" spans="1:8" x14ac:dyDescent="0.2">
      <c r="A23" s="18" t="s">
        <v>40</v>
      </c>
    </row>
    <row r="24" spans="1:8" x14ac:dyDescent="0.2">
      <c r="A24" s="18" t="s">
        <v>41</v>
      </c>
      <c r="B24" s="18"/>
      <c r="C24" s="39" t="s">
        <v>43</v>
      </c>
      <c r="D24" s="41" t="s">
        <v>42</v>
      </c>
    </row>
    <row r="25" spans="1:8" x14ac:dyDescent="0.2">
      <c r="A25" s="9" t="s">
        <v>78</v>
      </c>
      <c r="C25" s="40">
        <v>34.315100000000001</v>
      </c>
      <c r="D25" s="40">
        <v>36.255600000000001</v>
      </c>
    </row>
    <row r="26" spans="1:8" x14ac:dyDescent="0.2">
      <c r="A26" s="9" t="s">
        <v>731</v>
      </c>
      <c r="C26" s="40">
        <v>11.288500000000001</v>
      </c>
      <c r="D26" s="40">
        <v>11.479799999999999</v>
      </c>
    </row>
    <row r="27" spans="1:8" x14ac:dyDescent="0.2">
      <c r="A27" s="9" t="s">
        <v>79</v>
      </c>
      <c r="C27" s="40">
        <v>36.380800000000001</v>
      </c>
      <c r="D27" s="40">
        <v>38.588999999999999</v>
      </c>
    </row>
    <row r="28" spans="1:8" x14ac:dyDescent="0.2">
      <c r="A28" s="9" t="s">
        <v>732</v>
      </c>
      <c r="C28" s="40">
        <v>12.015000000000001</v>
      </c>
      <c r="D28" s="40">
        <v>12.295</v>
      </c>
    </row>
    <row r="30" spans="1:8" x14ac:dyDescent="0.2">
      <c r="A30" s="18" t="s">
        <v>45</v>
      </c>
    </row>
    <row r="31" spans="1:8" x14ac:dyDescent="0.2">
      <c r="A31" s="79" t="s">
        <v>59</v>
      </c>
      <c r="B31" s="80"/>
      <c r="C31" s="43" t="s">
        <v>60</v>
      </c>
    </row>
    <row r="32" spans="1:8" x14ac:dyDescent="0.2">
      <c r="A32" s="75" t="s">
        <v>731</v>
      </c>
      <c r="B32" s="76"/>
      <c r="C32" s="44">
        <v>0.44</v>
      </c>
    </row>
    <row r="33" spans="1:4" x14ac:dyDescent="0.2">
      <c r="A33" s="75" t="s">
        <v>732</v>
      </c>
      <c r="B33" s="76"/>
      <c r="C33" s="44">
        <v>0.44</v>
      </c>
    </row>
    <row r="34" spans="1:4" x14ac:dyDescent="0.2">
      <c r="A34" s="9" t="s">
        <v>61</v>
      </c>
    </row>
    <row r="35" spans="1:4" x14ac:dyDescent="0.2">
      <c r="A35" s="9" t="s">
        <v>44</v>
      </c>
    </row>
    <row r="37" spans="1:4" x14ac:dyDescent="0.2">
      <c r="A37" s="18" t="s">
        <v>213</v>
      </c>
      <c r="D37" s="45">
        <v>8.6099999999999996E-2</v>
      </c>
    </row>
    <row r="39" spans="1:4" x14ac:dyDescent="0.2">
      <c r="A39" s="18" t="s">
        <v>761</v>
      </c>
      <c r="D39" s="41" t="s">
        <v>46</v>
      </c>
    </row>
    <row r="40" spans="1:4" x14ac:dyDescent="0.2">
      <c r="A40" s="9" t="s">
        <v>759</v>
      </c>
      <c r="D40" s="41"/>
    </row>
    <row r="41" spans="1:4" x14ac:dyDescent="0.2">
      <c r="A41" s="50" t="s">
        <v>760</v>
      </c>
      <c r="D41" s="41"/>
    </row>
    <row r="43" spans="1:4" x14ac:dyDescent="0.2">
      <c r="A43" s="18" t="s">
        <v>767</v>
      </c>
    </row>
    <row r="44" spans="1:4" x14ac:dyDescent="0.2">
      <c r="A44" s="50"/>
    </row>
    <row r="45" spans="1:4" x14ac:dyDescent="0.2">
      <c r="A45" s="48" t="s">
        <v>798</v>
      </c>
    </row>
    <row r="46" spans="1:4" x14ac:dyDescent="0.2">
      <c r="A46" s="51"/>
    </row>
    <row r="47" spans="1:4" x14ac:dyDescent="0.2">
      <c r="A47" s="52"/>
    </row>
    <row r="48" spans="1:4" x14ac:dyDescent="0.2">
      <c r="A48" s="52"/>
    </row>
    <row r="49" spans="1:1" x14ac:dyDescent="0.2">
      <c r="A49" s="52"/>
    </row>
    <row r="50" spans="1:1" x14ac:dyDescent="0.2">
      <c r="A50" s="52"/>
    </row>
    <row r="51" spans="1:1" x14ac:dyDescent="0.2">
      <c r="A51" s="52"/>
    </row>
    <row r="52" spans="1:1" x14ac:dyDescent="0.2">
      <c r="A52" s="52"/>
    </row>
    <row r="53" spans="1:1" x14ac:dyDescent="0.2">
      <c r="A53" s="52"/>
    </row>
    <row r="54" spans="1:1" x14ac:dyDescent="0.2">
      <c r="A54" s="52"/>
    </row>
    <row r="55" spans="1:1" x14ac:dyDescent="0.2">
      <c r="A55" s="52"/>
    </row>
    <row r="56" spans="1:1" x14ac:dyDescent="0.2">
      <c r="A56" s="52"/>
    </row>
    <row r="57" spans="1:1" x14ac:dyDescent="0.2">
      <c r="A57" s="52"/>
    </row>
    <row r="58" spans="1:1" x14ac:dyDescent="0.2">
      <c r="A58" s="52"/>
    </row>
    <row r="59" spans="1:1" ht="20.399999999999999" x14ac:dyDescent="0.2">
      <c r="A59" s="59" t="s">
        <v>792</v>
      </c>
    </row>
    <row r="60" spans="1:1" x14ac:dyDescent="0.2">
      <c r="A60" s="52"/>
    </row>
    <row r="61" spans="1:1" x14ac:dyDescent="0.2">
      <c r="A61" s="48" t="s">
        <v>799</v>
      </c>
    </row>
    <row r="62" spans="1:1" x14ac:dyDescent="0.2">
      <c r="A62" s="52"/>
    </row>
    <row r="63" spans="1:1" x14ac:dyDescent="0.2">
      <c r="A63" s="52"/>
    </row>
    <row r="64" spans="1:1" x14ac:dyDescent="0.2">
      <c r="A64" s="52"/>
    </row>
    <row r="65" spans="1:1" x14ac:dyDescent="0.2">
      <c r="A65" s="52"/>
    </row>
    <row r="66" spans="1:1" x14ac:dyDescent="0.2">
      <c r="A66" s="52"/>
    </row>
    <row r="67" spans="1:1" x14ac:dyDescent="0.2">
      <c r="A67" s="52"/>
    </row>
    <row r="68" spans="1:1" x14ac:dyDescent="0.2">
      <c r="A68" s="52"/>
    </row>
    <row r="69" spans="1:1" x14ac:dyDescent="0.2">
      <c r="A69" s="52"/>
    </row>
    <row r="70" spans="1:1" x14ac:dyDescent="0.2">
      <c r="A70" s="52"/>
    </row>
    <row r="71" spans="1:1" x14ac:dyDescent="0.2">
      <c r="A71" s="52"/>
    </row>
    <row r="72" spans="1:1" x14ac:dyDescent="0.2">
      <c r="A72" s="52"/>
    </row>
    <row r="73" spans="1:1" x14ac:dyDescent="0.2">
      <c r="A73" s="52"/>
    </row>
  </sheetData>
  <mergeCells count="5">
    <mergeCell ref="A1:E1"/>
    <mergeCell ref="A31:B31"/>
    <mergeCell ref="A32:B32"/>
    <mergeCell ref="A33:B33"/>
    <mergeCell ref="A21:E21"/>
  </mergeCells>
  <conditionalFormatting sqref="E5:E9 E12:E19">
    <cfRule type="cellIs" dxfId="27" priority="1" stopIfTrue="1" operator="between">
      <formula>0.009</formula>
      <formula>-0.009</formula>
    </cfRule>
  </conditionalFormatting>
  <hyperlinks>
    <hyperlink ref="A41" r:id="rId1" xr:uid="{00000000-0004-0000-25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H75"/>
  <sheetViews>
    <sheetView workbookViewId="0">
      <selection sqref="A1:E1"/>
    </sheetView>
  </sheetViews>
  <sheetFormatPr defaultColWidth="9.21875" defaultRowHeight="10.199999999999999" x14ac:dyDescent="0.2"/>
  <cols>
    <col min="1" max="1" width="34.77734375" style="9" bestFit="1" customWidth="1"/>
    <col min="2" max="2" width="53.77734375" style="9" customWidth="1"/>
    <col min="3" max="3" width="24.77734375" style="9" bestFit="1" customWidth="1"/>
    <col min="4" max="4" width="23" style="10" bestFit="1" customWidth="1"/>
    <col min="5" max="5" width="13.5546875" style="13" customWidth="1"/>
    <col min="6" max="16384" width="9.21875" style="9"/>
  </cols>
  <sheetData>
    <row r="1" spans="1:8" s="1" customFormat="1" ht="13.8" x14ac:dyDescent="0.2">
      <c r="A1" s="77" t="s">
        <v>27</v>
      </c>
      <c r="B1" s="78"/>
      <c r="C1" s="78"/>
      <c r="D1" s="78"/>
      <c r="E1" s="78"/>
    </row>
    <row r="2" spans="1:8" s="1" customFormat="1" ht="11.4" x14ac:dyDescent="0.2">
      <c r="D2" s="6"/>
      <c r="E2" s="7"/>
    </row>
    <row r="3" spans="1:8" s="1" customFormat="1" ht="12" x14ac:dyDescent="0.2">
      <c r="A3" s="11" t="s">
        <v>7</v>
      </c>
      <c r="B3" s="2"/>
      <c r="C3" s="3"/>
      <c r="D3" s="4"/>
      <c r="E3" s="5"/>
    </row>
    <row r="4" spans="1:8" s="1" customFormat="1" ht="17.55" customHeight="1" x14ac:dyDescent="0.2">
      <c r="A4" s="8" t="s">
        <v>2</v>
      </c>
      <c r="B4" s="8" t="s">
        <v>0</v>
      </c>
      <c r="C4" s="16" t="s">
        <v>1</v>
      </c>
      <c r="D4" s="15" t="s">
        <v>3</v>
      </c>
      <c r="E4" s="15" t="s">
        <v>4</v>
      </c>
    </row>
    <row r="5" spans="1:8" x14ac:dyDescent="0.2">
      <c r="A5" s="21" t="s">
        <v>34</v>
      </c>
      <c r="B5" s="22"/>
      <c r="C5" s="23"/>
      <c r="D5" s="24"/>
      <c r="E5" s="25"/>
    </row>
    <row r="6" spans="1:8" x14ac:dyDescent="0.2">
      <c r="A6" s="27" t="s">
        <v>734</v>
      </c>
      <c r="B6" s="56" t="s">
        <v>733</v>
      </c>
      <c r="C6" s="31">
        <v>1311009.406</v>
      </c>
      <c r="D6" s="29">
        <v>1112.6025540000001</v>
      </c>
      <c r="E6" s="30">
        <v>63.492421234293097</v>
      </c>
    </row>
    <row r="7" spans="1:8" x14ac:dyDescent="0.2">
      <c r="A7" s="27" t="s">
        <v>718</v>
      </c>
      <c r="B7" s="56" t="s">
        <v>717</v>
      </c>
      <c r="C7" s="31">
        <v>34041.942000000003</v>
      </c>
      <c r="D7" s="29">
        <v>257.17802089999998</v>
      </c>
      <c r="E7" s="30">
        <v>14.6762697752936</v>
      </c>
    </row>
    <row r="8" spans="1:8" x14ac:dyDescent="0.2">
      <c r="A8" s="27" t="s">
        <v>730</v>
      </c>
      <c r="B8" s="56" t="s">
        <v>729</v>
      </c>
      <c r="C8" s="31">
        <v>40102.462</v>
      </c>
      <c r="D8" s="29">
        <v>176.55762569999999</v>
      </c>
      <c r="E8" s="30">
        <v>10.0755396460029</v>
      </c>
    </row>
    <row r="9" spans="1:8" x14ac:dyDescent="0.2">
      <c r="A9" s="27" t="s">
        <v>740</v>
      </c>
      <c r="B9" s="56" t="s">
        <v>739</v>
      </c>
      <c r="C9" s="31">
        <v>10726.055</v>
      </c>
      <c r="D9" s="29">
        <v>173.32800760000001</v>
      </c>
      <c r="E9" s="30">
        <v>9.8912363904567897</v>
      </c>
    </row>
    <row r="10" spans="1:8" ht="20.399999999999999" x14ac:dyDescent="0.2">
      <c r="A10" s="27" t="s">
        <v>735</v>
      </c>
      <c r="B10" s="56" t="s">
        <v>791</v>
      </c>
      <c r="C10" s="31">
        <v>16146.995000000001</v>
      </c>
      <c r="D10" s="29">
        <v>6.9901632999999999</v>
      </c>
      <c r="E10" s="30">
        <v>0.39890470424005198</v>
      </c>
    </row>
    <row r="11" spans="1:8" ht="20.399999999999999" x14ac:dyDescent="0.2">
      <c r="A11" s="27" t="s">
        <v>736</v>
      </c>
      <c r="B11" s="56" t="s">
        <v>1216</v>
      </c>
      <c r="C11" s="31">
        <v>631308.71</v>
      </c>
      <c r="D11" s="29">
        <v>0</v>
      </c>
      <c r="E11" s="29">
        <v>0</v>
      </c>
    </row>
    <row r="12" spans="1:8" ht="20.399999999999999" x14ac:dyDescent="0.2">
      <c r="A12" s="27" t="s">
        <v>738</v>
      </c>
      <c r="B12" s="56" t="s">
        <v>737</v>
      </c>
      <c r="C12" s="31">
        <v>533448.80299999996</v>
      </c>
      <c r="D12" s="29">
        <v>0</v>
      </c>
      <c r="E12" s="29">
        <v>0</v>
      </c>
    </row>
    <row r="13" spans="1:8" x14ac:dyDescent="0.2">
      <c r="A13" s="26" t="s">
        <v>33</v>
      </c>
      <c r="B13" s="26"/>
      <c r="C13" s="32"/>
      <c r="D13" s="33">
        <f>SUM(D6:D12)</f>
        <v>1726.6563715</v>
      </c>
      <c r="E13" s="34">
        <f>SUM(E6:E12)</f>
        <v>98.534371750286439</v>
      </c>
      <c r="F13" s="18"/>
      <c r="G13" s="18"/>
      <c r="H13" s="18"/>
    </row>
    <row r="14" spans="1:8" x14ac:dyDescent="0.2">
      <c r="A14" s="27"/>
      <c r="B14" s="27"/>
      <c r="C14" s="28"/>
      <c r="D14" s="29"/>
      <c r="E14" s="30"/>
    </row>
    <row r="15" spans="1:8" x14ac:dyDescent="0.2">
      <c r="A15" s="26" t="s">
        <v>35</v>
      </c>
      <c r="B15" s="26"/>
      <c r="C15" s="32"/>
      <c r="D15" s="33">
        <f>D13</f>
        <v>1726.6563715</v>
      </c>
      <c r="E15" s="34">
        <f>E13</f>
        <v>98.534371750286439</v>
      </c>
      <c r="F15" s="18"/>
      <c r="G15" s="18"/>
      <c r="H15" s="18"/>
    </row>
    <row r="16" spans="1:8" x14ac:dyDescent="0.2">
      <c r="A16" s="26"/>
      <c r="B16" s="26"/>
      <c r="C16" s="32"/>
      <c r="D16" s="33"/>
      <c r="E16" s="34"/>
      <c r="F16" s="18"/>
      <c r="G16" s="18"/>
      <c r="H16" s="18"/>
    </row>
    <row r="17" spans="1:8" x14ac:dyDescent="0.2">
      <c r="A17" s="26" t="s">
        <v>37</v>
      </c>
      <c r="B17" s="26"/>
      <c r="C17" s="32"/>
      <c r="D17" s="33">
        <f>D19-(D13)</f>
        <v>25.682777600000009</v>
      </c>
      <c r="E17" s="34">
        <f>E19-(E13)</f>
        <v>1.4656282497135606</v>
      </c>
      <c r="F17" s="18"/>
      <c r="G17" s="18"/>
      <c r="H17" s="18"/>
    </row>
    <row r="18" spans="1:8" x14ac:dyDescent="0.2">
      <c r="A18" s="26"/>
      <c r="B18" s="26"/>
      <c r="C18" s="32"/>
      <c r="D18" s="33"/>
      <c r="E18" s="34"/>
      <c r="F18" s="18"/>
      <c r="G18" s="18"/>
      <c r="H18" s="18"/>
    </row>
    <row r="19" spans="1:8" x14ac:dyDescent="0.2">
      <c r="A19" s="35" t="s">
        <v>36</v>
      </c>
      <c r="B19" s="35"/>
      <c r="C19" s="36"/>
      <c r="D19" s="37">
        <v>1752.3391491</v>
      </c>
      <c r="E19" s="38">
        <v>100</v>
      </c>
      <c r="F19" s="18"/>
      <c r="G19" s="18"/>
      <c r="H19" s="18"/>
    </row>
    <row r="20" spans="1:8" x14ac:dyDescent="0.2">
      <c r="C20" s="10"/>
      <c r="D20" s="13"/>
      <c r="E20" s="20"/>
    </row>
    <row r="21" spans="1:8" x14ac:dyDescent="0.2">
      <c r="A21" s="18" t="s">
        <v>788</v>
      </c>
      <c r="C21" s="10"/>
      <c r="D21" s="13"/>
      <c r="E21" s="14"/>
    </row>
    <row r="22" spans="1:8" ht="14.4" x14ac:dyDescent="0.3">
      <c r="A22" s="85" t="s">
        <v>789</v>
      </c>
      <c r="B22" s="86"/>
      <c r="C22" s="86"/>
      <c r="D22" s="86"/>
      <c r="E22" s="86"/>
    </row>
    <row r="24" spans="1:8" x14ac:dyDescent="0.2">
      <c r="A24" s="18" t="s">
        <v>39</v>
      </c>
    </row>
    <row r="25" spans="1:8" x14ac:dyDescent="0.2">
      <c r="A25" s="18" t="s">
        <v>40</v>
      </c>
    </row>
    <row r="26" spans="1:8" x14ac:dyDescent="0.2">
      <c r="A26" s="18" t="s">
        <v>41</v>
      </c>
      <c r="B26" s="18"/>
      <c r="C26" s="39" t="s">
        <v>43</v>
      </c>
      <c r="D26" s="41" t="s">
        <v>42</v>
      </c>
    </row>
    <row r="27" spans="1:8" x14ac:dyDescent="0.2">
      <c r="A27" s="9" t="s">
        <v>78</v>
      </c>
      <c r="C27" s="40">
        <v>54.064999999999998</v>
      </c>
      <c r="D27" s="40">
        <v>57.357100000000003</v>
      </c>
    </row>
    <row r="28" spans="1:8" x14ac:dyDescent="0.2">
      <c r="A28" s="9" t="s">
        <v>731</v>
      </c>
      <c r="C28" s="40">
        <v>14.1486</v>
      </c>
      <c r="D28" s="40">
        <v>13.7644</v>
      </c>
    </row>
    <row r="29" spans="1:8" x14ac:dyDescent="0.2">
      <c r="A29" s="9" t="s">
        <v>79</v>
      </c>
      <c r="C29" s="40">
        <v>57.249400000000001</v>
      </c>
      <c r="D29" s="40">
        <v>60.952399999999997</v>
      </c>
    </row>
    <row r="30" spans="1:8" x14ac:dyDescent="0.2">
      <c r="A30" s="9" t="s">
        <v>732</v>
      </c>
      <c r="C30" s="40">
        <v>14.9664</v>
      </c>
      <c r="D30" s="40">
        <v>14.676399999999999</v>
      </c>
    </row>
    <row r="32" spans="1:8" x14ac:dyDescent="0.2">
      <c r="A32" s="18" t="s">
        <v>45</v>
      </c>
    </row>
    <row r="33" spans="1:4" x14ac:dyDescent="0.2">
      <c r="A33" s="79" t="s">
        <v>59</v>
      </c>
      <c r="B33" s="80"/>
      <c r="C33" s="43" t="s">
        <v>60</v>
      </c>
    </row>
    <row r="34" spans="1:4" x14ac:dyDescent="0.2">
      <c r="A34" s="75" t="s">
        <v>731</v>
      </c>
      <c r="B34" s="76"/>
      <c r="C34" s="44">
        <v>1.25</v>
      </c>
    </row>
    <row r="35" spans="1:4" x14ac:dyDescent="0.2">
      <c r="A35" s="75" t="s">
        <v>732</v>
      </c>
      <c r="B35" s="76"/>
      <c r="C35" s="44">
        <v>1.25</v>
      </c>
    </row>
    <row r="36" spans="1:4" x14ac:dyDescent="0.2">
      <c r="A36" s="9" t="s">
        <v>61</v>
      </c>
    </row>
    <row r="37" spans="1:4" x14ac:dyDescent="0.2">
      <c r="A37" s="9" t="s">
        <v>44</v>
      </c>
    </row>
    <row r="39" spans="1:4" x14ac:dyDescent="0.2">
      <c r="A39" s="18" t="s">
        <v>213</v>
      </c>
      <c r="D39" s="45">
        <v>0.1258</v>
      </c>
    </row>
    <row r="41" spans="1:4" x14ac:dyDescent="0.2">
      <c r="A41" s="18" t="s">
        <v>761</v>
      </c>
      <c r="D41" s="41" t="s">
        <v>46</v>
      </c>
    </row>
    <row r="42" spans="1:4" x14ac:dyDescent="0.2">
      <c r="A42" s="9" t="s">
        <v>759</v>
      </c>
      <c r="D42" s="41"/>
    </row>
    <row r="43" spans="1:4" x14ac:dyDescent="0.2">
      <c r="A43" s="50" t="s">
        <v>760</v>
      </c>
      <c r="D43" s="41"/>
    </row>
    <row r="45" spans="1:4" x14ac:dyDescent="0.2">
      <c r="A45" s="18" t="s">
        <v>767</v>
      </c>
    </row>
    <row r="46" spans="1:4" x14ac:dyDescent="0.2">
      <c r="A46" s="50"/>
    </row>
    <row r="47" spans="1:4" x14ac:dyDescent="0.2">
      <c r="A47" s="48" t="s">
        <v>798</v>
      </c>
    </row>
    <row r="48" spans="1:4" x14ac:dyDescent="0.2">
      <c r="A48" s="51"/>
    </row>
    <row r="49" spans="1:1" x14ac:dyDescent="0.2">
      <c r="A49" s="52"/>
    </row>
    <row r="50" spans="1:1" x14ac:dyDescent="0.2">
      <c r="A50" s="52"/>
    </row>
    <row r="51" spans="1:1" x14ac:dyDescent="0.2">
      <c r="A51" s="52"/>
    </row>
    <row r="52" spans="1:1" x14ac:dyDescent="0.2">
      <c r="A52" s="52"/>
    </row>
    <row r="53" spans="1:1" x14ac:dyDescent="0.2">
      <c r="A53" s="52"/>
    </row>
    <row r="54" spans="1:1" x14ac:dyDescent="0.2">
      <c r="A54" s="52"/>
    </row>
    <row r="55" spans="1:1" x14ac:dyDescent="0.2">
      <c r="A55" s="52"/>
    </row>
    <row r="56" spans="1:1" x14ac:dyDescent="0.2">
      <c r="A56" s="52"/>
    </row>
    <row r="57" spans="1:1" x14ac:dyDescent="0.2">
      <c r="A57" s="52"/>
    </row>
    <row r="58" spans="1:1" x14ac:dyDescent="0.2">
      <c r="A58" s="52"/>
    </row>
    <row r="59" spans="1:1" x14ac:dyDescent="0.2">
      <c r="A59" s="52"/>
    </row>
    <row r="60" spans="1:1" x14ac:dyDescent="0.2">
      <c r="A60" s="52"/>
    </row>
    <row r="61" spans="1:1" ht="30.6" x14ac:dyDescent="0.2">
      <c r="A61" s="59" t="s">
        <v>793</v>
      </c>
    </row>
    <row r="62" spans="1:1" x14ac:dyDescent="0.2">
      <c r="A62" s="52"/>
    </row>
    <row r="63" spans="1:1" x14ac:dyDescent="0.2">
      <c r="A63" s="48" t="s">
        <v>799</v>
      </c>
    </row>
    <row r="64" spans="1:1" x14ac:dyDescent="0.2">
      <c r="A64" s="52"/>
    </row>
    <row r="65" spans="1:1" x14ac:dyDescent="0.2">
      <c r="A65" s="52"/>
    </row>
    <row r="66" spans="1:1" x14ac:dyDescent="0.2">
      <c r="A66" s="52"/>
    </row>
    <row r="67" spans="1:1" x14ac:dyDescent="0.2">
      <c r="A67" s="52"/>
    </row>
    <row r="68" spans="1:1" x14ac:dyDescent="0.2">
      <c r="A68" s="52"/>
    </row>
    <row r="69" spans="1:1" x14ac:dyDescent="0.2">
      <c r="A69" s="52"/>
    </row>
    <row r="70" spans="1:1" x14ac:dyDescent="0.2">
      <c r="A70" s="52"/>
    </row>
    <row r="71" spans="1:1" x14ac:dyDescent="0.2">
      <c r="A71" s="52"/>
    </row>
    <row r="72" spans="1:1" x14ac:dyDescent="0.2">
      <c r="A72" s="52"/>
    </row>
    <row r="73" spans="1:1" x14ac:dyDescent="0.2">
      <c r="A73" s="52"/>
    </row>
    <row r="74" spans="1:1" x14ac:dyDescent="0.2">
      <c r="A74" s="52"/>
    </row>
    <row r="75" spans="1:1" x14ac:dyDescent="0.2">
      <c r="A75" s="52"/>
    </row>
  </sheetData>
  <mergeCells count="5">
    <mergeCell ref="A1:E1"/>
    <mergeCell ref="A33:B33"/>
    <mergeCell ref="A34:B34"/>
    <mergeCell ref="A35:B35"/>
    <mergeCell ref="A22:E22"/>
  </mergeCells>
  <conditionalFormatting sqref="E5:E10 E13:E20">
    <cfRule type="cellIs" dxfId="26" priority="2" stopIfTrue="1" operator="between">
      <formula>0.009</formula>
      <formula>-0.009</formula>
    </cfRule>
  </conditionalFormatting>
  <conditionalFormatting sqref="E21">
    <cfRule type="cellIs" dxfId="25" priority="1" stopIfTrue="1" operator="between">
      <formula>0.009</formula>
      <formula>-0.009</formula>
    </cfRule>
  </conditionalFormatting>
  <hyperlinks>
    <hyperlink ref="A43" r:id="rId1" xr:uid="{00000000-0004-0000-26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92"/>
  <sheetViews>
    <sheetView workbookViewId="0">
      <selection sqref="A1:G1"/>
    </sheetView>
  </sheetViews>
  <sheetFormatPr defaultColWidth="9.21875" defaultRowHeight="10.199999999999999" x14ac:dyDescent="0.2"/>
  <cols>
    <col min="1" max="1" width="38.77734375" style="9" bestFit="1" customWidth="1"/>
    <col min="2" max="2" width="54.21875" style="9" bestFit="1" customWidth="1"/>
    <col min="3" max="3" width="24.77734375" style="9" bestFit="1" customWidth="1"/>
    <col min="4" max="4" width="15.21875" style="10" bestFit="1" customWidth="1"/>
    <col min="5" max="5" width="23" style="13" bestFit="1" customWidth="1"/>
    <col min="6" max="6" width="13.5546875" style="14" bestFit="1" customWidth="1"/>
    <col min="7" max="7" width="14.21875" style="13" customWidth="1"/>
    <col min="8" max="16384" width="9.21875" style="9"/>
  </cols>
  <sheetData>
    <row r="1" spans="1:9" s="1" customFormat="1" ht="13.8" x14ac:dyDescent="0.2">
      <c r="A1" s="77" t="s">
        <v>904</v>
      </c>
      <c r="B1" s="78"/>
      <c r="C1" s="78"/>
      <c r="D1" s="78"/>
      <c r="E1" s="78"/>
      <c r="F1" s="78"/>
      <c r="G1" s="78"/>
    </row>
    <row r="2" spans="1:9" s="1" customFormat="1" ht="11.4" x14ac:dyDescent="0.2">
      <c r="D2" s="6"/>
      <c r="E2" s="7"/>
      <c r="F2" s="12"/>
      <c r="G2" s="13"/>
    </row>
    <row r="3" spans="1:9" s="1" customFormat="1" ht="12" x14ac:dyDescent="0.2">
      <c r="A3" s="11" t="s">
        <v>7</v>
      </c>
      <c r="B3" s="2"/>
      <c r="C3" s="3"/>
      <c r="D3" s="4"/>
      <c r="E3" s="5"/>
      <c r="F3" s="12"/>
      <c r="G3" s="13"/>
    </row>
    <row r="4" spans="1:9" s="1" customFormat="1" ht="17.55" customHeight="1" x14ac:dyDescent="0.2">
      <c r="A4" s="8" t="s">
        <v>2</v>
      </c>
      <c r="B4" s="8" t="s">
        <v>0</v>
      </c>
      <c r="C4" s="17" t="s">
        <v>801</v>
      </c>
      <c r="D4" s="16" t="s">
        <v>1</v>
      </c>
      <c r="E4" s="15" t="s">
        <v>3</v>
      </c>
      <c r="F4" s="15" t="s">
        <v>4</v>
      </c>
      <c r="G4" s="15" t="s">
        <v>6</v>
      </c>
    </row>
    <row r="5" spans="1:9" x14ac:dyDescent="0.2">
      <c r="A5" s="21" t="s">
        <v>31</v>
      </c>
      <c r="B5" s="22"/>
      <c r="C5" s="22"/>
      <c r="D5" s="23"/>
      <c r="E5" s="24"/>
      <c r="F5" s="25"/>
      <c r="G5" s="24"/>
    </row>
    <row r="6" spans="1:9" x14ac:dyDescent="0.2">
      <c r="A6" s="26" t="s">
        <v>32</v>
      </c>
      <c r="B6" s="27"/>
      <c r="C6" s="27"/>
      <c r="D6" s="28"/>
      <c r="E6" s="29"/>
      <c r="F6" s="30"/>
      <c r="G6" s="29"/>
    </row>
    <row r="7" spans="1:9" x14ac:dyDescent="0.2">
      <c r="A7" s="27" t="s">
        <v>905</v>
      </c>
      <c r="B7" s="27" t="s">
        <v>906</v>
      </c>
      <c r="C7" s="27" t="s">
        <v>80</v>
      </c>
      <c r="D7" s="31">
        <v>250</v>
      </c>
      <c r="E7" s="29">
        <v>2537.5275000000001</v>
      </c>
      <c r="F7" s="30">
        <v>7.3481436238096496</v>
      </c>
      <c r="G7" s="29">
        <v>4.625</v>
      </c>
    </row>
    <row r="8" spans="1:9" x14ac:dyDescent="0.2">
      <c r="A8" s="27" t="s">
        <v>907</v>
      </c>
      <c r="B8" s="27" t="s">
        <v>908</v>
      </c>
      <c r="C8" s="27" t="s">
        <v>909</v>
      </c>
      <c r="D8" s="31">
        <v>250</v>
      </c>
      <c r="E8" s="29">
        <v>2521.9850000000001</v>
      </c>
      <c r="F8" s="30">
        <v>7.3031358269392497</v>
      </c>
      <c r="G8" s="29">
        <v>6.0908499999999997</v>
      </c>
    </row>
    <row r="9" spans="1:9" x14ac:dyDescent="0.2">
      <c r="A9" s="27" t="s">
        <v>910</v>
      </c>
      <c r="B9" s="27" t="s">
        <v>911</v>
      </c>
      <c r="C9" s="27" t="s">
        <v>912</v>
      </c>
      <c r="D9" s="31">
        <v>100</v>
      </c>
      <c r="E9" s="29">
        <v>1009.064</v>
      </c>
      <c r="F9" s="30">
        <v>2.92203619374208</v>
      </c>
      <c r="G9" s="29">
        <v>8.5033999999999992</v>
      </c>
    </row>
    <row r="10" spans="1:9" x14ac:dyDescent="0.2">
      <c r="A10" s="27" t="s">
        <v>82</v>
      </c>
      <c r="B10" s="27" t="s">
        <v>81</v>
      </c>
      <c r="C10" s="27" t="s">
        <v>83</v>
      </c>
      <c r="D10" s="31">
        <v>100</v>
      </c>
      <c r="E10" s="29">
        <v>997.81600000000003</v>
      </c>
      <c r="F10" s="30">
        <v>2.8894643617203202</v>
      </c>
      <c r="G10" s="29">
        <v>9.6039999999999992</v>
      </c>
    </row>
    <row r="11" spans="1:9" x14ac:dyDescent="0.2">
      <c r="A11" s="26" t="s">
        <v>33</v>
      </c>
      <c r="B11" s="26"/>
      <c r="C11" s="26"/>
      <c r="D11" s="32"/>
      <c r="E11" s="33">
        <f>SUM(E6:E10)</f>
        <v>7066.3925000000008</v>
      </c>
      <c r="F11" s="34">
        <f>SUM(F6:F10)</f>
        <v>20.4627800062113</v>
      </c>
      <c r="G11" s="33"/>
      <c r="H11" s="18"/>
      <c r="I11" s="18"/>
    </row>
    <row r="12" spans="1:9" x14ac:dyDescent="0.2">
      <c r="A12" s="27"/>
      <c r="B12" s="27"/>
      <c r="C12" s="27"/>
      <c r="D12" s="28"/>
      <c r="E12" s="29"/>
      <c r="F12" s="30"/>
      <c r="G12" s="29"/>
    </row>
    <row r="13" spans="1:9" x14ac:dyDescent="0.2">
      <c r="A13" s="26" t="s">
        <v>49</v>
      </c>
      <c r="B13" s="27"/>
      <c r="C13" s="27"/>
      <c r="D13" s="28"/>
      <c r="E13" s="29"/>
      <c r="F13" s="30"/>
      <c r="G13" s="29"/>
    </row>
    <row r="14" spans="1:9" x14ac:dyDescent="0.2">
      <c r="A14" s="26" t="s">
        <v>807</v>
      </c>
      <c r="B14" s="27"/>
      <c r="C14" s="27"/>
      <c r="D14" s="28"/>
      <c r="E14" s="29"/>
      <c r="F14" s="30"/>
      <c r="G14" s="29"/>
    </row>
    <row r="15" spans="1:9" x14ac:dyDescent="0.2">
      <c r="A15" s="27" t="s">
        <v>913</v>
      </c>
      <c r="B15" s="27" t="s">
        <v>914</v>
      </c>
      <c r="C15" s="27" t="s">
        <v>50</v>
      </c>
      <c r="D15" s="31">
        <v>500</v>
      </c>
      <c r="E15" s="29">
        <v>2403.69</v>
      </c>
      <c r="F15" s="30">
        <v>6.96057849505672</v>
      </c>
      <c r="G15" s="29">
        <v>4.7024999999999997</v>
      </c>
    </row>
    <row r="16" spans="1:9" x14ac:dyDescent="0.2">
      <c r="A16" s="26" t="s">
        <v>33</v>
      </c>
      <c r="B16" s="26"/>
      <c r="C16" s="26"/>
      <c r="D16" s="32"/>
      <c r="E16" s="33">
        <f>SUM(E14:E15)</f>
        <v>2403.69</v>
      </c>
      <c r="F16" s="34">
        <f>SUM(F14:F15)</f>
        <v>6.96057849505672</v>
      </c>
      <c r="G16" s="33"/>
      <c r="H16" s="18"/>
      <c r="I16" s="18"/>
    </row>
    <row r="17" spans="1:9" x14ac:dyDescent="0.2">
      <c r="A17" s="27"/>
      <c r="B17" s="27"/>
      <c r="C17" s="27"/>
      <c r="D17" s="28"/>
      <c r="E17" s="29"/>
      <c r="F17" s="30"/>
      <c r="G17" s="29"/>
    </row>
    <row r="18" spans="1:9" x14ac:dyDescent="0.2">
      <c r="A18" s="26" t="s">
        <v>51</v>
      </c>
      <c r="B18" s="27"/>
      <c r="C18" s="27"/>
      <c r="D18" s="28"/>
      <c r="E18" s="29"/>
      <c r="F18" s="30"/>
      <c r="G18" s="29"/>
    </row>
    <row r="19" spans="1:9" x14ac:dyDescent="0.2">
      <c r="A19" s="27" t="s">
        <v>915</v>
      </c>
      <c r="B19" s="27" t="s">
        <v>916</v>
      </c>
      <c r="C19" s="27" t="s">
        <v>50</v>
      </c>
      <c r="D19" s="31">
        <v>500</v>
      </c>
      <c r="E19" s="29">
        <v>2472.6725000000001</v>
      </c>
      <c r="F19" s="30">
        <v>7.1603372434956798</v>
      </c>
      <c r="G19" s="29">
        <v>4.3849</v>
      </c>
    </row>
    <row r="20" spans="1:9" x14ac:dyDescent="0.2">
      <c r="A20" s="27" t="s">
        <v>917</v>
      </c>
      <c r="B20" s="27" t="s">
        <v>918</v>
      </c>
      <c r="C20" s="27" t="s">
        <v>50</v>
      </c>
      <c r="D20" s="31">
        <v>500</v>
      </c>
      <c r="E20" s="29">
        <v>2454.8850000000002</v>
      </c>
      <c r="F20" s="30">
        <v>7.1088284008492399</v>
      </c>
      <c r="G20" s="29">
        <v>4.2999000000000001</v>
      </c>
    </row>
    <row r="21" spans="1:9" x14ac:dyDescent="0.2">
      <c r="A21" s="26" t="s">
        <v>33</v>
      </c>
      <c r="B21" s="26"/>
      <c r="C21" s="26"/>
      <c r="D21" s="32"/>
      <c r="E21" s="33">
        <f>SUM(E18:E20)</f>
        <v>4927.5575000000008</v>
      </c>
      <c r="F21" s="34">
        <f>SUM(F18:F20)</f>
        <v>14.26916564434492</v>
      </c>
      <c r="G21" s="33"/>
      <c r="H21" s="18"/>
      <c r="I21" s="18"/>
    </row>
    <row r="22" spans="1:9" x14ac:dyDescent="0.2">
      <c r="A22" s="27"/>
      <c r="B22" s="27"/>
      <c r="C22" s="27"/>
      <c r="D22" s="28"/>
      <c r="E22" s="29"/>
      <c r="F22" s="30"/>
      <c r="G22" s="29"/>
    </row>
    <row r="23" spans="1:9" x14ac:dyDescent="0.2">
      <c r="A23" s="26" t="s">
        <v>56</v>
      </c>
      <c r="B23" s="27"/>
      <c r="C23" s="27"/>
      <c r="D23" s="28"/>
      <c r="E23" s="29"/>
      <c r="F23" s="30"/>
      <c r="G23" s="29"/>
    </row>
    <row r="24" spans="1:9" x14ac:dyDescent="0.2">
      <c r="A24" s="27" t="s">
        <v>919</v>
      </c>
      <c r="B24" s="27" t="s">
        <v>920</v>
      </c>
      <c r="C24" s="27" t="s">
        <v>57</v>
      </c>
      <c r="D24" s="31">
        <v>7500000</v>
      </c>
      <c r="E24" s="29">
        <v>7429.7550000000001</v>
      </c>
      <c r="F24" s="30">
        <v>21.515001051109</v>
      </c>
      <c r="G24" s="29">
        <v>4.16000953716682</v>
      </c>
    </row>
    <row r="25" spans="1:9" x14ac:dyDescent="0.2">
      <c r="A25" s="27" t="s">
        <v>921</v>
      </c>
      <c r="B25" s="27" t="s">
        <v>922</v>
      </c>
      <c r="C25" s="27" t="s">
        <v>57</v>
      </c>
      <c r="D25" s="31">
        <v>3000000</v>
      </c>
      <c r="E25" s="29">
        <v>2993.4989999999998</v>
      </c>
      <c r="F25" s="30">
        <v>8.6685407703879402</v>
      </c>
      <c r="G25" s="29">
        <v>4.8371395725473398</v>
      </c>
    </row>
    <row r="26" spans="1:9" x14ac:dyDescent="0.2">
      <c r="A26" s="27" t="s">
        <v>923</v>
      </c>
      <c r="B26" s="27" t="s">
        <v>924</v>
      </c>
      <c r="C26" s="27" t="s">
        <v>57</v>
      </c>
      <c r="D26" s="31">
        <v>2500000</v>
      </c>
      <c r="E26" s="29">
        <v>2510.25</v>
      </c>
      <c r="F26" s="30">
        <v>7.2691537457892297</v>
      </c>
      <c r="G26" s="29">
        <v>4.5735922623781198</v>
      </c>
    </row>
    <row r="27" spans="1:9" x14ac:dyDescent="0.2">
      <c r="A27" s="27" t="s">
        <v>925</v>
      </c>
      <c r="B27" s="27" t="s">
        <v>926</v>
      </c>
      <c r="C27" s="27" t="s">
        <v>57</v>
      </c>
      <c r="D27" s="31">
        <v>2000000</v>
      </c>
      <c r="E27" s="29">
        <v>1980</v>
      </c>
      <c r="F27" s="30">
        <v>5.7336617534758201</v>
      </c>
      <c r="G27" s="29">
        <v>4.2125921027012598</v>
      </c>
    </row>
    <row r="28" spans="1:9" x14ac:dyDescent="0.2">
      <c r="A28" s="27" t="s">
        <v>71</v>
      </c>
      <c r="B28" s="27" t="s">
        <v>70</v>
      </c>
      <c r="C28" s="27" t="s">
        <v>57</v>
      </c>
      <c r="D28" s="31">
        <v>1500000</v>
      </c>
      <c r="E28" s="29">
        <v>1485.3344999999999</v>
      </c>
      <c r="F28" s="30">
        <v>4.3012149564485496</v>
      </c>
      <c r="G28" s="29">
        <v>5.8936999999999999</v>
      </c>
    </row>
    <row r="29" spans="1:9" x14ac:dyDescent="0.2">
      <c r="A29" s="27" t="s">
        <v>927</v>
      </c>
      <c r="B29" s="27" t="s">
        <v>928</v>
      </c>
      <c r="C29" s="27" t="s">
        <v>57</v>
      </c>
      <c r="D29" s="31">
        <v>1000000</v>
      </c>
      <c r="E29" s="29">
        <v>995.21799999999996</v>
      </c>
      <c r="F29" s="30">
        <v>2.8819411025104502</v>
      </c>
      <c r="G29" s="29">
        <v>4.7636000000000003</v>
      </c>
    </row>
    <row r="30" spans="1:9" x14ac:dyDescent="0.2">
      <c r="A30" s="27" t="s">
        <v>929</v>
      </c>
      <c r="B30" s="27" t="s">
        <v>930</v>
      </c>
      <c r="C30" s="27" t="s">
        <v>57</v>
      </c>
      <c r="D30" s="31">
        <v>1000000</v>
      </c>
      <c r="E30" s="29">
        <v>982.8</v>
      </c>
      <c r="F30" s="30">
        <v>2.8459811976343601</v>
      </c>
      <c r="G30" s="29">
        <v>4.8618718695053804</v>
      </c>
    </row>
    <row r="31" spans="1:9" x14ac:dyDescent="0.2">
      <c r="A31" s="26" t="s">
        <v>33</v>
      </c>
      <c r="B31" s="26"/>
      <c r="C31" s="26"/>
      <c r="D31" s="32"/>
      <c r="E31" s="33">
        <f>SUM(E24:E30)</f>
        <v>18376.856500000002</v>
      </c>
      <c r="F31" s="34">
        <f>SUM(F24:F30)</f>
        <v>53.215494577355351</v>
      </c>
      <c r="G31" s="33"/>
      <c r="H31" s="18"/>
      <c r="I31" s="18"/>
    </row>
    <row r="32" spans="1:9" x14ac:dyDescent="0.2">
      <c r="A32" s="27"/>
      <c r="B32" s="27"/>
      <c r="C32" s="27"/>
      <c r="D32" s="28"/>
      <c r="E32" s="29"/>
      <c r="F32" s="30"/>
      <c r="G32" s="29"/>
    </row>
    <row r="33" spans="1:9" x14ac:dyDescent="0.2">
      <c r="A33" s="26" t="s">
        <v>35</v>
      </c>
      <c r="B33" s="26"/>
      <c r="C33" s="26"/>
      <c r="D33" s="32"/>
      <c r="E33" s="33">
        <f>E11+E16+E21+E31</f>
        <v>32774.496500000001</v>
      </c>
      <c r="F33" s="34">
        <f>F11+F16+F21+F31</f>
        <v>94.908018722968279</v>
      </c>
      <c r="G33" s="33"/>
      <c r="H33" s="18"/>
      <c r="I33" s="18"/>
    </row>
    <row r="34" spans="1:9" x14ac:dyDescent="0.2">
      <c r="A34" s="26"/>
      <c r="B34" s="26"/>
      <c r="C34" s="26"/>
      <c r="D34" s="32"/>
      <c r="E34" s="33"/>
      <c r="F34" s="34"/>
      <c r="G34" s="33"/>
      <c r="H34" s="18"/>
      <c r="I34" s="18"/>
    </row>
    <row r="35" spans="1:9" x14ac:dyDescent="0.2">
      <c r="A35" s="26" t="s">
        <v>37</v>
      </c>
      <c r="B35" s="26"/>
      <c r="C35" s="26"/>
      <c r="D35" s="32"/>
      <c r="E35" s="33">
        <f>E37-(E11+E16+E21+E31)</f>
        <v>1758.4090868999992</v>
      </c>
      <c r="F35" s="34">
        <f>F37-(F11+F16+F21+F31)</f>
        <v>5.0919812770317208</v>
      </c>
      <c r="G35" s="33"/>
      <c r="H35" s="18"/>
      <c r="I35" s="18"/>
    </row>
    <row r="36" spans="1:9" x14ac:dyDescent="0.2">
      <c r="A36" s="26"/>
      <c r="B36" s="26"/>
      <c r="C36" s="26"/>
      <c r="D36" s="32"/>
      <c r="E36" s="33"/>
      <c r="F36" s="34"/>
      <c r="G36" s="33"/>
      <c r="H36" s="18"/>
      <c r="I36" s="18"/>
    </row>
    <row r="37" spans="1:9" x14ac:dyDescent="0.2">
      <c r="A37" s="35" t="s">
        <v>36</v>
      </c>
      <c r="B37" s="35"/>
      <c r="C37" s="35"/>
      <c r="D37" s="36"/>
      <c r="E37" s="37">
        <v>34532.9055869</v>
      </c>
      <c r="F37" s="38">
        <v>100</v>
      </c>
      <c r="G37" s="37"/>
      <c r="H37" s="18"/>
      <c r="I37" s="18"/>
    </row>
    <row r="39" spans="1:9" x14ac:dyDescent="0.2">
      <c r="A39" s="18" t="s">
        <v>58</v>
      </c>
    </row>
    <row r="40" spans="1:9" x14ac:dyDescent="0.2">
      <c r="A40" s="18" t="s">
        <v>38</v>
      </c>
    </row>
    <row r="42" spans="1:9" x14ac:dyDescent="0.2">
      <c r="A42" s="18" t="s">
        <v>39</v>
      </c>
    </row>
    <row r="43" spans="1:9" x14ac:dyDescent="0.2">
      <c r="A43" s="18" t="s">
        <v>40</v>
      </c>
    </row>
    <row r="44" spans="1:9" x14ac:dyDescent="0.2">
      <c r="A44" s="18" t="s">
        <v>41</v>
      </c>
      <c r="B44" s="18"/>
      <c r="C44" s="39" t="s">
        <v>43</v>
      </c>
      <c r="D44" s="19" t="s">
        <v>42</v>
      </c>
    </row>
    <row r="45" spans="1:9" x14ac:dyDescent="0.2">
      <c r="A45" s="9" t="s">
        <v>62</v>
      </c>
      <c r="C45" s="40">
        <v>31.8294</v>
      </c>
      <c r="D45" s="40">
        <v>32.317100000000003</v>
      </c>
    </row>
    <row r="46" spans="1:9" x14ac:dyDescent="0.2">
      <c r="A46" s="9" t="s">
        <v>861</v>
      </c>
      <c r="C46" s="40">
        <v>10.1616</v>
      </c>
      <c r="D46" s="40">
        <v>10.138400000000001</v>
      </c>
    </row>
    <row r="47" spans="1:9" x14ac:dyDescent="0.2">
      <c r="A47" s="9" t="s">
        <v>65</v>
      </c>
      <c r="C47" s="40">
        <v>33.790999999999997</v>
      </c>
      <c r="D47" s="40">
        <v>34.424300000000002</v>
      </c>
    </row>
    <row r="48" spans="1:9" x14ac:dyDescent="0.2">
      <c r="A48" s="9" t="s">
        <v>863</v>
      </c>
      <c r="C48" s="40">
        <v>10.062099999999999</v>
      </c>
      <c r="D48" s="40">
        <v>10.044</v>
      </c>
    </row>
    <row r="50" spans="1:5" x14ac:dyDescent="0.2">
      <c r="A50" s="18" t="s">
        <v>45</v>
      </c>
    </row>
    <row r="51" spans="1:5" x14ac:dyDescent="0.2">
      <c r="A51" s="79" t="s">
        <v>59</v>
      </c>
      <c r="B51" s="80"/>
      <c r="C51" s="43" t="s">
        <v>60</v>
      </c>
    </row>
    <row r="52" spans="1:5" x14ac:dyDescent="0.2">
      <c r="A52" s="75" t="s">
        <v>861</v>
      </c>
      <c r="B52" s="76"/>
      <c r="C52" s="44">
        <v>0.17791999</v>
      </c>
    </row>
    <row r="53" spans="1:5" x14ac:dyDescent="0.2">
      <c r="A53" s="75" t="s">
        <v>863</v>
      </c>
      <c r="B53" s="76"/>
      <c r="C53" s="44">
        <v>0.19997611000000001</v>
      </c>
    </row>
    <row r="54" spans="1:5" x14ac:dyDescent="0.2">
      <c r="A54" s="9" t="s">
        <v>61</v>
      </c>
    </row>
    <row r="55" spans="1:5" x14ac:dyDescent="0.2">
      <c r="A55" s="9" t="s">
        <v>44</v>
      </c>
    </row>
    <row r="57" spans="1:5" x14ac:dyDescent="0.2">
      <c r="A57" s="18" t="s">
        <v>856</v>
      </c>
      <c r="D57" s="42">
        <v>3.6208471971506899</v>
      </c>
      <c r="E57" s="13" t="s">
        <v>47</v>
      </c>
    </row>
    <row r="59" spans="1:5" x14ac:dyDescent="0.2">
      <c r="A59" s="18" t="s">
        <v>761</v>
      </c>
      <c r="D59" s="41" t="s">
        <v>46</v>
      </c>
    </row>
    <row r="61" spans="1:5" x14ac:dyDescent="0.2">
      <c r="A61" s="18" t="s">
        <v>857</v>
      </c>
    </row>
    <row r="62" spans="1:5" ht="14.4" x14ac:dyDescent="0.3">
      <c r="A62" s="53"/>
    </row>
    <row r="63" spans="1:5" x14ac:dyDescent="0.2">
      <c r="A63" s="48" t="s">
        <v>798</v>
      </c>
    </row>
    <row r="64" spans="1:5" x14ac:dyDescent="0.2">
      <c r="A64" s="52"/>
    </row>
    <row r="65" spans="1:1" x14ac:dyDescent="0.2">
      <c r="A65" s="52"/>
    </row>
    <row r="66" spans="1:1" x14ac:dyDescent="0.2">
      <c r="A66" s="52"/>
    </row>
    <row r="67" spans="1:1" x14ac:dyDescent="0.2">
      <c r="A67" s="52"/>
    </row>
    <row r="68" spans="1:1" x14ac:dyDescent="0.2">
      <c r="A68" s="52"/>
    </row>
    <row r="69" spans="1:1" x14ac:dyDescent="0.2">
      <c r="A69" s="52"/>
    </row>
    <row r="70" spans="1:1" x14ac:dyDescent="0.2">
      <c r="A70" s="52"/>
    </row>
    <row r="71" spans="1:1" x14ac:dyDescent="0.2">
      <c r="A71" s="52"/>
    </row>
    <row r="72" spans="1:1" x14ac:dyDescent="0.2">
      <c r="A72" s="52"/>
    </row>
    <row r="73" spans="1:1" x14ac:dyDescent="0.2">
      <c r="A73" s="52"/>
    </row>
    <row r="74" spans="1:1" x14ac:dyDescent="0.2">
      <c r="A74" s="52"/>
    </row>
    <row r="75" spans="1:1" x14ac:dyDescent="0.2">
      <c r="A75" s="52"/>
    </row>
    <row r="76" spans="1:1" x14ac:dyDescent="0.2">
      <c r="A76" s="52"/>
    </row>
    <row r="77" spans="1:1" x14ac:dyDescent="0.2">
      <c r="A77" s="48" t="s">
        <v>931</v>
      </c>
    </row>
    <row r="78" spans="1:1" x14ac:dyDescent="0.2">
      <c r="A78" s="52"/>
    </row>
    <row r="79" spans="1:1" x14ac:dyDescent="0.2">
      <c r="A79" s="48" t="s">
        <v>859</v>
      </c>
    </row>
    <row r="80" spans="1:1" x14ac:dyDescent="0.2">
      <c r="A80" s="52"/>
    </row>
    <row r="81" spans="1:1" x14ac:dyDescent="0.2">
      <c r="A81" s="52"/>
    </row>
    <row r="82" spans="1:1" x14ac:dyDescent="0.2">
      <c r="A82" s="52"/>
    </row>
    <row r="83" spans="1:1" x14ac:dyDescent="0.2">
      <c r="A83" s="52"/>
    </row>
    <row r="84" spans="1:1" x14ac:dyDescent="0.2">
      <c r="A84" s="52"/>
    </row>
    <row r="85" spans="1:1" x14ac:dyDescent="0.2">
      <c r="A85" s="52"/>
    </row>
    <row r="86" spans="1:1" x14ac:dyDescent="0.2">
      <c r="A86" s="52"/>
    </row>
    <row r="87" spans="1:1" x14ac:dyDescent="0.2">
      <c r="A87" s="52"/>
    </row>
    <row r="88" spans="1:1" x14ac:dyDescent="0.2">
      <c r="A88" s="52"/>
    </row>
    <row r="89" spans="1:1" x14ac:dyDescent="0.2">
      <c r="A89" s="52"/>
    </row>
    <row r="90" spans="1:1" x14ac:dyDescent="0.2">
      <c r="A90" s="52"/>
    </row>
    <row r="91" spans="1:1" x14ac:dyDescent="0.2">
      <c r="A91" s="52"/>
    </row>
    <row r="92" spans="1:1" x14ac:dyDescent="0.2">
      <c r="A92" s="52"/>
    </row>
  </sheetData>
  <mergeCells count="4">
    <mergeCell ref="A1:G1"/>
    <mergeCell ref="A51:B51"/>
    <mergeCell ref="A52:B52"/>
    <mergeCell ref="A53:B53"/>
  </mergeCells>
  <conditionalFormatting sqref="F2:F3 F5:F65536">
    <cfRule type="cellIs" dxfId="72"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H75"/>
  <sheetViews>
    <sheetView workbookViewId="0">
      <selection sqref="A1:E1"/>
    </sheetView>
  </sheetViews>
  <sheetFormatPr defaultColWidth="9.21875" defaultRowHeight="10.199999999999999" x14ac:dyDescent="0.2"/>
  <cols>
    <col min="1" max="1" width="34.77734375" style="9" bestFit="1" customWidth="1"/>
    <col min="2" max="2" width="53.77734375" style="9" customWidth="1"/>
    <col min="3" max="3" width="24.77734375" style="9" bestFit="1" customWidth="1"/>
    <col min="4" max="4" width="23" style="10" bestFit="1" customWidth="1"/>
    <col min="5" max="5" width="13.5546875" style="13" customWidth="1"/>
    <col min="6" max="16384" width="9.21875" style="9"/>
  </cols>
  <sheetData>
    <row r="1" spans="1:8" s="1" customFormat="1" ht="13.8" x14ac:dyDescent="0.2">
      <c r="A1" s="77" t="s">
        <v>28</v>
      </c>
      <c r="B1" s="78"/>
      <c r="C1" s="78"/>
      <c r="D1" s="78"/>
      <c r="E1" s="78"/>
    </row>
    <row r="2" spans="1:8" s="1" customFormat="1" ht="11.4" x14ac:dyDescent="0.2">
      <c r="D2" s="6"/>
      <c r="E2" s="7"/>
    </row>
    <row r="3" spans="1:8" s="1" customFormat="1" ht="12" x14ac:dyDescent="0.2">
      <c r="A3" s="11" t="s">
        <v>7</v>
      </c>
      <c r="B3" s="2"/>
      <c r="C3" s="3"/>
      <c r="D3" s="4"/>
      <c r="E3" s="5"/>
    </row>
    <row r="4" spans="1:8" s="1" customFormat="1" ht="17.55" customHeight="1" x14ac:dyDescent="0.2">
      <c r="A4" s="8" t="s">
        <v>2</v>
      </c>
      <c r="B4" s="8" t="s">
        <v>0</v>
      </c>
      <c r="C4" s="16" t="s">
        <v>1</v>
      </c>
      <c r="D4" s="15" t="s">
        <v>3</v>
      </c>
      <c r="E4" s="15" t="s">
        <v>4</v>
      </c>
    </row>
    <row r="5" spans="1:8" x14ac:dyDescent="0.2">
      <c r="A5" s="21" t="s">
        <v>34</v>
      </c>
      <c r="B5" s="22"/>
      <c r="C5" s="23"/>
      <c r="D5" s="24"/>
      <c r="E5" s="25"/>
    </row>
    <row r="6" spans="1:8" x14ac:dyDescent="0.2">
      <c r="A6" s="27" t="s">
        <v>734</v>
      </c>
      <c r="B6" s="56" t="s">
        <v>733</v>
      </c>
      <c r="C6" s="31">
        <v>295688.41100000002</v>
      </c>
      <c r="D6" s="29">
        <v>250.93922259999999</v>
      </c>
      <c r="E6" s="30">
        <v>43.569688893084397</v>
      </c>
    </row>
    <row r="7" spans="1:8" x14ac:dyDescent="0.2">
      <c r="A7" s="27" t="s">
        <v>718</v>
      </c>
      <c r="B7" s="56" t="s">
        <v>717</v>
      </c>
      <c r="C7" s="31">
        <v>26293.864000000001</v>
      </c>
      <c r="D7" s="29">
        <v>198.64330609999999</v>
      </c>
      <c r="E7" s="30">
        <v>34.489734039172603</v>
      </c>
    </row>
    <row r="8" spans="1:8" x14ac:dyDescent="0.2">
      <c r="A8" s="27" t="s">
        <v>730</v>
      </c>
      <c r="B8" s="56" t="s">
        <v>729</v>
      </c>
      <c r="C8" s="31">
        <v>13018.252</v>
      </c>
      <c r="D8" s="29">
        <v>57.314976399999999</v>
      </c>
      <c r="E8" s="30">
        <v>9.9513964568346296</v>
      </c>
    </row>
    <row r="9" spans="1:8" x14ac:dyDescent="0.2">
      <c r="A9" s="27" t="s">
        <v>740</v>
      </c>
      <c r="B9" s="56" t="s">
        <v>739</v>
      </c>
      <c r="C9" s="31">
        <v>3485.5120000000002</v>
      </c>
      <c r="D9" s="29">
        <v>56.324235700000003</v>
      </c>
      <c r="E9" s="30">
        <v>9.7793776563240193</v>
      </c>
    </row>
    <row r="10" spans="1:8" ht="20.399999999999999" x14ac:dyDescent="0.2">
      <c r="A10" s="27" t="s">
        <v>735</v>
      </c>
      <c r="B10" s="56" t="s">
        <v>791</v>
      </c>
      <c r="C10" s="31">
        <v>4814.4089999999997</v>
      </c>
      <c r="D10" s="29">
        <v>2.0841962000000001</v>
      </c>
      <c r="E10" s="30">
        <v>0.36187160813396402</v>
      </c>
    </row>
    <row r="11" spans="1:8" ht="20.399999999999999" x14ac:dyDescent="0.2">
      <c r="A11" s="27" t="s">
        <v>736</v>
      </c>
      <c r="B11" s="56" t="s">
        <v>1216</v>
      </c>
      <c r="C11" s="31">
        <v>196087.27</v>
      </c>
      <c r="D11" s="29">
        <v>0</v>
      </c>
      <c r="E11" s="29">
        <v>0</v>
      </c>
    </row>
    <row r="12" spans="1:8" ht="20.399999999999999" x14ac:dyDescent="0.2">
      <c r="A12" s="27" t="s">
        <v>738</v>
      </c>
      <c r="B12" s="56" t="s">
        <v>737</v>
      </c>
      <c r="C12" s="31">
        <v>161743.72099999999</v>
      </c>
      <c r="D12" s="29">
        <v>0</v>
      </c>
      <c r="E12" s="29">
        <v>0</v>
      </c>
    </row>
    <row r="13" spans="1:8" x14ac:dyDescent="0.2">
      <c r="A13" s="26" t="s">
        <v>33</v>
      </c>
      <c r="B13" s="26"/>
      <c r="C13" s="32"/>
      <c r="D13" s="33">
        <f>SUM(D6:D12)</f>
        <v>565.30593699999997</v>
      </c>
      <c r="E13" s="34">
        <f>SUM(E6:E12)</f>
        <v>98.15206865354962</v>
      </c>
      <c r="F13" s="18"/>
      <c r="G13" s="18"/>
      <c r="H13" s="18"/>
    </row>
    <row r="14" spans="1:8" x14ac:dyDescent="0.2">
      <c r="A14" s="27"/>
      <c r="B14" s="27"/>
      <c r="C14" s="28"/>
      <c r="D14" s="29"/>
      <c r="E14" s="30"/>
    </row>
    <row r="15" spans="1:8" x14ac:dyDescent="0.2">
      <c r="A15" s="26" t="s">
        <v>35</v>
      </c>
      <c r="B15" s="26"/>
      <c r="C15" s="32"/>
      <c r="D15" s="33">
        <f>D13</f>
        <v>565.30593699999997</v>
      </c>
      <c r="E15" s="34">
        <f>E13</f>
        <v>98.15206865354962</v>
      </c>
      <c r="F15" s="18"/>
      <c r="G15" s="18"/>
      <c r="H15" s="18"/>
    </row>
    <row r="16" spans="1:8" x14ac:dyDescent="0.2">
      <c r="A16" s="26"/>
      <c r="B16" s="26"/>
      <c r="C16" s="32"/>
      <c r="D16" s="33"/>
      <c r="E16" s="34"/>
      <c r="F16" s="18"/>
      <c r="G16" s="18"/>
      <c r="H16" s="18"/>
    </row>
    <row r="17" spans="1:8" x14ac:dyDescent="0.2">
      <c r="A17" s="26" t="s">
        <v>37</v>
      </c>
      <c r="B17" s="26"/>
      <c r="C17" s="32"/>
      <c r="D17" s="33">
        <f>D19-(D13)</f>
        <v>10.64314360000003</v>
      </c>
      <c r="E17" s="34">
        <f>E19-(E13)</f>
        <v>1.8479313464503804</v>
      </c>
      <c r="F17" s="18"/>
      <c r="G17" s="18"/>
      <c r="H17" s="18"/>
    </row>
    <row r="18" spans="1:8" x14ac:dyDescent="0.2">
      <c r="A18" s="26"/>
      <c r="B18" s="26"/>
      <c r="C18" s="32"/>
      <c r="D18" s="33"/>
      <c r="E18" s="34"/>
      <c r="F18" s="18"/>
      <c r="G18" s="18"/>
      <c r="H18" s="18"/>
    </row>
    <row r="19" spans="1:8" x14ac:dyDescent="0.2">
      <c r="A19" s="35" t="s">
        <v>36</v>
      </c>
      <c r="B19" s="35"/>
      <c r="C19" s="36"/>
      <c r="D19" s="37">
        <v>575.9490806</v>
      </c>
      <c r="E19" s="38">
        <v>100</v>
      </c>
      <c r="F19" s="18"/>
      <c r="G19" s="18"/>
      <c r="H19" s="18"/>
    </row>
    <row r="21" spans="1:8" x14ac:dyDescent="0.2">
      <c r="A21" s="18" t="s">
        <v>788</v>
      </c>
    </row>
    <row r="22" spans="1:8" ht="14.4" x14ac:dyDescent="0.3">
      <c r="A22" s="85" t="s">
        <v>789</v>
      </c>
      <c r="B22" s="86"/>
      <c r="C22" s="86"/>
      <c r="D22" s="86"/>
      <c r="E22" s="86"/>
    </row>
    <row r="24" spans="1:8" x14ac:dyDescent="0.2">
      <c r="A24" s="18" t="s">
        <v>39</v>
      </c>
    </row>
    <row r="25" spans="1:8" x14ac:dyDescent="0.2">
      <c r="A25" s="18" t="s">
        <v>40</v>
      </c>
    </row>
    <row r="26" spans="1:8" x14ac:dyDescent="0.2">
      <c r="A26" s="18" t="s">
        <v>41</v>
      </c>
      <c r="B26" s="18"/>
      <c r="C26" s="39" t="s">
        <v>43</v>
      </c>
      <c r="D26" s="41" t="s">
        <v>42</v>
      </c>
    </row>
    <row r="27" spans="1:8" x14ac:dyDescent="0.2">
      <c r="A27" s="9" t="s">
        <v>78</v>
      </c>
      <c r="C27" s="40">
        <v>73.796499999999995</v>
      </c>
      <c r="D27" s="40">
        <v>78.743799999999993</v>
      </c>
    </row>
    <row r="28" spans="1:8" x14ac:dyDescent="0.2">
      <c r="A28" s="9" t="s">
        <v>731</v>
      </c>
      <c r="C28" s="40">
        <v>23.957100000000001</v>
      </c>
      <c r="D28" s="40">
        <v>23.593399999999999</v>
      </c>
    </row>
    <row r="29" spans="1:8" x14ac:dyDescent="0.2">
      <c r="A29" s="9" t="s">
        <v>79</v>
      </c>
      <c r="C29" s="40">
        <v>77.568100000000001</v>
      </c>
      <c r="D29" s="40">
        <v>82.956800000000001</v>
      </c>
    </row>
    <row r="30" spans="1:8" x14ac:dyDescent="0.2">
      <c r="A30" s="9" t="s">
        <v>732</v>
      </c>
      <c r="C30" s="40">
        <v>25.5778</v>
      </c>
      <c r="D30" s="40">
        <v>25.3733</v>
      </c>
    </row>
    <row r="32" spans="1:8" x14ac:dyDescent="0.2">
      <c r="A32" s="18" t="s">
        <v>45</v>
      </c>
    </row>
    <row r="33" spans="1:4" x14ac:dyDescent="0.2">
      <c r="A33" s="79" t="s">
        <v>59</v>
      </c>
      <c r="B33" s="80"/>
      <c r="C33" s="43" t="s">
        <v>60</v>
      </c>
    </row>
    <row r="34" spans="1:4" x14ac:dyDescent="0.2">
      <c r="A34" s="75" t="s">
        <v>731</v>
      </c>
      <c r="B34" s="76"/>
      <c r="C34" s="44">
        <v>2</v>
      </c>
    </row>
    <row r="35" spans="1:4" x14ac:dyDescent="0.2">
      <c r="A35" s="75" t="s">
        <v>732</v>
      </c>
      <c r="B35" s="76"/>
      <c r="C35" s="44">
        <v>2</v>
      </c>
    </row>
    <row r="36" spans="1:4" x14ac:dyDescent="0.2">
      <c r="A36" s="9" t="s">
        <v>61</v>
      </c>
    </row>
    <row r="37" spans="1:4" x14ac:dyDescent="0.2">
      <c r="A37" s="9" t="s">
        <v>44</v>
      </c>
    </row>
    <row r="39" spans="1:4" x14ac:dyDescent="0.2">
      <c r="A39" s="18" t="s">
        <v>213</v>
      </c>
      <c r="D39" s="45">
        <v>0.18770000000000001</v>
      </c>
    </row>
    <row r="41" spans="1:4" x14ac:dyDescent="0.2">
      <c r="A41" s="18" t="s">
        <v>761</v>
      </c>
      <c r="D41" s="41" t="s">
        <v>46</v>
      </c>
    </row>
    <row r="42" spans="1:4" x14ac:dyDescent="0.2">
      <c r="A42" s="9" t="s">
        <v>759</v>
      </c>
      <c r="D42" s="41"/>
    </row>
    <row r="43" spans="1:4" x14ac:dyDescent="0.2">
      <c r="A43" s="50" t="s">
        <v>760</v>
      </c>
      <c r="D43" s="41"/>
    </row>
    <row r="45" spans="1:4" x14ac:dyDescent="0.2">
      <c r="A45" s="18" t="s">
        <v>762</v>
      </c>
    </row>
    <row r="46" spans="1:4" x14ac:dyDescent="0.2">
      <c r="A46" s="50"/>
    </row>
    <row r="47" spans="1:4" x14ac:dyDescent="0.2">
      <c r="A47" s="48" t="s">
        <v>798</v>
      </c>
    </row>
    <row r="48" spans="1:4" x14ac:dyDescent="0.2">
      <c r="A48" s="51"/>
    </row>
    <row r="49" spans="1:1" x14ac:dyDescent="0.2">
      <c r="A49" s="52"/>
    </row>
    <row r="50" spans="1:1" x14ac:dyDescent="0.2">
      <c r="A50" s="52"/>
    </row>
    <row r="51" spans="1:1" x14ac:dyDescent="0.2">
      <c r="A51" s="52"/>
    </row>
    <row r="52" spans="1:1" x14ac:dyDescent="0.2">
      <c r="A52" s="52"/>
    </row>
    <row r="53" spans="1:1" x14ac:dyDescent="0.2">
      <c r="A53" s="52"/>
    </row>
    <row r="54" spans="1:1" x14ac:dyDescent="0.2">
      <c r="A54" s="52"/>
    </row>
    <row r="55" spans="1:1" x14ac:dyDescent="0.2">
      <c r="A55" s="52"/>
    </row>
    <row r="56" spans="1:1" x14ac:dyDescent="0.2">
      <c r="A56" s="52"/>
    </row>
    <row r="57" spans="1:1" x14ac:dyDescent="0.2">
      <c r="A57" s="52"/>
    </row>
    <row r="58" spans="1:1" x14ac:dyDescent="0.2">
      <c r="A58" s="52"/>
    </row>
    <row r="59" spans="1:1" x14ac:dyDescent="0.2">
      <c r="A59" s="52"/>
    </row>
    <row r="60" spans="1:1" x14ac:dyDescent="0.2">
      <c r="A60" s="52"/>
    </row>
    <row r="61" spans="1:1" ht="30.6" x14ac:dyDescent="0.2">
      <c r="A61" s="59" t="s">
        <v>794</v>
      </c>
    </row>
    <row r="62" spans="1:1" x14ac:dyDescent="0.2">
      <c r="A62" s="52"/>
    </row>
    <row r="63" spans="1:1" x14ac:dyDescent="0.2">
      <c r="A63" s="48" t="s">
        <v>799</v>
      </c>
    </row>
    <row r="64" spans="1:1" x14ac:dyDescent="0.2">
      <c r="A64" s="52"/>
    </row>
    <row r="65" spans="1:1" x14ac:dyDescent="0.2">
      <c r="A65" s="52"/>
    </row>
    <row r="66" spans="1:1" x14ac:dyDescent="0.2">
      <c r="A66" s="52"/>
    </row>
    <row r="67" spans="1:1" x14ac:dyDescent="0.2">
      <c r="A67" s="52"/>
    </row>
    <row r="68" spans="1:1" x14ac:dyDescent="0.2">
      <c r="A68" s="52"/>
    </row>
    <row r="69" spans="1:1" x14ac:dyDescent="0.2">
      <c r="A69" s="52"/>
    </row>
    <row r="70" spans="1:1" x14ac:dyDescent="0.2">
      <c r="A70" s="52"/>
    </row>
    <row r="71" spans="1:1" x14ac:dyDescent="0.2">
      <c r="A71" s="52"/>
    </row>
    <row r="72" spans="1:1" x14ac:dyDescent="0.2">
      <c r="A72" s="52"/>
    </row>
    <row r="73" spans="1:1" x14ac:dyDescent="0.2">
      <c r="A73" s="52"/>
    </row>
    <row r="74" spans="1:1" x14ac:dyDescent="0.2">
      <c r="A74" s="52"/>
    </row>
    <row r="75" spans="1:1" x14ac:dyDescent="0.2">
      <c r="A75" s="52"/>
    </row>
  </sheetData>
  <mergeCells count="5">
    <mergeCell ref="A1:E1"/>
    <mergeCell ref="A33:B33"/>
    <mergeCell ref="A34:B34"/>
    <mergeCell ref="A35:B35"/>
    <mergeCell ref="A22:E22"/>
  </mergeCells>
  <conditionalFormatting sqref="E5:E10 E13:E19">
    <cfRule type="cellIs" dxfId="24" priority="1" stopIfTrue="1" operator="between">
      <formula>0.009</formula>
      <formula>-0.009</formula>
    </cfRule>
  </conditionalFormatting>
  <hyperlinks>
    <hyperlink ref="A43" r:id="rId1" xr:uid="{00000000-0004-0000-27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H75"/>
  <sheetViews>
    <sheetView showGridLines="0" workbookViewId="0">
      <selection sqref="A1:E1"/>
    </sheetView>
  </sheetViews>
  <sheetFormatPr defaultColWidth="9.21875" defaultRowHeight="10.199999999999999" x14ac:dyDescent="0.2"/>
  <cols>
    <col min="1" max="1" width="34.77734375" style="9" bestFit="1" customWidth="1"/>
    <col min="2" max="2" width="53.77734375" style="9" customWidth="1"/>
    <col min="3" max="3" width="24.77734375" style="9" bestFit="1" customWidth="1"/>
    <col min="4" max="4" width="23" style="10" bestFit="1" customWidth="1"/>
    <col min="5" max="5" width="13.5546875" style="13" customWidth="1"/>
    <col min="6" max="16384" width="9.21875" style="9"/>
  </cols>
  <sheetData>
    <row r="1" spans="1:8" s="1" customFormat="1" ht="13.8" x14ac:dyDescent="0.2">
      <c r="A1" s="77" t="s">
        <v>29</v>
      </c>
      <c r="B1" s="78"/>
      <c r="C1" s="78"/>
      <c r="D1" s="78"/>
      <c r="E1" s="78"/>
    </row>
    <row r="2" spans="1:8" s="1" customFormat="1" ht="11.4" x14ac:dyDescent="0.2">
      <c r="D2" s="6"/>
      <c r="E2" s="7"/>
    </row>
    <row r="3" spans="1:8" s="1" customFormat="1" ht="12" x14ac:dyDescent="0.2">
      <c r="A3" s="11" t="s">
        <v>7</v>
      </c>
      <c r="B3" s="2"/>
      <c r="C3" s="3"/>
      <c r="D3" s="4"/>
      <c r="E3" s="5"/>
    </row>
    <row r="4" spans="1:8" s="1" customFormat="1" ht="17.55" customHeight="1" x14ac:dyDescent="0.2">
      <c r="A4" s="8" t="s">
        <v>2</v>
      </c>
      <c r="B4" s="8" t="s">
        <v>0</v>
      </c>
      <c r="C4" s="16" t="s">
        <v>1</v>
      </c>
      <c r="D4" s="15" t="s">
        <v>3</v>
      </c>
      <c r="E4" s="15" t="s">
        <v>4</v>
      </c>
    </row>
    <row r="5" spans="1:8" x14ac:dyDescent="0.2">
      <c r="A5" s="21" t="s">
        <v>34</v>
      </c>
      <c r="B5" s="22"/>
      <c r="C5" s="23"/>
      <c r="D5" s="24"/>
      <c r="E5" s="25"/>
    </row>
    <row r="6" spans="1:8" x14ac:dyDescent="0.2">
      <c r="A6" s="27" t="s">
        <v>718</v>
      </c>
      <c r="B6" s="56" t="s">
        <v>717</v>
      </c>
      <c r="C6" s="31">
        <v>77281.664000000004</v>
      </c>
      <c r="D6" s="29">
        <v>583.84287830000005</v>
      </c>
      <c r="E6" s="30">
        <v>49.427496120074302</v>
      </c>
    </row>
    <row r="7" spans="1:8" x14ac:dyDescent="0.2">
      <c r="A7" s="27" t="s">
        <v>734</v>
      </c>
      <c r="B7" s="56" t="s">
        <v>733</v>
      </c>
      <c r="C7" s="31">
        <v>269023.99800000002</v>
      </c>
      <c r="D7" s="29">
        <v>228.3101752</v>
      </c>
      <c r="E7" s="30">
        <v>19.328488396963799</v>
      </c>
    </row>
    <row r="8" spans="1:8" x14ac:dyDescent="0.2">
      <c r="A8" s="27" t="s">
        <v>730</v>
      </c>
      <c r="B8" s="56" t="s">
        <v>729</v>
      </c>
      <c r="C8" s="31">
        <v>39993.936000000002</v>
      </c>
      <c r="D8" s="29">
        <v>176.07982229999999</v>
      </c>
      <c r="E8" s="30">
        <v>14.906724149651501</v>
      </c>
    </row>
    <row r="9" spans="1:8" x14ac:dyDescent="0.2">
      <c r="A9" s="27" t="s">
        <v>740</v>
      </c>
      <c r="B9" s="56" t="s">
        <v>739</v>
      </c>
      <c r="C9" s="31">
        <v>10879.941999999999</v>
      </c>
      <c r="D9" s="29">
        <v>175.8147491</v>
      </c>
      <c r="E9" s="30">
        <v>14.8842833439972</v>
      </c>
    </row>
    <row r="10" spans="1:8" ht="20.399999999999999" x14ac:dyDescent="0.2">
      <c r="A10" s="27" t="s">
        <v>735</v>
      </c>
      <c r="B10" s="56" t="s">
        <v>791</v>
      </c>
      <c r="C10" s="31">
        <v>3707.953</v>
      </c>
      <c r="D10" s="29">
        <v>1.6052025000000001</v>
      </c>
      <c r="E10" s="30">
        <v>0.135894678670578</v>
      </c>
    </row>
    <row r="11" spans="1:8" ht="20.399999999999999" x14ac:dyDescent="0.2">
      <c r="A11" s="27" t="s">
        <v>736</v>
      </c>
      <c r="B11" s="56" t="s">
        <v>1216</v>
      </c>
      <c r="C11" s="31">
        <v>167004.62</v>
      </c>
      <c r="D11" s="29">
        <v>0</v>
      </c>
      <c r="E11" s="29">
        <v>0</v>
      </c>
    </row>
    <row r="12" spans="1:8" ht="20.399999999999999" x14ac:dyDescent="0.2">
      <c r="A12" s="27" t="s">
        <v>738</v>
      </c>
      <c r="B12" s="56" t="s">
        <v>737</v>
      </c>
      <c r="C12" s="31">
        <v>134545.87</v>
      </c>
      <c r="D12" s="29">
        <v>0</v>
      </c>
      <c r="E12" s="29">
        <v>0</v>
      </c>
    </row>
    <row r="13" spans="1:8" x14ac:dyDescent="0.2">
      <c r="A13" s="26" t="s">
        <v>33</v>
      </c>
      <c r="B13" s="26"/>
      <c r="C13" s="32"/>
      <c r="D13" s="33">
        <f>SUM(D6:D12)</f>
        <v>1165.6528274</v>
      </c>
      <c r="E13" s="34">
        <f>SUM(E6:E12)</f>
        <v>98.682886689357375</v>
      </c>
      <c r="F13" s="18"/>
      <c r="G13" s="18"/>
      <c r="H13" s="18"/>
    </row>
    <row r="14" spans="1:8" x14ac:dyDescent="0.2">
      <c r="A14" s="27"/>
      <c r="B14" s="27"/>
      <c r="C14" s="28"/>
      <c r="D14" s="29"/>
      <c r="E14" s="30"/>
    </row>
    <row r="15" spans="1:8" x14ac:dyDescent="0.2">
      <c r="A15" s="26" t="s">
        <v>35</v>
      </c>
      <c r="B15" s="26"/>
      <c r="C15" s="32"/>
      <c r="D15" s="33">
        <f>D13</f>
        <v>1165.6528274</v>
      </c>
      <c r="E15" s="34">
        <f>E13</f>
        <v>98.682886689357375</v>
      </c>
      <c r="F15" s="18"/>
      <c r="G15" s="18"/>
      <c r="H15" s="18"/>
    </row>
    <row r="16" spans="1:8" x14ac:dyDescent="0.2">
      <c r="A16" s="26"/>
      <c r="B16" s="26"/>
      <c r="C16" s="32"/>
      <c r="D16" s="33"/>
      <c r="E16" s="34"/>
      <c r="F16" s="18"/>
      <c r="G16" s="18"/>
      <c r="H16" s="18"/>
    </row>
    <row r="17" spans="1:8" x14ac:dyDescent="0.2">
      <c r="A17" s="26" t="s">
        <v>37</v>
      </c>
      <c r="B17" s="26"/>
      <c r="C17" s="32"/>
      <c r="D17" s="33">
        <f>D19-(D13)</f>
        <v>15.557883500000116</v>
      </c>
      <c r="E17" s="34">
        <f>E19-(E13)</f>
        <v>1.3171133106426254</v>
      </c>
      <c r="F17" s="18"/>
      <c r="G17" s="18"/>
      <c r="H17" s="18"/>
    </row>
    <row r="18" spans="1:8" x14ac:dyDescent="0.2">
      <c r="A18" s="26"/>
      <c r="B18" s="26"/>
      <c r="C18" s="32"/>
      <c r="D18" s="33"/>
      <c r="E18" s="34"/>
      <c r="F18" s="18"/>
      <c r="G18" s="18"/>
      <c r="H18" s="18"/>
    </row>
    <row r="19" spans="1:8" x14ac:dyDescent="0.2">
      <c r="A19" s="35" t="s">
        <v>36</v>
      </c>
      <c r="B19" s="35"/>
      <c r="C19" s="36"/>
      <c r="D19" s="37">
        <v>1181.2107109000001</v>
      </c>
      <c r="E19" s="38">
        <v>100</v>
      </c>
      <c r="F19" s="18"/>
      <c r="G19" s="18"/>
      <c r="H19" s="18"/>
    </row>
    <row r="21" spans="1:8" x14ac:dyDescent="0.2">
      <c r="A21" s="18" t="s">
        <v>788</v>
      </c>
    </row>
    <row r="22" spans="1:8" ht="14.4" x14ac:dyDescent="0.3">
      <c r="A22" s="85" t="s">
        <v>789</v>
      </c>
      <c r="B22" s="86"/>
      <c r="C22" s="86"/>
      <c r="D22" s="86"/>
      <c r="E22" s="86"/>
    </row>
    <row r="23" spans="1:8" ht="14.4" x14ac:dyDescent="0.3">
      <c r="A23" s="60"/>
      <c r="B23" s="61"/>
      <c r="C23" s="61"/>
      <c r="D23" s="61"/>
      <c r="E23" s="61"/>
    </row>
    <row r="24" spans="1:8" x14ac:dyDescent="0.2">
      <c r="A24" s="18" t="s">
        <v>39</v>
      </c>
    </row>
    <row r="25" spans="1:8" x14ac:dyDescent="0.2">
      <c r="A25" s="18" t="s">
        <v>40</v>
      </c>
    </row>
    <row r="26" spans="1:8" x14ac:dyDescent="0.2">
      <c r="A26" s="18" t="s">
        <v>41</v>
      </c>
      <c r="B26" s="18"/>
      <c r="C26" s="39" t="s">
        <v>43</v>
      </c>
      <c r="D26" s="19" t="s">
        <v>42</v>
      </c>
    </row>
    <row r="27" spans="1:8" x14ac:dyDescent="0.2">
      <c r="A27" s="9" t="s">
        <v>62</v>
      </c>
      <c r="C27" s="40">
        <v>110.84050000000001</v>
      </c>
      <c r="D27" s="40">
        <v>118.06489999999999</v>
      </c>
    </row>
    <row r="28" spans="1:8" x14ac:dyDescent="0.2">
      <c r="A28" s="9" t="s">
        <v>84</v>
      </c>
      <c r="C28" s="40">
        <v>33.3416</v>
      </c>
      <c r="D28" s="40">
        <v>32.602699999999999</v>
      </c>
    </row>
    <row r="29" spans="1:8" x14ac:dyDescent="0.2">
      <c r="A29" s="9" t="s">
        <v>65</v>
      </c>
      <c r="C29" s="40">
        <v>115.4605</v>
      </c>
      <c r="D29" s="40">
        <v>123.28</v>
      </c>
    </row>
    <row r="30" spans="1:8" x14ac:dyDescent="0.2">
      <c r="A30" s="9" t="s">
        <v>85</v>
      </c>
      <c r="C30" s="40">
        <v>35.153100000000002</v>
      </c>
      <c r="D30" s="40">
        <v>34.600499999999997</v>
      </c>
    </row>
    <row r="32" spans="1:8" x14ac:dyDescent="0.2">
      <c r="A32" s="18" t="s">
        <v>45</v>
      </c>
    </row>
    <row r="33" spans="1:4" x14ac:dyDescent="0.2">
      <c r="A33" s="79" t="s">
        <v>59</v>
      </c>
      <c r="B33" s="80"/>
      <c r="C33" s="43" t="s">
        <v>60</v>
      </c>
    </row>
    <row r="34" spans="1:4" x14ac:dyDescent="0.2">
      <c r="A34" s="75" t="s">
        <v>84</v>
      </c>
      <c r="B34" s="76"/>
      <c r="C34" s="44">
        <v>3</v>
      </c>
    </row>
    <row r="35" spans="1:4" x14ac:dyDescent="0.2">
      <c r="A35" s="75" t="s">
        <v>85</v>
      </c>
      <c r="B35" s="76"/>
      <c r="C35" s="44">
        <v>3</v>
      </c>
    </row>
    <row r="36" spans="1:4" x14ac:dyDescent="0.2">
      <c r="A36" s="9" t="s">
        <v>61</v>
      </c>
    </row>
    <row r="37" spans="1:4" x14ac:dyDescent="0.2">
      <c r="A37" s="9" t="s">
        <v>44</v>
      </c>
    </row>
    <row r="39" spans="1:4" x14ac:dyDescent="0.2">
      <c r="A39" s="18" t="s">
        <v>213</v>
      </c>
      <c r="D39" s="45">
        <v>0.19420000000000001</v>
      </c>
    </row>
    <row r="41" spans="1:4" x14ac:dyDescent="0.2">
      <c r="A41" s="18" t="s">
        <v>761</v>
      </c>
      <c r="D41" s="41" t="s">
        <v>46</v>
      </c>
    </row>
    <row r="42" spans="1:4" x14ac:dyDescent="0.2">
      <c r="A42" s="9" t="s">
        <v>759</v>
      </c>
      <c r="D42" s="41"/>
    </row>
    <row r="43" spans="1:4" x14ac:dyDescent="0.2">
      <c r="A43" s="50" t="s">
        <v>760</v>
      </c>
      <c r="D43" s="41"/>
    </row>
    <row r="45" spans="1:4" x14ac:dyDescent="0.2">
      <c r="A45" s="18" t="s">
        <v>767</v>
      </c>
    </row>
    <row r="46" spans="1:4" x14ac:dyDescent="0.2">
      <c r="A46" s="50"/>
    </row>
    <row r="47" spans="1:4" x14ac:dyDescent="0.2">
      <c r="A47" s="48" t="s">
        <v>798</v>
      </c>
    </row>
    <row r="48" spans="1:4" x14ac:dyDescent="0.2">
      <c r="A48" s="51"/>
    </row>
    <row r="49" spans="1:1" x14ac:dyDescent="0.2">
      <c r="A49" s="52"/>
    </row>
    <row r="50" spans="1:1" x14ac:dyDescent="0.2">
      <c r="A50" s="52"/>
    </row>
    <row r="51" spans="1:1" x14ac:dyDescent="0.2">
      <c r="A51" s="52"/>
    </row>
    <row r="52" spans="1:1" x14ac:dyDescent="0.2">
      <c r="A52" s="52"/>
    </row>
    <row r="53" spans="1:1" x14ac:dyDescent="0.2">
      <c r="A53" s="52"/>
    </row>
    <row r="54" spans="1:1" x14ac:dyDescent="0.2">
      <c r="A54" s="52"/>
    </row>
    <row r="55" spans="1:1" x14ac:dyDescent="0.2">
      <c r="A55" s="52"/>
    </row>
    <row r="56" spans="1:1" x14ac:dyDescent="0.2">
      <c r="A56" s="52"/>
    </row>
    <row r="57" spans="1:1" x14ac:dyDescent="0.2">
      <c r="A57" s="52"/>
    </row>
    <row r="58" spans="1:1" x14ac:dyDescent="0.2">
      <c r="A58" s="52"/>
    </row>
    <row r="59" spans="1:1" x14ac:dyDescent="0.2">
      <c r="A59" s="52"/>
    </row>
    <row r="60" spans="1:1" x14ac:dyDescent="0.2">
      <c r="A60" s="52"/>
    </row>
    <row r="61" spans="1:1" ht="30.6" x14ac:dyDescent="0.2">
      <c r="A61" s="59" t="s">
        <v>795</v>
      </c>
    </row>
    <row r="62" spans="1:1" x14ac:dyDescent="0.2">
      <c r="A62" s="52"/>
    </row>
    <row r="63" spans="1:1" x14ac:dyDescent="0.2">
      <c r="A63" s="48" t="s">
        <v>799</v>
      </c>
    </row>
    <row r="64" spans="1:1" x14ac:dyDescent="0.2">
      <c r="A64" s="52"/>
    </row>
    <row r="65" spans="1:1" x14ac:dyDescent="0.2">
      <c r="A65" s="52"/>
    </row>
    <row r="66" spans="1:1" x14ac:dyDescent="0.2">
      <c r="A66" s="52"/>
    </row>
    <row r="67" spans="1:1" x14ac:dyDescent="0.2">
      <c r="A67" s="52"/>
    </row>
    <row r="68" spans="1:1" x14ac:dyDescent="0.2">
      <c r="A68" s="52"/>
    </row>
    <row r="69" spans="1:1" x14ac:dyDescent="0.2">
      <c r="A69" s="52"/>
    </row>
    <row r="70" spans="1:1" x14ac:dyDescent="0.2">
      <c r="A70" s="52"/>
    </row>
    <row r="71" spans="1:1" x14ac:dyDescent="0.2">
      <c r="A71" s="52"/>
    </row>
    <row r="72" spans="1:1" x14ac:dyDescent="0.2">
      <c r="A72" s="52"/>
    </row>
    <row r="73" spans="1:1" x14ac:dyDescent="0.2">
      <c r="A73" s="52"/>
    </row>
    <row r="74" spans="1:1" x14ac:dyDescent="0.2">
      <c r="A74" s="52"/>
    </row>
    <row r="75" spans="1:1" x14ac:dyDescent="0.2">
      <c r="A75" s="52"/>
    </row>
  </sheetData>
  <mergeCells count="5">
    <mergeCell ref="A1:E1"/>
    <mergeCell ref="A33:B33"/>
    <mergeCell ref="A34:B34"/>
    <mergeCell ref="A35:B35"/>
    <mergeCell ref="A22:E22"/>
  </mergeCells>
  <conditionalFormatting sqref="E5:E10 E13:E19">
    <cfRule type="cellIs" dxfId="23" priority="1" stopIfTrue="1" operator="between">
      <formula>0.009</formula>
      <formula>-0.009</formula>
    </cfRule>
  </conditionalFormatting>
  <hyperlinks>
    <hyperlink ref="A43" r:id="rId1" xr:uid="{00000000-0004-0000-28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H72"/>
  <sheetViews>
    <sheetView workbookViewId="0">
      <selection sqref="A1:E1"/>
    </sheetView>
  </sheetViews>
  <sheetFormatPr defaultColWidth="9.21875" defaultRowHeight="10.199999999999999" x14ac:dyDescent="0.2"/>
  <cols>
    <col min="1" max="1" width="34.77734375" style="9" bestFit="1" customWidth="1"/>
    <col min="2" max="2" width="53.77734375" style="9" customWidth="1"/>
    <col min="3" max="3" width="24.77734375" style="9" bestFit="1" customWidth="1"/>
    <col min="4" max="4" width="23" style="10" bestFit="1" customWidth="1"/>
    <col min="5" max="5" width="13.5546875" style="13" customWidth="1"/>
    <col min="6" max="16384" width="9.21875" style="9"/>
  </cols>
  <sheetData>
    <row r="1" spans="1:8" s="1" customFormat="1" ht="13.8" x14ac:dyDescent="0.2">
      <c r="A1" s="77" t="s">
        <v>30</v>
      </c>
      <c r="B1" s="78"/>
      <c r="C1" s="78"/>
      <c r="D1" s="78"/>
      <c r="E1" s="78"/>
    </row>
    <row r="2" spans="1:8" s="1" customFormat="1" ht="11.4" x14ac:dyDescent="0.2">
      <c r="D2" s="6"/>
      <c r="E2" s="7"/>
    </row>
    <row r="3" spans="1:8" s="1" customFormat="1" ht="12" x14ac:dyDescent="0.2">
      <c r="A3" s="11" t="s">
        <v>7</v>
      </c>
      <c r="B3" s="2"/>
      <c r="C3" s="3"/>
      <c r="D3" s="4"/>
      <c r="E3" s="5"/>
    </row>
    <row r="4" spans="1:8" s="1" customFormat="1" ht="17.55" customHeight="1" x14ac:dyDescent="0.2">
      <c r="A4" s="8" t="s">
        <v>2</v>
      </c>
      <c r="B4" s="8" t="s">
        <v>0</v>
      </c>
      <c r="C4" s="16" t="s">
        <v>1</v>
      </c>
      <c r="D4" s="15" t="s">
        <v>3</v>
      </c>
      <c r="E4" s="15" t="s">
        <v>4</v>
      </c>
    </row>
    <row r="5" spans="1:8" x14ac:dyDescent="0.2">
      <c r="A5" s="21" t="s">
        <v>34</v>
      </c>
      <c r="B5" s="22"/>
      <c r="C5" s="23"/>
      <c r="D5" s="24"/>
      <c r="E5" s="25"/>
    </row>
    <row r="6" spans="1:8" ht="20.399999999999999" x14ac:dyDescent="0.2">
      <c r="A6" s="27" t="s">
        <v>742</v>
      </c>
      <c r="B6" s="56" t="s">
        <v>741</v>
      </c>
      <c r="C6" s="31">
        <v>4960462.05</v>
      </c>
      <c r="D6" s="29">
        <v>52445.402710000002</v>
      </c>
      <c r="E6" s="30">
        <v>46.011329366143997</v>
      </c>
    </row>
    <row r="7" spans="1:8" ht="20.399999999999999" x14ac:dyDescent="0.2">
      <c r="A7" s="27" t="s">
        <v>723</v>
      </c>
      <c r="B7" s="56" t="s">
        <v>787</v>
      </c>
      <c r="C7" s="31">
        <v>57783.828999999998</v>
      </c>
      <c r="D7" s="29">
        <v>1403.9141179999999</v>
      </c>
      <c r="E7" s="30">
        <v>1.2316800243152799</v>
      </c>
    </row>
    <row r="8" spans="1:8" ht="20.399999999999999" x14ac:dyDescent="0.2">
      <c r="A8" s="27" t="s">
        <v>724</v>
      </c>
      <c r="B8" s="56" t="s">
        <v>1215</v>
      </c>
      <c r="C8" s="31">
        <v>1370528.45</v>
      </c>
      <c r="D8" s="29">
        <v>0</v>
      </c>
      <c r="E8" s="29">
        <v>0</v>
      </c>
    </row>
    <row r="9" spans="1:8" ht="20.399999999999999" x14ac:dyDescent="0.2">
      <c r="A9" s="27" t="s">
        <v>726</v>
      </c>
      <c r="B9" s="56" t="s">
        <v>725</v>
      </c>
      <c r="C9" s="31">
        <v>1126813.243</v>
      </c>
      <c r="D9" s="29">
        <v>0</v>
      </c>
      <c r="E9" s="29">
        <v>0</v>
      </c>
    </row>
    <row r="10" spans="1:8" x14ac:dyDescent="0.2">
      <c r="A10" s="26" t="s">
        <v>33</v>
      </c>
      <c r="B10" s="26"/>
      <c r="C10" s="32"/>
      <c r="D10" s="33">
        <f>SUM(D6:D9)</f>
        <v>53849.316828000003</v>
      </c>
      <c r="E10" s="34">
        <f>SUM(E6:E9)</f>
        <v>47.243009390459278</v>
      </c>
      <c r="F10" s="18"/>
      <c r="G10" s="18"/>
      <c r="H10" s="18"/>
    </row>
    <row r="11" spans="1:8" x14ac:dyDescent="0.2">
      <c r="A11" s="27"/>
      <c r="B11" s="27"/>
      <c r="C11" s="28"/>
      <c r="D11" s="29"/>
      <c r="E11" s="30"/>
    </row>
    <row r="12" spans="1:8" x14ac:dyDescent="0.2">
      <c r="A12" s="26" t="s">
        <v>35</v>
      </c>
      <c r="B12" s="26"/>
      <c r="C12" s="32"/>
      <c r="D12" s="33">
        <f>D10</f>
        <v>53849.316828000003</v>
      </c>
      <c r="E12" s="34">
        <f>E10</f>
        <v>47.243009390459278</v>
      </c>
      <c r="F12" s="18"/>
      <c r="G12" s="18"/>
      <c r="H12" s="18"/>
    </row>
    <row r="13" spans="1:8" x14ac:dyDescent="0.2">
      <c r="A13" s="26"/>
      <c r="B13" s="26"/>
      <c r="C13" s="32"/>
      <c r="D13" s="33"/>
      <c r="E13" s="34"/>
      <c r="F13" s="18"/>
      <c r="G13" s="18"/>
      <c r="H13" s="18"/>
    </row>
    <row r="14" spans="1:8" x14ac:dyDescent="0.2">
      <c r="A14" s="26" t="s">
        <v>37</v>
      </c>
      <c r="B14" s="26"/>
      <c r="C14" s="32"/>
      <c r="D14" s="33">
        <f>D16-(D10)</f>
        <v>60134.355090399993</v>
      </c>
      <c r="E14" s="34">
        <f>E16-(E10)</f>
        <v>52.756990609540722</v>
      </c>
      <c r="F14" s="18"/>
      <c r="G14" s="18"/>
      <c r="H14" s="18"/>
    </row>
    <row r="15" spans="1:8" x14ac:dyDescent="0.2">
      <c r="A15" s="26"/>
      <c r="B15" s="26"/>
      <c r="C15" s="32"/>
      <c r="D15" s="33"/>
      <c r="E15" s="34"/>
      <c r="F15" s="18"/>
      <c r="G15" s="18"/>
      <c r="H15" s="18"/>
    </row>
    <row r="16" spans="1:8" x14ac:dyDescent="0.2">
      <c r="A16" s="35" t="s">
        <v>36</v>
      </c>
      <c r="B16" s="35"/>
      <c r="C16" s="36"/>
      <c r="D16" s="37">
        <v>113983.6719184</v>
      </c>
      <c r="E16" s="38">
        <v>100</v>
      </c>
      <c r="F16" s="18"/>
      <c r="G16" s="18"/>
      <c r="H16" s="18"/>
    </row>
    <row r="18" spans="1:5" x14ac:dyDescent="0.2">
      <c r="A18" s="18" t="s">
        <v>788</v>
      </c>
      <c r="C18" s="10"/>
      <c r="D18" s="13"/>
      <c r="E18" s="14"/>
    </row>
    <row r="19" spans="1:5" ht="14.4" x14ac:dyDescent="0.3">
      <c r="A19" s="85" t="s">
        <v>789</v>
      </c>
      <c r="B19" s="86"/>
      <c r="C19" s="86"/>
      <c r="D19" s="86"/>
      <c r="E19" s="86"/>
    </row>
    <row r="21" spans="1:5" x14ac:dyDescent="0.2">
      <c r="A21" s="18" t="s">
        <v>39</v>
      </c>
    </row>
    <row r="22" spans="1:5" x14ac:dyDescent="0.2">
      <c r="A22" s="18" t="s">
        <v>40</v>
      </c>
    </row>
    <row r="23" spans="1:5" x14ac:dyDescent="0.2">
      <c r="A23" s="18" t="s">
        <v>41</v>
      </c>
      <c r="B23" s="18"/>
      <c r="C23" s="39" t="s">
        <v>43</v>
      </c>
      <c r="D23" s="41" t="s">
        <v>42</v>
      </c>
    </row>
    <row r="24" spans="1:5" x14ac:dyDescent="0.2">
      <c r="A24" s="9" t="s">
        <v>62</v>
      </c>
      <c r="C24" s="40">
        <v>99.186300000000003</v>
      </c>
      <c r="D24" s="40">
        <v>109.31659999999999</v>
      </c>
    </row>
    <row r="25" spans="1:5" x14ac:dyDescent="0.2">
      <c r="A25" s="9" t="s">
        <v>84</v>
      </c>
      <c r="C25" s="40">
        <v>35.295400000000001</v>
      </c>
      <c r="D25" s="40">
        <v>37.388100000000001</v>
      </c>
    </row>
    <row r="26" spans="1:5" x14ac:dyDescent="0.2">
      <c r="A26" s="9" t="s">
        <v>65</v>
      </c>
      <c r="C26" s="40">
        <v>108.03019999999999</v>
      </c>
      <c r="D26" s="40">
        <v>119.6615</v>
      </c>
    </row>
    <row r="27" spans="1:5" x14ac:dyDescent="0.2">
      <c r="A27" s="9" t="s">
        <v>85</v>
      </c>
      <c r="C27" s="40">
        <v>39.980699999999999</v>
      </c>
      <c r="D27" s="40">
        <v>42.770899999999997</v>
      </c>
    </row>
    <row r="29" spans="1:5" x14ac:dyDescent="0.2">
      <c r="A29" s="18" t="s">
        <v>45</v>
      </c>
    </row>
    <row r="30" spans="1:5" x14ac:dyDescent="0.2">
      <c r="A30" s="79" t="s">
        <v>59</v>
      </c>
      <c r="B30" s="80"/>
      <c r="C30" s="43" t="s">
        <v>60</v>
      </c>
    </row>
    <row r="31" spans="1:5" x14ac:dyDescent="0.2">
      <c r="A31" s="75" t="s">
        <v>84</v>
      </c>
      <c r="B31" s="76"/>
      <c r="C31" s="44">
        <v>1.5</v>
      </c>
    </row>
    <row r="32" spans="1:5" x14ac:dyDescent="0.2">
      <c r="A32" s="75" t="s">
        <v>85</v>
      </c>
      <c r="B32" s="76"/>
      <c r="C32" s="44">
        <v>1.5</v>
      </c>
    </row>
    <row r="33" spans="1:4" x14ac:dyDescent="0.2">
      <c r="A33" s="9" t="s">
        <v>61</v>
      </c>
    </row>
    <row r="34" spans="1:4" x14ac:dyDescent="0.2">
      <c r="A34" s="9" t="s">
        <v>44</v>
      </c>
    </row>
    <row r="36" spans="1:4" x14ac:dyDescent="0.2">
      <c r="A36" s="18" t="s">
        <v>213</v>
      </c>
      <c r="D36" s="45">
        <v>0.1033</v>
      </c>
    </row>
    <row r="38" spans="1:4" x14ac:dyDescent="0.2">
      <c r="A38" s="18" t="s">
        <v>761</v>
      </c>
      <c r="D38" s="41" t="s">
        <v>46</v>
      </c>
    </row>
    <row r="39" spans="1:4" x14ac:dyDescent="0.2">
      <c r="A39" s="9" t="s">
        <v>759</v>
      </c>
      <c r="D39" s="41"/>
    </row>
    <row r="40" spans="1:4" x14ac:dyDescent="0.2">
      <c r="A40" s="50" t="s">
        <v>760</v>
      </c>
      <c r="D40" s="41"/>
    </row>
    <row r="41" spans="1:4" ht="14.4" x14ac:dyDescent="0.3">
      <c r="A41" s="53"/>
    </row>
    <row r="42" spans="1:4" x14ac:dyDescent="0.2">
      <c r="A42" s="18" t="s">
        <v>767</v>
      </c>
    </row>
    <row r="43" spans="1:4" x14ac:dyDescent="0.2">
      <c r="A43" s="50"/>
    </row>
    <row r="44" spans="1:4" x14ac:dyDescent="0.2">
      <c r="A44" s="48" t="s">
        <v>798</v>
      </c>
    </row>
    <row r="45" spans="1:4" x14ac:dyDescent="0.2">
      <c r="A45" s="51"/>
    </row>
    <row r="46" spans="1:4" x14ac:dyDescent="0.2">
      <c r="A46" s="52"/>
    </row>
    <row r="47" spans="1:4" x14ac:dyDescent="0.2">
      <c r="A47" s="52"/>
    </row>
    <row r="48" spans="1:4" x14ac:dyDescent="0.2">
      <c r="A48" s="52"/>
    </row>
    <row r="49" spans="1:1" x14ac:dyDescent="0.2">
      <c r="A49" s="52"/>
    </row>
    <row r="50" spans="1:1" x14ac:dyDescent="0.2">
      <c r="A50" s="52"/>
    </row>
    <row r="51" spans="1:1" x14ac:dyDescent="0.2">
      <c r="A51" s="52"/>
    </row>
    <row r="52" spans="1:1" x14ac:dyDescent="0.2">
      <c r="A52" s="52"/>
    </row>
    <row r="53" spans="1:1" x14ac:dyDescent="0.2">
      <c r="A53" s="52"/>
    </row>
    <row r="54" spans="1:1" x14ac:dyDescent="0.2">
      <c r="A54" s="52"/>
    </row>
    <row r="55" spans="1:1" x14ac:dyDescent="0.2">
      <c r="A55" s="52"/>
    </row>
    <row r="56" spans="1:1" x14ac:dyDescent="0.2">
      <c r="A56" s="52"/>
    </row>
    <row r="57" spans="1:1" x14ac:dyDescent="0.2">
      <c r="A57" s="52"/>
    </row>
    <row r="58" spans="1:1" x14ac:dyDescent="0.2">
      <c r="A58" s="48" t="s">
        <v>755</v>
      </c>
    </row>
    <row r="59" spans="1:1" x14ac:dyDescent="0.2">
      <c r="A59" s="52"/>
    </row>
    <row r="60" spans="1:1" x14ac:dyDescent="0.2">
      <c r="A60" s="48" t="s">
        <v>799</v>
      </c>
    </row>
    <row r="61" spans="1:1" x14ac:dyDescent="0.2">
      <c r="A61" s="52"/>
    </row>
    <row r="62" spans="1:1" x14ac:dyDescent="0.2">
      <c r="A62" s="52"/>
    </row>
    <row r="63" spans="1:1" x14ac:dyDescent="0.2">
      <c r="A63" s="52"/>
    </row>
    <row r="64" spans="1:1" x14ac:dyDescent="0.2">
      <c r="A64" s="52"/>
    </row>
    <row r="65" spans="1:1" x14ac:dyDescent="0.2">
      <c r="A65" s="52"/>
    </row>
    <row r="66" spans="1:1" x14ac:dyDescent="0.2">
      <c r="A66" s="52"/>
    </row>
    <row r="67" spans="1:1" x14ac:dyDescent="0.2">
      <c r="A67" s="52"/>
    </row>
    <row r="68" spans="1:1" x14ac:dyDescent="0.2">
      <c r="A68" s="52"/>
    </row>
    <row r="69" spans="1:1" x14ac:dyDescent="0.2">
      <c r="A69" s="52"/>
    </row>
    <row r="70" spans="1:1" x14ac:dyDescent="0.2">
      <c r="A70" s="52"/>
    </row>
    <row r="71" spans="1:1" x14ac:dyDescent="0.2">
      <c r="A71" s="52"/>
    </row>
    <row r="72" spans="1:1" x14ac:dyDescent="0.2">
      <c r="A72" s="52"/>
    </row>
  </sheetData>
  <mergeCells count="5">
    <mergeCell ref="A1:E1"/>
    <mergeCell ref="A30:B30"/>
    <mergeCell ref="A31:B31"/>
    <mergeCell ref="A32:B32"/>
    <mergeCell ref="A19:E19"/>
  </mergeCells>
  <conditionalFormatting sqref="E5:E7 E10:E16">
    <cfRule type="cellIs" dxfId="22" priority="2" stopIfTrue="1" operator="between">
      <formula>0.009</formula>
      <formula>-0.009</formula>
    </cfRule>
  </conditionalFormatting>
  <conditionalFormatting sqref="E18">
    <cfRule type="cellIs" dxfId="21" priority="1" stopIfTrue="1" operator="between">
      <formula>0.009</formula>
      <formula>-0.009</formula>
    </cfRule>
  </conditionalFormatting>
  <hyperlinks>
    <hyperlink ref="A40" r:id="rId1" xr:uid="{00000000-0004-0000-29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151"/>
  <sheetViews>
    <sheetView workbookViewId="0">
      <selection sqref="A1:G1"/>
    </sheetView>
  </sheetViews>
  <sheetFormatPr defaultColWidth="9.21875" defaultRowHeight="10.199999999999999" x14ac:dyDescent="0.2"/>
  <cols>
    <col min="1" max="1" width="38.77734375" style="9" bestFit="1" customWidth="1"/>
    <col min="2" max="2" width="58" style="9" bestFit="1" customWidth="1"/>
    <col min="3" max="3" width="14.77734375" style="9" bestFit="1" customWidth="1"/>
    <col min="4" max="4" width="15.21875" style="10" bestFit="1" customWidth="1"/>
    <col min="5" max="5" width="23" style="13" bestFit="1" customWidth="1"/>
    <col min="6" max="6" width="13.5546875" style="14" bestFit="1" customWidth="1"/>
    <col min="7" max="7" width="14.21875" style="13" customWidth="1"/>
    <col min="8" max="16384" width="9.21875" style="9"/>
  </cols>
  <sheetData>
    <row r="1" spans="1:9" s="1" customFormat="1" ht="13.8" x14ac:dyDescent="0.2">
      <c r="A1" s="77" t="s">
        <v>1116</v>
      </c>
      <c r="B1" s="78"/>
      <c r="C1" s="78"/>
      <c r="D1" s="78"/>
      <c r="E1" s="78"/>
      <c r="F1" s="78"/>
      <c r="G1" s="78"/>
    </row>
    <row r="2" spans="1:9" s="1" customFormat="1" ht="12" x14ac:dyDescent="0.25">
      <c r="A2" s="65" t="s">
        <v>1109</v>
      </c>
      <c r="D2" s="6"/>
      <c r="E2" s="7"/>
      <c r="F2" s="12"/>
      <c r="G2" s="13"/>
    </row>
    <row r="3" spans="1:9" s="1" customFormat="1" ht="12" x14ac:dyDescent="0.2">
      <c r="A3" s="11" t="s">
        <v>7</v>
      </c>
      <c r="B3" s="2"/>
      <c r="C3" s="3"/>
      <c r="D3" s="4"/>
      <c r="E3" s="5"/>
      <c r="F3" s="12"/>
      <c r="G3" s="13"/>
    </row>
    <row r="4" spans="1:9" s="1" customFormat="1" ht="17.55" customHeight="1" x14ac:dyDescent="0.2">
      <c r="A4" s="8" t="s">
        <v>2</v>
      </c>
      <c r="B4" s="8" t="s">
        <v>0</v>
      </c>
      <c r="C4" s="17" t="s">
        <v>801</v>
      </c>
      <c r="D4" s="16" t="s">
        <v>1</v>
      </c>
      <c r="E4" s="15" t="s">
        <v>3</v>
      </c>
      <c r="F4" s="15" t="s">
        <v>4</v>
      </c>
      <c r="G4" s="15" t="s">
        <v>6</v>
      </c>
    </row>
    <row r="5" spans="1:9" x14ac:dyDescent="0.2">
      <c r="A5" s="21" t="s">
        <v>31</v>
      </c>
      <c r="B5" s="22"/>
      <c r="C5" s="22"/>
      <c r="D5" s="23"/>
      <c r="E5" s="24"/>
      <c r="F5" s="25"/>
      <c r="G5" s="24"/>
    </row>
    <row r="6" spans="1:9" x14ac:dyDescent="0.2">
      <c r="A6" s="26" t="s">
        <v>32</v>
      </c>
      <c r="B6" s="27"/>
      <c r="C6" s="27"/>
      <c r="D6" s="28"/>
      <c r="E6" s="29"/>
      <c r="F6" s="30"/>
      <c r="G6" s="29"/>
    </row>
    <row r="7" spans="1:9" x14ac:dyDescent="0.2">
      <c r="A7" s="27" t="s">
        <v>1117</v>
      </c>
      <c r="B7" s="27" t="s">
        <v>1118</v>
      </c>
      <c r="C7" s="27" t="s">
        <v>1119</v>
      </c>
      <c r="D7" s="31">
        <v>3650</v>
      </c>
      <c r="E7" s="29">
        <v>7972.0087999999996</v>
      </c>
      <c r="F7" s="30">
        <v>94.059947357752705</v>
      </c>
      <c r="G7" s="29">
        <v>8.3675999999999995</v>
      </c>
    </row>
    <row r="8" spans="1:9" x14ac:dyDescent="0.2">
      <c r="A8" s="26" t="s">
        <v>33</v>
      </c>
      <c r="B8" s="26"/>
      <c r="C8" s="26"/>
      <c r="D8" s="32"/>
      <c r="E8" s="33">
        <f>SUM(E6:E7)</f>
        <v>7972.0087999999996</v>
      </c>
      <c r="F8" s="34">
        <f>SUM(F6:F7)</f>
        <v>94.059947357752705</v>
      </c>
      <c r="G8" s="33"/>
      <c r="H8" s="18"/>
      <c r="I8" s="18"/>
    </row>
    <row r="9" spans="1:9" x14ac:dyDescent="0.2">
      <c r="A9" s="27"/>
      <c r="B9" s="27"/>
      <c r="C9" s="27"/>
      <c r="D9" s="28"/>
      <c r="E9" s="29"/>
      <c r="F9" s="30"/>
      <c r="G9" s="29"/>
    </row>
    <row r="10" spans="1:9" x14ac:dyDescent="0.2">
      <c r="A10" s="26" t="s">
        <v>1101</v>
      </c>
      <c r="B10" s="27"/>
      <c r="C10" s="27"/>
      <c r="D10" s="28"/>
      <c r="E10" s="29"/>
      <c r="F10" s="30"/>
      <c r="G10" s="29"/>
    </row>
    <row r="11" spans="1:9" x14ac:dyDescent="0.2">
      <c r="A11" s="27" t="s">
        <v>1120</v>
      </c>
      <c r="B11" s="27" t="s">
        <v>1121</v>
      </c>
      <c r="C11" s="27" t="s">
        <v>1122</v>
      </c>
      <c r="D11" s="31">
        <v>600</v>
      </c>
      <c r="E11" s="29">
        <v>0</v>
      </c>
      <c r="F11" s="29">
        <v>0</v>
      </c>
      <c r="G11" s="29">
        <v>0</v>
      </c>
    </row>
    <row r="12" spans="1:9" x14ac:dyDescent="0.2">
      <c r="A12" s="27" t="s">
        <v>1123</v>
      </c>
      <c r="B12" s="27" t="s">
        <v>1124</v>
      </c>
      <c r="C12" s="27" t="s">
        <v>1122</v>
      </c>
      <c r="D12" s="31">
        <v>250</v>
      </c>
      <c r="E12" s="29">
        <v>0</v>
      </c>
      <c r="F12" s="29">
        <v>0</v>
      </c>
      <c r="G12" s="29">
        <v>0</v>
      </c>
    </row>
    <row r="13" spans="1:9" x14ac:dyDescent="0.2">
      <c r="A13" s="27" t="s">
        <v>1125</v>
      </c>
      <c r="B13" s="27" t="s">
        <v>1126</v>
      </c>
      <c r="C13" s="27" t="s">
        <v>1122</v>
      </c>
      <c r="D13" s="31">
        <v>250</v>
      </c>
      <c r="E13" s="29">
        <v>0</v>
      </c>
      <c r="F13" s="29">
        <v>0</v>
      </c>
      <c r="G13" s="29">
        <v>0</v>
      </c>
    </row>
    <row r="14" spans="1:9" x14ac:dyDescent="0.2">
      <c r="A14" s="26" t="s">
        <v>33</v>
      </c>
      <c r="B14" s="26"/>
      <c r="C14" s="26"/>
      <c r="D14" s="32"/>
      <c r="E14" s="33">
        <f>SUM(E10:E13)</f>
        <v>0</v>
      </c>
      <c r="F14" s="33">
        <f>SUM(F10:F13)</f>
        <v>0</v>
      </c>
      <c r="G14" s="33"/>
      <c r="H14" s="18"/>
      <c r="I14" s="18"/>
    </row>
    <row r="15" spans="1:9" x14ac:dyDescent="0.2">
      <c r="A15" s="27"/>
      <c r="B15" s="27"/>
      <c r="C15" s="27"/>
      <c r="D15" s="28"/>
      <c r="E15" s="29"/>
      <c r="F15" s="30"/>
      <c r="G15" s="29"/>
    </row>
    <row r="16" spans="1:9" x14ac:dyDescent="0.2">
      <c r="A16" s="26" t="s">
        <v>34</v>
      </c>
      <c r="B16" s="27"/>
      <c r="C16" s="27"/>
      <c r="D16" s="28"/>
      <c r="E16" s="29"/>
      <c r="F16" s="30"/>
      <c r="G16" s="29"/>
    </row>
    <row r="17" spans="1:9" x14ac:dyDescent="0.2">
      <c r="A17" s="27" t="s">
        <v>1127</v>
      </c>
      <c r="B17" s="27" t="s">
        <v>1128</v>
      </c>
      <c r="C17" s="27" t="s">
        <v>1129</v>
      </c>
      <c r="D17" s="31">
        <v>10530.373</v>
      </c>
      <c r="E17" s="29">
        <v>362.5542767</v>
      </c>
      <c r="F17" s="30">
        <v>4.2776967557700303</v>
      </c>
      <c r="G17" s="29">
        <v>3.0895000000000001</v>
      </c>
    </row>
    <row r="18" spans="1:9" x14ac:dyDescent="0.2">
      <c r="A18" s="26" t="s">
        <v>33</v>
      </c>
      <c r="B18" s="26"/>
      <c r="C18" s="26"/>
      <c r="D18" s="32"/>
      <c r="E18" s="33">
        <f>SUM(E17:E17)</f>
        <v>362.5542767</v>
      </c>
      <c r="F18" s="34">
        <f>SUM(F17:F17)</f>
        <v>4.2776967557700303</v>
      </c>
      <c r="G18" s="33"/>
      <c r="H18" s="18"/>
      <c r="I18" s="18"/>
    </row>
    <row r="19" spans="1:9" x14ac:dyDescent="0.2">
      <c r="A19" s="27"/>
      <c r="B19" s="27"/>
      <c r="C19" s="27"/>
      <c r="D19" s="28"/>
      <c r="E19" s="29"/>
      <c r="F19" s="30"/>
      <c r="G19" s="29"/>
    </row>
    <row r="20" spans="1:9" x14ac:dyDescent="0.2">
      <c r="A20" s="26" t="s">
        <v>35</v>
      </c>
      <c r="B20" s="26"/>
      <c r="C20" s="26"/>
      <c r="D20" s="32"/>
      <c r="E20" s="33">
        <f>E8+E14+E18</f>
        <v>8334.5630767000002</v>
      </c>
      <c r="F20" s="34">
        <f>F8+F14+F18</f>
        <v>98.337644113522742</v>
      </c>
      <c r="G20" s="33"/>
      <c r="H20" s="18"/>
      <c r="I20" s="18"/>
    </row>
    <row r="21" spans="1:9" x14ac:dyDescent="0.2">
      <c r="A21" s="26"/>
      <c r="B21" s="26"/>
      <c r="C21" s="26"/>
      <c r="D21" s="32"/>
      <c r="E21" s="33"/>
      <c r="F21" s="34"/>
      <c r="G21" s="33"/>
      <c r="H21" s="18"/>
      <c r="I21" s="18"/>
    </row>
    <row r="22" spans="1:9" x14ac:dyDescent="0.2">
      <c r="A22" s="26" t="s">
        <v>37</v>
      </c>
      <c r="B22" s="26"/>
      <c r="C22" s="26"/>
      <c r="D22" s="32"/>
      <c r="E22" s="33">
        <f>E24-(E8+E14+E18)</f>
        <v>140.89223019999918</v>
      </c>
      <c r="F22" s="34">
        <f>F24-(F8+F14+F18)</f>
        <v>1.6623558864772576</v>
      </c>
      <c r="G22" s="33"/>
      <c r="H22" s="18"/>
      <c r="I22" s="18"/>
    </row>
    <row r="23" spans="1:9" x14ac:dyDescent="0.2">
      <c r="A23" s="26"/>
      <c r="B23" s="26"/>
      <c r="C23" s="26"/>
      <c r="D23" s="32"/>
      <c r="E23" s="33"/>
      <c r="F23" s="34"/>
      <c r="G23" s="33"/>
      <c r="H23" s="18"/>
      <c r="I23" s="18"/>
    </row>
    <row r="24" spans="1:9" x14ac:dyDescent="0.2">
      <c r="A24" s="35" t="s">
        <v>36</v>
      </c>
      <c r="B24" s="35"/>
      <c r="C24" s="35"/>
      <c r="D24" s="36"/>
      <c r="E24" s="37">
        <v>8475.4553068999994</v>
      </c>
      <c r="F24" s="38">
        <v>100</v>
      </c>
      <c r="G24" s="37"/>
      <c r="H24" s="18"/>
      <c r="I24" s="18"/>
    </row>
    <row r="26" spans="1:9" x14ac:dyDescent="0.2">
      <c r="A26" s="18" t="s">
        <v>38</v>
      </c>
    </row>
    <row r="27" spans="1:9" x14ac:dyDescent="0.2">
      <c r="A27" s="54" t="s">
        <v>1130</v>
      </c>
    </row>
    <row r="29" spans="1:9" x14ac:dyDescent="0.2">
      <c r="A29" s="18" t="s">
        <v>39</v>
      </c>
    </row>
    <row r="30" spans="1:9" x14ac:dyDescent="0.2">
      <c r="A30" s="18" t="s">
        <v>40</v>
      </c>
    </row>
    <row r="31" spans="1:9" x14ac:dyDescent="0.2">
      <c r="A31" s="18" t="s">
        <v>41</v>
      </c>
      <c r="B31" s="18"/>
      <c r="C31" s="39" t="s">
        <v>43</v>
      </c>
      <c r="D31" s="19" t="s">
        <v>42</v>
      </c>
    </row>
    <row r="32" spans="1:9" x14ac:dyDescent="0.2">
      <c r="A32" s="9" t="s">
        <v>62</v>
      </c>
      <c r="C32" s="40">
        <v>71.784300000000002</v>
      </c>
      <c r="D32" s="40">
        <v>77.834599999999995</v>
      </c>
    </row>
    <row r="33" spans="1:7" x14ac:dyDescent="0.2">
      <c r="A33" s="9" t="s">
        <v>84</v>
      </c>
      <c r="C33" s="40">
        <v>11.8651</v>
      </c>
      <c r="D33" s="40">
        <v>12.8652</v>
      </c>
    </row>
    <row r="34" spans="1:7" x14ac:dyDescent="0.2">
      <c r="A34" s="9" t="s">
        <v>65</v>
      </c>
      <c r="C34" s="40">
        <v>76.735699999999994</v>
      </c>
      <c r="D34" s="40">
        <v>83.203500000000005</v>
      </c>
    </row>
    <row r="35" spans="1:7" x14ac:dyDescent="0.2">
      <c r="A35" s="9" t="s">
        <v>85</v>
      </c>
      <c r="C35" s="40">
        <v>12.9335</v>
      </c>
      <c r="D35" s="40">
        <v>14.0237</v>
      </c>
    </row>
    <row r="37" spans="1:7" x14ac:dyDescent="0.2">
      <c r="A37" s="9" t="s">
        <v>44</v>
      </c>
    </row>
    <row r="39" spans="1:7" x14ac:dyDescent="0.2">
      <c r="A39" s="18" t="s">
        <v>45</v>
      </c>
      <c r="D39" s="41" t="s">
        <v>46</v>
      </c>
    </row>
    <row r="41" spans="1:7" x14ac:dyDescent="0.2">
      <c r="A41" s="18" t="s">
        <v>856</v>
      </c>
      <c r="D41" s="42">
        <v>4.8603106229863</v>
      </c>
      <c r="E41" s="13" t="s">
        <v>47</v>
      </c>
    </row>
    <row r="43" spans="1:7" x14ac:dyDescent="0.2">
      <c r="A43" s="18" t="s">
        <v>761</v>
      </c>
      <c r="D43" s="41" t="s">
        <v>46</v>
      </c>
    </row>
    <row r="44" spans="1:7" x14ac:dyDescent="0.2">
      <c r="A44" s="9" t="s">
        <v>759</v>
      </c>
    </row>
    <row r="45" spans="1:7" x14ac:dyDescent="0.2">
      <c r="A45" s="50" t="s">
        <v>1131</v>
      </c>
    </row>
    <row r="47" spans="1:7" ht="23.25" customHeight="1" x14ac:dyDescent="0.3">
      <c r="A47" s="89" t="s">
        <v>1132</v>
      </c>
      <c r="B47" s="90"/>
      <c r="C47" s="90"/>
      <c r="D47" s="90"/>
      <c r="E47" s="90"/>
      <c r="F47" s="90"/>
      <c r="G47" s="90"/>
    </row>
    <row r="49" spans="1:7" ht="45" customHeight="1" x14ac:dyDescent="0.3">
      <c r="A49" s="89" t="s">
        <v>1133</v>
      </c>
      <c r="B49" s="90"/>
      <c r="C49" s="90"/>
      <c r="D49" s="90"/>
      <c r="E49" s="90"/>
      <c r="F49" s="90"/>
      <c r="G49" s="90"/>
    </row>
    <row r="51" spans="1:7" ht="36.75" customHeight="1" x14ac:dyDescent="0.3">
      <c r="A51" s="89" t="s">
        <v>1134</v>
      </c>
      <c r="B51" s="90"/>
      <c r="C51" s="90"/>
      <c r="D51" s="90"/>
      <c r="E51" s="90"/>
      <c r="F51" s="90"/>
      <c r="G51" s="90"/>
    </row>
    <row r="52" spans="1:7" x14ac:dyDescent="0.2">
      <c r="A52" s="50" t="s">
        <v>1135</v>
      </c>
    </row>
    <row r="54" spans="1:7" ht="26.25" customHeight="1" x14ac:dyDescent="0.3">
      <c r="A54" s="89" t="s">
        <v>1136</v>
      </c>
      <c r="B54" s="90"/>
      <c r="C54" s="90"/>
      <c r="D54" s="90"/>
      <c r="E54" s="90"/>
      <c r="F54" s="90"/>
      <c r="G54" s="90"/>
    </row>
    <row r="56" spans="1:7" x14ac:dyDescent="0.2">
      <c r="A56" s="18" t="s">
        <v>1137</v>
      </c>
    </row>
    <row r="57" spans="1:7" x14ac:dyDescent="0.2">
      <c r="A57" s="48"/>
    </row>
    <row r="58" spans="1:7" x14ac:dyDescent="0.2">
      <c r="A58" s="48" t="s">
        <v>798</v>
      </c>
    </row>
    <row r="59" spans="1:7" x14ac:dyDescent="0.2">
      <c r="A59" s="51"/>
    </row>
    <row r="60" spans="1:7" x14ac:dyDescent="0.2">
      <c r="A60" s="52"/>
    </row>
    <row r="61" spans="1:7" x14ac:dyDescent="0.2">
      <c r="A61" s="52"/>
    </row>
    <row r="62" spans="1:7" x14ac:dyDescent="0.2">
      <c r="A62" s="52"/>
    </row>
    <row r="63" spans="1:7" x14ac:dyDescent="0.2">
      <c r="A63" s="52"/>
    </row>
    <row r="64" spans="1:7" x14ac:dyDescent="0.2">
      <c r="A64" s="52"/>
    </row>
    <row r="65" spans="1:1" x14ac:dyDescent="0.2">
      <c r="A65" s="52"/>
    </row>
    <row r="66" spans="1:1" x14ac:dyDescent="0.2">
      <c r="A66" s="52"/>
    </row>
    <row r="67" spans="1:1" x14ac:dyDescent="0.2">
      <c r="A67" s="52"/>
    </row>
    <row r="68" spans="1:1" x14ac:dyDescent="0.2">
      <c r="A68" s="52"/>
    </row>
    <row r="69" spans="1:1" x14ac:dyDescent="0.2">
      <c r="A69" s="52"/>
    </row>
    <row r="70" spans="1:1" x14ac:dyDescent="0.2">
      <c r="A70" s="52"/>
    </row>
    <row r="71" spans="1:1" x14ac:dyDescent="0.2">
      <c r="A71" s="52"/>
    </row>
    <row r="72" spans="1:1" x14ac:dyDescent="0.2">
      <c r="A72" s="48" t="s">
        <v>1073</v>
      </c>
    </row>
    <row r="73" spans="1:1" x14ac:dyDescent="0.2">
      <c r="A73" s="52"/>
    </row>
    <row r="74" spans="1:1" x14ac:dyDescent="0.2">
      <c r="A74" s="48" t="s">
        <v>859</v>
      </c>
    </row>
    <row r="75" spans="1:1" x14ac:dyDescent="0.2">
      <c r="A75" s="52"/>
    </row>
    <row r="76" spans="1:1" x14ac:dyDescent="0.2">
      <c r="A76" s="52"/>
    </row>
    <row r="77" spans="1:1" x14ac:dyDescent="0.2">
      <c r="A77" s="52"/>
    </row>
    <row r="78" spans="1:1" x14ac:dyDescent="0.2">
      <c r="A78" s="52"/>
    </row>
    <row r="79" spans="1:1" x14ac:dyDescent="0.2">
      <c r="A79" s="52"/>
    </row>
    <row r="80" spans="1:1" x14ac:dyDescent="0.2">
      <c r="A80" s="52"/>
    </row>
    <row r="81" spans="1:9" x14ac:dyDescent="0.2">
      <c r="A81" s="52"/>
    </row>
    <row r="82" spans="1:9" x14ac:dyDescent="0.2">
      <c r="A82" s="52"/>
    </row>
    <row r="83" spans="1:9" x14ac:dyDescent="0.2">
      <c r="A83" s="52"/>
    </row>
    <row r="84" spans="1:9" x14ac:dyDescent="0.2">
      <c r="A84" s="52"/>
    </row>
    <row r="85" spans="1:9" x14ac:dyDescent="0.2">
      <c r="A85" s="52"/>
    </row>
    <row r="86" spans="1:9" x14ac:dyDescent="0.2">
      <c r="A86" s="50"/>
    </row>
    <row r="87" spans="1:9" x14ac:dyDescent="0.2">
      <c r="A87" s="18" t="s">
        <v>789</v>
      </c>
    </row>
    <row r="89" spans="1:9" s="1" customFormat="1" ht="13.8" x14ac:dyDescent="0.2">
      <c r="A89" s="77" t="s">
        <v>1138</v>
      </c>
      <c r="B89" s="78"/>
      <c r="C89" s="78"/>
      <c r="D89" s="78"/>
      <c r="E89" s="78"/>
      <c r="F89" s="78"/>
      <c r="G89" s="78"/>
    </row>
    <row r="90" spans="1:9" x14ac:dyDescent="0.2">
      <c r="A90" s="18" t="s">
        <v>7</v>
      </c>
    </row>
    <row r="91" spans="1:9" s="1" customFormat="1" ht="17.55" customHeight="1" x14ac:dyDescent="0.2">
      <c r="A91" s="8" t="s">
        <v>2</v>
      </c>
      <c r="B91" s="8" t="s">
        <v>0</v>
      </c>
      <c r="C91" s="17" t="s">
        <v>801</v>
      </c>
      <c r="D91" s="16" t="s">
        <v>1</v>
      </c>
      <c r="E91" s="15" t="s">
        <v>3</v>
      </c>
      <c r="F91" s="15" t="s">
        <v>4</v>
      </c>
      <c r="G91" s="15" t="s">
        <v>6</v>
      </c>
    </row>
    <row r="92" spans="1:9" x14ac:dyDescent="0.2">
      <c r="A92" s="21" t="s">
        <v>31</v>
      </c>
      <c r="B92" s="22"/>
      <c r="C92" s="22"/>
      <c r="D92" s="23"/>
      <c r="E92" s="24"/>
      <c r="F92" s="25"/>
      <c r="G92" s="24"/>
    </row>
    <row r="93" spans="1:9" x14ac:dyDescent="0.2">
      <c r="A93" s="26" t="s">
        <v>32</v>
      </c>
      <c r="B93" s="27"/>
      <c r="C93" s="27"/>
      <c r="D93" s="28"/>
      <c r="E93" s="29"/>
      <c r="F93" s="30"/>
      <c r="G93" s="29"/>
    </row>
    <row r="94" spans="1:9" x14ac:dyDescent="0.2">
      <c r="A94" s="27" t="s">
        <v>1139</v>
      </c>
      <c r="B94" s="27" t="s">
        <v>1140</v>
      </c>
      <c r="C94" s="27" t="s">
        <v>1141</v>
      </c>
      <c r="D94" s="31">
        <v>940</v>
      </c>
      <c r="E94" s="29">
        <v>0</v>
      </c>
      <c r="F94" s="30">
        <v>100</v>
      </c>
      <c r="G94" s="29">
        <v>0</v>
      </c>
    </row>
    <row r="95" spans="1:9" x14ac:dyDescent="0.2">
      <c r="A95" s="26" t="s">
        <v>33</v>
      </c>
      <c r="B95" s="26"/>
      <c r="C95" s="26"/>
      <c r="D95" s="32"/>
      <c r="E95" s="33">
        <v>0</v>
      </c>
      <c r="F95" s="34">
        <v>100</v>
      </c>
      <c r="G95" s="33"/>
      <c r="H95" s="18"/>
      <c r="I95" s="18"/>
    </row>
    <row r="96" spans="1:9" x14ac:dyDescent="0.2">
      <c r="A96" s="27"/>
      <c r="B96" s="27"/>
      <c r="C96" s="27"/>
      <c r="D96" s="28"/>
      <c r="E96" s="29"/>
      <c r="F96" s="30"/>
      <c r="G96" s="29"/>
    </row>
    <row r="97" spans="1:9" x14ac:dyDescent="0.2">
      <c r="A97" s="26" t="s">
        <v>35</v>
      </c>
      <c r="B97" s="26"/>
      <c r="C97" s="26"/>
      <c r="D97" s="32"/>
      <c r="E97" s="33">
        <v>0</v>
      </c>
      <c r="F97" s="34">
        <v>100</v>
      </c>
      <c r="G97" s="33"/>
      <c r="H97" s="18"/>
      <c r="I97" s="18"/>
    </row>
    <row r="98" spans="1:9" x14ac:dyDescent="0.2">
      <c r="A98" s="26"/>
      <c r="B98" s="26"/>
      <c r="C98" s="26"/>
      <c r="D98" s="32"/>
      <c r="E98" s="33"/>
      <c r="F98" s="34"/>
      <c r="G98" s="33"/>
      <c r="H98" s="18"/>
      <c r="I98" s="18"/>
    </row>
    <row r="99" spans="1:9" x14ac:dyDescent="0.2">
      <c r="A99" s="26" t="s">
        <v>37</v>
      </c>
      <c r="B99" s="26"/>
      <c r="C99" s="26"/>
      <c r="D99" s="32"/>
      <c r="E99" s="33">
        <v>3.9999999999999998E-7</v>
      </c>
      <c r="F99" s="34">
        <v>0</v>
      </c>
      <c r="G99" s="33"/>
      <c r="H99" s="18"/>
      <c r="I99" s="18"/>
    </row>
    <row r="100" spans="1:9" x14ac:dyDescent="0.2">
      <c r="A100" s="26"/>
      <c r="B100" s="26"/>
      <c r="C100" s="26"/>
      <c r="D100" s="32"/>
      <c r="E100" s="33"/>
      <c r="F100" s="34"/>
      <c r="G100" s="33"/>
      <c r="H100" s="18"/>
      <c r="I100" s="18"/>
    </row>
    <row r="101" spans="1:9" x14ac:dyDescent="0.2">
      <c r="A101" s="35" t="s">
        <v>36</v>
      </c>
      <c r="B101" s="35"/>
      <c r="C101" s="35"/>
      <c r="D101" s="36"/>
      <c r="E101" s="37">
        <v>3.9999999999999998E-7</v>
      </c>
      <c r="F101" s="38">
        <v>100</v>
      </c>
      <c r="G101" s="37"/>
      <c r="H101" s="18"/>
      <c r="I101" s="18"/>
    </row>
    <row r="103" spans="1:9" x14ac:dyDescent="0.2">
      <c r="A103" s="18" t="s">
        <v>38</v>
      </c>
    </row>
    <row r="104" spans="1:9" x14ac:dyDescent="0.2">
      <c r="A104" s="18" t="s">
        <v>1130</v>
      </c>
    </row>
    <row r="105" spans="1:9" x14ac:dyDescent="0.2">
      <c r="A105" s="18" t="s">
        <v>1142</v>
      </c>
    </row>
    <row r="107" spans="1:9" x14ac:dyDescent="0.2">
      <c r="A107" s="18" t="s">
        <v>39</v>
      </c>
    </row>
    <row r="108" spans="1:9" x14ac:dyDescent="0.2">
      <c r="A108" s="18" t="s">
        <v>40</v>
      </c>
    </row>
    <row r="109" spans="1:9" x14ac:dyDescent="0.2">
      <c r="A109" s="18" t="s">
        <v>41</v>
      </c>
      <c r="B109" s="18"/>
      <c r="C109" s="39" t="s">
        <v>43</v>
      </c>
      <c r="D109" s="19" t="s">
        <v>42</v>
      </c>
    </row>
    <row r="110" spans="1:9" x14ac:dyDescent="0.2">
      <c r="A110" s="9" t="s">
        <v>62</v>
      </c>
      <c r="C110" s="40">
        <v>0</v>
      </c>
      <c r="D110" s="40">
        <v>0</v>
      </c>
    </row>
    <row r="111" spans="1:9" x14ac:dyDescent="0.2">
      <c r="A111" s="9" t="s">
        <v>84</v>
      </c>
      <c r="C111" s="40">
        <v>0</v>
      </c>
      <c r="D111" s="40">
        <v>0</v>
      </c>
    </row>
    <row r="112" spans="1:9" x14ac:dyDescent="0.2">
      <c r="A112" s="9" t="s">
        <v>65</v>
      </c>
      <c r="C112" s="40">
        <v>0</v>
      </c>
      <c r="D112" s="40">
        <v>0</v>
      </c>
    </row>
    <row r="113" spans="1:9" x14ac:dyDescent="0.2">
      <c r="A113" s="9" t="s">
        <v>85</v>
      </c>
      <c r="C113" s="40">
        <v>0</v>
      </c>
      <c r="D113" s="40">
        <v>0</v>
      </c>
    </row>
    <row r="115" spans="1:9" x14ac:dyDescent="0.2">
      <c r="A115" s="9" t="s">
        <v>44</v>
      </c>
    </row>
    <row r="117" spans="1:9" x14ac:dyDescent="0.2">
      <c r="A117" s="18" t="s">
        <v>1214</v>
      </c>
      <c r="D117" s="41" t="s">
        <v>46</v>
      </c>
    </row>
    <row r="118" spans="1:9" x14ac:dyDescent="0.2">
      <c r="A118" s="9" t="s">
        <v>759</v>
      </c>
    </row>
    <row r="119" spans="1:9" x14ac:dyDescent="0.2">
      <c r="A119" s="50" t="s">
        <v>760</v>
      </c>
    </row>
    <row r="121" spans="1:9" s="1" customFormat="1" ht="13.8" x14ac:dyDescent="0.2">
      <c r="A121" s="77" t="s">
        <v>1143</v>
      </c>
      <c r="B121" s="78"/>
      <c r="C121" s="78"/>
      <c r="D121" s="78"/>
      <c r="E121" s="78"/>
      <c r="F121" s="78"/>
      <c r="G121" s="78"/>
    </row>
    <row r="122" spans="1:9" x14ac:dyDescent="0.2">
      <c r="A122" s="18" t="s">
        <v>7</v>
      </c>
    </row>
    <row r="123" spans="1:9" s="1" customFormat="1" ht="17.55" customHeight="1" x14ac:dyDescent="0.2">
      <c r="A123" s="8" t="s">
        <v>2</v>
      </c>
      <c r="B123" s="8" t="s">
        <v>0</v>
      </c>
      <c r="C123" s="17" t="s">
        <v>801</v>
      </c>
      <c r="D123" s="16" t="s">
        <v>1</v>
      </c>
      <c r="E123" s="15" t="s">
        <v>3</v>
      </c>
      <c r="F123" s="15" t="s">
        <v>4</v>
      </c>
      <c r="G123" s="15" t="s">
        <v>6</v>
      </c>
    </row>
    <row r="124" spans="1:9" x14ac:dyDescent="0.2">
      <c r="A124" s="21" t="s">
        <v>31</v>
      </c>
      <c r="B124" s="22"/>
      <c r="C124" s="22"/>
      <c r="D124" s="23"/>
      <c r="E124" s="24"/>
      <c r="F124" s="25"/>
      <c r="G124" s="24"/>
    </row>
    <row r="125" spans="1:9" x14ac:dyDescent="0.2">
      <c r="A125" s="26" t="s">
        <v>32</v>
      </c>
      <c r="B125" s="27"/>
      <c r="C125" s="27"/>
      <c r="D125" s="28"/>
      <c r="E125" s="29"/>
      <c r="F125" s="30"/>
      <c r="G125" s="29"/>
    </row>
    <row r="126" spans="1:9" ht="20.399999999999999" x14ac:dyDescent="0.2">
      <c r="A126" s="27" t="s">
        <v>1144</v>
      </c>
      <c r="B126" s="27" t="s">
        <v>1145</v>
      </c>
      <c r="C126" s="56" t="s">
        <v>1146</v>
      </c>
      <c r="D126" s="31">
        <v>682</v>
      </c>
      <c r="E126" s="29">
        <v>0</v>
      </c>
      <c r="F126" s="30">
        <v>100</v>
      </c>
      <c r="G126" s="29">
        <v>0</v>
      </c>
    </row>
    <row r="127" spans="1:9" x14ac:dyDescent="0.2">
      <c r="A127" s="26" t="s">
        <v>33</v>
      </c>
      <c r="B127" s="26"/>
      <c r="C127" s="26"/>
      <c r="D127" s="32"/>
      <c r="E127" s="33">
        <v>0</v>
      </c>
      <c r="F127" s="34">
        <v>100</v>
      </c>
      <c r="G127" s="33"/>
      <c r="H127" s="18"/>
      <c r="I127" s="18"/>
    </row>
    <row r="128" spans="1:9" x14ac:dyDescent="0.2">
      <c r="A128" s="27"/>
      <c r="B128" s="27"/>
      <c r="C128" s="27"/>
      <c r="D128" s="28"/>
      <c r="E128" s="29"/>
      <c r="F128" s="30"/>
      <c r="G128" s="29"/>
    </row>
    <row r="129" spans="1:9" x14ac:dyDescent="0.2">
      <c r="A129" s="26" t="s">
        <v>35</v>
      </c>
      <c r="B129" s="26"/>
      <c r="C129" s="26"/>
      <c r="D129" s="32"/>
      <c r="E129" s="33">
        <v>0</v>
      </c>
      <c r="F129" s="34">
        <v>100</v>
      </c>
      <c r="G129" s="33"/>
      <c r="H129" s="18"/>
      <c r="I129" s="18"/>
    </row>
    <row r="130" spans="1:9" x14ac:dyDescent="0.2">
      <c r="A130" s="26"/>
      <c r="B130" s="26"/>
      <c r="C130" s="26"/>
      <c r="D130" s="32"/>
      <c r="E130" s="33"/>
      <c r="F130" s="34"/>
      <c r="G130" s="33"/>
      <c r="H130" s="18"/>
      <c r="I130" s="18"/>
    </row>
    <row r="131" spans="1:9" x14ac:dyDescent="0.2">
      <c r="A131" s="26" t="s">
        <v>37</v>
      </c>
      <c r="B131" s="26"/>
      <c r="C131" s="26"/>
      <c r="D131" s="32"/>
      <c r="E131" s="33">
        <v>3.9999999999999998E-7</v>
      </c>
      <c r="F131" s="34">
        <v>0</v>
      </c>
      <c r="G131" s="33"/>
      <c r="H131" s="18"/>
      <c r="I131" s="18"/>
    </row>
    <row r="132" spans="1:9" x14ac:dyDescent="0.2">
      <c r="A132" s="26"/>
      <c r="B132" s="26"/>
      <c r="C132" s="26"/>
      <c r="D132" s="32"/>
      <c r="E132" s="33"/>
      <c r="F132" s="34"/>
      <c r="G132" s="33"/>
      <c r="H132" s="18"/>
      <c r="I132" s="18"/>
    </row>
    <row r="133" spans="1:9" x14ac:dyDescent="0.2">
      <c r="A133" s="35" t="s">
        <v>36</v>
      </c>
      <c r="B133" s="35"/>
      <c r="C133" s="35"/>
      <c r="D133" s="36"/>
      <c r="E133" s="37">
        <v>3.9999999999999998E-7</v>
      </c>
      <c r="F133" s="38">
        <v>100</v>
      </c>
      <c r="G133" s="37"/>
      <c r="H133" s="18"/>
      <c r="I133" s="18"/>
    </row>
    <row r="135" spans="1:9" x14ac:dyDescent="0.2">
      <c r="A135" s="18" t="s">
        <v>38</v>
      </c>
    </row>
    <row r="136" spans="1:9" x14ac:dyDescent="0.2">
      <c r="A136" s="18" t="s">
        <v>1130</v>
      </c>
    </row>
    <row r="137" spans="1:9" x14ac:dyDescent="0.2">
      <c r="A137" s="18" t="s">
        <v>1147</v>
      </c>
    </row>
    <row r="139" spans="1:9" x14ac:dyDescent="0.2">
      <c r="A139" s="18" t="s">
        <v>39</v>
      </c>
    </row>
    <row r="140" spans="1:9" x14ac:dyDescent="0.2">
      <c r="A140" s="18" t="s">
        <v>40</v>
      </c>
    </row>
    <row r="141" spans="1:9" x14ac:dyDescent="0.2">
      <c r="A141" s="18" t="s">
        <v>41</v>
      </c>
      <c r="B141" s="18"/>
      <c r="C141" s="39" t="s">
        <v>43</v>
      </c>
      <c r="D141" s="19" t="s">
        <v>42</v>
      </c>
    </row>
    <row r="142" spans="1:9" x14ac:dyDescent="0.2">
      <c r="A142" s="9" t="s">
        <v>62</v>
      </c>
      <c r="C142" s="40">
        <v>0</v>
      </c>
      <c r="D142" s="40">
        <v>0</v>
      </c>
    </row>
    <row r="143" spans="1:9" x14ac:dyDescent="0.2">
      <c r="A143" s="9" t="s">
        <v>84</v>
      </c>
      <c r="C143" s="40">
        <v>0</v>
      </c>
      <c r="D143" s="40">
        <v>0</v>
      </c>
    </row>
    <row r="144" spans="1:9" x14ac:dyDescent="0.2">
      <c r="A144" s="9" t="s">
        <v>65</v>
      </c>
      <c r="C144" s="40">
        <v>0</v>
      </c>
      <c r="D144" s="40">
        <v>0</v>
      </c>
    </row>
    <row r="145" spans="1:4" x14ac:dyDescent="0.2">
      <c r="A145" s="9" t="s">
        <v>85</v>
      </c>
      <c r="C145" s="40">
        <v>0</v>
      </c>
      <c r="D145" s="40">
        <v>0</v>
      </c>
    </row>
    <row r="147" spans="1:4" x14ac:dyDescent="0.2">
      <c r="A147" s="9" t="s">
        <v>44</v>
      </c>
    </row>
    <row r="149" spans="1:4" x14ac:dyDescent="0.2">
      <c r="A149" s="18" t="s">
        <v>1214</v>
      </c>
      <c r="D149" s="41" t="s">
        <v>46</v>
      </c>
    </row>
    <row r="150" spans="1:4" x14ac:dyDescent="0.2">
      <c r="A150" s="9" t="s">
        <v>759</v>
      </c>
    </row>
    <row r="151" spans="1:4" x14ac:dyDescent="0.2">
      <c r="A151" s="50" t="s">
        <v>760</v>
      </c>
    </row>
  </sheetData>
  <mergeCells count="7">
    <mergeCell ref="A121:G121"/>
    <mergeCell ref="A1:G1"/>
    <mergeCell ref="A47:G47"/>
    <mergeCell ref="A49:G49"/>
    <mergeCell ref="A51:G51"/>
    <mergeCell ref="A54:G54"/>
    <mergeCell ref="A89:G89"/>
  </mergeCells>
  <conditionalFormatting sqref="F2:F3 F5:F10 F92:F93 F124:F125 F15:F46 F48 F50 F53 F55:F88 F90 F102:F120 F122 F134:F65558">
    <cfRule type="cellIs" dxfId="20" priority="4" stopIfTrue="1" operator="between">
      <formula>0.009</formula>
      <formula>-0.009</formula>
    </cfRule>
  </conditionalFormatting>
  <conditionalFormatting sqref="F52">
    <cfRule type="cellIs" dxfId="19" priority="3" stopIfTrue="1" operator="between">
      <formula>0.009</formula>
      <formula>-0.009</formula>
    </cfRule>
  </conditionalFormatting>
  <conditionalFormatting sqref="F94:F101">
    <cfRule type="cellIs" dxfId="18" priority="2" stopIfTrue="1" operator="between">
      <formula>0.009</formula>
      <formula>-0.009</formula>
    </cfRule>
  </conditionalFormatting>
  <conditionalFormatting sqref="F126:F133">
    <cfRule type="cellIs" dxfId="17" priority="1" stopIfTrue="1" operator="between">
      <formula>0.009</formula>
      <formula>-0.009</formula>
    </cfRule>
  </conditionalFormatting>
  <hyperlinks>
    <hyperlink ref="A45" r:id="rId1" tooltip="https://www.franklintempletonindia.com/investor/reports" xr:uid="{00000000-0004-0000-2A00-000000000000}"/>
    <hyperlink ref="A52" r:id="rId2" tooltip="https://www.franklintempletonindia.com/downloadsServlet/pdf/fair-valuation-reliance-big-reliance-infra-november-4-2020-kgox4tfq" xr:uid="{00000000-0004-0000-2A00-000001000000}"/>
    <hyperlink ref="A119" r:id="rId3" xr:uid="{00000000-0004-0000-2A00-000002000000}"/>
    <hyperlink ref="A151" r:id="rId4" xr:uid="{00000000-0004-0000-2A00-000003000000}"/>
  </hyperlinks>
  <pageMargins left="0.7" right="0.7" top="0.75" bottom="0.75" header="0.3" footer="0.3"/>
  <pageSetup paperSize="9" orientation="portrait" r:id="rId5"/>
  <headerFooter>
    <oddFooter>&amp;C&amp;1#&amp;"Calibri"&amp;10&amp;K000000PUBLIC</oddFooter>
    <evenFooter>&amp;LPUBLIC</evenFooter>
    <firstFooter>&amp;LPUBLIC</firstFooter>
  </headerFooter>
  <drawing r:id="rId6"/>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113"/>
  <sheetViews>
    <sheetView workbookViewId="0">
      <selection sqref="A1:G1"/>
    </sheetView>
  </sheetViews>
  <sheetFormatPr defaultColWidth="9.21875" defaultRowHeight="10.199999999999999" x14ac:dyDescent="0.2"/>
  <cols>
    <col min="1" max="2" width="38.77734375" style="9" bestFit="1" customWidth="1"/>
    <col min="3" max="3" width="22.21875" style="9" customWidth="1"/>
    <col min="4" max="4" width="15.21875" style="10" bestFit="1" customWidth="1"/>
    <col min="5" max="5" width="23" style="13" bestFit="1" customWidth="1"/>
    <col min="6" max="6" width="13.5546875" style="14" bestFit="1" customWidth="1"/>
    <col min="7" max="7" width="14.21875" style="13" customWidth="1"/>
    <col min="8" max="16384" width="9.21875" style="9"/>
  </cols>
  <sheetData>
    <row r="1" spans="1:9" s="1" customFormat="1" ht="13.8" x14ac:dyDescent="0.2">
      <c r="A1" s="77" t="s">
        <v>1148</v>
      </c>
      <c r="B1" s="78"/>
      <c r="C1" s="78"/>
      <c r="D1" s="78"/>
      <c r="E1" s="78"/>
      <c r="F1" s="78"/>
      <c r="G1" s="78"/>
    </row>
    <row r="2" spans="1:9" s="1" customFormat="1" ht="12" x14ac:dyDescent="0.25">
      <c r="A2" s="65" t="s">
        <v>1109</v>
      </c>
      <c r="D2" s="6"/>
      <c r="E2" s="7"/>
      <c r="F2" s="12"/>
      <c r="G2" s="13"/>
    </row>
    <row r="3" spans="1:9" s="1" customFormat="1" ht="12" x14ac:dyDescent="0.2">
      <c r="A3" s="11" t="s">
        <v>7</v>
      </c>
      <c r="B3" s="2"/>
      <c r="C3" s="3"/>
      <c r="D3" s="4"/>
      <c r="E3" s="5"/>
      <c r="F3" s="12"/>
      <c r="G3" s="13"/>
    </row>
    <row r="4" spans="1:9" s="1" customFormat="1" ht="17.55" customHeight="1" x14ac:dyDescent="0.2">
      <c r="A4" s="8" t="s">
        <v>2</v>
      </c>
      <c r="B4" s="8" t="s">
        <v>0</v>
      </c>
      <c r="C4" s="17" t="s">
        <v>801</v>
      </c>
      <c r="D4" s="16" t="s">
        <v>1</v>
      </c>
      <c r="E4" s="15" t="s">
        <v>3</v>
      </c>
      <c r="F4" s="15" t="s">
        <v>4</v>
      </c>
      <c r="G4" s="15" t="s">
        <v>6</v>
      </c>
    </row>
    <row r="5" spans="1:9" x14ac:dyDescent="0.2">
      <c r="A5" s="21" t="s">
        <v>31</v>
      </c>
      <c r="B5" s="22"/>
      <c r="C5" s="22"/>
      <c r="D5" s="23"/>
      <c r="E5" s="24"/>
      <c r="F5" s="25"/>
      <c r="G5" s="24"/>
    </row>
    <row r="6" spans="1:9" x14ac:dyDescent="0.2">
      <c r="A6" s="26" t="s">
        <v>32</v>
      </c>
      <c r="B6" s="27"/>
      <c r="C6" s="27"/>
      <c r="D6" s="28"/>
      <c r="E6" s="29"/>
      <c r="F6" s="30"/>
      <c r="G6" s="29"/>
    </row>
    <row r="7" spans="1:9" x14ac:dyDescent="0.2">
      <c r="A7" s="27" t="s">
        <v>1149</v>
      </c>
      <c r="B7" s="27" t="s">
        <v>1150</v>
      </c>
      <c r="C7" s="27" t="s">
        <v>1151</v>
      </c>
      <c r="D7" s="31">
        <v>433</v>
      </c>
      <c r="E7" s="29">
        <v>4267.9684200000002</v>
      </c>
      <c r="F7" s="30">
        <v>97.868070006498996</v>
      </c>
      <c r="G7" s="29">
        <v>13.435</v>
      </c>
    </row>
    <row r="8" spans="1:9" x14ac:dyDescent="0.2">
      <c r="A8" s="26" t="s">
        <v>33</v>
      </c>
      <c r="B8" s="26"/>
      <c r="C8" s="26"/>
      <c r="D8" s="32"/>
      <c r="E8" s="33">
        <f>SUM(E6:E7)</f>
        <v>4267.9684200000002</v>
      </c>
      <c r="F8" s="34">
        <f>SUM(F6:F7)</f>
        <v>97.868070006498996</v>
      </c>
      <c r="G8" s="33"/>
      <c r="H8" s="18"/>
      <c r="I8" s="18"/>
    </row>
    <row r="9" spans="1:9" x14ac:dyDescent="0.2">
      <c r="A9" s="27"/>
      <c r="B9" s="27"/>
      <c r="C9" s="27"/>
      <c r="D9" s="28"/>
      <c r="E9" s="29"/>
      <c r="F9" s="30"/>
      <c r="G9" s="29"/>
    </row>
    <row r="10" spans="1:9" x14ac:dyDescent="0.2">
      <c r="A10" s="26" t="s">
        <v>34</v>
      </c>
      <c r="B10" s="27"/>
      <c r="C10" s="27"/>
      <c r="D10" s="28"/>
      <c r="E10" s="29"/>
      <c r="F10" s="30"/>
      <c r="G10" s="29"/>
    </row>
    <row r="11" spans="1:9" x14ac:dyDescent="0.2">
      <c r="A11" s="27" t="s">
        <v>1127</v>
      </c>
      <c r="B11" s="27" t="s">
        <v>1128</v>
      </c>
      <c r="C11" s="27" t="s">
        <v>1129</v>
      </c>
      <c r="D11" s="31">
        <v>2871.3519999999999</v>
      </c>
      <c r="E11" s="29">
        <v>98.858886299999995</v>
      </c>
      <c r="F11" s="30">
        <v>2.2669165872536898</v>
      </c>
      <c r="G11" s="29">
        <v>3.0895000000000001</v>
      </c>
    </row>
    <row r="12" spans="1:9" x14ac:dyDescent="0.2">
      <c r="A12" s="26" t="s">
        <v>33</v>
      </c>
      <c r="B12" s="26"/>
      <c r="C12" s="26"/>
      <c r="D12" s="32"/>
      <c r="E12" s="33">
        <f>SUM(E11:E11)</f>
        <v>98.858886299999995</v>
      </c>
      <c r="F12" s="34">
        <f>SUM(F11:F11)</f>
        <v>2.2669165872536898</v>
      </c>
      <c r="G12" s="33"/>
      <c r="H12" s="18"/>
      <c r="I12" s="18"/>
    </row>
    <row r="13" spans="1:9" x14ac:dyDescent="0.2">
      <c r="A13" s="27"/>
      <c r="B13" s="27"/>
      <c r="C13" s="27"/>
      <c r="D13" s="28"/>
      <c r="E13" s="29"/>
      <c r="F13" s="30"/>
      <c r="G13" s="29"/>
    </row>
    <row r="14" spans="1:9" x14ac:dyDescent="0.2">
      <c r="A14" s="26" t="s">
        <v>35</v>
      </c>
      <c r="B14" s="26"/>
      <c r="C14" s="26"/>
      <c r="D14" s="32"/>
      <c r="E14" s="33">
        <f>E8+E12</f>
        <v>4366.8273062999997</v>
      </c>
      <c r="F14" s="34">
        <f>F8+F12</f>
        <v>100.13498659375269</v>
      </c>
      <c r="G14" s="33"/>
      <c r="H14" s="18"/>
      <c r="I14" s="18"/>
    </row>
    <row r="15" spans="1:9" x14ac:dyDescent="0.2">
      <c r="A15" s="26"/>
      <c r="B15" s="26"/>
      <c r="C15" s="26"/>
      <c r="D15" s="32"/>
      <c r="E15" s="33"/>
      <c r="F15" s="34"/>
      <c r="G15" s="33"/>
      <c r="H15" s="18"/>
      <c r="I15" s="18"/>
    </row>
    <row r="16" spans="1:9" x14ac:dyDescent="0.2">
      <c r="A16" s="26" t="s">
        <v>37</v>
      </c>
      <c r="B16" s="26"/>
      <c r="C16" s="26"/>
      <c r="D16" s="32"/>
      <c r="E16" s="33">
        <f>E18-(E8+E12)</f>
        <v>-5.8866852000001018</v>
      </c>
      <c r="F16" s="34">
        <f>F18-(F8+F12)</f>
        <v>-0.13498659375268574</v>
      </c>
      <c r="G16" s="33"/>
      <c r="H16" s="18"/>
      <c r="I16" s="18"/>
    </row>
    <row r="17" spans="1:9" x14ac:dyDescent="0.2">
      <c r="A17" s="26"/>
      <c r="B17" s="26"/>
      <c r="C17" s="26"/>
      <c r="D17" s="32"/>
      <c r="E17" s="33"/>
      <c r="F17" s="34"/>
      <c r="G17" s="33"/>
      <c r="H17" s="18"/>
      <c r="I17" s="18"/>
    </row>
    <row r="18" spans="1:9" x14ac:dyDescent="0.2">
      <c r="A18" s="35" t="s">
        <v>36</v>
      </c>
      <c r="B18" s="35"/>
      <c r="C18" s="35"/>
      <c r="D18" s="36"/>
      <c r="E18" s="37">
        <v>4360.9406210999996</v>
      </c>
      <c r="F18" s="38">
        <v>100</v>
      </c>
      <c r="G18" s="37"/>
      <c r="H18" s="18"/>
      <c r="I18" s="18"/>
    </row>
    <row r="20" spans="1:9" x14ac:dyDescent="0.2">
      <c r="A20" s="18" t="s">
        <v>38</v>
      </c>
    </row>
    <row r="22" spans="1:9" x14ac:dyDescent="0.2">
      <c r="A22" s="18" t="s">
        <v>39</v>
      </c>
    </row>
    <row r="23" spans="1:9" x14ac:dyDescent="0.2">
      <c r="A23" s="18" t="s">
        <v>40</v>
      </c>
    </row>
    <row r="24" spans="1:9" x14ac:dyDescent="0.2">
      <c r="A24" s="18" t="s">
        <v>41</v>
      </c>
      <c r="B24" s="18"/>
      <c r="C24" s="39" t="s">
        <v>43</v>
      </c>
      <c r="D24" s="19" t="s">
        <v>42</v>
      </c>
    </row>
    <row r="25" spans="1:9" x14ac:dyDescent="0.2">
      <c r="A25" s="9" t="s">
        <v>62</v>
      </c>
      <c r="C25" s="40">
        <v>23.735299999999999</v>
      </c>
      <c r="D25" s="40">
        <v>26.686499999999999</v>
      </c>
    </row>
    <row r="26" spans="1:9" x14ac:dyDescent="0.2">
      <c r="A26" s="9" t="s">
        <v>63</v>
      </c>
      <c r="C26" s="40">
        <v>10.9444</v>
      </c>
      <c r="D26" s="40">
        <v>12.305099999999999</v>
      </c>
    </row>
    <row r="27" spans="1:9" x14ac:dyDescent="0.2">
      <c r="A27" s="9" t="s">
        <v>64</v>
      </c>
      <c r="C27" s="40">
        <v>10.748900000000001</v>
      </c>
      <c r="D27" s="40">
        <v>12.0854</v>
      </c>
    </row>
    <row r="28" spans="1:9" x14ac:dyDescent="0.2">
      <c r="A28" s="9" t="s">
        <v>65</v>
      </c>
      <c r="C28" s="40">
        <v>24.377199999999998</v>
      </c>
      <c r="D28" s="40">
        <v>27.408000000000001</v>
      </c>
    </row>
    <row r="29" spans="1:9" x14ac:dyDescent="0.2">
      <c r="A29" s="9" t="s">
        <v>66</v>
      </c>
      <c r="C29" s="40">
        <v>11.3292</v>
      </c>
      <c r="D29" s="40">
        <v>12.7379</v>
      </c>
    </row>
    <row r="30" spans="1:9" x14ac:dyDescent="0.2">
      <c r="A30" s="9" t="s">
        <v>67</v>
      </c>
      <c r="C30" s="40">
        <v>11.133100000000001</v>
      </c>
      <c r="D30" s="40">
        <v>12.517300000000001</v>
      </c>
    </row>
    <row r="32" spans="1:9" x14ac:dyDescent="0.2">
      <c r="A32" s="9" t="s">
        <v>44</v>
      </c>
    </row>
    <row r="34" spans="1:7" x14ac:dyDescent="0.2">
      <c r="A34" s="18" t="s">
        <v>45</v>
      </c>
      <c r="D34" s="41" t="s">
        <v>46</v>
      </c>
    </row>
    <row r="36" spans="1:7" x14ac:dyDescent="0.2">
      <c r="A36" s="18" t="s">
        <v>856</v>
      </c>
      <c r="D36" s="42">
        <v>1.3728964043013701</v>
      </c>
      <c r="E36" s="13" t="s">
        <v>47</v>
      </c>
    </row>
    <row r="38" spans="1:7" x14ac:dyDescent="0.2">
      <c r="A38" s="18" t="s">
        <v>761</v>
      </c>
      <c r="D38" s="41" t="s">
        <v>46</v>
      </c>
    </row>
    <row r="39" spans="1:7" x14ac:dyDescent="0.2">
      <c r="A39" s="9" t="s">
        <v>759</v>
      </c>
    </row>
    <row r="40" spans="1:7" x14ac:dyDescent="0.2">
      <c r="A40" s="50" t="s">
        <v>1131</v>
      </c>
    </row>
    <row r="42" spans="1:7" ht="26.25" customHeight="1" x14ac:dyDescent="0.3">
      <c r="A42" s="89" t="s">
        <v>1152</v>
      </c>
      <c r="B42" s="90"/>
      <c r="C42" s="90"/>
      <c r="D42" s="90"/>
      <c r="E42" s="90"/>
      <c r="F42" s="90"/>
      <c r="G42" s="90"/>
    </row>
    <row r="44" spans="1:7" ht="47.25" customHeight="1" x14ac:dyDescent="0.3">
      <c r="A44" s="89" t="s">
        <v>1153</v>
      </c>
      <c r="B44" s="90"/>
      <c r="C44" s="90"/>
      <c r="D44" s="90"/>
      <c r="E44" s="90"/>
      <c r="F44" s="90"/>
      <c r="G44" s="90"/>
    </row>
    <row r="45" spans="1:7" x14ac:dyDescent="0.2">
      <c r="A45" s="50" t="s">
        <v>1135</v>
      </c>
    </row>
    <row r="47" spans="1:7" ht="24" customHeight="1" x14ac:dyDescent="0.3">
      <c r="A47" s="89" t="s">
        <v>1154</v>
      </c>
      <c r="B47" s="90"/>
      <c r="C47" s="90"/>
      <c r="D47" s="90"/>
      <c r="E47" s="90"/>
      <c r="F47" s="90"/>
      <c r="G47" s="90"/>
    </row>
    <row r="49" spans="1:1" x14ac:dyDescent="0.2">
      <c r="A49" s="18" t="s">
        <v>750</v>
      </c>
    </row>
    <row r="50" spans="1:1" x14ac:dyDescent="0.2">
      <c r="A50" s="48"/>
    </row>
    <row r="51" spans="1:1" x14ac:dyDescent="0.2">
      <c r="A51" s="48" t="s">
        <v>798</v>
      </c>
    </row>
    <row r="52" spans="1:1" x14ac:dyDescent="0.2">
      <c r="A52" s="51"/>
    </row>
    <row r="53" spans="1:1" x14ac:dyDescent="0.2">
      <c r="A53" s="52"/>
    </row>
    <row r="54" spans="1:1" x14ac:dyDescent="0.2">
      <c r="A54" s="52"/>
    </row>
    <row r="55" spans="1:1" x14ac:dyDescent="0.2">
      <c r="A55" s="52"/>
    </row>
    <row r="56" spans="1:1" x14ac:dyDescent="0.2">
      <c r="A56" s="52"/>
    </row>
    <row r="57" spans="1:1" x14ac:dyDescent="0.2">
      <c r="A57" s="52"/>
    </row>
    <row r="58" spans="1:1" x14ac:dyDescent="0.2">
      <c r="A58" s="52"/>
    </row>
    <row r="59" spans="1:1" x14ac:dyDescent="0.2">
      <c r="A59" s="52"/>
    </row>
    <row r="60" spans="1:1" x14ac:dyDescent="0.2">
      <c r="A60" s="52"/>
    </row>
    <row r="61" spans="1:1" x14ac:dyDescent="0.2">
      <c r="A61" s="52"/>
    </row>
    <row r="62" spans="1:1" x14ac:dyDescent="0.2">
      <c r="A62" s="52"/>
    </row>
    <row r="63" spans="1:1" x14ac:dyDescent="0.2">
      <c r="A63" s="52"/>
    </row>
    <row r="64" spans="1:1" x14ac:dyDescent="0.2">
      <c r="A64" s="52"/>
    </row>
    <row r="65" spans="1:1" x14ac:dyDescent="0.2">
      <c r="A65" s="48" t="s">
        <v>1155</v>
      </c>
    </row>
    <row r="66" spans="1:1" x14ac:dyDescent="0.2">
      <c r="A66" s="52"/>
    </row>
    <row r="67" spans="1:1" x14ac:dyDescent="0.2">
      <c r="A67" s="48" t="s">
        <v>859</v>
      </c>
    </row>
    <row r="68" spans="1:1" x14ac:dyDescent="0.2">
      <c r="A68" s="52"/>
    </row>
    <row r="69" spans="1:1" x14ac:dyDescent="0.2">
      <c r="A69" s="52"/>
    </row>
    <row r="70" spans="1:1" x14ac:dyDescent="0.2">
      <c r="A70" s="52"/>
    </row>
    <row r="71" spans="1:1" x14ac:dyDescent="0.2">
      <c r="A71" s="52"/>
    </row>
    <row r="72" spans="1:1" x14ac:dyDescent="0.2">
      <c r="A72" s="52"/>
    </row>
    <row r="73" spans="1:1" x14ac:dyDescent="0.2">
      <c r="A73" s="52"/>
    </row>
    <row r="74" spans="1:1" x14ac:dyDescent="0.2">
      <c r="A74" s="52"/>
    </row>
    <row r="75" spans="1:1" x14ac:dyDescent="0.2">
      <c r="A75" s="52"/>
    </row>
    <row r="76" spans="1:1" x14ac:dyDescent="0.2">
      <c r="A76" s="52"/>
    </row>
    <row r="77" spans="1:1" x14ac:dyDescent="0.2">
      <c r="A77" s="52"/>
    </row>
    <row r="78" spans="1:1" x14ac:dyDescent="0.2">
      <c r="A78" s="52"/>
    </row>
    <row r="79" spans="1:1" x14ac:dyDescent="0.2">
      <c r="A79" s="18" t="s">
        <v>789</v>
      </c>
    </row>
    <row r="81" spans="1:9" s="1" customFormat="1" ht="13.8" x14ac:dyDescent="0.2">
      <c r="A81" s="77" t="s">
        <v>1156</v>
      </c>
      <c r="B81" s="78"/>
      <c r="C81" s="78"/>
      <c r="D81" s="78"/>
      <c r="E81" s="78"/>
      <c r="F81" s="78"/>
      <c r="G81" s="78"/>
    </row>
    <row r="82" spans="1:9" x14ac:dyDescent="0.2">
      <c r="A82" s="18" t="s">
        <v>7</v>
      </c>
    </row>
    <row r="83" spans="1:9" s="1" customFormat="1" ht="17.55" customHeight="1" x14ac:dyDescent="0.2">
      <c r="A83" s="8" t="s">
        <v>2</v>
      </c>
      <c r="B83" s="8" t="s">
        <v>0</v>
      </c>
      <c r="C83" s="17" t="s">
        <v>801</v>
      </c>
      <c r="D83" s="16" t="s">
        <v>1</v>
      </c>
      <c r="E83" s="15" t="s">
        <v>3</v>
      </c>
      <c r="F83" s="15" t="s">
        <v>4</v>
      </c>
      <c r="G83" s="15" t="s">
        <v>6</v>
      </c>
    </row>
    <row r="84" spans="1:9" x14ac:dyDescent="0.2">
      <c r="A84" s="21" t="s">
        <v>31</v>
      </c>
      <c r="B84" s="22"/>
      <c r="C84" s="22"/>
      <c r="D84" s="23"/>
      <c r="E84" s="24"/>
      <c r="F84" s="25"/>
      <c r="G84" s="24"/>
    </row>
    <row r="85" spans="1:9" x14ac:dyDescent="0.2">
      <c r="A85" s="26" t="s">
        <v>32</v>
      </c>
      <c r="B85" s="27"/>
      <c r="C85" s="27"/>
      <c r="D85" s="28"/>
      <c r="E85" s="29"/>
      <c r="F85" s="30"/>
      <c r="G85" s="29"/>
    </row>
    <row r="86" spans="1:9" x14ac:dyDescent="0.2">
      <c r="A86" s="27" t="s">
        <v>1139</v>
      </c>
      <c r="B86" s="27" t="s">
        <v>1140</v>
      </c>
      <c r="C86" s="27" t="s">
        <v>1141</v>
      </c>
      <c r="D86" s="31">
        <v>1510</v>
      </c>
      <c r="E86" s="29">
        <v>0</v>
      </c>
      <c r="F86" s="30">
        <v>100</v>
      </c>
      <c r="G86" s="29">
        <v>0</v>
      </c>
    </row>
    <row r="87" spans="1:9" x14ac:dyDescent="0.2">
      <c r="A87" s="26" t="s">
        <v>33</v>
      </c>
      <c r="B87" s="26"/>
      <c r="C87" s="26"/>
      <c r="D87" s="32"/>
      <c r="E87" s="33">
        <v>0</v>
      </c>
      <c r="F87" s="34">
        <v>100</v>
      </c>
      <c r="G87" s="33"/>
      <c r="H87" s="18"/>
      <c r="I87" s="18"/>
    </row>
    <row r="88" spans="1:9" x14ac:dyDescent="0.2">
      <c r="A88" s="27"/>
      <c r="B88" s="27"/>
      <c r="C88" s="27"/>
      <c r="D88" s="28"/>
      <c r="E88" s="29"/>
      <c r="F88" s="30"/>
      <c r="G88" s="29"/>
    </row>
    <row r="89" spans="1:9" x14ac:dyDescent="0.2">
      <c r="A89" s="26" t="s">
        <v>35</v>
      </c>
      <c r="B89" s="26"/>
      <c r="C89" s="26"/>
      <c r="D89" s="32"/>
      <c r="E89" s="33">
        <v>0</v>
      </c>
      <c r="F89" s="34">
        <v>100</v>
      </c>
      <c r="G89" s="33"/>
      <c r="H89" s="18"/>
      <c r="I89" s="18"/>
    </row>
    <row r="90" spans="1:9" x14ac:dyDescent="0.2">
      <c r="A90" s="26"/>
      <c r="B90" s="26"/>
      <c r="C90" s="26"/>
      <c r="D90" s="32"/>
      <c r="E90" s="33"/>
      <c r="F90" s="34"/>
      <c r="G90" s="33"/>
      <c r="H90" s="18"/>
      <c r="I90" s="18"/>
    </row>
    <row r="91" spans="1:9" x14ac:dyDescent="0.2">
      <c r="A91" s="26" t="s">
        <v>37</v>
      </c>
      <c r="B91" s="26"/>
      <c r="C91" s="26"/>
      <c r="D91" s="32"/>
      <c r="E91" s="33">
        <v>5.9999999999999997E-7</v>
      </c>
      <c r="F91" s="34">
        <v>0</v>
      </c>
      <c r="G91" s="33"/>
      <c r="H91" s="18"/>
      <c r="I91" s="18"/>
    </row>
    <row r="92" spans="1:9" x14ac:dyDescent="0.2">
      <c r="A92" s="26"/>
      <c r="B92" s="26"/>
      <c r="C92" s="26"/>
      <c r="D92" s="32"/>
      <c r="E92" s="33"/>
      <c r="F92" s="34"/>
      <c r="G92" s="33"/>
      <c r="H92" s="18"/>
      <c r="I92" s="18"/>
    </row>
    <row r="93" spans="1:9" x14ac:dyDescent="0.2">
      <c r="A93" s="35" t="s">
        <v>36</v>
      </c>
      <c r="B93" s="35"/>
      <c r="C93" s="35"/>
      <c r="D93" s="36"/>
      <c r="E93" s="37">
        <v>5.9999999999999997E-7</v>
      </c>
      <c r="F93" s="38">
        <v>100</v>
      </c>
      <c r="G93" s="37"/>
      <c r="H93" s="18"/>
      <c r="I93" s="18"/>
    </row>
    <row r="95" spans="1:9" x14ac:dyDescent="0.2">
      <c r="A95" s="18" t="s">
        <v>38</v>
      </c>
    </row>
    <row r="96" spans="1:9" x14ac:dyDescent="0.2">
      <c r="A96" s="48" t="s">
        <v>1130</v>
      </c>
    </row>
    <row r="97" spans="1:4" x14ac:dyDescent="0.2">
      <c r="A97" s="18" t="s">
        <v>1142</v>
      </c>
    </row>
    <row r="99" spans="1:4" x14ac:dyDescent="0.2">
      <c r="A99" s="18" t="s">
        <v>39</v>
      </c>
    </row>
    <row r="100" spans="1:4" x14ac:dyDescent="0.2">
      <c r="A100" s="18" t="s">
        <v>40</v>
      </c>
    </row>
    <row r="101" spans="1:4" x14ac:dyDescent="0.2">
      <c r="A101" s="18" t="s">
        <v>41</v>
      </c>
      <c r="B101" s="18"/>
      <c r="C101" s="39" t="s">
        <v>43</v>
      </c>
      <c r="D101" s="19" t="s">
        <v>42</v>
      </c>
    </row>
    <row r="102" spans="1:4" x14ac:dyDescent="0.2">
      <c r="A102" s="9" t="s">
        <v>62</v>
      </c>
      <c r="C102" s="40">
        <v>0</v>
      </c>
      <c r="D102" s="40">
        <v>0</v>
      </c>
    </row>
    <row r="103" spans="1:4" x14ac:dyDescent="0.2">
      <c r="A103" s="9" t="s">
        <v>63</v>
      </c>
      <c r="C103" s="40">
        <v>0</v>
      </c>
      <c r="D103" s="40">
        <v>0</v>
      </c>
    </row>
    <row r="104" spans="1:4" x14ac:dyDescent="0.2">
      <c r="A104" s="9" t="s">
        <v>64</v>
      </c>
      <c r="C104" s="40">
        <v>0</v>
      </c>
      <c r="D104" s="40">
        <v>0</v>
      </c>
    </row>
    <row r="105" spans="1:4" x14ac:dyDescent="0.2">
      <c r="A105" s="9" t="s">
        <v>65</v>
      </c>
      <c r="C105" s="40">
        <v>0</v>
      </c>
      <c r="D105" s="40">
        <v>0</v>
      </c>
    </row>
    <row r="106" spans="1:4" x14ac:dyDescent="0.2">
      <c r="A106" s="9" t="s">
        <v>66</v>
      </c>
      <c r="C106" s="40">
        <v>0</v>
      </c>
      <c r="D106" s="40">
        <v>0</v>
      </c>
    </row>
    <row r="107" spans="1:4" x14ac:dyDescent="0.2">
      <c r="A107" s="9" t="s">
        <v>67</v>
      </c>
      <c r="C107" s="40">
        <v>0</v>
      </c>
      <c r="D107" s="40">
        <v>0</v>
      </c>
    </row>
    <row r="109" spans="1:4" x14ac:dyDescent="0.2">
      <c r="A109" s="9" t="s">
        <v>44</v>
      </c>
    </row>
    <row r="111" spans="1:4" x14ac:dyDescent="0.2">
      <c r="A111" s="18" t="s">
        <v>1214</v>
      </c>
      <c r="D111" s="41" t="s">
        <v>46</v>
      </c>
    </row>
    <row r="112" spans="1:4" x14ac:dyDescent="0.2">
      <c r="A112" s="9" t="s">
        <v>759</v>
      </c>
    </row>
    <row r="113" spans="1:1" x14ac:dyDescent="0.2">
      <c r="A113" s="50" t="s">
        <v>760</v>
      </c>
    </row>
  </sheetData>
  <mergeCells count="5">
    <mergeCell ref="A1:G1"/>
    <mergeCell ref="A42:G42"/>
    <mergeCell ref="A44:G44"/>
    <mergeCell ref="A47:G47"/>
    <mergeCell ref="A81:G81"/>
  </mergeCells>
  <conditionalFormatting sqref="F2:F3 F5:F41 F84:F85 F43 F46 F48:F80 F82 F94:F65559">
    <cfRule type="cellIs" dxfId="16" priority="3" stopIfTrue="1" operator="between">
      <formula>0.009</formula>
      <formula>-0.009</formula>
    </cfRule>
  </conditionalFormatting>
  <conditionalFormatting sqref="F45">
    <cfRule type="cellIs" dxfId="15" priority="2" stopIfTrue="1" operator="between">
      <formula>0.009</formula>
      <formula>-0.009</formula>
    </cfRule>
  </conditionalFormatting>
  <conditionalFormatting sqref="F86:F93">
    <cfRule type="cellIs" dxfId="14" priority="1" stopIfTrue="1" operator="between">
      <formula>0.009</formula>
      <formula>-0.009</formula>
    </cfRule>
  </conditionalFormatting>
  <hyperlinks>
    <hyperlink ref="A40" r:id="rId1" tooltip="https://www.franklintempletonindia.com/investor/reports" xr:uid="{00000000-0004-0000-2B00-000000000000}"/>
    <hyperlink ref="A45" r:id="rId2" tooltip="https://www.franklintempletonindia.com/downloadsServlet/pdf/fair-valuation-reliance-big-reliance-infra-november-4-2020-kgox4tfq" xr:uid="{00000000-0004-0000-2B00-000001000000}"/>
    <hyperlink ref="A113" r:id="rId3" xr:uid="{00000000-0004-0000-2B00-000002000000}"/>
  </hyperlinks>
  <pageMargins left="0.7" right="0.7" top="0.75" bottom="0.75" header="0.3" footer="0.3"/>
  <pageSetup paperSize="9" orientation="portrait" r:id="rId4"/>
  <headerFooter>
    <oddFooter>&amp;C&amp;1#&amp;"Calibri"&amp;10&amp;K000000PUBLIC</oddFooter>
    <evenFooter>&amp;LPUBLIC</evenFooter>
    <firstFooter>&amp;LPUBLIC</firstFooter>
  </headerFooter>
  <drawing r:id="rId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172"/>
  <sheetViews>
    <sheetView workbookViewId="0">
      <selection sqref="A1:G1"/>
    </sheetView>
  </sheetViews>
  <sheetFormatPr defaultColWidth="9.21875" defaultRowHeight="10.199999999999999" x14ac:dyDescent="0.2"/>
  <cols>
    <col min="1" max="1" width="38.77734375" style="9" bestFit="1" customWidth="1"/>
    <col min="2" max="2" width="58" style="9" bestFit="1" customWidth="1"/>
    <col min="3" max="3" width="14.77734375" style="9" bestFit="1" customWidth="1"/>
    <col min="4" max="4" width="15.21875" style="10" bestFit="1" customWidth="1"/>
    <col min="5" max="5" width="23" style="13" bestFit="1" customWidth="1"/>
    <col min="6" max="6" width="13.5546875" style="14" bestFit="1" customWidth="1"/>
    <col min="7" max="7" width="14.21875" style="13" customWidth="1"/>
    <col min="8" max="16384" width="9.21875" style="9"/>
  </cols>
  <sheetData>
    <row r="1" spans="1:9" s="1" customFormat="1" ht="13.8" x14ac:dyDescent="0.2">
      <c r="A1" s="77" t="s">
        <v>1157</v>
      </c>
      <c r="B1" s="78"/>
      <c r="C1" s="78"/>
      <c r="D1" s="78"/>
      <c r="E1" s="78"/>
      <c r="F1" s="78"/>
      <c r="G1" s="78"/>
    </row>
    <row r="2" spans="1:9" s="1" customFormat="1" ht="12" x14ac:dyDescent="0.25">
      <c r="A2" s="65" t="s">
        <v>1109</v>
      </c>
      <c r="D2" s="6"/>
      <c r="E2" s="7"/>
      <c r="F2" s="12"/>
      <c r="G2" s="13"/>
    </row>
    <row r="3" spans="1:9" s="1" customFormat="1" ht="12" x14ac:dyDescent="0.2">
      <c r="A3" s="11" t="s">
        <v>7</v>
      </c>
      <c r="B3" s="2"/>
      <c r="C3" s="3"/>
      <c r="D3" s="4"/>
      <c r="E3" s="5"/>
      <c r="F3" s="12"/>
      <c r="G3" s="13"/>
    </row>
    <row r="4" spans="1:9" s="1" customFormat="1" ht="17.55" customHeight="1" x14ac:dyDescent="0.2">
      <c r="A4" s="8" t="s">
        <v>2</v>
      </c>
      <c r="B4" s="8" t="s">
        <v>0</v>
      </c>
      <c r="C4" s="17" t="s">
        <v>801</v>
      </c>
      <c r="D4" s="16" t="s">
        <v>1</v>
      </c>
      <c r="E4" s="15" t="s">
        <v>3</v>
      </c>
      <c r="F4" s="15" t="s">
        <v>4</v>
      </c>
      <c r="G4" s="15" t="s">
        <v>6</v>
      </c>
    </row>
    <row r="5" spans="1:9" x14ac:dyDescent="0.2">
      <c r="A5" s="21" t="s">
        <v>31</v>
      </c>
      <c r="B5" s="22"/>
      <c r="C5" s="22"/>
      <c r="D5" s="23"/>
      <c r="E5" s="24"/>
      <c r="F5" s="25"/>
      <c r="G5" s="24"/>
    </row>
    <row r="6" spans="1:9" x14ac:dyDescent="0.2">
      <c r="A6" s="26" t="s">
        <v>32</v>
      </c>
      <c r="B6" s="27"/>
      <c r="C6" s="27"/>
      <c r="D6" s="28"/>
      <c r="E6" s="29"/>
      <c r="F6" s="30"/>
      <c r="G6" s="29"/>
    </row>
    <row r="7" spans="1:9" x14ac:dyDescent="0.2">
      <c r="A7" s="27" t="s">
        <v>1158</v>
      </c>
      <c r="B7" s="27" t="s">
        <v>1159</v>
      </c>
      <c r="C7" s="27" t="s">
        <v>1119</v>
      </c>
      <c r="D7" s="31">
        <v>11135</v>
      </c>
      <c r="E7" s="29">
        <v>23982.206679999999</v>
      </c>
      <c r="F7" s="30">
        <v>43.658648302615802</v>
      </c>
      <c r="G7" s="29">
        <v>7.7736999999999998</v>
      </c>
    </row>
    <row r="8" spans="1:9" x14ac:dyDescent="0.2">
      <c r="A8" s="27" t="s">
        <v>1160</v>
      </c>
      <c r="B8" s="27" t="s">
        <v>1161</v>
      </c>
      <c r="C8" s="27" t="s">
        <v>1119</v>
      </c>
      <c r="D8" s="31">
        <v>10675</v>
      </c>
      <c r="E8" s="29">
        <v>22626.004099999998</v>
      </c>
      <c r="F8" s="30">
        <v>41.189735735170601</v>
      </c>
      <c r="G8" s="29">
        <v>7.5038999999999998</v>
      </c>
    </row>
    <row r="9" spans="1:9" x14ac:dyDescent="0.2">
      <c r="A9" s="27" t="s">
        <v>1162</v>
      </c>
      <c r="B9" s="27" t="s">
        <v>1163</v>
      </c>
      <c r="C9" s="27" t="s">
        <v>1119</v>
      </c>
      <c r="D9" s="31">
        <v>2125</v>
      </c>
      <c r="E9" s="29">
        <v>4606.7790000000005</v>
      </c>
      <c r="F9" s="30">
        <v>8.3864569617192597</v>
      </c>
      <c r="G9" s="29">
        <v>8.1674000000000007</v>
      </c>
    </row>
    <row r="10" spans="1:9" x14ac:dyDescent="0.2">
      <c r="A10" s="26" t="s">
        <v>33</v>
      </c>
      <c r="B10" s="26"/>
      <c r="C10" s="26"/>
      <c r="D10" s="32"/>
      <c r="E10" s="33">
        <f>SUM(E6:E9)</f>
        <v>51214.989779999996</v>
      </c>
      <c r="F10" s="34">
        <f>SUM(F6:F9)</f>
        <v>93.234840999505664</v>
      </c>
      <c r="G10" s="33"/>
      <c r="H10" s="18"/>
      <c r="I10" s="18"/>
    </row>
    <row r="11" spans="1:9" x14ac:dyDescent="0.2">
      <c r="A11" s="27"/>
      <c r="B11" s="27"/>
      <c r="C11" s="27"/>
      <c r="D11" s="28"/>
      <c r="E11" s="29"/>
      <c r="F11" s="30"/>
      <c r="G11" s="29"/>
    </row>
    <row r="12" spans="1:9" x14ac:dyDescent="0.2">
      <c r="A12" s="26" t="s">
        <v>1101</v>
      </c>
      <c r="B12" s="27"/>
      <c r="C12" s="27"/>
      <c r="D12" s="28"/>
      <c r="E12" s="29"/>
      <c r="F12" s="30"/>
      <c r="G12" s="29"/>
    </row>
    <row r="13" spans="1:9" x14ac:dyDescent="0.2">
      <c r="A13" s="27" t="s">
        <v>1123</v>
      </c>
      <c r="B13" s="27" t="s">
        <v>1124</v>
      </c>
      <c r="C13" s="27" t="s">
        <v>1122</v>
      </c>
      <c r="D13" s="31">
        <v>1000</v>
      </c>
      <c r="E13" s="29">
        <v>0</v>
      </c>
      <c r="F13" s="29">
        <v>0</v>
      </c>
      <c r="G13" s="29">
        <v>0</v>
      </c>
    </row>
    <row r="14" spans="1:9" x14ac:dyDescent="0.2">
      <c r="A14" s="27" t="s">
        <v>1164</v>
      </c>
      <c r="B14" s="27" t="s">
        <v>1165</v>
      </c>
      <c r="C14" s="27" t="s">
        <v>1122</v>
      </c>
      <c r="D14" s="31">
        <v>800</v>
      </c>
      <c r="E14" s="29">
        <v>0</v>
      </c>
      <c r="F14" s="29">
        <v>0</v>
      </c>
      <c r="G14" s="29">
        <v>0</v>
      </c>
    </row>
    <row r="15" spans="1:9" x14ac:dyDescent="0.2">
      <c r="A15" s="27" t="s">
        <v>1166</v>
      </c>
      <c r="B15" s="27" t="s">
        <v>1167</v>
      </c>
      <c r="C15" s="27" t="s">
        <v>1122</v>
      </c>
      <c r="D15" s="31">
        <v>350</v>
      </c>
      <c r="E15" s="29">
        <v>0</v>
      </c>
      <c r="F15" s="29">
        <v>0</v>
      </c>
      <c r="G15" s="29">
        <v>0</v>
      </c>
    </row>
    <row r="16" spans="1:9" x14ac:dyDescent="0.2">
      <c r="A16" s="27" t="s">
        <v>1168</v>
      </c>
      <c r="B16" s="27" t="s">
        <v>1169</v>
      </c>
      <c r="C16" s="27" t="s">
        <v>1122</v>
      </c>
      <c r="D16" s="31">
        <v>300</v>
      </c>
      <c r="E16" s="29">
        <v>0</v>
      </c>
      <c r="F16" s="29">
        <v>0</v>
      </c>
      <c r="G16" s="29">
        <v>0</v>
      </c>
    </row>
    <row r="17" spans="1:9" x14ac:dyDescent="0.2">
      <c r="A17" s="26" t="s">
        <v>33</v>
      </c>
      <c r="B17" s="26"/>
      <c r="C17" s="26"/>
      <c r="D17" s="32"/>
      <c r="E17" s="33">
        <f>SUM(E12:E16)</f>
        <v>0</v>
      </c>
      <c r="F17" s="33">
        <f>SUM(F12:F16)</f>
        <v>0</v>
      </c>
      <c r="G17" s="33"/>
      <c r="H17" s="18"/>
      <c r="I17" s="18"/>
    </row>
    <row r="18" spans="1:9" x14ac:dyDescent="0.2">
      <c r="A18" s="27"/>
      <c r="B18" s="27"/>
      <c r="C18" s="27"/>
      <c r="D18" s="28"/>
      <c r="E18" s="29"/>
      <c r="F18" s="30"/>
      <c r="G18" s="29"/>
    </row>
    <row r="19" spans="1:9" x14ac:dyDescent="0.2">
      <c r="A19" s="26" t="s">
        <v>34</v>
      </c>
      <c r="B19" s="27"/>
      <c r="C19" s="27"/>
      <c r="D19" s="28"/>
      <c r="E19" s="29"/>
      <c r="F19" s="30"/>
      <c r="G19" s="29"/>
    </row>
    <row r="20" spans="1:9" x14ac:dyDescent="0.2">
      <c r="A20" s="27" t="s">
        <v>1127</v>
      </c>
      <c r="B20" s="27" t="s">
        <v>1128</v>
      </c>
      <c r="C20" s="27" t="s">
        <v>1129</v>
      </c>
      <c r="D20" s="31">
        <v>43730.082999999999</v>
      </c>
      <c r="E20" s="29">
        <v>1505.599907</v>
      </c>
      <c r="F20" s="30">
        <v>2.7408844274109998</v>
      </c>
      <c r="G20" s="29">
        <v>3.0895000000000001</v>
      </c>
    </row>
    <row r="21" spans="1:9" x14ac:dyDescent="0.2">
      <c r="A21" s="26" t="s">
        <v>33</v>
      </c>
      <c r="B21" s="26"/>
      <c r="C21" s="26"/>
      <c r="D21" s="32"/>
      <c r="E21" s="33">
        <f>SUM(E20:E20)</f>
        <v>1505.599907</v>
      </c>
      <c r="F21" s="34">
        <f>SUM(F20:F20)</f>
        <v>2.7408844274109998</v>
      </c>
      <c r="G21" s="33"/>
      <c r="H21" s="18"/>
      <c r="I21" s="18"/>
    </row>
    <row r="22" spans="1:9" x14ac:dyDescent="0.2">
      <c r="A22" s="27"/>
      <c r="B22" s="27"/>
      <c r="C22" s="27"/>
      <c r="D22" s="28"/>
      <c r="E22" s="29"/>
      <c r="F22" s="30"/>
      <c r="G22" s="29"/>
    </row>
    <row r="23" spans="1:9" x14ac:dyDescent="0.2">
      <c r="A23" s="26" t="s">
        <v>35</v>
      </c>
      <c r="B23" s="26"/>
      <c r="C23" s="26"/>
      <c r="D23" s="32"/>
      <c r="E23" s="33">
        <f>E10+E17+E21</f>
        <v>52720.589687</v>
      </c>
      <c r="F23" s="34">
        <f>F10+F17+F21</f>
        <v>95.975725426916668</v>
      </c>
      <c r="G23" s="33"/>
      <c r="H23" s="18"/>
      <c r="I23" s="18"/>
    </row>
    <row r="24" spans="1:9" x14ac:dyDescent="0.2">
      <c r="A24" s="26"/>
      <c r="B24" s="26"/>
      <c r="C24" s="26"/>
      <c r="D24" s="32"/>
      <c r="E24" s="33"/>
      <c r="F24" s="34"/>
      <c r="G24" s="33"/>
      <c r="H24" s="18"/>
      <c r="I24" s="18"/>
    </row>
    <row r="25" spans="1:9" x14ac:dyDescent="0.2">
      <c r="A25" s="26" t="s">
        <v>37</v>
      </c>
      <c r="B25" s="26"/>
      <c r="C25" s="26"/>
      <c r="D25" s="32"/>
      <c r="E25" s="33">
        <f>E27-(E10+E17+E21)</f>
        <v>2210.5811402999971</v>
      </c>
      <c r="F25" s="34">
        <f>F27-(F10+F17+F21)</f>
        <v>4.024274573083332</v>
      </c>
      <c r="G25" s="33"/>
      <c r="H25" s="18"/>
      <c r="I25" s="18"/>
    </row>
    <row r="26" spans="1:9" x14ac:dyDescent="0.2">
      <c r="A26" s="26"/>
      <c r="B26" s="26"/>
      <c r="C26" s="26"/>
      <c r="D26" s="32"/>
      <c r="E26" s="33"/>
      <c r="F26" s="34"/>
      <c r="G26" s="33"/>
      <c r="H26" s="18"/>
      <c r="I26" s="18"/>
    </row>
    <row r="27" spans="1:9" x14ac:dyDescent="0.2">
      <c r="A27" s="35" t="s">
        <v>36</v>
      </c>
      <c r="B27" s="35"/>
      <c r="C27" s="35"/>
      <c r="D27" s="36"/>
      <c r="E27" s="37">
        <v>54931.170827299997</v>
      </c>
      <c r="F27" s="38">
        <v>100</v>
      </c>
      <c r="G27" s="37"/>
      <c r="H27" s="18"/>
      <c r="I27" s="18"/>
    </row>
    <row r="29" spans="1:9" x14ac:dyDescent="0.2">
      <c r="A29" s="18" t="s">
        <v>38</v>
      </c>
    </row>
    <row r="30" spans="1:9" x14ac:dyDescent="0.2">
      <c r="A30" s="54" t="s">
        <v>1130</v>
      </c>
    </row>
    <row r="32" spans="1:9" x14ac:dyDescent="0.2">
      <c r="A32" s="18" t="s">
        <v>39</v>
      </c>
    </row>
    <row r="33" spans="1:4" x14ac:dyDescent="0.2">
      <c r="A33" s="18" t="s">
        <v>40</v>
      </c>
    </row>
    <row r="34" spans="1:4" x14ac:dyDescent="0.2">
      <c r="A34" s="18" t="s">
        <v>41</v>
      </c>
      <c r="B34" s="18"/>
      <c r="C34" s="39" t="s">
        <v>43</v>
      </c>
      <c r="D34" s="19" t="s">
        <v>42</v>
      </c>
    </row>
    <row r="35" spans="1:4" x14ac:dyDescent="0.2">
      <c r="A35" s="9" t="s">
        <v>895</v>
      </c>
      <c r="C35" s="40">
        <v>3981.4077000000002</v>
      </c>
      <c r="D35" s="40">
        <v>4447.5731999999998</v>
      </c>
    </row>
    <row r="36" spans="1:4" x14ac:dyDescent="0.2">
      <c r="A36" s="9" t="s">
        <v>1170</v>
      </c>
      <c r="C36" s="40">
        <v>1006.2779</v>
      </c>
      <c r="D36" s="40">
        <v>1124.0987</v>
      </c>
    </row>
    <row r="37" spans="1:4" x14ac:dyDescent="0.2">
      <c r="A37" s="9" t="s">
        <v>897</v>
      </c>
      <c r="C37" s="40">
        <v>1110.9809</v>
      </c>
      <c r="D37" s="40">
        <v>1241.0608</v>
      </c>
    </row>
    <row r="38" spans="1:4" x14ac:dyDescent="0.2">
      <c r="A38" s="9" t="s">
        <v>898</v>
      </c>
      <c r="C38" s="40">
        <v>1155.7635</v>
      </c>
      <c r="D38" s="40">
        <v>1291.0868</v>
      </c>
    </row>
    <row r="39" spans="1:4" x14ac:dyDescent="0.2">
      <c r="A39" s="9" t="s">
        <v>1171</v>
      </c>
      <c r="C39" s="40">
        <v>3295.0882999999999</v>
      </c>
      <c r="D39" s="40">
        <v>3679.2701000000002</v>
      </c>
    </row>
    <row r="40" spans="1:4" x14ac:dyDescent="0.2">
      <c r="A40" s="9" t="s">
        <v>899</v>
      </c>
      <c r="C40" s="40">
        <v>4238.8276999999998</v>
      </c>
      <c r="D40" s="40">
        <v>4735.1333000000004</v>
      </c>
    </row>
    <row r="41" spans="1:4" x14ac:dyDescent="0.2">
      <c r="A41" s="9" t="s">
        <v>1172</v>
      </c>
      <c r="C41" s="40">
        <v>1017.1985</v>
      </c>
      <c r="D41" s="40">
        <v>1136.298</v>
      </c>
    </row>
    <row r="42" spans="1:4" x14ac:dyDescent="0.2">
      <c r="A42" s="9" t="s">
        <v>901</v>
      </c>
      <c r="C42" s="40">
        <v>1202.0621000000001</v>
      </c>
      <c r="D42" s="40">
        <v>1342.8061</v>
      </c>
    </row>
    <row r="43" spans="1:4" x14ac:dyDescent="0.2">
      <c r="A43" s="9" t="s">
        <v>902</v>
      </c>
      <c r="C43" s="40">
        <v>1252.2143000000001</v>
      </c>
      <c r="D43" s="40">
        <v>1398.8306</v>
      </c>
    </row>
    <row r="45" spans="1:4" x14ac:dyDescent="0.2">
      <c r="A45" s="9" t="s">
        <v>44</v>
      </c>
    </row>
    <row r="47" spans="1:4" x14ac:dyDescent="0.2">
      <c r="A47" s="18" t="s">
        <v>45</v>
      </c>
      <c r="D47" s="41" t="s">
        <v>46</v>
      </c>
    </row>
    <row r="49" spans="1:7" x14ac:dyDescent="0.2">
      <c r="A49" s="18" t="s">
        <v>856</v>
      </c>
      <c r="D49" s="42">
        <v>2.6249046642465799</v>
      </c>
      <c r="E49" s="13" t="s">
        <v>47</v>
      </c>
    </row>
    <row r="51" spans="1:7" x14ac:dyDescent="0.2">
      <c r="A51" s="18" t="s">
        <v>761</v>
      </c>
      <c r="D51" s="41" t="s">
        <v>46</v>
      </c>
    </row>
    <row r="52" spans="1:7" x14ac:dyDescent="0.2">
      <c r="A52" s="9" t="s">
        <v>759</v>
      </c>
    </row>
    <row r="53" spans="1:7" x14ac:dyDescent="0.2">
      <c r="A53" s="50" t="s">
        <v>1131</v>
      </c>
    </row>
    <row r="55" spans="1:7" ht="25.5" customHeight="1" x14ac:dyDescent="0.3">
      <c r="A55" s="89" t="s">
        <v>1173</v>
      </c>
      <c r="B55" s="90"/>
      <c r="C55" s="90"/>
      <c r="D55" s="90"/>
      <c r="E55" s="90"/>
      <c r="F55" s="90"/>
      <c r="G55" s="90"/>
    </row>
    <row r="57" spans="1:7" x14ac:dyDescent="0.2">
      <c r="A57" s="18" t="s">
        <v>1174</v>
      </c>
    </row>
    <row r="58" spans="1:7" x14ac:dyDescent="0.2">
      <c r="A58" s="50" t="s">
        <v>1011</v>
      </c>
    </row>
    <row r="60" spans="1:7" ht="58.5" customHeight="1" x14ac:dyDescent="0.3">
      <c r="A60" s="89" t="s">
        <v>1175</v>
      </c>
      <c r="B60" s="90"/>
      <c r="C60" s="90"/>
      <c r="D60" s="90"/>
      <c r="E60" s="90"/>
      <c r="F60" s="90"/>
      <c r="G60" s="90"/>
    </row>
    <row r="62" spans="1:7" ht="45.75" customHeight="1" x14ac:dyDescent="0.3">
      <c r="A62" s="89" t="s">
        <v>1176</v>
      </c>
      <c r="B62" s="90"/>
      <c r="C62" s="90"/>
      <c r="D62" s="90"/>
      <c r="E62" s="90"/>
      <c r="F62" s="90"/>
      <c r="G62" s="90"/>
    </row>
    <row r="63" spans="1:7" x14ac:dyDescent="0.2">
      <c r="A63" s="50" t="s">
        <v>1135</v>
      </c>
    </row>
    <row r="65" spans="1:7" ht="26.25" customHeight="1" x14ac:dyDescent="0.3">
      <c r="A65" s="85" t="s">
        <v>1177</v>
      </c>
      <c r="B65" s="86"/>
      <c r="C65" s="86"/>
      <c r="D65" s="86"/>
      <c r="E65" s="86"/>
      <c r="F65" s="86"/>
      <c r="G65" s="86"/>
    </row>
    <row r="67" spans="1:7" x14ac:dyDescent="0.2">
      <c r="A67" s="18" t="s">
        <v>1178</v>
      </c>
    </row>
    <row r="68" spans="1:7" x14ac:dyDescent="0.2">
      <c r="A68" s="48"/>
    </row>
    <row r="69" spans="1:7" x14ac:dyDescent="0.2">
      <c r="A69" s="48" t="s">
        <v>798</v>
      </c>
    </row>
    <row r="70" spans="1:7" x14ac:dyDescent="0.2">
      <c r="A70" s="51"/>
    </row>
    <row r="71" spans="1:7" x14ac:dyDescent="0.2">
      <c r="A71" s="52"/>
    </row>
    <row r="72" spans="1:7" x14ac:dyDescent="0.2">
      <c r="A72" s="52"/>
    </row>
    <row r="73" spans="1:7" x14ac:dyDescent="0.2">
      <c r="A73" s="52"/>
    </row>
    <row r="74" spans="1:7" x14ac:dyDescent="0.2">
      <c r="A74" s="52"/>
    </row>
    <row r="75" spans="1:7" x14ac:dyDescent="0.2">
      <c r="A75" s="52"/>
    </row>
    <row r="76" spans="1:7" x14ac:dyDescent="0.2">
      <c r="A76" s="52"/>
    </row>
    <row r="77" spans="1:7" x14ac:dyDescent="0.2">
      <c r="A77" s="52"/>
    </row>
    <row r="78" spans="1:7" x14ac:dyDescent="0.2">
      <c r="A78" s="52"/>
    </row>
    <row r="79" spans="1:7" x14ac:dyDescent="0.2">
      <c r="A79" s="52"/>
    </row>
    <row r="80" spans="1:7" x14ac:dyDescent="0.2">
      <c r="A80" s="52"/>
    </row>
    <row r="81" spans="1:1" x14ac:dyDescent="0.2">
      <c r="A81" s="52"/>
    </row>
    <row r="82" spans="1:1" x14ac:dyDescent="0.2">
      <c r="A82" s="52"/>
    </row>
    <row r="83" spans="1:1" x14ac:dyDescent="0.2">
      <c r="A83" s="48" t="s">
        <v>1179</v>
      </c>
    </row>
    <row r="84" spans="1:1" x14ac:dyDescent="0.2">
      <c r="A84" s="52"/>
    </row>
    <row r="85" spans="1:1" x14ac:dyDescent="0.2">
      <c r="A85" s="48" t="s">
        <v>859</v>
      </c>
    </row>
    <row r="86" spans="1:1" x14ac:dyDescent="0.2">
      <c r="A86" s="52"/>
    </row>
    <row r="87" spans="1:1" x14ac:dyDescent="0.2">
      <c r="A87" s="52"/>
    </row>
    <row r="88" spans="1:1" x14ac:dyDescent="0.2">
      <c r="A88" s="52"/>
    </row>
    <row r="89" spans="1:1" x14ac:dyDescent="0.2">
      <c r="A89" s="52"/>
    </row>
    <row r="90" spans="1:1" x14ac:dyDescent="0.2">
      <c r="A90" s="52"/>
    </row>
    <row r="91" spans="1:1" x14ac:dyDescent="0.2">
      <c r="A91" s="52"/>
    </row>
    <row r="92" spans="1:1" x14ac:dyDescent="0.2">
      <c r="A92" s="52"/>
    </row>
    <row r="93" spans="1:1" x14ac:dyDescent="0.2">
      <c r="A93" s="52"/>
    </row>
    <row r="94" spans="1:1" x14ac:dyDescent="0.2">
      <c r="A94" s="52"/>
    </row>
    <row r="95" spans="1:1" x14ac:dyDescent="0.2">
      <c r="A95" s="52"/>
    </row>
    <row r="96" spans="1:1" x14ac:dyDescent="0.2">
      <c r="A96" s="52"/>
    </row>
    <row r="97" spans="1:9" x14ac:dyDescent="0.2">
      <c r="A97" s="52"/>
    </row>
    <row r="98" spans="1:9" x14ac:dyDescent="0.2">
      <c r="A98" s="18" t="s">
        <v>789</v>
      </c>
    </row>
    <row r="99" spans="1:9" x14ac:dyDescent="0.2">
      <c r="A99" s="18"/>
    </row>
    <row r="100" spans="1:9" s="1" customFormat="1" ht="13.8" x14ac:dyDescent="0.2">
      <c r="A100" s="77" t="s">
        <v>1180</v>
      </c>
      <c r="B100" s="78"/>
      <c r="C100" s="78"/>
      <c r="D100" s="78"/>
      <c r="E100" s="78"/>
      <c r="F100" s="78"/>
      <c r="G100" s="78"/>
    </row>
    <row r="101" spans="1:9" x14ac:dyDescent="0.2">
      <c r="A101" s="18" t="s">
        <v>7</v>
      </c>
    </row>
    <row r="102" spans="1:9" s="1" customFormat="1" ht="17.55" customHeight="1" x14ac:dyDescent="0.2">
      <c r="A102" s="8" t="s">
        <v>2</v>
      </c>
      <c r="B102" s="8" t="s">
        <v>0</v>
      </c>
      <c r="C102" s="17" t="s">
        <v>801</v>
      </c>
      <c r="D102" s="16" t="s">
        <v>1</v>
      </c>
      <c r="E102" s="15" t="s">
        <v>3</v>
      </c>
      <c r="F102" s="15" t="s">
        <v>4</v>
      </c>
      <c r="G102" s="15" t="s">
        <v>6</v>
      </c>
    </row>
    <row r="103" spans="1:9" x14ac:dyDescent="0.2">
      <c r="A103" s="21" t="s">
        <v>31</v>
      </c>
      <c r="B103" s="22"/>
      <c r="C103" s="22"/>
      <c r="D103" s="23"/>
      <c r="E103" s="24"/>
      <c r="F103" s="25"/>
      <c r="G103" s="24"/>
    </row>
    <row r="104" spans="1:9" x14ac:dyDescent="0.2">
      <c r="A104" s="26" t="s">
        <v>32</v>
      </c>
      <c r="B104" s="27"/>
      <c r="C104" s="27"/>
      <c r="D104" s="28"/>
      <c r="E104" s="29"/>
      <c r="F104" s="30"/>
      <c r="G104" s="29"/>
    </row>
    <row r="105" spans="1:9" x14ac:dyDescent="0.2">
      <c r="A105" s="27" t="s">
        <v>1139</v>
      </c>
      <c r="B105" s="27" t="s">
        <v>1140</v>
      </c>
      <c r="C105" s="27" t="s">
        <v>1141</v>
      </c>
      <c r="D105" s="31">
        <v>5230</v>
      </c>
      <c r="E105" s="29">
        <v>0</v>
      </c>
      <c r="F105" s="30">
        <v>100</v>
      </c>
      <c r="G105" s="29">
        <v>0</v>
      </c>
    </row>
    <row r="106" spans="1:9" x14ac:dyDescent="0.2">
      <c r="A106" s="26" t="s">
        <v>33</v>
      </c>
      <c r="B106" s="26"/>
      <c r="C106" s="26"/>
      <c r="D106" s="32"/>
      <c r="E106" s="33">
        <v>0</v>
      </c>
      <c r="F106" s="34">
        <v>100</v>
      </c>
      <c r="G106" s="33"/>
      <c r="H106" s="18"/>
      <c r="I106" s="18"/>
    </row>
    <row r="107" spans="1:9" x14ac:dyDescent="0.2">
      <c r="A107" s="27"/>
      <c r="B107" s="27"/>
      <c r="C107" s="27"/>
      <c r="D107" s="28"/>
      <c r="E107" s="29"/>
      <c r="F107" s="30"/>
      <c r="G107" s="29"/>
    </row>
    <row r="108" spans="1:9" x14ac:dyDescent="0.2">
      <c r="A108" s="26" t="s">
        <v>35</v>
      </c>
      <c r="B108" s="26"/>
      <c r="C108" s="26"/>
      <c r="D108" s="32"/>
      <c r="E108" s="33">
        <v>0</v>
      </c>
      <c r="F108" s="34">
        <v>100</v>
      </c>
      <c r="G108" s="33"/>
      <c r="H108" s="18"/>
      <c r="I108" s="18"/>
    </row>
    <row r="109" spans="1:9" x14ac:dyDescent="0.2">
      <c r="A109" s="26"/>
      <c r="B109" s="26"/>
      <c r="C109" s="26"/>
      <c r="D109" s="32"/>
      <c r="E109" s="33"/>
      <c r="F109" s="34"/>
      <c r="G109" s="33"/>
      <c r="H109" s="18"/>
      <c r="I109" s="18"/>
    </row>
    <row r="110" spans="1:9" x14ac:dyDescent="0.2">
      <c r="A110" s="26" t="s">
        <v>37</v>
      </c>
      <c r="B110" s="26"/>
      <c r="C110" s="26"/>
      <c r="D110" s="32"/>
      <c r="E110" s="33">
        <v>8.9999999999999996E-7</v>
      </c>
      <c r="F110" s="34">
        <v>0</v>
      </c>
      <c r="G110" s="33"/>
      <c r="H110" s="18"/>
      <c r="I110" s="18"/>
    </row>
    <row r="111" spans="1:9" x14ac:dyDescent="0.2">
      <c r="A111" s="26"/>
      <c r="B111" s="26"/>
      <c r="C111" s="26"/>
      <c r="D111" s="32"/>
      <c r="E111" s="33"/>
      <c r="F111" s="34"/>
      <c r="G111" s="33"/>
      <c r="H111" s="18"/>
      <c r="I111" s="18"/>
    </row>
    <row r="112" spans="1:9" x14ac:dyDescent="0.2">
      <c r="A112" s="35" t="s">
        <v>36</v>
      </c>
      <c r="B112" s="35"/>
      <c r="C112" s="35"/>
      <c r="D112" s="36"/>
      <c r="E112" s="37">
        <v>8.9999999999999996E-7</v>
      </c>
      <c r="F112" s="38">
        <v>100</v>
      </c>
      <c r="G112" s="37"/>
      <c r="H112" s="18"/>
      <c r="I112" s="18"/>
    </row>
    <row r="114" spans="1:4" x14ac:dyDescent="0.2">
      <c r="A114" s="18" t="s">
        <v>38</v>
      </c>
    </row>
    <row r="115" spans="1:4" x14ac:dyDescent="0.2">
      <c r="A115" s="48" t="s">
        <v>1130</v>
      </c>
    </row>
    <row r="116" spans="1:4" x14ac:dyDescent="0.2">
      <c r="A116" s="18" t="s">
        <v>1142</v>
      </c>
    </row>
    <row r="118" spans="1:4" x14ac:dyDescent="0.2">
      <c r="A118" s="18" t="s">
        <v>39</v>
      </c>
    </row>
    <row r="119" spans="1:4" x14ac:dyDescent="0.2">
      <c r="A119" s="18" t="s">
        <v>40</v>
      </c>
    </row>
    <row r="120" spans="1:4" x14ac:dyDescent="0.2">
      <c r="A120" s="18" t="s">
        <v>41</v>
      </c>
      <c r="B120" s="18"/>
      <c r="C120" s="39" t="s">
        <v>43</v>
      </c>
      <c r="D120" s="19" t="s">
        <v>42</v>
      </c>
    </row>
    <row r="121" spans="1:4" x14ac:dyDescent="0.2">
      <c r="A121" s="9" t="s">
        <v>895</v>
      </c>
      <c r="C121" s="40">
        <v>0</v>
      </c>
      <c r="D121" s="40">
        <v>0</v>
      </c>
    </row>
    <row r="122" spans="1:4" x14ac:dyDescent="0.2">
      <c r="A122" s="9" t="s">
        <v>1170</v>
      </c>
      <c r="C122" s="40">
        <v>0</v>
      </c>
      <c r="D122" s="40">
        <v>0</v>
      </c>
    </row>
    <row r="123" spans="1:4" x14ac:dyDescent="0.2">
      <c r="A123" s="9" t="s">
        <v>897</v>
      </c>
      <c r="C123" s="40">
        <v>0</v>
      </c>
      <c r="D123" s="40">
        <v>0</v>
      </c>
    </row>
    <row r="124" spans="1:4" x14ac:dyDescent="0.2">
      <c r="A124" s="9" t="s">
        <v>898</v>
      </c>
      <c r="C124" s="40">
        <v>0</v>
      </c>
      <c r="D124" s="40">
        <v>0</v>
      </c>
    </row>
    <row r="125" spans="1:4" x14ac:dyDescent="0.2">
      <c r="A125" s="9" t="s">
        <v>1171</v>
      </c>
      <c r="C125" s="40">
        <v>0</v>
      </c>
      <c r="D125" s="40">
        <v>0</v>
      </c>
    </row>
    <row r="126" spans="1:4" x14ac:dyDescent="0.2">
      <c r="A126" s="9" t="s">
        <v>899</v>
      </c>
      <c r="C126" s="40">
        <v>0</v>
      </c>
      <c r="D126" s="40">
        <v>0</v>
      </c>
    </row>
    <row r="127" spans="1:4" x14ac:dyDescent="0.2">
      <c r="A127" s="9" t="s">
        <v>1172</v>
      </c>
      <c r="C127" s="40">
        <v>0</v>
      </c>
      <c r="D127" s="40">
        <v>0</v>
      </c>
    </row>
    <row r="128" spans="1:4" x14ac:dyDescent="0.2">
      <c r="A128" s="9" t="s">
        <v>901</v>
      </c>
      <c r="C128" s="40">
        <v>0</v>
      </c>
      <c r="D128" s="40">
        <v>0</v>
      </c>
    </row>
    <row r="129" spans="1:9" x14ac:dyDescent="0.2">
      <c r="A129" s="9" t="s">
        <v>902</v>
      </c>
      <c r="C129" s="40">
        <v>0</v>
      </c>
      <c r="D129" s="40">
        <v>0</v>
      </c>
    </row>
    <row r="131" spans="1:9" x14ac:dyDescent="0.2">
      <c r="A131" s="9" t="s">
        <v>44</v>
      </c>
    </row>
    <row r="133" spans="1:9" x14ac:dyDescent="0.2">
      <c r="A133" s="18" t="s">
        <v>1214</v>
      </c>
      <c r="D133" s="41" t="s">
        <v>46</v>
      </c>
    </row>
    <row r="134" spans="1:9" x14ac:dyDescent="0.2">
      <c r="A134" s="9" t="s">
        <v>759</v>
      </c>
    </row>
    <row r="135" spans="1:9" x14ac:dyDescent="0.2">
      <c r="A135" s="50" t="s">
        <v>760</v>
      </c>
    </row>
    <row r="137" spans="1:9" s="1" customFormat="1" ht="13.8" x14ac:dyDescent="0.2">
      <c r="A137" s="77" t="s">
        <v>1181</v>
      </c>
      <c r="B137" s="78"/>
      <c r="C137" s="78"/>
      <c r="D137" s="78"/>
      <c r="E137" s="78"/>
      <c r="F137" s="78"/>
      <c r="G137" s="78"/>
    </row>
    <row r="138" spans="1:9" x14ac:dyDescent="0.2">
      <c r="A138" s="18" t="s">
        <v>7</v>
      </c>
    </row>
    <row r="139" spans="1:9" s="1" customFormat="1" ht="17.55" customHeight="1" x14ac:dyDescent="0.2">
      <c r="A139" s="8" t="s">
        <v>2</v>
      </c>
      <c r="B139" s="8" t="s">
        <v>0</v>
      </c>
      <c r="C139" s="17" t="s">
        <v>801</v>
      </c>
      <c r="D139" s="16" t="s">
        <v>1</v>
      </c>
      <c r="E139" s="15" t="s">
        <v>3</v>
      </c>
      <c r="F139" s="15" t="s">
        <v>4</v>
      </c>
      <c r="G139" s="15" t="s">
        <v>6</v>
      </c>
    </row>
    <row r="140" spans="1:9" x14ac:dyDescent="0.2">
      <c r="A140" s="21" t="s">
        <v>31</v>
      </c>
      <c r="B140" s="22"/>
      <c r="C140" s="22"/>
      <c r="D140" s="23"/>
      <c r="E140" s="24"/>
      <c r="F140" s="25"/>
      <c r="G140" s="24"/>
    </row>
    <row r="141" spans="1:9" x14ac:dyDescent="0.2">
      <c r="A141" s="26" t="s">
        <v>32</v>
      </c>
      <c r="B141" s="27"/>
      <c r="C141" s="27"/>
      <c r="D141" s="28"/>
      <c r="E141" s="29"/>
      <c r="F141" s="30"/>
      <c r="G141" s="29"/>
    </row>
    <row r="142" spans="1:9" ht="20.399999999999999" x14ac:dyDescent="0.2">
      <c r="A142" s="27" t="s">
        <v>1144</v>
      </c>
      <c r="B142" s="27" t="s">
        <v>1145</v>
      </c>
      <c r="C142" s="56" t="s">
        <v>1146</v>
      </c>
      <c r="D142" s="31">
        <v>3523</v>
      </c>
      <c r="E142" s="29">
        <v>0</v>
      </c>
      <c r="F142" s="30">
        <v>100</v>
      </c>
      <c r="G142" s="29">
        <v>0</v>
      </c>
    </row>
    <row r="143" spans="1:9" x14ac:dyDescent="0.2">
      <c r="A143" s="26" t="s">
        <v>33</v>
      </c>
      <c r="B143" s="26"/>
      <c r="C143" s="26"/>
      <c r="D143" s="32"/>
      <c r="E143" s="33">
        <f>SUM(E141:E142)</f>
        <v>0</v>
      </c>
      <c r="F143" s="34">
        <f>SUM(F141:F142)</f>
        <v>100</v>
      </c>
      <c r="G143" s="33"/>
      <c r="H143" s="18"/>
      <c r="I143" s="18"/>
    </row>
    <row r="144" spans="1:9" x14ac:dyDescent="0.2">
      <c r="A144" s="27"/>
      <c r="B144" s="27"/>
      <c r="C144" s="27"/>
      <c r="D144" s="28"/>
      <c r="E144" s="29"/>
      <c r="F144" s="30"/>
      <c r="G144" s="29"/>
    </row>
    <row r="145" spans="1:9" x14ac:dyDescent="0.2">
      <c r="A145" s="26" t="s">
        <v>35</v>
      </c>
      <c r="B145" s="26"/>
      <c r="C145" s="26"/>
      <c r="D145" s="32"/>
      <c r="E145" s="33">
        <f>E143</f>
        <v>0</v>
      </c>
      <c r="F145" s="34">
        <f>F143</f>
        <v>100</v>
      </c>
      <c r="G145" s="33"/>
      <c r="H145" s="18"/>
      <c r="I145" s="18"/>
    </row>
    <row r="146" spans="1:9" x14ac:dyDescent="0.2">
      <c r="A146" s="26"/>
      <c r="B146" s="26"/>
      <c r="C146" s="26"/>
      <c r="D146" s="32"/>
      <c r="E146" s="33"/>
      <c r="F146" s="34"/>
      <c r="G146" s="33"/>
      <c r="H146" s="18"/>
      <c r="I146" s="18"/>
    </row>
    <row r="147" spans="1:9" x14ac:dyDescent="0.2">
      <c r="A147" s="26" t="s">
        <v>37</v>
      </c>
      <c r="B147" s="26"/>
      <c r="C147" s="26"/>
      <c r="D147" s="32"/>
      <c r="E147" s="33">
        <f>E149-(E143)</f>
        <v>8.9999999999999996E-7</v>
      </c>
      <c r="F147" s="34">
        <v>0</v>
      </c>
      <c r="G147" s="33"/>
      <c r="H147" s="18"/>
      <c r="I147" s="18"/>
    </row>
    <row r="148" spans="1:9" x14ac:dyDescent="0.2">
      <c r="A148" s="26"/>
      <c r="B148" s="26"/>
      <c r="C148" s="26"/>
      <c r="D148" s="32"/>
      <c r="E148" s="33"/>
      <c r="F148" s="34"/>
      <c r="G148" s="33"/>
      <c r="H148" s="18"/>
      <c r="I148" s="18"/>
    </row>
    <row r="149" spans="1:9" x14ac:dyDescent="0.2">
      <c r="A149" s="35" t="s">
        <v>36</v>
      </c>
      <c r="B149" s="35"/>
      <c r="C149" s="35"/>
      <c r="D149" s="36"/>
      <c r="E149" s="37">
        <v>8.9999999999999996E-7</v>
      </c>
      <c r="F149" s="38">
        <v>100</v>
      </c>
      <c r="G149" s="37"/>
      <c r="H149" s="18"/>
      <c r="I149" s="18"/>
    </row>
    <row r="151" spans="1:9" x14ac:dyDescent="0.2">
      <c r="A151" s="18" t="s">
        <v>38</v>
      </c>
    </row>
    <row r="152" spans="1:9" x14ac:dyDescent="0.2">
      <c r="A152" s="48" t="s">
        <v>1130</v>
      </c>
    </row>
    <row r="153" spans="1:9" ht="27.75" customHeight="1" x14ac:dyDescent="0.3">
      <c r="A153" s="85" t="s">
        <v>1147</v>
      </c>
      <c r="B153" s="86"/>
      <c r="C153" s="86"/>
      <c r="D153" s="86"/>
      <c r="E153" s="86"/>
      <c r="F153" s="86"/>
      <c r="G153" s="86"/>
    </row>
    <row r="154" spans="1:9" x14ac:dyDescent="0.2">
      <c r="A154" s="18"/>
    </row>
    <row r="155" spans="1:9" x14ac:dyDescent="0.2">
      <c r="A155" s="18" t="s">
        <v>39</v>
      </c>
    </row>
    <row r="156" spans="1:9" x14ac:dyDescent="0.2">
      <c r="A156" s="18" t="s">
        <v>40</v>
      </c>
    </row>
    <row r="157" spans="1:9" x14ac:dyDescent="0.2">
      <c r="A157" s="18" t="s">
        <v>41</v>
      </c>
      <c r="B157" s="18"/>
      <c r="C157" s="39" t="s">
        <v>43</v>
      </c>
      <c r="D157" s="19" t="s">
        <v>42</v>
      </c>
    </row>
    <row r="158" spans="1:9" x14ac:dyDescent="0.2">
      <c r="A158" s="9" t="s">
        <v>895</v>
      </c>
      <c r="C158" s="40">
        <v>0</v>
      </c>
      <c r="D158" s="40">
        <v>0</v>
      </c>
    </row>
    <row r="159" spans="1:9" x14ac:dyDescent="0.2">
      <c r="A159" s="9" t="s">
        <v>1170</v>
      </c>
      <c r="C159" s="40">
        <v>0</v>
      </c>
      <c r="D159" s="40">
        <v>0</v>
      </c>
    </row>
    <row r="160" spans="1:9" x14ac:dyDescent="0.2">
      <c r="A160" s="9" t="s">
        <v>897</v>
      </c>
      <c r="C160" s="40">
        <v>0</v>
      </c>
      <c r="D160" s="40">
        <v>0</v>
      </c>
    </row>
    <row r="161" spans="1:4" x14ac:dyDescent="0.2">
      <c r="A161" s="9" t="s">
        <v>898</v>
      </c>
      <c r="C161" s="40">
        <v>0</v>
      </c>
      <c r="D161" s="40">
        <v>0</v>
      </c>
    </row>
    <row r="162" spans="1:4" x14ac:dyDescent="0.2">
      <c r="A162" s="9" t="s">
        <v>1171</v>
      </c>
      <c r="C162" s="40">
        <v>0</v>
      </c>
      <c r="D162" s="40">
        <v>0</v>
      </c>
    </row>
    <row r="163" spans="1:4" x14ac:dyDescent="0.2">
      <c r="A163" s="9" t="s">
        <v>899</v>
      </c>
      <c r="C163" s="40">
        <v>0</v>
      </c>
      <c r="D163" s="40">
        <v>0</v>
      </c>
    </row>
    <row r="164" spans="1:4" x14ac:dyDescent="0.2">
      <c r="A164" s="9" t="s">
        <v>1172</v>
      </c>
      <c r="C164" s="40">
        <v>0</v>
      </c>
      <c r="D164" s="40">
        <v>0</v>
      </c>
    </row>
    <row r="165" spans="1:4" x14ac:dyDescent="0.2">
      <c r="A165" s="9" t="s">
        <v>901</v>
      </c>
      <c r="C165" s="40">
        <v>0</v>
      </c>
      <c r="D165" s="40">
        <v>0</v>
      </c>
    </row>
    <row r="166" spans="1:4" x14ac:dyDescent="0.2">
      <c r="A166" s="9" t="s">
        <v>902</v>
      </c>
      <c r="C166" s="40">
        <v>0</v>
      </c>
      <c r="D166" s="40">
        <v>0</v>
      </c>
    </row>
    <row r="168" spans="1:4" x14ac:dyDescent="0.2">
      <c r="A168" s="9" t="s">
        <v>44</v>
      </c>
    </row>
    <row r="170" spans="1:4" x14ac:dyDescent="0.2">
      <c r="A170" s="18" t="s">
        <v>1214</v>
      </c>
      <c r="D170" s="41" t="s">
        <v>46</v>
      </c>
    </row>
    <row r="171" spans="1:4" x14ac:dyDescent="0.2">
      <c r="A171" s="9" t="s">
        <v>759</v>
      </c>
    </row>
    <row r="172" spans="1:4" x14ac:dyDescent="0.2">
      <c r="A172" s="50" t="s">
        <v>760</v>
      </c>
    </row>
  </sheetData>
  <mergeCells count="8">
    <mergeCell ref="A137:G137"/>
    <mergeCell ref="A153:G153"/>
    <mergeCell ref="A1:G1"/>
    <mergeCell ref="A55:G55"/>
    <mergeCell ref="A60:G60"/>
    <mergeCell ref="A62:G62"/>
    <mergeCell ref="A65:G65"/>
    <mergeCell ref="A100:G100"/>
  </mergeCells>
  <conditionalFormatting sqref="F2:F3 F5:F12 F103:F104 F140:F141 F18:F54 F56:F59 F61 F64 F66:F99 F101 F113:F136 F138 F150 F154:F65561">
    <cfRule type="cellIs" dxfId="13" priority="6" stopIfTrue="1" operator="between">
      <formula>0.009</formula>
      <formula>-0.009</formula>
    </cfRule>
  </conditionalFormatting>
  <conditionalFormatting sqref="F63">
    <cfRule type="cellIs" dxfId="12" priority="5" stopIfTrue="1" operator="between">
      <formula>0.009</formula>
      <formula>-0.009</formula>
    </cfRule>
  </conditionalFormatting>
  <conditionalFormatting sqref="F105:F112">
    <cfRule type="cellIs" dxfId="11" priority="4" stopIfTrue="1" operator="between">
      <formula>0.009</formula>
      <formula>-0.009</formula>
    </cfRule>
  </conditionalFormatting>
  <conditionalFormatting sqref="F144:F146 F148:F149">
    <cfRule type="cellIs" dxfId="10" priority="3" stopIfTrue="1" operator="between">
      <formula>0.009</formula>
      <formula>-0.009</formula>
    </cfRule>
  </conditionalFormatting>
  <conditionalFormatting sqref="F142:F143">
    <cfRule type="cellIs" dxfId="9" priority="2" stopIfTrue="1" operator="between">
      <formula>0.009</formula>
      <formula>-0.009</formula>
    </cfRule>
  </conditionalFormatting>
  <conditionalFormatting sqref="F151:F152">
    <cfRule type="cellIs" dxfId="8" priority="1" stopIfTrue="1" operator="between">
      <formula>0.009</formula>
      <formula>-0.009</formula>
    </cfRule>
  </conditionalFormatting>
  <hyperlinks>
    <hyperlink ref="A53" r:id="rId1" tooltip="https://www.franklintempletonindia.com/investor/reports" xr:uid="{00000000-0004-0000-2C00-000000000000}"/>
    <hyperlink ref="A58" r:id="rId2" tooltip="https://www.franklintempletonindia.com/downloadsServlet/pdf/franklin-templeton-update-on-reliance-broadcast-july-23-2020-kcg9m1gq" xr:uid="{00000000-0004-0000-2C00-000001000000}"/>
    <hyperlink ref="A63" r:id="rId3" tooltip="https://www.franklintempletonindia.com/downloadsServlet/pdf/fair-valuation-reliance-big-reliance-infra-november-4-2020-kgox4tfq" xr:uid="{00000000-0004-0000-2C00-000002000000}"/>
    <hyperlink ref="A135" r:id="rId4" xr:uid="{00000000-0004-0000-2C00-000003000000}"/>
    <hyperlink ref="A172" r:id="rId5" xr:uid="{00000000-0004-0000-2C00-000004000000}"/>
  </hyperlinks>
  <pageMargins left="0.7" right="0.7" top="0.75" bottom="0.75" header="0.3" footer="0.3"/>
  <pageSetup paperSize="9" orientation="portrait" r:id="rId6"/>
  <headerFooter>
    <oddFooter>&amp;C&amp;1#&amp;"Calibri"&amp;10&amp;K000000PUBLIC</oddFooter>
    <evenFooter>&amp;LPUBLIC</evenFooter>
    <firstFooter>&amp;LPUBLIC</firstFooter>
  </headerFooter>
  <drawing r:id="rId7"/>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79"/>
  <sheetViews>
    <sheetView workbookViewId="0">
      <selection sqref="A1:G1"/>
    </sheetView>
  </sheetViews>
  <sheetFormatPr defaultColWidth="9.21875" defaultRowHeight="10.199999999999999" x14ac:dyDescent="0.2"/>
  <cols>
    <col min="1" max="1" width="38.77734375" style="9" bestFit="1" customWidth="1"/>
    <col min="2" max="2" width="39.21875" style="9" bestFit="1" customWidth="1"/>
    <col min="3" max="3" width="21" style="9" customWidth="1"/>
    <col min="4" max="4" width="15.21875" style="10" bestFit="1" customWidth="1"/>
    <col min="5" max="5" width="23" style="13" bestFit="1" customWidth="1"/>
    <col min="6" max="6" width="13.5546875" style="14" bestFit="1" customWidth="1"/>
    <col min="7" max="7" width="14.21875" style="13" customWidth="1"/>
    <col min="8" max="16384" width="9.21875" style="9"/>
  </cols>
  <sheetData>
    <row r="1" spans="1:9" s="1" customFormat="1" ht="13.8" x14ac:dyDescent="0.2">
      <c r="A1" s="77" t="s">
        <v>1182</v>
      </c>
      <c r="B1" s="78"/>
      <c r="C1" s="78"/>
      <c r="D1" s="78"/>
      <c r="E1" s="78"/>
      <c r="F1" s="78"/>
      <c r="G1" s="78"/>
    </row>
    <row r="2" spans="1:9" s="1" customFormat="1" ht="12" x14ac:dyDescent="0.25">
      <c r="A2" s="65" t="s">
        <v>1109</v>
      </c>
      <c r="D2" s="6"/>
      <c r="E2" s="7"/>
      <c r="F2" s="12"/>
      <c r="G2" s="13"/>
    </row>
    <row r="3" spans="1:9" s="1" customFormat="1" ht="12" x14ac:dyDescent="0.2">
      <c r="A3" s="11" t="s">
        <v>7</v>
      </c>
      <c r="B3" s="2"/>
      <c r="C3" s="3"/>
      <c r="D3" s="4"/>
      <c r="E3" s="5"/>
      <c r="F3" s="12"/>
      <c r="G3" s="13"/>
    </row>
    <row r="4" spans="1:9" s="1" customFormat="1" ht="17.55" customHeight="1" x14ac:dyDescent="0.2">
      <c r="A4" s="8" t="s">
        <v>2</v>
      </c>
      <c r="B4" s="8" t="s">
        <v>0</v>
      </c>
      <c r="C4" s="17" t="s">
        <v>801</v>
      </c>
      <c r="D4" s="16" t="s">
        <v>1</v>
      </c>
      <c r="E4" s="15" t="s">
        <v>3</v>
      </c>
      <c r="F4" s="15" t="s">
        <v>4</v>
      </c>
      <c r="G4" s="15" t="s">
        <v>6</v>
      </c>
    </row>
    <row r="5" spans="1:9" x14ac:dyDescent="0.2">
      <c r="A5" s="21" t="s">
        <v>31</v>
      </c>
      <c r="B5" s="22"/>
      <c r="C5" s="22"/>
      <c r="D5" s="23"/>
      <c r="E5" s="24"/>
      <c r="F5" s="25"/>
      <c r="G5" s="24"/>
    </row>
    <row r="6" spans="1:9" x14ac:dyDescent="0.2">
      <c r="A6" s="26" t="s">
        <v>32</v>
      </c>
      <c r="B6" s="27"/>
      <c r="C6" s="27"/>
      <c r="D6" s="28"/>
      <c r="E6" s="29"/>
      <c r="F6" s="30"/>
      <c r="G6" s="29"/>
    </row>
    <row r="7" spans="1:9" x14ac:dyDescent="0.2">
      <c r="A7" s="27" t="s">
        <v>1149</v>
      </c>
      <c r="B7" s="27" t="s">
        <v>1150</v>
      </c>
      <c r="C7" s="27" t="s">
        <v>1151</v>
      </c>
      <c r="D7" s="31">
        <v>1567</v>
      </c>
      <c r="E7" s="29">
        <v>15445.51158</v>
      </c>
      <c r="F7" s="30">
        <v>54.471481808271697</v>
      </c>
      <c r="G7" s="29">
        <v>13.435</v>
      </c>
    </row>
    <row r="8" spans="1:9" x14ac:dyDescent="0.2">
      <c r="A8" s="27" t="s">
        <v>1183</v>
      </c>
      <c r="B8" s="27" t="s">
        <v>1184</v>
      </c>
      <c r="C8" s="27" t="s">
        <v>1151</v>
      </c>
      <c r="D8" s="31">
        <v>1250</v>
      </c>
      <c r="E8" s="29">
        <v>12331.5875</v>
      </c>
      <c r="F8" s="30">
        <v>43.489646859166101</v>
      </c>
      <c r="G8" s="29">
        <v>13.435</v>
      </c>
    </row>
    <row r="9" spans="1:9" x14ac:dyDescent="0.2">
      <c r="A9" s="26" t="s">
        <v>33</v>
      </c>
      <c r="B9" s="26"/>
      <c r="C9" s="26"/>
      <c r="D9" s="32"/>
      <c r="E9" s="33">
        <f>SUM(E6:E8)</f>
        <v>27777.09908</v>
      </c>
      <c r="F9" s="34">
        <f>SUM(F6:F8)</f>
        <v>97.961128667437805</v>
      </c>
      <c r="G9" s="33"/>
      <c r="H9" s="18"/>
      <c r="I9" s="18"/>
    </row>
    <row r="10" spans="1:9" x14ac:dyDescent="0.2">
      <c r="A10" s="27"/>
      <c r="B10" s="27"/>
      <c r="C10" s="27"/>
      <c r="D10" s="28"/>
      <c r="E10" s="29"/>
      <c r="F10" s="30"/>
      <c r="G10" s="29"/>
    </row>
    <row r="11" spans="1:9" x14ac:dyDescent="0.2">
      <c r="A11" s="26" t="s">
        <v>34</v>
      </c>
      <c r="B11" s="27"/>
      <c r="C11" s="27"/>
      <c r="D11" s="28"/>
      <c r="E11" s="29"/>
      <c r="F11" s="30"/>
      <c r="G11" s="29"/>
    </row>
    <row r="12" spans="1:9" x14ac:dyDescent="0.2">
      <c r="A12" s="27" t="s">
        <v>1127</v>
      </c>
      <c r="B12" s="27" t="s">
        <v>1128</v>
      </c>
      <c r="C12" s="27" t="s">
        <v>1129</v>
      </c>
      <c r="D12" s="31">
        <v>18064.632000000001</v>
      </c>
      <c r="E12" s="29">
        <v>621.95418810000001</v>
      </c>
      <c r="F12" s="30">
        <v>2.1934376253704899</v>
      </c>
      <c r="G12" s="29">
        <v>3.0895000000000001</v>
      </c>
    </row>
    <row r="13" spans="1:9" x14ac:dyDescent="0.2">
      <c r="A13" s="26" t="s">
        <v>33</v>
      </c>
      <c r="B13" s="26"/>
      <c r="C13" s="26"/>
      <c r="D13" s="32"/>
      <c r="E13" s="33">
        <f>SUM(E12:E12)</f>
        <v>621.95418810000001</v>
      </c>
      <c r="F13" s="34">
        <f>SUM(F12:F12)</f>
        <v>2.1934376253704899</v>
      </c>
      <c r="G13" s="33"/>
      <c r="H13" s="18"/>
      <c r="I13" s="18"/>
    </row>
    <row r="14" spans="1:9" x14ac:dyDescent="0.2">
      <c r="A14" s="27"/>
      <c r="B14" s="27"/>
      <c r="C14" s="27"/>
      <c r="D14" s="28"/>
      <c r="E14" s="29"/>
      <c r="F14" s="30"/>
      <c r="G14" s="29"/>
    </row>
    <row r="15" spans="1:9" x14ac:dyDescent="0.2">
      <c r="A15" s="26" t="s">
        <v>35</v>
      </c>
      <c r="B15" s="26"/>
      <c r="C15" s="26"/>
      <c r="D15" s="32"/>
      <c r="E15" s="33">
        <f>E9+E13</f>
        <v>28399.0532681</v>
      </c>
      <c r="F15" s="34">
        <f>F9+F13</f>
        <v>100.1545662928083</v>
      </c>
      <c r="G15" s="33"/>
      <c r="H15" s="18"/>
      <c r="I15" s="18"/>
    </row>
    <row r="16" spans="1:9" x14ac:dyDescent="0.2">
      <c r="A16" s="26"/>
      <c r="B16" s="26"/>
      <c r="C16" s="26"/>
      <c r="D16" s="32"/>
      <c r="E16" s="33"/>
      <c r="F16" s="34"/>
      <c r="G16" s="33"/>
      <c r="H16" s="18"/>
      <c r="I16" s="18"/>
    </row>
    <row r="17" spans="1:9" x14ac:dyDescent="0.2">
      <c r="A17" s="26" t="s">
        <v>37</v>
      </c>
      <c r="B17" s="26"/>
      <c r="C17" s="26"/>
      <c r="D17" s="32"/>
      <c r="E17" s="33">
        <f>E19-(E9+E13)</f>
        <v>-43.827621100001124</v>
      </c>
      <c r="F17" s="34">
        <f>F19-(F9+F13)</f>
        <v>-0.15456629280829759</v>
      </c>
      <c r="G17" s="33"/>
      <c r="H17" s="18"/>
      <c r="I17" s="18"/>
    </row>
    <row r="18" spans="1:9" x14ac:dyDescent="0.2">
      <c r="A18" s="26"/>
      <c r="B18" s="26"/>
      <c r="C18" s="26"/>
      <c r="D18" s="32"/>
      <c r="E18" s="33"/>
      <c r="F18" s="34"/>
      <c r="G18" s="33"/>
      <c r="H18" s="18"/>
      <c r="I18" s="18"/>
    </row>
    <row r="19" spans="1:9" x14ac:dyDescent="0.2">
      <c r="A19" s="35" t="s">
        <v>36</v>
      </c>
      <c r="B19" s="35"/>
      <c r="C19" s="35"/>
      <c r="D19" s="36"/>
      <c r="E19" s="37">
        <v>28355.225646999999</v>
      </c>
      <c r="F19" s="38">
        <v>100</v>
      </c>
      <c r="G19" s="37"/>
      <c r="H19" s="18"/>
      <c r="I19" s="18"/>
    </row>
    <row r="21" spans="1:9" x14ac:dyDescent="0.2">
      <c r="A21" s="18" t="s">
        <v>38</v>
      </c>
    </row>
    <row r="23" spans="1:9" x14ac:dyDescent="0.2">
      <c r="A23" s="18" t="s">
        <v>39</v>
      </c>
    </row>
    <row r="24" spans="1:9" x14ac:dyDescent="0.2">
      <c r="A24" s="18" t="s">
        <v>40</v>
      </c>
    </row>
    <row r="25" spans="1:9" x14ac:dyDescent="0.2">
      <c r="A25" s="18" t="s">
        <v>41</v>
      </c>
      <c r="B25" s="18"/>
      <c r="C25" s="39" t="s">
        <v>43</v>
      </c>
      <c r="D25" s="19" t="s">
        <v>42</v>
      </c>
    </row>
    <row r="26" spans="1:9" x14ac:dyDescent="0.2">
      <c r="A26" s="9" t="s">
        <v>895</v>
      </c>
      <c r="C26" s="40">
        <v>28.916899999999998</v>
      </c>
      <c r="D26" s="40">
        <v>31.096800000000002</v>
      </c>
    </row>
    <row r="27" spans="1:9" x14ac:dyDescent="0.2">
      <c r="A27" s="9" t="s">
        <v>896</v>
      </c>
      <c r="C27" s="40">
        <v>10.902100000000001</v>
      </c>
      <c r="D27" s="40">
        <v>11.724</v>
      </c>
    </row>
    <row r="28" spans="1:9" x14ac:dyDescent="0.2">
      <c r="A28" s="9" t="s">
        <v>1170</v>
      </c>
      <c r="C28" s="40">
        <v>10.9922</v>
      </c>
      <c r="D28" s="40">
        <v>11.8209</v>
      </c>
    </row>
    <row r="29" spans="1:9" x14ac:dyDescent="0.2">
      <c r="A29" s="9" t="s">
        <v>1171</v>
      </c>
      <c r="C29" s="40">
        <v>29.6629</v>
      </c>
      <c r="D29" s="40">
        <v>31.899100000000001</v>
      </c>
    </row>
    <row r="30" spans="1:9" x14ac:dyDescent="0.2">
      <c r="A30" s="9" t="s">
        <v>1185</v>
      </c>
      <c r="C30" s="40">
        <v>10.8636</v>
      </c>
      <c r="D30" s="40">
        <v>11.682399999999999</v>
      </c>
    </row>
    <row r="31" spans="1:9" x14ac:dyDescent="0.2">
      <c r="A31" s="9" t="s">
        <v>846</v>
      </c>
      <c r="C31" s="40">
        <v>30.661799999999999</v>
      </c>
      <c r="D31" s="40">
        <v>32.973300000000002</v>
      </c>
    </row>
    <row r="32" spans="1:9" x14ac:dyDescent="0.2">
      <c r="A32" s="9" t="s">
        <v>1186</v>
      </c>
      <c r="C32" s="40">
        <v>10.959199999999999</v>
      </c>
      <c r="D32" s="40">
        <v>11.785500000000001</v>
      </c>
    </row>
    <row r="33" spans="1:7" x14ac:dyDescent="0.2">
      <c r="A33" s="9" t="s">
        <v>848</v>
      </c>
      <c r="C33" s="40">
        <v>10.9877</v>
      </c>
      <c r="D33" s="40">
        <v>11.815899999999999</v>
      </c>
    </row>
    <row r="34" spans="1:7" x14ac:dyDescent="0.2">
      <c r="A34" s="9" t="s">
        <v>1187</v>
      </c>
      <c r="C34" s="40">
        <v>30.8521</v>
      </c>
      <c r="D34" s="40">
        <v>33.177999999999997</v>
      </c>
    </row>
    <row r="35" spans="1:7" x14ac:dyDescent="0.2">
      <c r="A35" s="9" t="s">
        <v>1188</v>
      </c>
      <c r="C35" s="40">
        <v>10.9503</v>
      </c>
      <c r="D35" s="40">
        <v>11.7759</v>
      </c>
    </row>
    <row r="36" spans="1:7" x14ac:dyDescent="0.2">
      <c r="A36" s="9" t="s">
        <v>1189</v>
      </c>
      <c r="C36" s="40">
        <v>10.9907</v>
      </c>
      <c r="D36" s="40">
        <v>11.8193</v>
      </c>
    </row>
    <row r="38" spans="1:7" x14ac:dyDescent="0.2">
      <c r="A38" s="9" t="s">
        <v>44</v>
      </c>
    </row>
    <row r="40" spans="1:7" x14ac:dyDescent="0.2">
      <c r="A40" s="18" t="s">
        <v>45</v>
      </c>
      <c r="D40" s="41" t="s">
        <v>46</v>
      </c>
    </row>
    <row r="42" spans="1:7" x14ac:dyDescent="0.2">
      <c r="A42" s="18" t="s">
        <v>856</v>
      </c>
      <c r="D42" s="42">
        <v>1.3348803598630099</v>
      </c>
      <c r="E42" s="13" t="s">
        <v>47</v>
      </c>
    </row>
    <row r="44" spans="1:7" x14ac:dyDescent="0.2">
      <c r="A44" s="18" t="s">
        <v>761</v>
      </c>
      <c r="D44" s="41" t="s">
        <v>46</v>
      </c>
    </row>
    <row r="46" spans="1:7" ht="26.25" customHeight="1" x14ac:dyDescent="0.3">
      <c r="A46" s="85" t="s">
        <v>1190</v>
      </c>
      <c r="B46" s="86"/>
      <c r="C46" s="86"/>
      <c r="D46" s="86"/>
      <c r="E46" s="86"/>
      <c r="F46" s="86"/>
      <c r="G46" s="86"/>
    </row>
    <row r="48" spans="1:7" x14ac:dyDescent="0.2">
      <c r="A48" s="18" t="s">
        <v>48</v>
      </c>
    </row>
    <row r="49" spans="1:1" x14ac:dyDescent="0.2">
      <c r="A49" s="48"/>
    </row>
    <row r="50" spans="1:1" x14ac:dyDescent="0.2">
      <c r="A50" s="48" t="s">
        <v>798</v>
      </c>
    </row>
    <row r="51" spans="1:1" x14ac:dyDescent="0.2">
      <c r="A51" s="51"/>
    </row>
    <row r="52" spans="1:1" x14ac:dyDescent="0.2">
      <c r="A52" s="52"/>
    </row>
    <row r="53" spans="1:1" x14ac:dyDescent="0.2">
      <c r="A53" s="52"/>
    </row>
    <row r="54" spans="1:1" x14ac:dyDescent="0.2">
      <c r="A54" s="52"/>
    </row>
    <row r="55" spans="1:1" x14ac:dyDescent="0.2">
      <c r="A55" s="52"/>
    </row>
    <row r="56" spans="1:1" x14ac:dyDescent="0.2">
      <c r="A56" s="52"/>
    </row>
    <row r="57" spans="1:1" x14ac:dyDescent="0.2">
      <c r="A57" s="52"/>
    </row>
    <row r="58" spans="1:1" x14ac:dyDescent="0.2">
      <c r="A58" s="52"/>
    </row>
    <row r="59" spans="1:1" x14ac:dyDescent="0.2">
      <c r="A59" s="52"/>
    </row>
    <row r="60" spans="1:1" x14ac:dyDescent="0.2">
      <c r="A60" s="52"/>
    </row>
    <row r="61" spans="1:1" x14ac:dyDescent="0.2">
      <c r="A61" s="52"/>
    </row>
    <row r="62" spans="1:1" x14ac:dyDescent="0.2">
      <c r="A62" s="52"/>
    </row>
    <row r="63" spans="1:1" x14ac:dyDescent="0.2">
      <c r="A63" s="52"/>
    </row>
    <row r="64" spans="1:1" x14ac:dyDescent="0.2">
      <c r="A64" s="48" t="s">
        <v>1191</v>
      </c>
    </row>
    <row r="65" spans="1:1" x14ac:dyDescent="0.2">
      <c r="A65" s="52"/>
    </row>
    <row r="66" spans="1:1" x14ac:dyDescent="0.2">
      <c r="A66" s="48" t="s">
        <v>859</v>
      </c>
    </row>
    <row r="67" spans="1:1" x14ac:dyDescent="0.2">
      <c r="A67" s="52"/>
    </row>
    <row r="68" spans="1:1" x14ac:dyDescent="0.2">
      <c r="A68" s="52"/>
    </row>
    <row r="69" spans="1:1" x14ac:dyDescent="0.2">
      <c r="A69" s="52"/>
    </row>
    <row r="70" spans="1:1" x14ac:dyDescent="0.2">
      <c r="A70" s="52"/>
    </row>
    <row r="71" spans="1:1" x14ac:dyDescent="0.2">
      <c r="A71" s="52"/>
    </row>
    <row r="72" spans="1:1" x14ac:dyDescent="0.2">
      <c r="A72" s="52"/>
    </row>
    <row r="73" spans="1:1" x14ac:dyDescent="0.2">
      <c r="A73" s="52"/>
    </row>
    <row r="74" spans="1:1" x14ac:dyDescent="0.2">
      <c r="A74" s="52"/>
    </row>
    <row r="75" spans="1:1" x14ac:dyDescent="0.2">
      <c r="A75" s="52"/>
    </row>
    <row r="76" spans="1:1" x14ac:dyDescent="0.2">
      <c r="A76" s="52"/>
    </row>
    <row r="77" spans="1:1" x14ac:dyDescent="0.2">
      <c r="A77" s="52"/>
    </row>
    <row r="79" spans="1:1" x14ac:dyDescent="0.2">
      <c r="A79" s="48" t="s">
        <v>789</v>
      </c>
    </row>
  </sheetData>
  <mergeCells count="2">
    <mergeCell ref="A1:G1"/>
    <mergeCell ref="A46:G46"/>
  </mergeCells>
  <conditionalFormatting sqref="F2:F3 F5:F45 F47:F65530">
    <cfRule type="cellIs" dxfId="7" priority="1" stopIfTrue="1" operator="between">
      <formula>0.009</formula>
      <formula>-0.009</formula>
    </cfRule>
  </conditionalFormatting>
  <hyperlinks>
    <hyperlink ref="A49" r:id="rId1" tooltip="https://www.franklintempletonindia.com/downloadsServlet/pdf/product-labels-jg9o5k7l" display="https://www.franklintempletonindia.com/downloadsServlet/pdf/product-labels-jg9o5k7l" xr:uid="{00000000-0004-0000-2D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85"/>
  <sheetViews>
    <sheetView workbookViewId="0">
      <selection sqref="A1:G1"/>
    </sheetView>
  </sheetViews>
  <sheetFormatPr defaultColWidth="9.21875" defaultRowHeight="10.199999999999999" x14ac:dyDescent="0.2"/>
  <cols>
    <col min="1" max="1" width="38.77734375" style="9" bestFit="1" customWidth="1"/>
    <col min="2" max="2" width="48.21875" style="9" bestFit="1" customWidth="1"/>
    <col min="3" max="3" width="15.5546875" style="9" bestFit="1" customWidth="1"/>
    <col min="4" max="4" width="15.21875" style="10" bestFit="1" customWidth="1"/>
    <col min="5" max="5" width="23" style="13" bestFit="1" customWidth="1"/>
    <col min="6" max="6" width="13.5546875" style="14" bestFit="1" customWidth="1"/>
    <col min="7" max="7" width="14.21875" style="13" customWidth="1"/>
    <col min="8" max="16384" width="9.21875" style="9"/>
  </cols>
  <sheetData>
    <row r="1" spans="1:9" s="1" customFormat="1" ht="15" customHeight="1" x14ac:dyDescent="0.2">
      <c r="A1" s="77" t="s">
        <v>1192</v>
      </c>
      <c r="B1" s="78"/>
      <c r="C1" s="78"/>
      <c r="D1" s="78"/>
      <c r="E1" s="78"/>
      <c r="F1" s="78"/>
      <c r="G1" s="78"/>
    </row>
    <row r="2" spans="1:9" s="1" customFormat="1" ht="12" x14ac:dyDescent="0.25">
      <c r="A2" s="65" t="s">
        <v>1109</v>
      </c>
      <c r="D2" s="6"/>
      <c r="E2" s="7"/>
      <c r="F2" s="12"/>
      <c r="G2" s="13"/>
    </row>
    <row r="3" spans="1:9" s="1" customFormat="1" ht="12" x14ac:dyDescent="0.2">
      <c r="A3" s="11" t="s">
        <v>7</v>
      </c>
      <c r="B3" s="2"/>
      <c r="C3" s="3"/>
      <c r="D3" s="4"/>
      <c r="E3" s="5"/>
      <c r="F3" s="12"/>
      <c r="G3" s="13"/>
    </row>
    <row r="4" spans="1:9" s="1" customFormat="1" ht="17.7" customHeight="1" x14ac:dyDescent="0.2">
      <c r="A4" s="8" t="s">
        <v>2</v>
      </c>
      <c r="B4" s="8" t="s">
        <v>0</v>
      </c>
      <c r="C4" s="17" t="s">
        <v>801</v>
      </c>
      <c r="D4" s="16" t="s">
        <v>1</v>
      </c>
      <c r="E4" s="15" t="s">
        <v>3</v>
      </c>
      <c r="F4" s="15" t="s">
        <v>4</v>
      </c>
      <c r="G4" s="15" t="s">
        <v>6</v>
      </c>
    </row>
    <row r="5" spans="1:9" x14ac:dyDescent="0.2">
      <c r="A5" s="21" t="s">
        <v>31</v>
      </c>
      <c r="B5" s="22"/>
      <c r="C5" s="22"/>
      <c r="D5" s="23"/>
      <c r="E5" s="24"/>
      <c r="F5" s="25"/>
      <c r="G5" s="24"/>
    </row>
    <row r="6" spans="1:9" x14ac:dyDescent="0.2">
      <c r="A6" s="26" t="s">
        <v>1101</v>
      </c>
      <c r="B6" s="27"/>
      <c r="C6" s="27"/>
      <c r="D6" s="28"/>
      <c r="E6" s="29"/>
      <c r="F6" s="30"/>
      <c r="G6" s="29"/>
    </row>
    <row r="7" spans="1:9" x14ac:dyDescent="0.2">
      <c r="A7" s="27" t="s">
        <v>1125</v>
      </c>
      <c r="B7" s="27" t="s">
        <v>1126</v>
      </c>
      <c r="C7" s="27" t="s">
        <v>1122</v>
      </c>
      <c r="D7" s="31">
        <v>688</v>
      </c>
      <c r="E7" s="29">
        <v>0</v>
      </c>
      <c r="F7" s="29">
        <v>0</v>
      </c>
      <c r="G7" s="29">
        <v>0</v>
      </c>
    </row>
    <row r="8" spans="1:9" x14ac:dyDescent="0.2">
      <c r="A8" s="27" t="s">
        <v>1120</v>
      </c>
      <c r="B8" s="27" t="s">
        <v>1121</v>
      </c>
      <c r="C8" s="27" t="s">
        <v>1122</v>
      </c>
      <c r="D8" s="31">
        <v>1400</v>
      </c>
      <c r="E8" s="29">
        <v>0</v>
      </c>
      <c r="F8" s="29">
        <v>0</v>
      </c>
      <c r="G8" s="29">
        <v>0</v>
      </c>
    </row>
    <row r="9" spans="1:9" x14ac:dyDescent="0.2">
      <c r="A9" s="27" t="s">
        <v>1193</v>
      </c>
      <c r="B9" s="27" t="s">
        <v>1194</v>
      </c>
      <c r="C9" s="27" t="s">
        <v>1122</v>
      </c>
      <c r="D9" s="31">
        <v>400</v>
      </c>
      <c r="E9" s="29">
        <v>0</v>
      </c>
      <c r="F9" s="29">
        <v>0</v>
      </c>
      <c r="G9" s="29">
        <v>0</v>
      </c>
    </row>
    <row r="10" spans="1:9" x14ac:dyDescent="0.2">
      <c r="A10" s="26" t="s">
        <v>33</v>
      </c>
      <c r="B10" s="26"/>
      <c r="C10" s="26"/>
      <c r="D10" s="32"/>
      <c r="E10" s="33">
        <f>SUM(E6:E9)</f>
        <v>0</v>
      </c>
      <c r="F10" s="33">
        <f>SUM(F6:F9)</f>
        <v>0</v>
      </c>
      <c r="G10" s="33"/>
      <c r="H10" s="18"/>
      <c r="I10" s="18"/>
    </row>
    <row r="11" spans="1:9" x14ac:dyDescent="0.2">
      <c r="A11" s="27"/>
      <c r="B11" s="27"/>
      <c r="C11" s="27"/>
      <c r="D11" s="28"/>
      <c r="E11" s="29"/>
      <c r="F11" s="30"/>
      <c r="G11" s="29"/>
    </row>
    <row r="12" spans="1:9" x14ac:dyDescent="0.2">
      <c r="A12" s="27"/>
      <c r="B12" s="27"/>
      <c r="C12" s="27"/>
      <c r="D12" s="28"/>
      <c r="E12" s="29"/>
      <c r="F12" s="30"/>
      <c r="G12" s="29"/>
    </row>
    <row r="13" spans="1:9" x14ac:dyDescent="0.2">
      <c r="A13" s="26" t="s">
        <v>35</v>
      </c>
      <c r="B13" s="26"/>
      <c r="C13" s="26"/>
      <c r="D13" s="32"/>
      <c r="E13" s="33">
        <f>E10</f>
        <v>0</v>
      </c>
      <c r="F13" s="33">
        <f>F10</f>
        <v>0</v>
      </c>
      <c r="G13" s="33"/>
      <c r="H13" s="18"/>
      <c r="I13" s="18"/>
    </row>
    <row r="14" spans="1:9" x14ac:dyDescent="0.2">
      <c r="A14" s="26"/>
      <c r="B14" s="26"/>
      <c r="C14" s="26"/>
      <c r="D14" s="32"/>
      <c r="E14" s="33"/>
      <c r="F14" s="34"/>
      <c r="G14" s="33"/>
      <c r="H14" s="18"/>
      <c r="I14" s="18"/>
    </row>
    <row r="15" spans="1:9" x14ac:dyDescent="0.2">
      <c r="A15" s="26" t="s">
        <v>37</v>
      </c>
      <c r="B15" s="26"/>
      <c r="C15" s="26"/>
      <c r="D15" s="32"/>
      <c r="E15" s="33">
        <f>E17-(E10)</f>
        <v>0</v>
      </c>
      <c r="F15" s="33">
        <f>F17-(F10)</f>
        <v>0</v>
      </c>
      <c r="G15" s="33"/>
      <c r="H15" s="18"/>
      <c r="I15" s="18"/>
    </row>
    <row r="16" spans="1:9" x14ac:dyDescent="0.2">
      <c r="A16" s="26"/>
      <c r="B16" s="26"/>
      <c r="C16" s="26"/>
      <c r="D16" s="32"/>
      <c r="E16" s="33"/>
      <c r="F16" s="34"/>
      <c r="G16" s="33"/>
      <c r="H16" s="18"/>
      <c r="I16" s="18"/>
    </row>
    <row r="17" spans="1:9" x14ac:dyDescent="0.2">
      <c r="A17" s="35" t="s">
        <v>36</v>
      </c>
      <c r="B17" s="35"/>
      <c r="C17" s="35"/>
      <c r="D17" s="36"/>
      <c r="E17" s="37">
        <v>0</v>
      </c>
      <c r="F17" s="37">
        <v>0</v>
      </c>
      <c r="G17" s="37"/>
      <c r="H17" s="18"/>
      <c r="I17" s="18"/>
    </row>
    <row r="19" spans="1:9" x14ac:dyDescent="0.2">
      <c r="A19" s="18" t="s">
        <v>38</v>
      </c>
    </row>
    <row r="20" spans="1:9" x14ac:dyDescent="0.2">
      <c r="A20" s="54" t="s">
        <v>1130</v>
      </c>
    </row>
    <row r="22" spans="1:9" x14ac:dyDescent="0.2">
      <c r="A22" s="18" t="s">
        <v>39</v>
      </c>
    </row>
    <row r="23" spans="1:9" x14ac:dyDescent="0.2">
      <c r="A23" s="18" t="s">
        <v>40</v>
      </c>
    </row>
    <row r="24" spans="1:9" x14ac:dyDescent="0.2">
      <c r="A24" s="18" t="s">
        <v>41</v>
      </c>
      <c r="B24" s="18"/>
      <c r="C24" s="19" t="s">
        <v>43</v>
      </c>
      <c r="D24" s="39" t="s">
        <v>1195</v>
      </c>
    </row>
    <row r="25" spans="1:9" x14ac:dyDescent="0.2">
      <c r="A25" s="9" t="s">
        <v>62</v>
      </c>
      <c r="C25" s="40">
        <v>24.0473</v>
      </c>
      <c r="D25" s="40">
        <v>24.933800000000002</v>
      </c>
    </row>
    <row r="26" spans="1:9" x14ac:dyDescent="0.2">
      <c r="A26" s="9" t="s">
        <v>84</v>
      </c>
      <c r="C26" s="40">
        <v>11.148300000000001</v>
      </c>
      <c r="D26" s="40">
        <v>11.5593</v>
      </c>
    </row>
    <row r="27" spans="1:9" x14ac:dyDescent="0.2">
      <c r="A27" s="9" t="s">
        <v>65</v>
      </c>
      <c r="C27" s="40">
        <v>25.631</v>
      </c>
      <c r="D27" s="40">
        <v>26.575900000000001</v>
      </c>
    </row>
    <row r="28" spans="1:9" x14ac:dyDescent="0.2">
      <c r="A28" s="9" t="s">
        <v>85</v>
      </c>
      <c r="C28" s="40">
        <v>12.036899999999999</v>
      </c>
      <c r="D28" s="40">
        <v>12.480700000000001</v>
      </c>
    </row>
    <row r="30" spans="1:9" x14ac:dyDescent="0.2">
      <c r="A30" s="9" t="s">
        <v>44</v>
      </c>
    </row>
    <row r="31" spans="1:9" x14ac:dyDescent="0.2">
      <c r="A31" s="9" t="s">
        <v>1196</v>
      </c>
    </row>
    <row r="33" spans="1:7" x14ac:dyDescent="0.2">
      <c r="A33" s="18" t="s">
        <v>45</v>
      </c>
      <c r="D33" s="41" t="s">
        <v>46</v>
      </c>
    </row>
    <row r="35" spans="1:7" x14ac:dyDescent="0.2">
      <c r="A35" s="18" t="s">
        <v>856</v>
      </c>
      <c r="D35" s="66" t="s">
        <v>1197</v>
      </c>
    </row>
    <row r="36" spans="1:7" x14ac:dyDescent="0.2">
      <c r="A36" s="9" t="s">
        <v>1198</v>
      </c>
      <c r="D36" s="42"/>
    </row>
    <row r="38" spans="1:7" x14ac:dyDescent="0.2">
      <c r="A38" s="18" t="s">
        <v>761</v>
      </c>
      <c r="D38" s="41" t="s">
        <v>46</v>
      </c>
    </row>
    <row r="39" spans="1:7" x14ac:dyDescent="0.2">
      <c r="A39" s="9" t="s">
        <v>759</v>
      </c>
    </row>
    <row r="40" spans="1:7" x14ac:dyDescent="0.2">
      <c r="A40" s="50" t="s">
        <v>1131</v>
      </c>
    </row>
    <row r="42" spans="1:7" ht="36.75" customHeight="1" x14ac:dyDescent="0.3">
      <c r="A42" s="89" t="s">
        <v>1199</v>
      </c>
      <c r="B42" s="90"/>
      <c r="C42" s="90"/>
      <c r="D42" s="90"/>
      <c r="E42" s="90"/>
      <c r="F42" s="90"/>
      <c r="G42" s="90"/>
    </row>
    <row r="44" spans="1:7" ht="36.75" customHeight="1" x14ac:dyDescent="0.3">
      <c r="A44" s="89" t="s">
        <v>1200</v>
      </c>
      <c r="B44" s="90"/>
      <c r="C44" s="90"/>
      <c r="D44" s="90"/>
      <c r="E44" s="90"/>
      <c r="F44" s="90"/>
      <c r="G44" s="90"/>
    </row>
    <row r="45" spans="1:7" x14ac:dyDescent="0.2">
      <c r="A45" s="50" t="s">
        <v>1135</v>
      </c>
    </row>
    <row r="47" spans="1:7" ht="26.25" customHeight="1" x14ac:dyDescent="0.3">
      <c r="A47" s="89" t="s">
        <v>1154</v>
      </c>
      <c r="B47" s="90"/>
      <c r="C47" s="90"/>
      <c r="D47" s="90"/>
      <c r="E47" s="90"/>
      <c r="F47" s="90"/>
      <c r="G47" s="90"/>
    </row>
    <row r="48" spans="1:7" s="52" customFormat="1" ht="14.4" x14ac:dyDescent="0.3">
      <c r="A48" s="67"/>
      <c r="B48" s="68"/>
      <c r="C48" s="68"/>
      <c r="D48" s="68"/>
      <c r="E48" s="68"/>
      <c r="F48" s="68"/>
      <c r="G48" s="68"/>
    </row>
    <row r="49" spans="1:9" x14ac:dyDescent="0.2">
      <c r="A49" s="48" t="s">
        <v>1201</v>
      </c>
      <c r="B49" s="52"/>
      <c r="C49" s="52"/>
      <c r="D49" s="52"/>
      <c r="E49" s="64"/>
      <c r="F49" s="64"/>
      <c r="G49" s="64"/>
    </row>
    <row r="50" spans="1:9" x14ac:dyDescent="0.2">
      <c r="A50" s="48"/>
      <c r="B50" s="52"/>
      <c r="C50" s="52"/>
      <c r="D50" s="52"/>
      <c r="E50" s="64"/>
      <c r="F50" s="64"/>
      <c r="G50" s="64"/>
    </row>
    <row r="51" spans="1:9" ht="48" customHeight="1" x14ac:dyDescent="0.2">
      <c r="A51" s="91" t="s">
        <v>1202</v>
      </c>
      <c r="B51" s="91"/>
      <c r="C51" s="91"/>
      <c r="D51" s="91"/>
      <c r="E51" s="91"/>
      <c r="F51" s="91"/>
      <c r="G51" s="91"/>
    </row>
    <row r="52" spans="1:9" x14ac:dyDescent="0.2">
      <c r="A52" s="52"/>
      <c r="B52" s="52"/>
      <c r="C52" s="52"/>
      <c r="D52" s="52"/>
      <c r="E52" s="64"/>
      <c r="F52" s="64"/>
      <c r="G52" s="64"/>
    </row>
    <row r="53" spans="1:9" ht="25.5" customHeight="1" x14ac:dyDescent="0.2">
      <c r="A53" s="85" t="s">
        <v>1203</v>
      </c>
      <c r="B53" s="85"/>
      <c r="C53" s="85"/>
      <c r="D53" s="85"/>
      <c r="E53" s="85"/>
      <c r="F53" s="85"/>
      <c r="G53" s="85"/>
    </row>
    <row r="55" spans="1:9" s="1" customFormat="1" ht="13.8" x14ac:dyDescent="0.2">
      <c r="A55" s="77" t="s">
        <v>1204</v>
      </c>
      <c r="B55" s="78"/>
      <c r="C55" s="78"/>
      <c r="D55" s="78"/>
      <c r="E55" s="78"/>
      <c r="F55" s="78"/>
      <c r="G55" s="78"/>
    </row>
    <row r="56" spans="1:9" x14ac:dyDescent="0.2">
      <c r="A56" s="18" t="s">
        <v>7</v>
      </c>
    </row>
    <row r="57" spans="1:9" s="1" customFormat="1" ht="17.7" customHeight="1" x14ac:dyDescent="0.2">
      <c r="A57" s="8" t="s">
        <v>2</v>
      </c>
      <c r="B57" s="8" t="s">
        <v>0</v>
      </c>
      <c r="C57" s="17" t="s">
        <v>801</v>
      </c>
      <c r="D57" s="16" t="s">
        <v>1</v>
      </c>
      <c r="E57" s="15" t="s">
        <v>3</v>
      </c>
      <c r="F57" s="15" t="s">
        <v>4</v>
      </c>
      <c r="G57" s="15" t="s">
        <v>6</v>
      </c>
    </row>
    <row r="58" spans="1:9" x14ac:dyDescent="0.2">
      <c r="A58" s="21" t="s">
        <v>31</v>
      </c>
      <c r="B58" s="22"/>
      <c r="C58" s="22"/>
      <c r="D58" s="23"/>
      <c r="E58" s="24"/>
      <c r="F58" s="25"/>
      <c r="G58" s="24"/>
    </row>
    <row r="59" spans="1:9" x14ac:dyDescent="0.2">
      <c r="A59" s="26" t="s">
        <v>32</v>
      </c>
      <c r="B59" s="27"/>
      <c r="C59" s="27"/>
      <c r="D59" s="28"/>
      <c r="E59" s="29"/>
      <c r="F59" s="30"/>
      <c r="G59" s="29"/>
    </row>
    <row r="60" spans="1:9" x14ac:dyDescent="0.2">
      <c r="A60" s="27" t="s">
        <v>1139</v>
      </c>
      <c r="B60" s="27" t="s">
        <v>1140</v>
      </c>
      <c r="C60" s="27" t="s">
        <v>1141</v>
      </c>
      <c r="D60" s="31">
        <v>1450</v>
      </c>
      <c r="E60" s="29">
        <v>0</v>
      </c>
      <c r="F60" s="30">
        <v>100</v>
      </c>
      <c r="G60" s="29">
        <v>0</v>
      </c>
    </row>
    <row r="61" spans="1:9" x14ac:dyDescent="0.2">
      <c r="A61" s="26" t="s">
        <v>33</v>
      </c>
      <c r="B61" s="26"/>
      <c r="C61" s="26"/>
      <c r="D61" s="32"/>
      <c r="E61" s="33">
        <v>0</v>
      </c>
      <c r="F61" s="34">
        <v>100</v>
      </c>
      <c r="G61" s="33"/>
      <c r="H61" s="18"/>
      <c r="I61" s="18"/>
    </row>
    <row r="62" spans="1:9" x14ac:dyDescent="0.2">
      <c r="A62" s="27"/>
      <c r="B62" s="27"/>
      <c r="C62" s="27"/>
      <c r="D62" s="28"/>
      <c r="E62" s="29"/>
      <c r="F62" s="30"/>
      <c r="G62" s="29"/>
    </row>
    <row r="63" spans="1:9" x14ac:dyDescent="0.2">
      <c r="A63" s="26" t="s">
        <v>35</v>
      </c>
      <c r="B63" s="26"/>
      <c r="C63" s="26"/>
      <c r="D63" s="32"/>
      <c r="E63" s="33">
        <v>0</v>
      </c>
      <c r="F63" s="34">
        <v>100</v>
      </c>
      <c r="G63" s="33"/>
      <c r="H63" s="18"/>
      <c r="I63" s="18"/>
    </row>
    <row r="64" spans="1:9" x14ac:dyDescent="0.2">
      <c r="A64" s="26"/>
      <c r="B64" s="26"/>
      <c r="C64" s="26"/>
      <c r="D64" s="32"/>
      <c r="E64" s="33"/>
      <c r="F64" s="34"/>
      <c r="G64" s="33"/>
      <c r="H64" s="18"/>
      <c r="I64" s="18"/>
    </row>
    <row r="65" spans="1:9" x14ac:dyDescent="0.2">
      <c r="A65" s="26" t="s">
        <v>37</v>
      </c>
      <c r="B65" s="26"/>
      <c r="C65" s="26"/>
      <c r="D65" s="32"/>
      <c r="E65" s="33">
        <v>3.9999999999999998E-7</v>
      </c>
      <c r="F65" s="34">
        <v>0</v>
      </c>
      <c r="G65" s="33"/>
      <c r="H65" s="18"/>
      <c r="I65" s="18"/>
    </row>
    <row r="66" spans="1:9" x14ac:dyDescent="0.2">
      <c r="A66" s="26"/>
      <c r="B66" s="26"/>
      <c r="C66" s="26"/>
      <c r="D66" s="32"/>
      <c r="E66" s="33"/>
      <c r="F66" s="34"/>
      <c r="G66" s="33"/>
      <c r="H66" s="18"/>
      <c r="I66" s="18"/>
    </row>
    <row r="67" spans="1:9" x14ac:dyDescent="0.2">
      <c r="A67" s="35" t="s">
        <v>36</v>
      </c>
      <c r="B67" s="35"/>
      <c r="C67" s="35"/>
      <c r="D67" s="36"/>
      <c r="E67" s="37">
        <v>3.9999999999999998E-7</v>
      </c>
      <c r="F67" s="38">
        <v>100</v>
      </c>
      <c r="G67" s="37"/>
      <c r="H67" s="18"/>
      <c r="I67" s="18"/>
    </row>
    <row r="68" spans="1:9" s="13" customFormat="1" x14ac:dyDescent="0.2">
      <c r="A68" s="9"/>
      <c r="B68" s="9"/>
      <c r="C68" s="9"/>
      <c r="D68" s="10"/>
      <c r="F68" s="20"/>
      <c r="H68" s="9"/>
      <c r="I68" s="9"/>
    </row>
    <row r="69" spans="1:9" s="13" customFormat="1" x14ac:dyDescent="0.2">
      <c r="A69" s="18" t="s">
        <v>38</v>
      </c>
      <c r="B69" s="9"/>
      <c r="C69" s="9"/>
      <c r="D69" s="10"/>
      <c r="F69" s="14"/>
      <c r="H69" s="9"/>
      <c r="I69" s="9"/>
    </row>
    <row r="70" spans="1:9" s="13" customFormat="1" x14ac:dyDescent="0.2">
      <c r="A70" s="48" t="s">
        <v>1130</v>
      </c>
      <c r="B70" s="9"/>
      <c r="C70" s="9"/>
      <c r="D70" s="10"/>
      <c r="F70" s="14"/>
      <c r="H70" s="9"/>
      <c r="I70" s="9"/>
    </row>
    <row r="71" spans="1:9" s="13" customFormat="1" x14ac:dyDescent="0.2">
      <c r="A71" s="18" t="s">
        <v>1142</v>
      </c>
      <c r="B71" s="9"/>
      <c r="C71" s="9"/>
      <c r="D71" s="10"/>
      <c r="F71" s="14"/>
      <c r="H71" s="9"/>
      <c r="I71" s="9"/>
    </row>
    <row r="73" spans="1:9" s="13" customFormat="1" x14ac:dyDescent="0.2">
      <c r="A73" s="18" t="s">
        <v>39</v>
      </c>
      <c r="B73" s="9"/>
      <c r="C73" s="9"/>
      <c r="D73" s="10"/>
      <c r="F73" s="14"/>
      <c r="H73" s="9"/>
      <c r="I73" s="9"/>
    </row>
    <row r="74" spans="1:9" s="13" customFormat="1" x14ac:dyDescent="0.2">
      <c r="A74" s="18" t="s">
        <v>40</v>
      </c>
      <c r="B74" s="9"/>
      <c r="C74" s="9"/>
      <c r="D74" s="10"/>
      <c r="F74" s="14"/>
      <c r="H74" s="9"/>
      <c r="I74" s="9"/>
    </row>
    <row r="75" spans="1:9" s="13" customFormat="1" x14ac:dyDescent="0.2">
      <c r="A75" s="18" t="s">
        <v>41</v>
      </c>
      <c r="B75" s="18"/>
      <c r="C75" s="39" t="s">
        <v>43</v>
      </c>
      <c r="D75" s="19" t="s">
        <v>42</v>
      </c>
      <c r="F75" s="69"/>
      <c r="G75" s="70"/>
      <c r="H75" s="9"/>
      <c r="I75" s="9"/>
    </row>
    <row r="76" spans="1:9" s="13" customFormat="1" x14ac:dyDescent="0.2">
      <c r="A76" s="9" t="s">
        <v>62</v>
      </c>
      <c r="B76" s="9"/>
      <c r="C76" s="40">
        <v>0</v>
      </c>
      <c r="D76" s="40">
        <v>0</v>
      </c>
      <c r="F76" s="14"/>
      <c r="H76" s="9"/>
      <c r="I76" s="9"/>
    </row>
    <row r="77" spans="1:9" s="13" customFormat="1" x14ac:dyDescent="0.2">
      <c r="A77" s="9" t="s">
        <v>84</v>
      </c>
      <c r="B77" s="9"/>
      <c r="C77" s="40">
        <v>0</v>
      </c>
      <c r="D77" s="40">
        <v>0</v>
      </c>
      <c r="F77" s="14"/>
      <c r="H77" s="9"/>
      <c r="I77" s="9"/>
    </row>
    <row r="78" spans="1:9" s="13" customFormat="1" x14ac:dyDescent="0.2">
      <c r="A78" s="9" t="s">
        <v>65</v>
      </c>
      <c r="B78" s="9"/>
      <c r="C78" s="40">
        <v>0</v>
      </c>
      <c r="D78" s="40">
        <v>0</v>
      </c>
      <c r="F78" s="14"/>
      <c r="H78" s="9"/>
      <c r="I78" s="9"/>
    </row>
    <row r="79" spans="1:9" s="13" customFormat="1" x14ac:dyDescent="0.2">
      <c r="A79" s="9" t="s">
        <v>85</v>
      </c>
      <c r="B79" s="9"/>
      <c r="C79" s="40">
        <v>0</v>
      </c>
      <c r="D79" s="40">
        <v>0</v>
      </c>
      <c r="F79" s="14"/>
      <c r="H79" s="9"/>
      <c r="I79" s="9"/>
    </row>
    <row r="81" spans="1:9" s="13" customFormat="1" x14ac:dyDescent="0.2">
      <c r="A81" s="9" t="s">
        <v>44</v>
      </c>
      <c r="B81" s="9"/>
      <c r="C81" s="9"/>
      <c r="D81" s="10"/>
      <c r="F81" s="14"/>
      <c r="H81" s="9"/>
      <c r="I81" s="9"/>
    </row>
    <row r="83" spans="1:9" s="13" customFormat="1" x14ac:dyDescent="0.2">
      <c r="A83" s="18" t="s">
        <v>1214</v>
      </c>
      <c r="B83" s="9"/>
      <c r="C83" s="9"/>
      <c r="D83" s="41" t="s">
        <v>46</v>
      </c>
      <c r="F83" s="14"/>
      <c r="H83" s="9"/>
      <c r="I83" s="9"/>
    </row>
    <row r="84" spans="1:9" x14ac:dyDescent="0.2">
      <c r="A84" s="9" t="s">
        <v>759</v>
      </c>
    </row>
    <row r="85" spans="1:9" x14ac:dyDescent="0.2">
      <c r="A85" s="50" t="s">
        <v>760</v>
      </c>
    </row>
  </sheetData>
  <mergeCells count="7">
    <mergeCell ref="A55:G55"/>
    <mergeCell ref="A1:G1"/>
    <mergeCell ref="A42:G42"/>
    <mergeCell ref="A44:G44"/>
    <mergeCell ref="A47:G47"/>
    <mergeCell ref="A51:G51"/>
    <mergeCell ref="A53:G53"/>
  </mergeCells>
  <conditionalFormatting sqref="F2:F3 F5:F6 F43 F45:F46 F56 F68:F65529 F11:F12 F14 F16 F18:F41 F54 F52 F49:F50">
    <cfRule type="cellIs" dxfId="6" priority="3" stopIfTrue="1" operator="between">
      <formula>0.009</formula>
      <formula>-0.009</formula>
    </cfRule>
  </conditionalFormatting>
  <conditionalFormatting sqref="F58:F59">
    <cfRule type="cellIs" dxfId="5" priority="2" stopIfTrue="1" operator="between">
      <formula>0.009</formula>
      <formula>-0.009</formula>
    </cfRule>
  </conditionalFormatting>
  <conditionalFormatting sqref="F60:F67">
    <cfRule type="cellIs" dxfId="4" priority="1" stopIfTrue="1" operator="between">
      <formula>0.009</formula>
      <formula>-0.009</formula>
    </cfRule>
  </conditionalFormatting>
  <hyperlinks>
    <hyperlink ref="A40" r:id="rId1" tooltip="https://www.franklintempletonindia.com/investor/reports" xr:uid="{00000000-0004-0000-2E00-000000000000}"/>
    <hyperlink ref="A45" r:id="rId2" tooltip="https://www.franklintempletonindia.com/downloadsServlet/pdf/fair-valuation-reliance-big-reliance-infra-november-4-2020-kgox4tfq" xr:uid="{00000000-0004-0000-2E00-000001000000}"/>
    <hyperlink ref="A85" r:id="rId3" xr:uid="{00000000-0004-0000-2E00-000002000000}"/>
  </hyperlinks>
  <pageMargins left="0.7" right="0.7" top="0.75" bottom="0.75" header="0.3" footer="0.3"/>
  <pageSetup paperSize="9" orientation="portrait" r:id="rId4"/>
  <headerFooter>
    <oddFooter>&amp;C&amp;1#&amp;"Calibri"&amp;10&amp;K000000PUBLIC</oddFooter>
    <evenFooter>&amp;LPUBLIC</evenFooter>
    <firstFooter>&amp;LPUBLIC</first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151"/>
  <sheetViews>
    <sheetView workbookViewId="0">
      <selection sqref="A1:G1"/>
    </sheetView>
  </sheetViews>
  <sheetFormatPr defaultColWidth="9.21875" defaultRowHeight="10.199999999999999" x14ac:dyDescent="0.2"/>
  <cols>
    <col min="1" max="1" width="38.77734375" style="9" bestFit="1" customWidth="1"/>
    <col min="2" max="2" width="58" style="9" bestFit="1" customWidth="1"/>
    <col min="3" max="3" width="14.77734375" style="9" bestFit="1" customWidth="1"/>
    <col min="4" max="4" width="15.21875" style="10" bestFit="1" customWidth="1"/>
    <col min="5" max="5" width="23" style="13" bestFit="1" customWidth="1"/>
    <col min="6" max="6" width="13.5546875" style="14" bestFit="1" customWidth="1"/>
    <col min="7" max="7" width="14.21875" style="13" customWidth="1"/>
    <col min="8" max="16384" width="9.21875" style="9"/>
  </cols>
  <sheetData>
    <row r="1" spans="1:9" s="1" customFormat="1" ht="13.8" x14ac:dyDescent="0.2">
      <c r="A1" s="77" t="s">
        <v>1205</v>
      </c>
      <c r="B1" s="78"/>
      <c r="C1" s="78"/>
      <c r="D1" s="78"/>
      <c r="E1" s="78"/>
      <c r="F1" s="78"/>
      <c r="G1" s="78"/>
    </row>
    <row r="2" spans="1:9" s="1" customFormat="1" ht="12" x14ac:dyDescent="0.25">
      <c r="A2" s="65" t="s">
        <v>1109</v>
      </c>
      <c r="D2" s="6"/>
      <c r="E2" s="7"/>
      <c r="F2" s="12"/>
      <c r="G2" s="13"/>
    </row>
    <row r="3" spans="1:9" s="1" customFormat="1" ht="12" x14ac:dyDescent="0.2">
      <c r="A3" s="11" t="s">
        <v>7</v>
      </c>
      <c r="B3" s="2"/>
      <c r="C3" s="3"/>
      <c r="D3" s="4"/>
      <c r="E3" s="5"/>
      <c r="F3" s="12"/>
      <c r="G3" s="13"/>
    </row>
    <row r="4" spans="1:9" s="1" customFormat="1" ht="17.55" customHeight="1" x14ac:dyDescent="0.2">
      <c r="A4" s="8" t="s">
        <v>2</v>
      </c>
      <c r="B4" s="8" t="s">
        <v>0</v>
      </c>
      <c r="C4" s="17" t="s">
        <v>801</v>
      </c>
      <c r="D4" s="16" t="s">
        <v>1</v>
      </c>
      <c r="E4" s="15" t="s">
        <v>3</v>
      </c>
      <c r="F4" s="15" t="s">
        <v>4</v>
      </c>
      <c r="G4" s="15" t="s">
        <v>6</v>
      </c>
    </row>
    <row r="5" spans="1:9" x14ac:dyDescent="0.2">
      <c r="A5" s="21" t="s">
        <v>31</v>
      </c>
      <c r="B5" s="22"/>
      <c r="C5" s="22"/>
      <c r="D5" s="23"/>
      <c r="E5" s="24"/>
      <c r="F5" s="25"/>
      <c r="G5" s="24"/>
    </row>
    <row r="6" spans="1:9" x14ac:dyDescent="0.2">
      <c r="A6" s="26" t="s">
        <v>32</v>
      </c>
      <c r="B6" s="27"/>
      <c r="C6" s="27"/>
      <c r="D6" s="28"/>
      <c r="E6" s="29"/>
      <c r="F6" s="30"/>
      <c r="G6" s="29"/>
    </row>
    <row r="7" spans="1:9" x14ac:dyDescent="0.2">
      <c r="A7" s="27" t="s">
        <v>1162</v>
      </c>
      <c r="B7" s="27" t="s">
        <v>1163</v>
      </c>
      <c r="C7" s="27" t="s">
        <v>1119</v>
      </c>
      <c r="D7" s="31">
        <v>10140</v>
      </c>
      <c r="E7" s="29">
        <v>21982.46544</v>
      </c>
      <c r="F7" s="30">
        <v>68.2092900491797</v>
      </c>
      <c r="G7" s="29">
        <v>8.1674000000000007</v>
      </c>
    </row>
    <row r="8" spans="1:9" x14ac:dyDescent="0.2">
      <c r="A8" s="27" t="s">
        <v>1117</v>
      </c>
      <c r="B8" s="27" t="s">
        <v>1118</v>
      </c>
      <c r="C8" s="27" t="s">
        <v>1119</v>
      </c>
      <c r="D8" s="31">
        <v>4233</v>
      </c>
      <c r="E8" s="29">
        <v>9245.3460959999993</v>
      </c>
      <c r="F8" s="30">
        <v>28.687341517190401</v>
      </c>
      <c r="G8" s="29">
        <v>8.3675999999999995</v>
      </c>
    </row>
    <row r="9" spans="1:9" x14ac:dyDescent="0.2">
      <c r="A9" s="26" t="s">
        <v>33</v>
      </c>
      <c r="B9" s="26"/>
      <c r="C9" s="26"/>
      <c r="D9" s="32"/>
      <c r="E9" s="33">
        <f>SUM(E6:E8)</f>
        <v>31227.811536000001</v>
      </c>
      <c r="F9" s="34">
        <f>SUM(F6:F8)</f>
        <v>96.896631566370104</v>
      </c>
      <c r="G9" s="33"/>
      <c r="H9" s="18"/>
      <c r="I9" s="18"/>
    </row>
    <row r="10" spans="1:9" x14ac:dyDescent="0.2">
      <c r="A10" s="27"/>
      <c r="B10" s="27"/>
      <c r="C10" s="27"/>
      <c r="D10" s="28"/>
      <c r="E10" s="29"/>
      <c r="F10" s="30"/>
      <c r="G10" s="29"/>
    </row>
    <row r="11" spans="1:9" x14ac:dyDescent="0.2">
      <c r="A11" s="26" t="s">
        <v>1101</v>
      </c>
      <c r="B11" s="27"/>
      <c r="C11" s="27"/>
      <c r="D11" s="28"/>
      <c r="E11" s="29"/>
      <c r="F11" s="30"/>
      <c r="G11" s="29"/>
    </row>
    <row r="12" spans="1:9" x14ac:dyDescent="0.2">
      <c r="A12" s="27" t="s">
        <v>1206</v>
      </c>
      <c r="B12" s="27" t="s">
        <v>1207</v>
      </c>
      <c r="C12" s="27" t="s">
        <v>1122</v>
      </c>
      <c r="D12" s="31">
        <v>750</v>
      </c>
      <c r="E12" s="29">
        <v>0</v>
      </c>
      <c r="F12" s="29">
        <v>0</v>
      </c>
      <c r="G12" s="29">
        <v>0</v>
      </c>
    </row>
    <row r="13" spans="1:9" x14ac:dyDescent="0.2">
      <c r="A13" s="27" t="s">
        <v>1166</v>
      </c>
      <c r="B13" s="27" t="s">
        <v>1167</v>
      </c>
      <c r="C13" s="27" t="s">
        <v>1122</v>
      </c>
      <c r="D13" s="31">
        <v>150</v>
      </c>
      <c r="E13" s="29">
        <v>0</v>
      </c>
      <c r="F13" s="29">
        <v>0</v>
      </c>
      <c r="G13" s="29">
        <v>0</v>
      </c>
    </row>
    <row r="14" spans="1:9" x14ac:dyDescent="0.2">
      <c r="A14" s="26" t="s">
        <v>33</v>
      </c>
      <c r="B14" s="26"/>
      <c r="C14" s="26"/>
      <c r="D14" s="32"/>
      <c r="E14" s="33">
        <f>SUM(E11:E13)</f>
        <v>0</v>
      </c>
      <c r="F14" s="33">
        <f>SUM(F11:F13)</f>
        <v>0</v>
      </c>
      <c r="G14" s="33"/>
      <c r="H14" s="18"/>
      <c r="I14" s="18"/>
    </row>
    <row r="15" spans="1:9" x14ac:dyDescent="0.2">
      <c r="A15" s="27"/>
      <c r="B15" s="27"/>
      <c r="C15" s="27"/>
      <c r="D15" s="28"/>
      <c r="E15" s="29"/>
      <c r="F15" s="30"/>
      <c r="G15" s="29"/>
    </row>
    <row r="16" spans="1:9" x14ac:dyDescent="0.2">
      <c r="A16" s="26" t="s">
        <v>34</v>
      </c>
      <c r="B16" s="27"/>
      <c r="C16" s="27"/>
      <c r="D16" s="28"/>
      <c r="E16" s="29"/>
      <c r="F16" s="30"/>
      <c r="G16" s="29"/>
    </row>
    <row r="17" spans="1:9" x14ac:dyDescent="0.2">
      <c r="A17" s="27" t="s">
        <v>1127</v>
      </c>
      <c r="B17" s="27" t="s">
        <v>1128</v>
      </c>
      <c r="C17" s="27" t="s">
        <v>1129</v>
      </c>
      <c r="D17" s="31">
        <v>12222.424000000001</v>
      </c>
      <c r="E17" s="29">
        <v>420.81055379999998</v>
      </c>
      <c r="F17" s="30">
        <v>1.3057311154767399</v>
      </c>
      <c r="G17" s="29">
        <v>3.0895000000000001</v>
      </c>
    </row>
    <row r="18" spans="1:9" x14ac:dyDescent="0.2">
      <c r="A18" s="26" t="s">
        <v>33</v>
      </c>
      <c r="B18" s="26"/>
      <c r="C18" s="26"/>
      <c r="D18" s="32"/>
      <c r="E18" s="33">
        <f>SUM(E17:E17)</f>
        <v>420.81055379999998</v>
      </c>
      <c r="F18" s="34">
        <f>SUM(F17:F17)</f>
        <v>1.3057311154767399</v>
      </c>
      <c r="G18" s="33"/>
      <c r="H18" s="18"/>
      <c r="I18" s="18"/>
    </row>
    <row r="19" spans="1:9" x14ac:dyDescent="0.2">
      <c r="A19" s="27"/>
      <c r="B19" s="27"/>
      <c r="C19" s="27"/>
      <c r="D19" s="28"/>
      <c r="E19" s="29"/>
      <c r="F19" s="30"/>
      <c r="G19" s="29"/>
    </row>
    <row r="20" spans="1:9" x14ac:dyDescent="0.2">
      <c r="A20" s="26" t="s">
        <v>35</v>
      </c>
      <c r="B20" s="26"/>
      <c r="C20" s="26"/>
      <c r="D20" s="32"/>
      <c r="E20" s="33">
        <f>E9+E14+E18</f>
        <v>31648.622089800003</v>
      </c>
      <c r="F20" s="34">
        <f>F9+F14+F18</f>
        <v>98.20236268184685</v>
      </c>
      <c r="G20" s="33"/>
      <c r="H20" s="18"/>
      <c r="I20" s="18"/>
    </row>
    <row r="21" spans="1:9" x14ac:dyDescent="0.2">
      <c r="A21" s="26"/>
      <c r="B21" s="26"/>
      <c r="C21" s="26"/>
      <c r="D21" s="32"/>
      <c r="E21" s="33"/>
      <c r="F21" s="34"/>
      <c r="G21" s="33"/>
      <c r="H21" s="18"/>
      <c r="I21" s="18"/>
    </row>
    <row r="22" spans="1:9" x14ac:dyDescent="0.2">
      <c r="A22" s="26" t="s">
        <v>37</v>
      </c>
      <c r="B22" s="26"/>
      <c r="C22" s="26"/>
      <c r="D22" s="32"/>
      <c r="E22" s="33">
        <f>E24-(E9+E14+E18)</f>
        <v>579.34190769999623</v>
      </c>
      <c r="F22" s="34">
        <f>F24-(F9+F14+F18)</f>
        <v>1.79763731815315</v>
      </c>
      <c r="G22" s="33"/>
      <c r="H22" s="18"/>
      <c r="I22" s="18"/>
    </row>
    <row r="23" spans="1:9" x14ac:dyDescent="0.2">
      <c r="A23" s="26"/>
      <c r="B23" s="26"/>
      <c r="C23" s="26"/>
      <c r="D23" s="32"/>
      <c r="E23" s="33"/>
      <c r="F23" s="34"/>
      <c r="G23" s="33"/>
      <c r="H23" s="18"/>
      <c r="I23" s="18"/>
    </row>
    <row r="24" spans="1:9" x14ac:dyDescent="0.2">
      <c r="A24" s="35" t="s">
        <v>36</v>
      </c>
      <c r="B24" s="35"/>
      <c r="C24" s="35"/>
      <c r="D24" s="36"/>
      <c r="E24" s="37">
        <v>32227.963997499999</v>
      </c>
      <c r="F24" s="38">
        <v>100</v>
      </c>
      <c r="G24" s="37"/>
      <c r="H24" s="18"/>
      <c r="I24" s="18"/>
    </row>
    <row r="26" spans="1:9" x14ac:dyDescent="0.2">
      <c r="A26" s="18" t="s">
        <v>38</v>
      </c>
    </row>
    <row r="27" spans="1:9" x14ac:dyDescent="0.2">
      <c r="A27" s="48" t="s">
        <v>1130</v>
      </c>
    </row>
    <row r="29" spans="1:9" x14ac:dyDescent="0.2">
      <c r="A29" s="18" t="s">
        <v>39</v>
      </c>
    </row>
    <row r="30" spans="1:9" x14ac:dyDescent="0.2">
      <c r="A30" s="18" t="s">
        <v>40</v>
      </c>
    </row>
    <row r="31" spans="1:9" x14ac:dyDescent="0.2">
      <c r="A31" s="18" t="s">
        <v>41</v>
      </c>
      <c r="B31" s="18"/>
      <c r="C31" s="39" t="s">
        <v>43</v>
      </c>
      <c r="D31" s="19" t="s">
        <v>42</v>
      </c>
    </row>
    <row r="32" spans="1:9" x14ac:dyDescent="0.2">
      <c r="A32" s="9" t="s">
        <v>62</v>
      </c>
      <c r="C32" s="40">
        <v>21.000900000000001</v>
      </c>
      <c r="D32" s="40">
        <v>22.6648</v>
      </c>
    </row>
    <row r="33" spans="1:7" x14ac:dyDescent="0.2">
      <c r="A33" s="9" t="s">
        <v>84</v>
      </c>
      <c r="C33" s="40">
        <v>11.261699999999999</v>
      </c>
      <c r="D33" s="40">
        <v>12.154</v>
      </c>
    </row>
    <row r="34" spans="1:7" x14ac:dyDescent="0.2">
      <c r="A34" s="9" t="s">
        <v>65</v>
      </c>
      <c r="C34" s="40">
        <v>22.3704</v>
      </c>
      <c r="D34" s="40">
        <v>24.142800000000001</v>
      </c>
    </row>
    <row r="35" spans="1:7" x14ac:dyDescent="0.2">
      <c r="A35" s="9" t="s">
        <v>85</v>
      </c>
      <c r="C35" s="40">
        <v>12.2597</v>
      </c>
      <c r="D35" s="40">
        <v>13.2311</v>
      </c>
    </row>
    <row r="37" spans="1:7" x14ac:dyDescent="0.2">
      <c r="A37" s="9" t="s">
        <v>44</v>
      </c>
    </row>
    <row r="39" spans="1:7" x14ac:dyDescent="0.2">
      <c r="A39" s="18" t="s">
        <v>45</v>
      </c>
      <c r="D39" s="41" t="s">
        <v>46</v>
      </c>
    </row>
    <row r="41" spans="1:7" x14ac:dyDescent="0.2">
      <c r="A41" s="18" t="s">
        <v>856</v>
      </c>
      <c r="D41" s="42">
        <v>4.3247113104931501</v>
      </c>
      <c r="E41" s="13" t="s">
        <v>47</v>
      </c>
    </row>
    <row r="43" spans="1:7" x14ac:dyDescent="0.2">
      <c r="A43" s="18" t="s">
        <v>761</v>
      </c>
      <c r="D43" s="41" t="s">
        <v>46</v>
      </c>
    </row>
    <row r="44" spans="1:7" x14ac:dyDescent="0.2">
      <c r="A44" s="9" t="s">
        <v>759</v>
      </c>
    </row>
    <row r="45" spans="1:7" x14ac:dyDescent="0.2">
      <c r="A45" s="50" t="s">
        <v>760</v>
      </c>
    </row>
    <row r="47" spans="1:7" ht="25.5" customHeight="1" x14ac:dyDescent="0.3">
      <c r="A47" s="89" t="s">
        <v>1208</v>
      </c>
      <c r="B47" s="90"/>
      <c r="C47" s="90"/>
      <c r="D47" s="90"/>
      <c r="E47" s="90"/>
      <c r="F47" s="90"/>
      <c r="G47" s="90"/>
    </row>
    <row r="49" spans="1:7" ht="35.25" customHeight="1" x14ac:dyDescent="0.3">
      <c r="A49" s="89" t="s">
        <v>1209</v>
      </c>
      <c r="B49" s="90"/>
      <c r="C49" s="90"/>
      <c r="D49" s="90"/>
      <c r="E49" s="90"/>
      <c r="F49" s="90"/>
      <c r="G49" s="90"/>
    </row>
    <row r="51" spans="1:7" ht="47.25" customHeight="1" x14ac:dyDescent="0.3">
      <c r="A51" s="89" t="s">
        <v>1210</v>
      </c>
      <c r="B51" s="90"/>
      <c r="C51" s="90"/>
      <c r="D51" s="90"/>
      <c r="E51" s="90"/>
      <c r="F51" s="90"/>
      <c r="G51" s="90"/>
    </row>
    <row r="52" spans="1:7" x14ac:dyDescent="0.2">
      <c r="A52" s="51" t="s">
        <v>1135</v>
      </c>
    </row>
    <row r="54" spans="1:7" ht="24.75" customHeight="1" x14ac:dyDescent="0.3">
      <c r="A54" s="89" t="s">
        <v>1136</v>
      </c>
      <c r="B54" s="90"/>
      <c r="C54" s="90"/>
      <c r="D54" s="90"/>
      <c r="E54" s="90"/>
      <c r="F54" s="90"/>
      <c r="G54" s="90"/>
    </row>
    <row r="56" spans="1:7" x14ac:dyDescent="0.2">
      <c r="A56" s="18" t="s">
        <v>1137</v>
      </c>
    </row>
    <row r="57" spans="1:7" x14ac:dyDescent="0.2">
      <c r="A57" s="18"/>
    </row>
    <row r="58" spans="1:7" x14ac:dyDescent="0.2">
      <c r="A58" s="48" t="s">
        <v>798</v>
      </c>
    </row>
    <row r="59" spans="1:7" x14ac:dyDescent="0.2">
      <c r="A59" s="48"/>
    </row>
    <row r="60" spans="1:7" x14ac:dyDescent="0.2">
      <c r="A60" s="51"/>
    </row>
    <row r="61" spans="1:7" x14ac:dyDescent="0.2">
      <c r="A61" s="52"/>
    </row>
    <row r="62" spans="1:7" x14ac:dyDescent="0.2">
      <c r="A62" s="52"/>
    </row>
    <row r="63" spans="1:7" x14ac:dyDescent="0.2">
      <c r="A63" s="52"/>
    </row>
    <row r="64" spans="1:7" x14ac:dyDescent="0.2">
      <c r="A64" s="52"/>
    </row>
    <row r="65" spans="1:1" x14ac:dyDescent="0.2">
      <c r="A65" s="52"/>
    </row>
    <row r="66" spans="1:1" x14ac:dyDescent="0.2">
      <c r="A66" s="52"/>
    </row>
    <row r="67" spans="1:1" x14ac:dyDescent="0.2">
      <c r="A67" s="52"/>
    </row>
    <row r="68" spans="1:1" x14ac:dyDescent="0.2">
      <c r="A68" s="52"/>
    </row>
    <row r="69" spans="1:1" x14ac:dyDescent="0.2">
      <c r="A69" s="52"/>
    </row>
    <row r="70" spans="1:1" x14ac:dyDescent="0.2">
      <c r="A70" s="52"/>
    </row>
    <row r="71" spans="1:1" x14ac:dyDescent="0.2">
      <c r="A71" s="52"/>
    </row>
    <row r="72" spans="1:1" x14ac:dyDescent="0.2">
      <c r="A72" s="48" t="s">
        <v>1211</v>
      </c>
    </row>
    <row r="73" spans="1:1" x14ac:dyDescent="0.2">
      <c r="A73" s="52"/>
    </row>
    <row r="74" spans="1:1" x14ac:dyDescent="0.2">
      <c r="A74" s="48" t="s">
        <v>859</v>
      </c>
    </row>
    <row r="75" spans="1:1" x14ac:dyDescent="0.2">
      <c r="A75" s="52"/>
    </row>
    <row r="76" spans="1:1" x14ac:dyDescent="0.2">
      <c r="A76" s="52"/>
    </row>
    <row r="77" spans="1:1" x14ac:dyDescent="0.2">
      <c r="A77" s="52"/>
    </row>
    <row r="78" spans="1:1" x14ac:dyDescent="0.2">
      <c r="A78" s="52"/>
    </row>
    <row r="79" spans="1:1" x14ac:dyDescent="0.2">
      <c r="A79" s="52"/>
    </row>
    <row r="80" spans="1:1" x14ac:dyDescent="0.2">
      <c r="A80" s="52"/>
    </row>
    <row r="81" spans="1:9" x14ac:dyDescent="0.2">
      <c r="A81" s="52"/>
    </row>
    <row r="82" spans="1:9" x14ac:dyDescent="0.2">
      <c r="A82" s="52"/>
    </row>
    <row r="83" spans="1:9" x14ac:dyDescent="0.2">
      <c r="A83" s="52"/>
    </row>
    <row r="84" spans="1:9" x14ac:dyDescent="0.2">
      <c r="A84" s="52"/>
    </row>
    <row r="85" spans="1:9" x14ac:dyDescent="0.2">
      <c r="A85" s="52"/>
    </row>
    <row r="86" spans="1:9" x14ac:dyDescent="0.2">
      <c r="A86" s="51"/>
    </row>
    <row r="87" spans="1:9" x14ac:dyDescent="0.2">
      <c r="A87" s="18" t="s">
        <v>789</v>
      </c>
    </row>
    <row r="88" spans="1:9" x14ac:dyDescent="0.2">
      <c r="A88" s="18"/>
    </row>
    <row r="89" spans="1:9" s="1" customFormat="1" ht="13.8" x14ac:dyDescent="0.2">
      <c r="A89" s="77" t="s">
        <v>1212</v>
      </c>
      <c r="B89" s="78"/>
      <c r="C89" s="78"/>
      <c r="D89" s="78"/>
      <c r="E89" s="78"/>
      <c r="F89" s="78"/>
      <c r="G89" s="78"/>
    </row>
    <row r="90" spans="1:9" x14ac:dyDescent="0.2">
      <c r="A90" s="18" t="s">
        <v>7</v>
      </c>
    </row>
    <row r="91" spans="1:9" s="1" customFormat="1" ht="17.55" customHeight="1" x14ac:dyDescent="0.2">
      <c r="A91" s="8" t="s">
        <v>2</v>
      </c>
      <c r="B91" s="8" t="s">
        <v>0</v>
      </c>
      <c r="C91" s="17" t="s">
        <v>801</v>
      </c>
      <c r="D91" s="16" t="s">
        <v>1</v>
      </c>
      <c r="E91" s="15" t="s">
        <v>3</v>
      </c>
      <c r="F91" s="15" t="s">
        <v>4</v>
      </c>
      <c r="G91" s="15" t="s">
        <v>6</v>
      </c>
    </row>
    <row r="92" spans="1:9" x14ac:dyDescent="0.2">
      <c r="A92" s="21" t="s">
        <v>31</v>
      </c>
      <c r="B92" s="22"/>
      <c r="C92" s="22"/>
      <c r="D92" s="23"/>
      <c r="E92" s="24"/>
      <c r="F92" s="25"/>
      <c r="G92" s="24"/>
    </row>
    <row r="93" spans="1:9" x14ac:dyDescent="0.2">
      <c r="A93" s="26" t="s">
        <v>32</v>
      </c>
      <c r="B93" s="27"/>
      <c r="C93" s="27"/>
      <c r="D93" s="28"/>
      <c r="E93" s="29"/>
      <c r="F93" s="30"/>
      <c r="G93" s="29"/>
    </row>
    <row r="94" spans="1:9" x14ac:dyDescent="0.2">
      <c r="A94" s="27" t="s">
        <v>1139</v>
      </c>
      <c r="B94" s="27" t="s">
        <v>1140</v>
      </c>
      <c r="C94" s="27" t="s">
        <v>1141</v>
      </c>
      <c r="D94" s="31">
        <v>3370</v>
      </c>
      <c r="E94" s="29">
        <v>0</v>
      </c>
      <c r="F94" s="30">
        <v>100</v>
      </c>
      <c r="G94" s="29">
        <v>0</v>
      </c>
    </row>
    <row r="95" spans="1:9" x14ac:dyDescent="0.2">
      <c r="A95" s="26" t="s">
        <v>33</v>
      </c>
      <c r="B95" s="26"/>
      <c r="C95" s="26"/>
      <c r="D95" s="32"/>
      <c r="E95" s="33">
        <v>0</v>
      </c>
      <c r="F95" s="34">
        <v>100</v>
      </c>
      <c r="G95" s="33"/>
      <c r="H95" s="18"/>
      <c r="I95" s="18"/>
    </row>
    <row r="96" spans="1:9" x14ac:dyDescent="0.2">
      <c r="A96" s="27"/>
      <c r="B96" s="27"/>
      <c r="C96" s="27"/>
      <c r="D96" s="28"/>
      <c r="E96" s="29"/>
      <c r="F96" s="30"/>
      <c r="G96" s="29"/>
    </row>
    <row r="97" spans="1:9" x14ac:dyDescent="0.2">
      <c r="A97" s="26" t="s">
        <v>35</v>
      </c>
      <c r="B97" s="26"/>
      <c r="C97" s="26"/>
      <c r="D97" s="32"/>
      <c r="E97" s="33">
        <v>0</v>
      </c>
      <c r="F97" s="34">
        <v>100</v>
      </c>
      <c r="G97" s="33"/>
      <c r="H97" s="18"/>
      <c r="I97" s="18"/>
    </row>
    <row r="98" spans="1:9" x14ac:dyDescent="0.2">
      <c r="A98" s="26"/>
      <c r="B98" s="26"/>
      <c r="C98" s="26"/>
      <c r="D98" s="32"/>
      <c r="E98" s="33"/>
      <c r="F98" s="34"/>
      <c r="G98" s="33"/>
      <c r="H98" s="18"/>
      <c r="I98" s="18"/>
    </row>
    <row r="99" spans="1:9" x14ac:dyDescent="0.2">
      <c r="A99" s="26" t="s">
        <v>37</v>
      </c>
      <c r="B99" s="26"/>
      <c r="C99" s="26"/>
      <c r="D99" s="32"/>
      <c r="E99" s="33">
        <v>3.9999999999999998E-7</v>
      </c>
      <c r="F99" s="34">
        <v>0</v>
      </c>
      <c r="G99" s="33"/>
      <c r="H99" s="18"/>
      <c r="I99" s="18"/>
    </row>
    <row r="100" spans="1:9" x14ac:dyDescent="0.2">
      <c r="A100" s="26"/>
      <c r="B100" s="26"/>
      <c r="C100" s="26"/>
      <c r="D100" s="32"/>
      <c r="E100" s="33"/>
      <c r="F100" s="34"/>
      <c r="G100" s="33"/>
      <c r="H100" s="18"/>
      <c r="I100" s="18"/>
    </row>
    <row r="101" spans="1:9" x14ac:dyDescent="0.2">
      <c r="A101" s="35" t="s">
        <v>36</v>
      </c>
      <c r="B101" s="35"/>
      <c r="C101" s="35"/>
      <c r="D101" s="36"/>
      <c r="E101" s="37">
        <v>3.9999999999999998E-7</v>
      </c>
      <c r="F101" s="38">
        <v>100</v>
      </c>
      <c r="G101" s="37"/>
      <c r="H101" s="18"/>
      <c r="I101" s="18"/>
    </row>
    <row r="103" spans="1:9" x14ac:dyDescent="0.2">
      <c r="A103" s="18" t="s">
        <v>38</v>
      </c>
    </row>
    <row r="104" spans="1:9" x14ac:dyDescent="0.2">
      <c r="A104" s="48" t="s">
        <v>1130</v>
      </c>
    </row>
    <row r="105" spans="1:9" x14ac:dyDescent="0.2">
      <c r="A105" s="18" t="s">
        <v>1142</v>
      </c>
    </row>
    <row r="107" spans="1:9" x14ac:dyDescent="0.2">
      <c r="A107" s="18" t="s">
        <v>39</v>
      </c>
    </row>
    <row r="108" spans="1:9" x14ac:dyDescent="0.2">
      <c r="A108" s="18" t="s">
        <v>40</v>
      </c>
    </row>
    <row r="109" spans="1:9" x14ac:dyDescent="0.2">
      <c r="A109" s="18" t="s">
        <v>41</v>
      </c>
      <c r="B109" s="18"/>
      <c r="C109" s="39" t="s">
        <v>43</v>
      </c>
      <c r="D109" s="19" t="s">
        <v>42</v>
      </c>
    </row>
    <row r="110" spans="1:9" x14ac:dyDescent="0.2">
      <c r="A110" s="9" t="s">
        <v>62</v>
      </c>
      <c r="C110" s="40">
        <v>0</v>
      </c>
      <c r="D110" s="40">
        <v>0</v>
      </c>
    </row>
    <row r="111" spans="1:9" x14ac:dyDescent="0.2">
      <c r="A111" s="9" t="s">
        <v>84</v>
      </c>
      <c r="C111" s="40">
        <v>0</v>
      </c>
      <c r="D111" s="40">
        <v>0</v>
      </c>
    </row>
    <row r="112" spans="1:9" x14ac:dyDescent="0.2">
      <c r="A112" s="9" t="s">
        <v>65</v>
      </c>
      <c r="C112" s="40">
        <v>0</v>
      </c>
      <c r="D112" s="40">
        <v>0</v>
      </c>
    </row>
    <row r="113" spans="1:9" x14ac:dyDescent="0.2">
      <c r="A113" s="9" t="s">
        <v>85</v>
      </c>
      <c r="C113" s="40">
        <v>0</v>
      </c>
      <c r="D113" s="40">
        <v>0</v>
      </c>
    </row>
    <row r="115" spans="1:9" x14ac:dyDescent="0.2">
      <c r="A115" s="9" t="s">
        <v>44</v>
      </c>
    </row>
    <row r="117" spans="1:9" x14ac:dyDescent="0.2">
      <c r="A117" s="18" t="s">
        <v>1214</v>
      </c>
      <c r="D117" s="41" t="s">
        <v>46</v>
      </c>
    </row>
    <row r="118" spans="1:9" x14ac:dyDescent="0.2">
      <c r="A118" s="9" t="s">
        <v>759</v>
      </c>
    </row>
    <row r="119" spans="1:9" x14ac:dyDescent="0.2">
      <c r="A119" s="50" t="s">
        <v>760</v>
      </c>
    </row>
    <row r="121" spans="1:9" s="1" customFormat="1" ht="13.8" x14ac:dyDescent="0.2">
      <c r="A121" s="77" t="s">
        <v>1213</v>
      </c>
      <c r="B121" s="78"/>
      <c r="C121" s="78"/>
      <c r="D121" s="78"/>
      <c r="E121" s="78"/>
      <c r="F121" s="78"/>
      <c r="G121" s="78"/>
    </row>
    <row r="122" spans="1:9" x14ac:dyDescent="0.2">
      <c r="A122" s="18" t="s">
        <v>7</v>
      </c>
    </row>
    <row r="123" spans="1:9" s="1" customFormat="1" ht="17.55" customHeight="1" x14ac:dyDescent="0.2">
      <c r="A123" s="8" t="s">
        <v>2</v>
      </c>
      <c r="B123" s="8" t="s">
        <v>0</v>
      </c>
      <c r="C123" s="17" t="s">
        <v>801</v>
      </c>
      <c r="D123" s="16" t="s">
        <v>1</v>
      </c>
      <c r="E123" s="15" t="s">
        <v>3</v>
      </c>
      <c r="F123" s="15" t="s">
        <v>4</v>
      </c>
      <c r="G123" s="15" t="s">
        <v>6</v>
      </c>
    </row>
    <row r="124" spans="1:9" x14ac:dyDescent="0.2">
      <c r="A124" s="21" t="s">
        <v>31</v>
      </c>
      <c r="B124" s="22"/>
      <c r="C124" s="22"/>
      <c r="D124" s="23"/>
      <c r="E124" s="24"/>
      <c r="F124" s="25"/>
      <c r="G124" s="24"/>
    </row>
    <row r="125" spans="1:9" x14ac:dyDescent="0.2">
      <c r="A125" s="26" t="s">
        <v>32</v>
      </c>
      <c r="B125" s="27"/>
      <c r="C125" s="27"/>
      <c r="D125" s="28"/>
      <c r="E125" s="29"/>
      <c r="F125" s="30"/>
      <c r="G125" s="29"/>
    </row>
    <row r="126" spans="1:9" ht="20.399999999999999" x14ac:dyDescent="0.2">
      <c r="A126" s="27" t="s">
        <v>1144</v>
      </c>
      <c r="B126" s="27" t="s">
        <v>1145</v>
      </c>
      <c r="C126" s="56" t="s">
        <v>1146</v>
      </c>
      <c r="D126" s="31">
        <v>1695</v>
      </c>
      <c r="E126" s="29">
        <v>0</v>
      </c>
      <c r="F126" s="71">
        <v>100</v>
      </c>
      <c r="G126" s="29">
        <v>0</v>
      </c>
    </row>
    <row r="127" spans="1:9" x14ac:dyDescent="0.2">
      <c r="A127" s="26" t="s">
        <v>33</v>
      </c>
      <c r="B127" s="26"/>
      <c r="C127" s="26"/>
      <c r="D127" s="32"/>
      <c r="E127" s="33">
        <f>SUM(E125:E126)</f>
        <v>0</v>
      </c>
      <c r="F127" s="72">
        <f>SUM(F125:F126)</f>
        <v>100</v>
      </c>
      <c r="G127" s="33"/>
      <c r="H127" s="18"/>
      <c r="I127" s="18"/>
    </row>
    <row r="128" spans="1:9" x14ac:dyDescent="0.2">
      <c r="A128" s="27"/>
      <c r="B128" s="27"/>
      <c r="C128" s="27"/>
      <c r="D128" s="28"/>
      <c r="E128" s="29"/>
      <c r="F128" s="73"/>
      <c r="G128" s="29"/>
    </row>
    <row r="129" spans="1:9" x14ac:dyDescent="0.2">
      <c r="A129" s="26" t="s">
        <v>35</v>
      </c>
      <c r="B129" s="26"/>
      <c r="C129" s="26"/>
      <c r="D129" s="32"/>
      <c r="E129" s="33">
        <f>E127</f>
        <v>0</v>
      </c>
      <c r="F129" s="72">
        <f>F127</f>
        <v>100</v>
      </c>
      <c r="G129" s="33"/>
      <c r="H129" s="18"/>
      <c r="I129" s="18"/>
    </row>
    <row r="130" spans="1:9" x14ac:dyDescent="0.2">
      <c r="A130" s="26"/>
      <c r="B130" s="26"/>
      <c r="C130" s="26"/>
      <c r="D130" s="32"/>
      <c r="E130" s="33"/>
      <c r="F130" s="72"/>
      <c r="G130" s="33"/>
      <c r="H130" s="18"/>
      <c r="I130" s="18"/>
    </row>
    <row r="131" spans="1:9" x14ac:dyDescent="0.2">
      <c r="A131" s="26" t="s">
        <v>37</v>
      </c>
      <c r="B131" s="26"/>
      <c r="C131" s="26"/>
      <c r="D131" s="32"/>
      <c r="E131" s="33">
        <f>E133-(E127)</f>
        <v>3.9999999999999998E-7</v>
      </c>
      <c r="F131" s="34">
        <v>0</v>
      </c>
      <c r="G131" s="33"/>
      <c r="H131" s="18"/>
      <c r="I131" s="18"/>
    </row>
    <row r="132" spans="1:9" x14ac:dyDescent="0.2">
      <c r="A132" s="26"/>
      <c r="B132" s="26"/>
      <c r="C132" s="26"/>
      <c r="D132" s="32"/>
      <c r="E132" s="33"/>
      <c r="F132" s="72"/>
      <c r="G132" s="33"/>
      <c r="H132" s="18"/>
      <c r="I132" s="18"/>
    </row>
    <row r="133" spans="1:9" x14ac:dyDescent="0.2">
      <c r="A133" s="35" t="s">
        <v>36</v>
      </c>
      <c r="B133" s="35"/>
      <c r="C133" s="35"/>
      <c r="D133" s="36"/>
      <c r="E133" s="37">
        <v>3.9999999999999998E-7</v>
      </c>
      <c r="F133" s="74">
        <v>100</v>
      </c>
      <c r="G133" s="37"/>
      <c r="H133" s="18"/>
      <c r="I133" s="18"/>
    </row>
    <row r="135" spans="1:9" x14ac:dyDescent="0.2">
      <c r="A135" s="18" t="s">
        <v>38</v>
      </c>
    </row>
    <row r="136" spans="1:9" x14ac:dyDescent="0.2">
      <c r="A136" s="18" t="s">
        <v>1130</v>
      </c>
    </row>
    <row r="137" spans="1:9" x14ac:dyDescent="0.2">
      <c r="A137" s="18" t="s">
        <v>1147</v>
      </c>
    </row>
    <row r="139" spans="1:9" x14ac:dyDescent="0.2">
      <c r="A139" s="18" t="s">
        <v>39</v>
      </c>
    </row>
    <row r="140" spans="1:9" x14ac:dyDescent="0.2">
      <c r="A140" s="18" t="s">
        <v>40</v>
      </c>
    </row>
    <row r="141" spans="1:9" x14ac:dyDescent="0.2">
      <c r="A141" s="18" t="s">
        <v>41</v>
      </c>
      <c r="B141" s="18"/>
      <c r="C141" s="39" t="s">
        <v>43</v>
      </c>
      <c r="D141" s="19" t="s">
        <v>42</v>
      </c>
    </row>
    <row r="142" spans="1:9" x14ac:dyDescent="0.2">
      <c r="A142" s="9" t="s">
        <v>62</v>
      </c>
      <c r="C142" s="40">
        <v>0</v>
      </c>
      <c r="D142" s="40">
        <v>0</v>
      </c>
    </row>
    <row r="143" spans="1:9" x14ac:dyDescent="0.2">
      <c r="A143" s="9" t="s">
        <v>84</v>
      </c>
      <c r="C143" s="40">
        <v>0</v>
      </c>
      <c r="D143" s="40">
        <v>0</v>
      </c>
    </row>
    <row r="144" spans="1:9" x14ac:dyDescent="0.2">
      <c r="A144" s="9" t="s">
        <v>65</v>
      </c>
      <c r="C144" s="40">
        <v>0</v>
      </c>
      <c r="D144" s="40">
        <v>0</v>
      </c>
    </row>
    <row r="145" spans="1:4" x14ac:dyDescent="0.2">
      <c r="A145" s="9" t="s">
        <v>85</v>
      </c>
      <c r="C145" s="40">
        <v>0</v>
      </c>
      <c r="D145" s="40">
        <v>0</v>
      </c>
    </row>
    <row r="147" spans="1:4" x14ac:dyDescent="0.2">
      <c r="A147" s="9" t="s">
        <v>44</v>
      </c>
    </row>
    <row r="149" spans="1:4" x14ac:dyDescent="0.2">
      <c r="A149" s="18" t="s">
        <v>1214</v>
      </c>
      <c r="D149" s="41" t="s">
        <v>46</v>
      </c>
    </row>
    <row r="150" spans="1:4" x14ac:dyDescent="0.2">
      <c r="A150" s="9" t="s">
        <v>759</v>
      </c>
    </row>
    <row r="151" spans="1:4" x14ac:dyDescent="0.2">
      <c r="A151" s="50" t="s">
        <v>760</v>
      </c>
    </row>
  </sheetData>
  <mergeCells count="7">
    <mergeCell ref="A121:G121"/>
    <mergeCell ref="A1:G1"/>
    <mergeCell ref="A47:G47"/>
    <mergeCell ref="A49:G49"/>
    <mergeCell ref="A51:G51"/>
    <mergeCell ref="A54:G54"/>
    <mergeCell ref="A89:G89"/>
  </mergeCells>
  <conditionalFormatting sqref="F2:F3 F5:F11 F92:F93 F124:F125 F15:F46 F48 F50 F53 F55:F88 F90 F102:F120 F122 F134:F65558">
    <cfRule type="cellIs" dxfId="3" priority="4" stopIfTrue="1" operator="between">
      <formula>0.009</formula>
      <formula>-0.009</formula>
    </cfRule>
  </conditionalFormatting>
  <conditionalFormatting sqref="F52">
    <cfRule type="cellIs" dxfId="2" priority="3" stopIfTrue="1" operator="between">
      <formula>0.009</formula>
      <formula>-0.009</formula>
    </cfRule>
  </conditionalFormatting>
  <conditionalFormatting sqref="F94:F101">
    <cfRule type="cellIs" dxfId="1" priority="2" stopIfTrue="1" operator="between">
      <formula>0.009</formula>
      <formula>-0.009</formula>
    </cfRule>
  </conditionalFormatting>
  <conditionalFormatting sqref="F127:F130 F132:F133">
    <cfRule type="cellIs" dxfId="0" priority="1" stopIfTrue="1" operator="between">
      <formula>0.009</formula>
      <formula>-0.009</formula>
    </cfRule>
  </conditionalFormatting>
  <hyperlinks>
    <hyperlink ref="A45" r:id="rId1" xr:uid="{00000000-0004-0000-2F00-000000000000}"/>
    <hyperlink ref="A52" r:id="rId2" tooltip="https://www.franklintempletonindia.com/downloadsServlet/pdf/fair-valuation-reliance-big-reliance-infra-november-4-2020-kgox4tfq" xr:uid="{00000000-0004-0000-2F00-000001000000}"/>
    <hyperlink ref="A119" r:id="rId3" xr:uid="{00000000-0004-0000-2F00-000002000000}"/>
    <hyperlink ref="A151" r:id="rId4" xr:uid="{00000000-0004-0000-2F00-000003000000}"/>
  </hyperlinks>
  <pageMargins left="0.7" right="0.7" top="0.75" bottom="0.75" header="0.3" footer="0.3"/>
  <pageSetup paperSize="9" orientation="portrait" r:id="rId5"/>
  <headerFooter>
    <oddFooter>&amp;C&amp;1#&amp;"Calibri"&amp;10&amp;K000000PUBLIC</oddFooter>
    <evenFooter>&amp;LPUBLIC</evenFooter>
    <firstFooter>&amp;LPUBLIC</firstFooter>
  </headerFooter>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124"/>
  <sheetViews>
    <sheetView workbookViewId="0">
      <selection sqref="A1:G1"/>
    </sheetView>
  </sheetViews>
  <sheetFormatPr defaultColWidth="9.21875" defaultRowHeight="10.199999999999999" x14ac:dyDescent="0.2"/>
  <cols>
    <col min="1" max="1" width="38.77734375" style="9" bestFit="1" customWidth="1"/>
    <col min="2" max="2" width="54" style="9" bestFit="1" customWidth="1"/>
    <col min="3" max="3" width="24.77734375" style="9" bestFit="1" customWidth="1"/>
    <col min="4" max="4" width="15.21875" style="10" bestFit="1" customWidth="1"/>
    <col min="5" max="5" width="23" style="13" bestFit="1" customWidth="1"/>
    <col min="6" max="6" width="13.5546875" style="14" bestFit="1" customWidth="1"/>
    <col min="7" max="7" width="14.21875" style="13" customWidth="1"/>
    <col min="8" max="16384" width="9.21875" style="9"/>
  </cols>
  <sheetData>
    <row r="1" spans="1:7" s="1" customFormat="1" ht="13.8" x14ac:dyDescent="0.2">
      <c r="A1" s="77" t="s">
        <v>932</v>
      </c>
      <c r="B1" s="78"/>
      <c r="C1" s="78"/>
      <c r="D1" s="78"/>
      <c r="E1" s="78"/>
      <c r="F1" s="78"/>
      <c r="G1" s="78"/>
    </row>
    <row r="2" spans="1:7" s="1" customFormat="1" ht="11.4" x14ac:dyDescent="0.2">
      <c r="D2" s="6"/>
      <c r="E2" s="7"/>
      <c r="F2" s="12"/>
      <c r="G2" s="13"/>
    </row>
    <row r="3" spans="1:7" s="1" customFormat="1" ht="12" x14ac:dyDescent="0.2">
      <c r="A3" s="11" t="s">
        <v>7</v>
      </c>
      <c r="B3" s="2"/>
      <c r="C3" s="3"/>
      <c r="D3" s="4"/>
      <c r="E3" s="5"/>
      <c r="F3" s="12"/>
      <c r="G3" s="13"/>
    </row>
    <row r="4" spans="1:7" s="1" customFormat="1" ht="17.55" customHeight="1" x14ac:dyDescent="0.2">
      <c r="A4" s="8" t="s">
        <v>2</v>
      </c>
      <c r="B4" s="8" t="s">
        <v>0</v>
      </c>
      <c r="C4" s="17" t="s">
        <v>801</v>
      </c>
      <c r="D4" s="16" t="s">
        <v>1</v>
      </c>
      <c r="E4" s="15" t="s">
        <v>3</v>
      </c>
      <c r="F4" s="15" t="s">
        <v>4</v>
      </c>
      <c r="G4" s="15" t="s">
        <v>6</v>
      </c>
    </row>
    <row r="5" spans="1:7" x14ac:dyDescent="0.2">
      <c r="A5" s="21" t="s">
        <v>31</v>
      </c>
      <c r="B5" s="22"/>
      <c r="C5" s="22"/>
      <c r="D5" s="23"/>
      <c r="E5" s="24"/>
      <c r="F5" s="25"/>
      <c r="G5" s="24"/>
    </row>
    <row r="6" spans="1:7" x14ac:dyDescent="0.2">
      <c r="A6" s="26" t="s">
        <v>32</v>
      </c>
      <c r="B6" s="27"/>
      <c r="C6" s="27"/>
      <c r="D6" s="28"/>
      <c r="E6" s="29"/>
      <c r="F6" s="30"/>
      <c r="G6" s="29"/>
    </row>
    <row r="7" spans="1:7" x14ac:dyDescent="0.2">
      <c r="A7" s="27" t="s">
        <v>933</v>
      </c>
      <c r="B7" s="27" t="s">
        <v>934</v>
      </c>
      <c r="C7" s="27" t="s">
        <v>935</v>
      </c>
      <c r="D7" s="31">
        <v>550</v>
      </c>
      <c r="E7" s="29">
        <v>5720.7479999999996</v>
      </c>
      <c r="F7" s="30">
        <v>7.0177394974592104</v>
      </c>
      <c r="G7" s="29">
        <v>4.875</v>
      </c>
    </row>
    <row r="8" spans="1:7" x14ac:dyDescent="0.2">
      <c r="A8" s="27" t="s">
        <v>936</v>
      </c>
      <c r="B8" s="27" t="s">
        <v>937</v>
      </c>
      <c r="C8" s="27" t="s">
        <v>80</v>
      </c>
      <c r="D8" s="31">
        <v>500</v>
      </c>
      <c r="E8" s="29">
        <v>5208.2299999999996</v>
      </c>
      <c r="F8" s="30">
        <v>6.3890248937467504</v>
      </c>
      <c r="G8" s="29">
        <v>5.16</v>
      </c>
    </row>
    <row r="9" spans="1:7" x14ac:dyDescent="0.2">
      <c r="A9" s="27" t="s">
        <v>938</v>
      </c>
      <c r="B9" s="27" t="s">
        <v>939</v>
      </c>
      <c r="C9" s="27" t="s">
        <v>80</v>
      </c>
      <c r="D9" s="31">
        <v>500</v>
      </c>
      <c r="E9" s="29">
        <v>5185.0249999999996</v>
      </c>
      <c r="F9" s="30">
        <v>6.3605589230312898</v>
      </c>
      <c r="G9" s="29">
        <v>6.08</v>
      </c>
    </row>
    <row r="10" spans="1:7" x14ac:dyDescent="0.2">
      <c r="A10" s="27" t="s">
        <v>940</v>
      </c>
      <c r="B10" s="27" t="s">
        <v>941</v>
      </c>
      <c r="C10" s="27" t="s">
        <v>942</v>
      </c>
      <c r="D10" s="31">
        <v>430</v>
      </c>
      <c r="E10" s="29">
        <v>4319.2253000000001</v>
      </c>
      <c r="F10" s="30">
        <v>5.2984676105703503</v>
      </c>
      <c r="G10" s="29">
        <v>4.2347000000000001</v>
      </c>
    </row>
    <row r="11" spans="1:7" x14ac:dyDescent="0.2">
      <c r="A11" s="27" t="s">
        <v>943</v>
      </c>
      <c r="B11" s="27" t="s">
        <v>944</v>
      </c>
      <c r="C11" s="27" t="s">
        <v>935</v>
      </c>
      <c r="D11" s="31">
        <v>264</v>
      </c>
      <c r="E11" s="29">
        <v>2663.7204000000002</v>
      </c>
      <c r="F11" s="30">
        <v>3.2676314113587699</v>
      </c>
      <c r="G11" s="29">
        <v>4.4448999999999996</v>
      </c>
    </row>
    <row r="12" spans="1:7" x14ac:dyDescent="0.2">
      <c r="A12" s="27" t="s">
        <v>945</v>
      </c>
      <c r="B12" s="27" t="s">
        <v>946</v>
      </c>
      <c r="C12" s="27" t="s">
        <v>80</v>
      </c>
      <c r="D12" s="31">
        <v>250</v>
      </c>
      <c r="E12" s="29">
        <v>2573.67</v>
      </c>
      <c r="F12" s="30">
        <v>3.15716504422601</v>
      </c>
      <c r="G12" s="29">
        <v>5.7748999999999997</v>
      </c>
    </row>
    <row r="13" spans="1:7" x14ac:dyDescent="0.2">
      <c r="A13" s="27" t="s">
        <v>947</v>
      </c>
      <c r="B13" s="27" t="s">
        <v>948</v>
      </c>
      <c r="C13" s="27" t="s">
        <v>80</v>
      </c>
      <c r="D13" s="31">
        <v>250</v>
      </c>
      <c r="E13" s="29">
        <v>2538.0549999999998</v>
      </c>
      <c r="F13" s="30">
        <v>3.1134755140802999</v>
      </c>
      <c r="G13" s="29">
        <v>4.7649999999999997</v>
      </c>
    </row>
    <row r="14" spans="1:7" x14ac:dyDescent="0.2">
      <c r="A14" s="27" t="s">
        <v>949</v>
      </c>
      <c r="B14" s="27" t="s">
        <v>950</v>
      </c>
      <c r="C14" s="27" t="s">
        <v>80</v>
      </c>
      <c r="D14" s="31">
        <v>250</v>
      </c>
      <c r="E14" s="29">
        <v>2537.3000000000002</v>
      </c>
      <c r="F14" s="30">
        <v>3.1125493426564601</v>
      </c>
      <c r="G14" s="29">
        <v>4.9000000000000004</v>
      </c>
    </row>
    <row r="15" spans="1:7" x14ac:dyDescent="0.2">
      <c r="A15" s="27" t="s">
        <v>951</v>
      </c>
      <c r="B15" s="27" t="s">
        <v>952</v>
      </c>
      <c r="C15" s="27" t="s">
        <v>80</v>
      </c>
      <c r="D15" s="31">
        <v>250</v>
      </c>
      <c r="E15" s="29">
        <v>2525.3724999999999</v>
      </c>
      <c r="F15" s="30">
        <v>3.0979176742354801</v>
      </c>
      <c r="G15" s="29">
        <v>4.9400000000000004</v>
      </c>
    </row>
    <row r="16" spans="1:7" x14ac:dyDescent="0.2">
      <c r="A16" s="27" t="s">
        <v>953</v>
      </c>
      <c r="B16" s="27" t="s">
        <v>954</v>
      </c>
      <c r="C16" s="27" t="s">
        <v>80</v>
      </c>
      <c r="D16" s="31">
        <v>250</v>
      </c>
      <c r="E16" s="29">
        <v>2519.145</v>
      </c>
      <c r="F16" s="30">
        <v>3.09027829338521</v>
      </c>
      <c r="G16" s="29">
        <v>3.9451999999999998</v>
      </c>
    </row>
    <row r="17" spans="1:7" x14ac:dyDescent="0.2">
      <c r="A17" s="27" t="s">
        <v>955</v>
      </c>
      <c r="B17" s="27" t="s">
        <v>956</v>
      </c>
      <c r="C17" s="27" t="s">
        <v>80</v>
      </c>
      <c r="D17" s="31">
        <v>250</v>
      </c>
      <c r="E17" s="29">
        <v>2511.2975000000001</v>
      </c>
      <c r="F17" s="30">
        <v>3.0806516308043199</v>
      </c>
      <c r="G17" s="29">
        <v>3.6751</v>
      </c>
    </row>
    <row r="18" spans="1:7" x14ac:dyDescent="0.2">
      <c r="A18" s="27" t="s">
        <v>957</v>
      </c>
      <c r="B18" s="27" t="s">
        <v>958</v>
      </c>
      <c r="C18" s="27" t="s">
        <v>80</v>
      </c>
      <c r="D18" s="31">
        <v>250</v>
      </c>
      <c r="E18" s="29">
        <v>2507.2925</v>
      </c>
      <c r="F18" s="30">
        <v>3.0757386287480601</v>
      </c>
      <c r="G18" s="29">
        <v>4.6798999999999999</v>
      </c>
    </row>
    <row r="19" spans="1:7" x14ac:dyDescent="0.2">
      <c r="A19" s="27" t="s">
        <v>959</v>
      </c>
      <c r="B19" s="27" t="s">
        <v>960</v>
      </c>
      <c r="C19" s="27" t="s">
        <v>80</v>
      </c>
      <c r="D19" s="31">
        <v>166</v>
      </c>
      <c r="E19" s="29">
        <v>2197.30548</v>
      </c>
      <c r="F19" s="30">
        <v>2.6954722450594799</v>
      </c>
      <c r="G19" s="29">
        <v>3.9350999999999998</v>
      </c>
    </row>
    <row r="20" spans="1:7" x14ac:dyDescent="0.2">
      <c r="A20" s="27" t="s">
        <v>961</v>
      </c>
      <c r="B20" s="27" t="s">
        <v>962</v>
      </c>
      <c r="C20" s="27" t="s">
        <v>80</v>
      </c>
      <c r="D20" s="31">
        <v>200</v>
      </c>
      <c r="E20" s="29">
        <v>2066.0859999999998</v>
      </c>
      <c r="F20" s="30">
        <v>2.5345030627721199</v>
      </c>
      <c r="G20" s="29">
        <v>5.5448000000000004</v>
      </c>
    </row>
    <row r="21" spans="1:7" x14ac:dyDescent="0.2">
      <c r="A21" s="27" t="s">
        <v>963</v>
      </c>
      <c r="B21" s="27" t="s">
        <v>964</v>
      </c>
      <c r="C21" s="27" t="s">
        <v>965</v>
      </c>
      <c r="D21" s="31">
        <v>200</v>
      </c>
      <c r="E21" s="29">
        <v>2064.5239999999999</v>
      </c>
      <c r="F21" s="30">
        <v>2.5325869306343298</v>
      </c>
      <c r="G21" s="29">
        <v>4.9450000000000003</v>
      </c>
    </row>
    <row r="22" spans="1:7" x14ac:dyDescent="0.2">
      <c r="A22" s="27" t="s">
        <v>966</v>
      </c>
      <c r="B22" s="27" t="s">
        <v>967</v>
      </c>
      <c r="C22" s="27" t="s">
        <v>80</v>
      </c>
      <c r="D22" s="31">
        <v>196</v>
      </c>
      <c r="E22" s="29">
        <v>1967.89292</v>
      </c>
      <c r="F22" s="30">
        <v>2.41404793069968</v>
      </c>
      <c r="G22" s="29">
        <v>3.8</v>
      </c>
    </row>
    <row r="23" spans="1:7" x14ac:dyDescent="0.2">
      <c r="A23" s="27" t="s">
        <v>968</v>
      </c>
      <c r="B23" s="27" t="s">
        <v>969</v>
      </c>
      <c r="C23" s="27" t="s">
        <v>970</v>
      </c>
      <c r="D23" s="31">
        <v>160</v>
      </c>
      <c r="E23" s="29">
        <v>1795.9936</v>
      </c>
      <c r="F23" s="30">
        <v>2.2031760923403598</v>
      </c>
      <c r="G23" s="29">
        <v>7.4550000000000001</v>
      </c>
    </row>
    <row r="24" spans="1:7" x14ac:dyDescent="0.2">
      <c r="A24" s="27" t="s">
        <v>971</v>
      </c>
      <c r="B24" s="27" t="s">
        <v>972</v>
      </c>
      <c r="C24" s="27" t="s">
        <v>965</v>
      </c>
      <c r="D24" s="31">
        <v>150</v>
      </c>
      <c r="E24" s="29">
        <v>1493.817</v>
      </c>
      <c r="F24" s="30">
        <v>1.8324908845619501</v>
      </c>
      <c r="G24" s="29">
        <v>5.5025000000000004</v>
      </c>
    </row>
    <row r="25" spans="1:7" x14ac:dyDescent="0.2">
      <c r="A25" s="27" t="s">
        <v>973</v>
      </c>
      <c r="B25" s="27" t="s">
        <v>974</v>
      </c>
      <c r="C25" s="27" t="s">
        <v>965</v>
      </c>
      <c r="D25" s="31">
        <v>140</v>
      </c>
      <c r="E25" s="29">
        <v>1482.0932</v>
      </c>
      <c r="F25" s="30">
        <v>1.8181090984178501</v>
      </c>
      <c r="G25" s="29">
        <v>5.1950000000000003</v>
      </c>
    </row>
    <row r="26" spans="1:7" x14ac:dyDescent="0.2">
      <c r="A26" s="27" t="s">
        <v>975</v>
      </c>
      <c r="B26" s="27" t="s">
        <v>976</v>
      </c>
      <c r="C26" s="27" t="s">
        <v>80</v>
      </c>
      <c r="D26" s="31">
        <v>106</v>
      </c>
      <c r="E26" s="29">
        <v>1071.4766199999999</v>
      </c>
      <c r="F26" s="30">
        <v>1.3143987109339701</v>
      </c>
      <c r="G26" s="29">
        <v>4.1500000000000004</v>
      </c>
    </row>
    <row r="27" spans="1:7" x14ac:dyDescent="0.2">
      <c r="A27" s="27" t="s">
        <v>977</v>
      </c>
      <c r="B27" s="27" t="s">
        <v>978</v>
      </c>
      <c r="C27" s="27" t="s">
        <v>80</v>
      </c>
      <c r="D27" s="31">
        <v>100</v>
      </c>
      <c r="E27" s="29">
        <v>1065.4190000000001</v>
      </c>
      <c r="F27" s="30">
        <v>1.3069677247876501</v>
      </c>
      <c r="G27" s="29">
        <v>5.9893999999999998</v>
      </c>
    </row>
    <row r="28" spans="1:7" x14ac:dyDescent="0.2">
      <c r="A28" s="27" t="s">
        <v>979</v>
      </c>
      <c r="B28" s="27" t="s">
        <v>980</v>
      </c>
      <c r="C28" s="27" t="s">
        <v>80</v>
      </c>
      <c r="D28" s="31">
        <v>100</v>
      </c>
      <c r="E28" s="29">
        <v>1041.327</v>
      </c>
      <c r="F28" s="30">
        <v>1.2774136559888101</v>
      </c>
      <c r="G28" s="29">
        <v>5.7648999999999999</v>
      </c>
    </row>
    <row r="29" spans="1:7" x14ac:dyDescent="0.2">
      <c r="A29" s="27" t="s">
        <v>981</v>
      </c>
      <c r="B29" s="27" t="s">
        <v>982</v>
      </c>
      <c r="C29" s="27" t="s">
        <v>983</v>
      </c>
      <c r="D29" s="31">
        <v>100</v>
      </c>
      <c r="E29" s="29">
        <v>1036.05</v>
      </c>
      <c r="F29" s="30">
        <v>1.2709402697588901</v>
      </c>
      <c r="G29" s="29">
        <v>8.8065999999999995</v>
      </c>
    </row>
    <row r="30" spans="1:7" x14ac:dyDescent="0.2">
      <c r="A30" s="27" t="s">
        <v>984</v>
      </c>
      <c r="B30" s="27" t="s">
        <v>985</v>
      </c>
      <c r="C30" s="27" t="s">
        <v>80</v>
      </c>
      <c r="D30" s="31">
        <v>100</v>
      </c>
      <c r="E30" s="29">
        <v>1021.715</v>
      </c>
      <c r="F30" s="30">
        <v>1.2533552798771299</v>
      </c>
      <c r="G30" s="29">
        <v>5.0650000000000004</v>
      </c>
    </row>
    <row r="31" spans="1:7" x14ac:dyDescent="0.2">
      <c r="A31" s="27" t="s">
        <v>986</v>
      </c>
      <c r="B31" s="27" t="s">
        <v>987</v>
      </c>
      <c r="C31" s="27" t="s">
        <v>909</v>
      </c>
      <c r="D31" s="31">
        <v>59</v>
      </c>
      <c r="E31" s="29">
        <v>593.08393000000001</v>
      </c>
      <c r="F31" s="30">
        <v>0.72754620914421197</v>
      </c>
      <c r="G31" s="29">
        <v>3.7452000000000001</v>
      </c>
    </row>
    <row r="32" spans="1:7" x14ac:dyDescent="0.2">
      <c r="A32" s="27" t="s">
        <v>988</v>
      </c>
      <c r="B32" s="27" t="s">
        <v>989</v>
      </c>
      <c r="C32" s="27" t="s">
        <v>80</v>
      </c>
      <c r="D32" s="31">
        <v>52</v>
      </c>
      <c r="E32" s="29">
        <v>523.88908000000004</v>
      </c>
      <c r="F32" s="30">
        <v>0.64266370219481195</v>
      </c>
      <c r="G32" s="29">
        <v>3.9990000000000001</v>
      </c>
    </row>
    <row r="33" spans="1:9" x14ac:dyDescent="0.2">
      <c r="A33" s="27" t="s">
        <v>990</v>
      </c>
      <c r="B33" s="27" t="s">
        <v>991</v>
      </c>
      <c r="C33" s="27" t="s">
        <v>80</v>
      </c>
      <c r="D33" s="31">
        <v>45</v>
      </c>
      <c r="E33" s="29">
        <v>484.71929999999998</v>
      </c>
      <c r="F33" s="30">
        <v>0.59461346257356196</v>
      </c>
      <c r="G33" s="29">
        <v>6.02</v>
      </c>
    </row>
    <row r="34" spans="1:9" x14ac:dyDescent="0.2">
      <c r="A34" s="27" t="s">
        <v>992</v>
      </c>
      <c r="B34" s="27" t="s">
        <v>993</v>
      </c>
      <c r="C34" s="27" t="s">
        <v>80</v>
      </c>
      <c r="D34" s="31">
        <v>31</v>
      </c>
      <c r="E34" s="29">
        <v>400.51441999999997</v>
      </c>
      <c r="F34" s="30">
        <v>0.49131789488646699</v>
      </c>
      <c r="G34" s="29">
        <v>4.2050000000000001</v>
      </c>
    </row>
    <row r="35" spans="1:9" x14ac:dyDescent="0.2">
      <c r="A35" s="27" t="s">
        <v>994</v>
      </c>
      <c r="B35" s="27" t="s">
        <v>995</v>
      </c>
      <c r="C35" s="27" t="s">
        <v>909</v>
      </c>
      <c r="D35" s="31">
        <v>9</v>
      </c>
      <c r="E35" s="29">
        <v>90.746099999999998</v>
      </c>
      <c r="F35" s="30">
        <v>0.111319794231521</v>
      </c>
      <c r="G35" s="29">
        <v>4.0199999999999996</v>
      </c>
    </row>
    <row r="36" spans="1:9" x14ac:dyDescent="0.2">
      <c r="A36" s="27" t="s">
        <v>996</v>
      </c>
      <c r="B36" s="27" t="s">
        <v>997</v>
      </c>
      <c r="C36" s="27" t="s">
        <v>909</v>
      </c>
      <c r="D36" s="31">
        <v>3</v>
      </c>
      <c r="E36" s="29">
        <v>40.720889999999997</v>
      </c>
      <c r="F36" s="30">
        <v>4.99530128096346E-2</v>
      </c>
      <c r="G36" s="29">
        <v>4.3</v>
      </c>
    </row>
    <row r="37" spans="1:9" x14ac:dyDescent="0.2">
      <c r="A37" s="27" t="s">
        <v>805</v>
      </c>
      <c r="B37" s="27" t="s">
        <v>806</v>
      </c>
      <c r="C37" s="27" t="s">
        <v>80</v>
      </c>
      <c r="D37" s="31">
        <v>3</v>
      </c>
      <c r="E37" s="29">
        <v>30.10107</v>
      </c>
      <c r="F37" s="30">
        <v>3.6925497829092303E-2</v>
      </c>
      <c r="G37" s="29">
        <v>3.9003000000000001</v>
      </c>
    </row>
    <row r="38" spans="1:9" x14ac:dyDescent="0.2">
      <c r="A38" s="26" t="s">
        <v>33</v>
      </c>
      <c r="B38" s="26"/>
      <c r="C38" s="26"/>
      <c r="D38" s="32"/>
      <c r="E38" s="33">
        <f>SUM(E6:E37)</f>
        <v>61276.555809999998</v>
      </c>
      <c r="F38" s="34">
        <f>SUM(F6:F37)</f>
        <v>75.168999923803725</v>
      </c>
      <c r="G38" s="33"/>
      <c r="H38" s="18"/>
      <c r="I38" s="18"/>
    </row>
    <row r="39" spans="1:9" x14ac:dyDescent="0.2">
      <c r="A39" s="27"/>
      <c r="B39" s="27"/>
      <c r="C39" s="27"/>
      <c r="D39" s="28"/>
      <c r="E39" s="29"/>
      <c r="F39" s="30"/>
      <c r="G39" s="29"/>
    </row>
    <row r="40" spans="1:9" x14ac:dyDescent="0.2">
      <c r="A40" s="26" t="s">
        <v>49</v>
      </c>
      <c r="B40" s="27"/>
      <c r="C40" s="27"/>
      <c r="D40" s="28"/>
      <c r="E40" s="29"/>
      <c r="F40" s="30"/>
      <c r="G40" s="29"/>
    </row>
    <row r="41" spans="1:9" x14ac:dyDescent="0.2">
      <c r="A41" s="26" t="s">
        <v>807</v>
      </c>
      <c r="B41" s="27"/>
      <c r="C41" s="27"/>
      <c r="D41" s="28"/>
      <c r="E41" s="29"/>
      <c r="F41" s="30"/>
      <c r="G41" s="29"/>
    </row>
    <row r="42" spans="1:9" x14ac:dyDescent="0.2">
      <c r="A42" s="27" t="s">
        <v>998</v>
      </c>
      <c r="B42" s="27" t="s">
        <v>999</v>
      </c>
      <c r="C42" s="27" t="s">
        <v>50</v>
      </c>
      <c r="D42" s="31">
        <v>160</v>
      </c>
      <c r="E42" s="29">
        <v>158.27359999999999</v>
      </c>
      <c r="F42" s="30">
        <v>0.19415693439477799</v>
      </c>
      <c r="G42" s="29">
        <v>4.0217000000000001</v>
      </c>
    </row>
    <row r="43" spans="1:9" x14ac:dyDescent="0.2">
      <c r="A43" s="26" t="s">
        <v>33</v>
      </c>
      <c r="B43" s="26"/>
      <c r="C43" s="26"/>
      <c r="D43" s="32"/>
      <c r="E43" s="33">
        <f>SUM(E41:E42)</f>
        <v>158.27359999999999</v>
      </c>
      <c r="F43" s="34">
        <f>SUM(F41:F42)</f>
        <v>0.19415693439477799</v>
      </c>
      <c r="G43" s="33"/>
      <c r="H43" s="18"/>
      <c r="I43" s="18"/>
    </row>
    <row r="44" spans="1:9" x14ac:dyDescent="0.2">
      <c r="A44" s="27"/>
      <c r="B44" s="27"/>
      <c r="C44" s="27"/>
      <c r="D44" s="28"/>
      <c r="E44" s="29"/>
      <c r="F44" s="30"/>
      <c r="G44" s="29"/>
    </row>
    <row r="45" spans="1:9" x14ac:dyDescent="0.2">
      <c r="A45" s="26" t="s">
        <v>56</v>
      </c>
      <c r="B45" s="27"/>
      <c r="C45" s="27"/>
      <c r="D45" s="28"/>
      <c r="E45" s="29"/>
      <c r="F45" s="30"/>
      <c r="G45" s="29"/>
    </row>
    <row r="46" spans="1:9" x14ac:dyDescent="0.2">
      <c r="A46" s="27" t="s">
        <v>1000</v>
      </c>
      <c r="B46" s="27" t="s">
        <v>1001</v>
      </c>
      <c r="C46" s="27" t="s">
        <v>57</v>
      </c>
      <c r="D46" s="31">
        <v>3000000</v>
      </c>
      <c r="E46" s="29">
        <v>3113.9940000000001</v>
      </c>
      <c r="F46" s="30">
        <v>3.8199897441122999</v>
      </c>
      <c r="G46" s="29">
        <v>6.3895</v>
      </c>
    </row>
    <row r="47" spans="1:9" x14ac:dyDescent="0.2">
      <c r="A47" s="27" t="s">
        <v>87</v>
      </c>
      <c r="B47" s="27" t="s">
        <v>86</v>
      </c>
      <c r="C47" s="27" t="s">
        <v>57</v>
      </c>
      <c r="D47" s="31">
        <v>2000000</v>
      </c>
      <c r="E47" s="29">
        <v>2086.6019999999999</v>
      </c>
      <c r="F47" s="30">
        <v>2.5596703911581802</v>
      </c>
      <c r="G47" s="29">
        <v>5.0082000000000004</v>
      </c>
    </row>
    <row r="48" spans="1:9" x14ac:dyDescent="0.2">
      <c r="A48" s="27" t="s">
        <v>1002</v>
      </c>
      <c r="B48" s="27" t="s">
        <v>1003</v>
      </c>
      <c r="C48" s="27" t="s">
        <v>57</v>
      </c>
      <c r="D48" s="31">
        <v>2000000</v>
      </c>
      <c r="E48" s="29">
        <v>2060.19</v>
      </c>
      <c r="F48" s="30">
        <v>2.52727033864636</v>
      </c>
      <c r="G48" s="29">
        <v>4.7683</v>
      </c>
    </row>
    <row r="49" spans="1:9" x14ac:dyDescent="0.2">
      <c r="A49" s="27" t="s">
        <v>1004</v>
      </c>
      <c r="B49" s="27" t="s">
        <v>1005</v>
      </c>
      <c r="C49" s="27" t="s">
        <v>57</v>
      </c>
      <c r="D49" s="31">
        <v>1500000</v>
      </c>
      <c r="E49" s="29">
        <v>1536.9480000000001</v>
      </c>
      <c r="F49" s="30">
        <v>1.88540042056405</v>
      </c>
      <c r="G49" s="29">
        <v>6.2332999999999998</v>
      </c>
    </row>
    <row r="50" spans="1:9" x14ac:dyDescent="0.2">
      <c r="A50" s="26" t="s">
        <v>33</v>
      </c>
      <c r="B50" s="26"/>
      <c r="C50" s="26"/>
      <c r="D50" s="32"/>
      <c r="E50" s="33">
        <f>SUM(E46:E49)</f>
        <v>8797.7340000000004</v>
      </c>
      <c r="F50" s="34">
        <f>SUM(F46:F49)</f>
        <v>10.792330894480891</v>
      </c>
      <c r="G50" s="33"/>
      <c r="H50" s="18"/>
      <c r="I50" s="18"/>
    </row>
    <row r="51" spans="1:9" x14ac:dyDescent="0.2">
      <c r="A51" s="27"/>
      <c r="B51" s="27"/>
      <c r="C51" s="27"/>
      <c r="D51" s="28"/>
      <c r="E51" s="29"/>
      <c r="F51" s="30"/>
      <c r="G51" s="29"/>
    </row>
    <row r="52" spans="1:9" x14ac:dyDescent="0.2">
      <c r="A52" s="26" t="s">
        <v>35</v>
      </c>
      <c r="B52" s="26"/>
      <c r="C52" s="26"/>
      <c r="D52" s="32"/>
      <c r="E52" s="33">
        <f>E38+E43+E50</f>
        <v>70232.563410000002</v>
      </c>
      <c r="F52" s="34">
        <f>F38+F43+F50</f>
        <v>86.155487752679392</v>
      </c>
      <c r="G52" s="33"/>
      <c r="H52" s="18"/>
      <c r="I52" s="18"/>
    </row>
    <row r="53" spans="1:9" x14ac:dyDescent="0.2">
      <c r="A53" s="26"/>
      <c r="B53" s="26"/>
      <c r="C53" s="26"/>
      <c r="D53" s="32"/>
      <c r="E53" s="33"/>
      <c r="F53" s="34"/>
      <c r="G53" s="33"/>
      <c r="H53" s="18"/>
      <c r="I53" s="18"/>
    </row>
    <row r="54" spans="1:9" x14ac:dyDescent="0.2">
      <c r="A54" s="26" t="s">
        <v>37</v>
      </c>
      <c r="B54" s="26"/>
      <c r="C54" s="26"/>
      <c r="D54" s="32"/>
      <c r="E54" s="33">
        <f>E56-(E38+E43+E50)</f>
        <v>11285.822988799991</v>
      </c>
      <c r="F54" s="34">
        <f>F56-(F38+F43+F50)</f>
        <v>13.844512247320608</v>
      </c>
      <c r="G54" s="33"/>
      <c r="H54" s="18"/>
      <c r="I54" s="18"/>
    </row>
    <row r="55" spans="1:9" x14ac:dyDescent="0.2">
      <c r="A55" s="26"/>
      <c r="B55" s="26"/>
      <c r="C55" s="26"/>
      <c r="D55" s="32"/>
      <c r="E55" s="33"/>
      <c r="F55" s="34"/>
      <c r="G55" s="33"/>
      <c r="H55" s="18"/>
      <c r="I55" s="18"/>
    </row>
    <row r="56" spans="1:9" x14ac:dyDescent="0.2">
      <c r="A56" s="35" t="s">
        <v>36</v>
      </c>
      <c r="B56" s="35"/>
      <c r="C56" s="35"/>
      <c r="D56" s="36"/>
      <c r="E56" s="37">
        <v>81518.386398799994</v>
      </c>
      <c r="F56" s="38">
        <v>100</v>
      </c>
      <c r="G56" s="37"/>
      <c r="H56" s="18"/>
      <c r="I56" s="18"/>
    </row>
    <row r="58" spans="1:9" x14ac:dyDescent="0.2">
      <c r="A58" s="18" t="s">
        <v>38</v>
      </c>
    </row>
    <row r="60" spans="1:9" x14ac:dyDescent="0.2">
      <c r="A60" s="18" t="s">
        <v>39</v>
      </c>
    </row>
    <row r="61" spans="1:9" x14ac:dyDescent="0.2">
      <c r="A61" s="18" t="s">
        <v>40</v>
      </c>
    </row>
    <row r="62" spans="1:9" x14ac:dyDescent="0.2">
      <c r="A62" s="18" t="s">
        <v>41</v>
      </c>
      <c r="B62" s="18"/>
      <c r="C62" s="39" t="s">
        <v>43</v>
      </c>
      <c r="D62" s="19" t="s">
        <v>42</v>
      </c>
    </row>
    <row r="63" spans="1:9" x14ac:dyDescent="0.2">
      <c r="A63" s="9" t="s">
        <v>62</v>
      </c>
      <c r="C63" s="40">
        <v>78.530100000000004</v>
      </c>
      <c r="D63" s="40">
        <v>79.846999999999994</v>
      </c>
    </row>
    <row r="64" spans="1:9" x14ac:dyDescent="0.2">
      <c r="A64" s="9" t="s">
        <v>63</v>
      </c>
      <c r="C64" s="40">
        <v>15.8773</v>
      </c>
      <c r="D64" s="40">
        <v>15.5099</v>
      </c>
    </row>
    <row r="65" spans="1:4" x14ac:dyDescent="0.2">
      <c r="A65" s="9" t="s">
        <v>64</v>
      </c>
      <c r="C65" s="40">
        <v>13.1668</v>
      </c>
      <c r="D65" s="40">
        <v>12.834899999999999</v>
      </c>
    </row>
    <row r="66" spans="1:4" x14ac:dyDescent="0.2">
      <c r="A66" s="9" t="s">
        <v>1006</v>
      </c>
      <c r="C66" s="40">
        <v>13.979100000000001</v>
      </c>
      <c r="D66" s="40">
        <v>13.6593</v>
      </c>
    </row>
    <row r="67" spans="1:4" x14ac:dyDescent="0.2">
      <c r="A67" s="9" t="s">
        <v>1007</v>
      </c>
      <c r="C67" s="40">
        <v>17.597999999999999</v>
      </c>
      <c r="D67" s="40">
        <v>17.8931</v>
      </c>
    </row>
    <row r="68" spans="1:4" x14ac:dyDescent="0.2">
      <c r="A68" s="9" t="s">
        <v>65</v>
      </c>
      <c r="C68" s="40">
        <v>83.245999999999995</v>
      </c>
      <c r="D68" s="40">
        <v>84.866100000000003</v>
      </c>
    </row>
    <row r="69" spans="1:4" x14ac:dyDescent="0.2">
      <c r="A69" s="9" t="s">
        <v>66</v>
      </c>
      <c r="C69" s="40">
        <v>17.291599999999999</v>
      </c>
      <c r="D69" s="40">
        <v>16.9941</v>
      </c>
    </row>
    <row r="70" spans="1:4" x14ac:dyDescent="0.2">
      <c r="A70" s="9" t="s">
        <v>67</v>
      </c>
      <c r="C70" s="40">
        <v>14.384499999999999</v>
      </c>
      <c r="D70" s="40">
        <v>14.111499999999999</v>
      </c>
    </row>
    <row r="71" spans="1:4" x14ac:dyDescent="0.2">
      <c r="A71" s="9" t="s">
        <v>1008</v>
      </c>
      <c r="C71" s="40">
        <v>15.5616</v>
      </c>
      <c r="D71" s="40">
        <v>15.310700000000001</v>
      </c>
    </row>
    <row r="72" spans="1:4" x14ac:dyDescent="0.2">
      <c r="A72" s="9" t="s">
        <v>1009</v>
      </c>
      <c r="C72" s="40">
        <v>19.212800000000001</v>
      </c>
      <c r="D72" s="40">
        <v>19.587199999999999</v>
      </c>
    </row>
    <row r="74" spans="1:4" x14ac:dyDescent="0.2">
      <c r="A74" s="18" t="s">
        <v>45</v>
      </c>
    </row>
    <row r="75" spans="1:4" x14ac:dyDescent="0.2">
      <c r="A75" s="79" t="s">
        <v>59</v>
      </c>
      <c r="B75" s="80"/>
      <c r="C75" s="43" t="s">
        <v>60</v>
      </c>
    </row>
    <row r="76" spans="1:4" x14ac:dyDescent="0.2">
      <c r="A76" s="75" t="s">
        <v>63</v>
      </c>
      <c r="B76" s="76"/>
      <c r="C76" s="44">
        <v>0.63</v>
      </c>
    </row>
    <row r="77" spans="1:4" x14ac:dyDescent="0.2">
      <c r="A77" s="75" t="s">
        <v>64</v>
      </c>
      <c r="B77" s="76"/>
      <c r="C77" s="44">
        <v>0.55000000000000004</v>
      </c>
    </row>
    <row r="78" spans="1:4" x14ac:dyDescent="0.2">
      <c r="A78" s="75" t="s">
        <v>1006</v>
      </c>
      <c r="B78" s="76"/>
      <c r="C78" s="44">
        <v>0.55000000000000004</v>
      </c>
    </row>
    <row r="79" spans="1:4" x14ac:dyDescent="0.2">
      <c r="A79" s="75" t="s">
        <v>66</v>
      </c>
      <c r="B79" s="76"/>
      <c r="C79" s="44">
        <v>0.63</v>
      </c>
    </row>
    <row r="80" spans="1:4" x14ac:dyDescent="0.2">
      <c r="A80" s="75" t="s">
        <v>67</v>
      </c>
      <c r="B80" s="76"/>
      <c r="C80" s="44">
        <v>0.55000000000000004</v>
      </c>
    </row>
    <row r="81" spans="1:5" x14ac:dyDescent="0.2">
      <c r="A81" s="75" t="s">
        <v>1008</v>
      </c>
      <c r="B81" s="76"/>
      <c r="C81" s="44">
        <v>0.55000000000000004</v>
      </c>
    </row>
    <row r="82" spans="1:5" x14ac:dyDescent="0.2">
      <c r="A82" s="9" t="s">
        <v>61</v>
      </c>
    </row>
    <row r="83" spans="1:5" x14ac:dyDescent="0.2">
      <c r="A83" s="9" t="s">
        <v>44</v>
      </c>
    </row>
    <row r="85" spans="1:5" x14ac:dyDescent="0.2">
      <c r="A85" s="18" t="s">
        <v>856</v>
      </c>
      <c r="D85" s="42">
        <v>1.45220799671233</v>
      </c>
      <c r="E85" s="13" t="s">
        <v>47</v>
      </c>
    </row>
    <row r="87" spans="1:5" x14ac:dyDescent="0.2">
      <c r="A87" s="18" t="s">
        <v>761</v>
      </c>
      <c r="D87" s="41" t="s">
        <v>46</v>
      </c>
    </row>
    <row r="89" spans="1:5" x14ac:dyDescent="0.2">
      <c r="A89" s="18" t="s">
        <v>1010</v>
      </c>
    </row>
    <row r="90" spans="1:5" x14ac:dyDescent="0.2">
      <c r="A90" s="50" t="s">
        <v>1011</v>
      </c>
    </row>
    <row r="92" spans="1:5" x14ac:dyDescent="0.2">
      <c r="A92" s="18" t="s">
        <v>48</v>
      </c>
    </row>
    <row r="93" spans="1:5" x14ac:dyDescent="0.2">
      <c r="A93" s="48"/>
    </row>
    <row r="94" spans="1:5" x14ac:dyDescent="0.2">
      <c r="A94" s="48" t="s">
        <v>798</v>
      </c>
    </row>
    <row r="95" spans="1:5" x14ac:dyDescent="0.2">
      <c r="A95" s="51"/>
    </row>
    <row r="96" spans="1:5" x14ac:dyDescent="0.2">
      <c r="A96" s="52"/>
    </row>
    <row r="97" spans="1:1" x14ac:dyDescent="0.2">
      <c r="A97" s="52"/>
    </row>
    <row r="98" spans="1:1" x14ac:dyDescent="0.2">
      <c r="A98" s="52"/>
    </row>
    <row r="99" spans="1:1" x14ac:dyDescent="0.2">
      <c r="A99" s="52"/>
    </row>
    <row r="100" spans="1:1" x14ac:dyDescent="0.2">
      <c r="A100" s="52"/>
    </row>
    <row r="101" spans="1:1" x14ac:dyDescent="0.2">
      <c r="A101" s="52"/>
    </row>
    <row r="102" spans="1:1" x14ac:dyDescent="0.2">
      <c r="A102" s="52"/>
    </row>
    <row r="103" spans="1:1" x14ac:dyDescent="0.2">
      <c r="A103" s="52"/>
    </row>
    <row r="104" spans="1:1" x14ac:dyDescent="0.2">
      <c r="A104" s="52"/>
    </row>
    <row r="105" spans="1:1" x14ac:dyDescent="0.2">
      <c r="A105" s="52"/>
    </row>
    <row r="106" spans="1:1" x14ac:dyDescent="0.2">
      <c r="A106" s="52"/>
    </row>
    <row r="107" spans="1:1" x14ac:dyDescent="0.2">
      <c r="A107" s="52"/>
    </row>
    <row r="108" spans="1:1" x14ac:dyDescent="0.2">
      <c r="A108" s="48" t="s">
        <v>1012</v>
      </c>
    </row>
    <row r="109" spans="1:1" x14ac:dyDescent="0.2">
      <c r="A109" s="52"/>
    </row>
    <row r="110" spans="1:1" x14ac:dyDescent="0.2">
      <c r="A110" s="48" t="s">
        <v>859</v>
      </c>
    </row>
    <row r="111" spans="1:1" x14ac:dyDescent="0.2">
      <c r="A111" s="52"/>
    </row>
    <row r="112" spans="1:1" x14ac:dyDescent="0.2">
      <c r="A112" s="52"/>
    </row>
    <row r="113" spans="1:1" x14ac:dyDescent="0.2">
      <c r="A113" s="52"/>
    </row>
    <row r="114" spans="1:1" x14ac:dyDescent="0.2">
      <c r="A114" s="52"/>
    </row>
    <row r="115" spans="1:1" x14ac:dyDescent="0.2">
      <c r="A115" s="52"/>
    </row>
    <row r="116" spans="1:1" x14ac:dyDescent="0.2">
      <c r="A116" s="52"/>
    </row>
    <row r="117" spans="1:1" x14ac:dyDescent="0.2">
      <c r="A117" s="52"/>
    </row>
    <row r="118" spans="1:1" x14ac:dyDescent="0.2">
      <c r="A118" s="52"/>
    </row>
    <row r="119" spans="1:1" x14ac:dyDescent="0.2">
      <c r="A119" s="52"/>
    </row>
    <row r="120" spans="1:1" x14ac:dyDescent="0.2">
      <c r="A120" s="52"/>
    </row>
    <row r="121" spans="1:1" x14ac:dyDescent="0.2">
      <c r="A121" s="52"/>
    </row>
    <row r="122" spans="1:1" x14ac:dyDescent="0.2">
      <c r="A122" s="52"/>
    </row>
    <row r="123" spans="1:1" x14ac:dyDescent="0.2">
      <c r="A123" s="52"/>
    </row>
    <row r="124" spans="1:1" x14ac:dyDescent="0.2">
      <c r="A124" s="52"/>
    </row>
  </sheetData>
  <mergeCells count="8">
    <mergeCell ref="A80:B80"/>
    <mergeCell ref="A81:B81"/>
    <mergeCell ref="A1:G1"/>
    <mergeCell ref="A75:B75"/>
    <mergeCell ref="A76:B76"/>
    <mergeCell ref="A77:B77"/>
    <mergeCell ref="A78:B78"/>
    <mergeCell ref="A79:B79"/>
  </mergeCells>
  <conditionalFormatting sqref="F2:F3 F5:F65536">
    <cfRule type="cellIs" dxfId="71" priority="1" stopIfTrue="1" operator="between">
      <formula>0.009</formula>
      <formula>-0.009</formula>
    </cfRule>
  </conditionalFormatting>
  <hyperlinks>
    <hyperlink ref="A90" r:id="rId1" tooltip="https://www.franklintempletonindia.com/downloadsServlet/pdf/franklin-templeton-update-on-reliance-broadcast-july-23-2020-kcg9m1gq" xr:uid="{00000000-0004-0000-04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107"/>
  <sheetViews>
    <sheetView workbookViewId="0">
      <selection sqref="A1:G1"/>
    </sheetView>
  </sheetViews>
  <sheetFormatPr defaultColWidth="9.21875" defaultRowHeight="10.199999999999999" x14ac:dyDescent="0.2"/>
  <cols>
    <col min="1" max="1" width="38.77734375" style="9" bestFit="1" customWidth="1"/>
    <col min="2" max="2" width="54" style="9" bestFit="1" customWidth="1"/>
    <col min="3" max="3" width="24.77734375" style="9" bestFit="1" customWidth="1"/>
    <col min="4" max="4" width="15.21875" style="10" bestFit="1" customWidth="1"/>
    <col min="5" max="5" width="23" style="13" bestFit="1" customWidth="1"/>
    <col min="6" max="6" width="13.5546875" style="14" bestFit="1" customWidth="1"/>
    <col min="7" max="7" width="14.21875" style="13" customWidth="1"/>
    <col min="8" max="16384" width="9.21875" style="9"/>
  </cols>
  <sheetData>
    <row r="1" spans="1:7" s="1" customFormat="1" ht="13.8" x14ac:dyDescent="0.2">
      <c r="A1" s="77" t="s">
        <v>1013</v>
      </c>
      <c r="B1" s="78"/>
      <c r="C1" s="78"/>
      <c r="D1" s="78"/>
      <c r="E1" s="78"/>
      <c r="F1" s="78"/>
      <c r="G1" s="78"/>
    </row>
    <row r="2" spans="1:7" s="1" customFormat="1" ht="11.4" x14ac:dyDescent="0.2">
      <c r="D2" s="6"/>
      <c r="E2" s="7"/>
      <c r="F2" s="12"/>
      <c r="G2" s="13"/>
    </row>
    <row r="3" spans="1:7" s="1" customFormat="1" ht="12" x14ac:dyDescent="0.2">
      <c r="A3" s="11" t="s">
        <v>7</v>
      </c>
      <c r="B3" s="2"/>
      <c r="C3" s="3"/>
      <c r="D3" s="4"/>
      <c r="E3" s="5"/>
      <c r="F3" s="12"/>
      <c r="G3" s="13"/>
    </row>
    <row r="4" spans="1:7" s="1" customFormat="1" ht="17.55" customHeight="1" x14ac:dyDescent="0.2">
      <c r="A4" s="8" t="s">
        <v>2</v>
      </c>
      <c r="B4" s="8" t="s">
        <v>0</v>
      </c>
      <c r="C4" s="17" t="s">
        <v>801</v>
      </c>
      <c r="D4" s="16" t="s">
        <v>1</v>
      </c>
      <c r="E4" s="15" t="s">
        <v>3</v>
      </c>
      <c r="F4" s="15" t="s">
        <v>4</v>
      </c>
      <c r="G4" s="15" t="s">
        <v>6</v>
      </c>
    </row>
    <row r="5" spans="1:7" x14ac:dyDescent="0.2">
      <c r="A5" s="21" t="s">
        <v>31</v>
      </c>
      <c r="B5" s="22"/>
      <c r="C5" s="22"/>
      <c r="D5" s="23"/>
      <c r="E5" s="24"/>
      <c r="F5" s="25"/>
      <c r="G5" s="24"/>
    </row>
    <row r="6" spans="1:7" x14ac:dyDescent="0.2">
      <c r="A6" s="26" t="s">
        <v>32</v>
      </c>
      <c r="B6" s="27"/>
      <c r="C6" s="27"/>
      <c r="D6" s="28"/>
      <c r="E6" s="29"/>
      <c r="F6" s="30"/>
      <c r="G6" s="29"/>
    </row>
    <row r="7" spans="1:7" x14ac:dyDescent="0.2">
      <c r="A7" s="27" t="s">
        <v>1014</v>
      </c>
      <c r="B7" s="27" t="s">
        <v>1015</v>
      </c>
      <c r="C7" s="27" t="s">
        <v>1016</v>
      </c>
      <c r="D7" s="31">
        <v>500</v>
      </c>
      <c r="E7" s="29">
        <v>5083.8649999999998</v>
      </c>
      <c r="F7" s="30">
        <v>6.3184363121354004</v>
      </c>
      <c r="G7" s="29">
        <v>4.6749000000000001</v>
      </c>
    </row>
    <row r="8" spans="1:7" x14ac:dyDescent="0.2">
      <c r="A8" s="27" t="s">
        <v>1017</v>
      </c>
      <c r="B8" s="27" t="s">
        <v>1018</v>
      </c>
      <c r="C8" s="27" t="s">
        <v>1016</v>
      </c>
      <c r="D8" s="31">
        <v>500</v>
      </c>
      <c r="E8" s="29">
        <v>4938.6149999999998</v>
      </c>
      <c r="F8" s="30">
        <v>6.13791364398082</v>
      </c>
      <c r="G8" s="29">
        <v>5.8949999999999996</v>
      </c>
    </row>
    <row r="9" spans="1:7" x14ac:dyDescent="0.2">
      <c r="A9" s="27" t="s">
        <v>979</v>
      </c>
      <c r="B9" s="27" t="s">
        <v>980</v>
      </c>
      <c r="C9" s="27" t="s">
        <v>80</v>
      </c>
      <c r="D9" s="31">
        <v>400</v>
      </c>
      <c r="E9" s="29">
        <v>4165.308</v>
      </c>
      <c r="F9" s="30">
        <v>5.1768159300902097</v>
      </c>
      <c r="G9" s="29">
        <v>5.7648999999999999</v>
      </c>
    </row>
    <row r="10" spans="1:7" x14ac:dyDescent="0.2">
      <c r="A10" s="27" t="s">
        <v>973</v>
      </c>
      <c r="B10" s="27" t="s">
        <v>974</v>
      </c>
      <c r="C10" s="27" t="s">
        <v>965</v>
      </c>
      <c r="D10" s="31">
        <v>360</v>
      </c>
      <c r="E10" s="29">
        <v>3811.0967999999998</v>
      </c>
      <c r="F10" s="30">
        <v>4.7365876966015099</v>
      </c>
      <c r="G10" s="29">
        <v>5.1950000000000003</v>
      </c>
    </row>
    <row r="11" spans="1:7" x14ac:dyDescent="0.2">
      <c r="A11" s="27" t="s">
        <v>963</v>
      </c>
      <c r="B11" s="27" t="s">
        <v>964</v>
      </c>
      <c r="C11" s="27" t="s">
        <v>965</v>
      </c>
      <c r="D11" s="31">
        <v>300</v>
      </c>
      <c r="E11" s="29">
        <v>3096.7860000000001</v>
      </c>
      <c r="F11" s="30">
        <v>3.8488128841565499</v>
      </c>
      <c r="G11" s="29">
        <v>4.9450000000000003</v>
      </c>
    </row>
    <row r="12" spans="1:7" x14ac:dyDescent="0.2">
      <c r="A12" s="27" t="s">
        <v>1019</v>
      </c>
      <c r="B12" s="27" t="s">
        <v>1020</v>
      </c>
      <c r="C12" s="27" t="s">
        <v>965</v>
      </c>
      <c r="D12" s="31">
        <v>300</v>
      </c>
      <c r="E12" s="29">
        <v>3040.7159999999999</v>
      </c>
      <c r="F12" s="30">
        <v>3.77912678430507</v>
      </c>
      <c r="G12" s="29">
        <v>4.3350999999999997</v>
      </c>
    </row>
    <row r="13" spans="1:7" x14ac:dyDescent="0.2">
      <c r="A13" s="27" t="s">
        <v>940</v>
      </c>
      <c r="B13" s="27" t="s">
        <v>941</v>
      </c>
      <c r="C13" s="27" t="s">
        <v>942</v>
      </c>
      <c r="D13" s="31">
        <v>300</v>
      </c>
      <c r="E13" s="29">
        <v>3013.413</v>
      </c>
      <c r="F13" s="30">
        <v>3.74519349405637</v>
      </c>
      <c r="G13" s="29">
        <v>4.2347000000000001</v>
      </c>
    </row>
    <row r="14" spans="1:7" x14ac:dyDescent="0.2">
      <c r="A14" s="27" t="s">
        <v>802</v>
      </c>
      <c r="B14" s="27" t="s">
        <v>803</v>
      </c>
      <c r="C14" s="27" t="s">
        <v>804</v>
      </c>
      <c r="D14" s="31">
        <v>277</v>
      </c>
      <c r="E14" s="29">
        <v>2785.0189399999999</v>
      </c>
      <c r="F14" s="30">
        <v>3.4613359718404899</v>
      </c>
      <c r="G14" s="29">
        <v>3.7698</v>
      </c>
    </row>
    <row r="15" spans="1:7" x14ac:dyDescent="0.2">
      <c r="A15" s="27" t="s">
        <v>1021</v>
      </c>
      <c r="B15" s="27" t="s">
        <v>1022</v>
      </c>
      <c r="C15" s="27" t="s">
        <v>80</v>
      </c>
      <c r="D15" s="31">
        <v>250</v>
      </c>
      <c r="E15" s="29">
        <v>2716.2424999999998</v>
      </c>
      <c r="F15" s="30">
        <v>3.37585778626408</v>
      </c>
      <c r="G15" s="29">
        <v>5.5298999999999996</v>
      </c>
    </row>
    <row r="16" spans="1:7" x14ac:dyDescent="0.2">
      <c r="A16" s="27" t="s">
        <v>1023</v>
      </c>
      <c r="B16" s="27" t="s">
        <v>1024</v>
      </c>
      <c r="C16" s="27" t="s">
        <v>80</v>
      </c>
      <c r="D16" s="31">
        <v>250</v>
      </c>
      <c r="E16" s="29">
        <v>2565.9274999999998</v>
      </c>
      <c r="F16" s="30">
        <v>3.18904012799451</v>
      </c>
      <c r="G16" s="29">
        <v>5.93</v>
      </c>
    </row>
    <row r="17" spans="1:7" x14ac:dyDescent="0.2">
      <c r="A17" s="27" t="s">
        <v>1025</v>
      </c>
      <c r="B17" s="27" t="s">
        <v>1026</v>
      </c>
      <c r="C17" s="27" t="s">
        <v>80</v>
      </c>
      <c r="D17" s="31">
        <v>250</v>
      </c>
      <c r="E17" s="29">
        <v>2549.25</v>
      </c>
      <c r="F17" s="30">
        <v>3.1683126457353201</v>
      </c>
      <c r="G17" s="29">
        <v>5.6718999999999999</v>
      </c>
    </row>
    <row r="18" spans="1:7" x14ac:dyDescent="0.2">
      <c r="A18" s="27" t="s">
        <v>1027</v>
      </c>
      <c r="B18" s="27" t="s">
        <v>1028</v>
      </c>
      <c r="C18" s="27" t="s">
        <v>965</v>
      </c>
      <c r="D18" s="31">
        <v>250</v>
      </c>
      <c r="E18" s="29">
        <v>2524.6624999999999</v>
      </c>
      <c r="F18" s="30">
        <v>3.13775429046337</v>
      </c>
      <c r="G18" s="29">
        <v>4.1501000000000001</v>
      </c>
    </row>
    <row r="19" spans="1:7" x14ac:dyDescent="0.2">
      <c r="A19" s="27" t="s">
        <v>957</v>
      </c>
      <c r="B19" s="27" t="s">
        <v>958</v>
      </c>
      <c r="C19" s="27" t="s">
        <v>80</v>
      </c>
      <c r="D19" s="31">
        <v>250</v>
      </c>
      <c r="E19" s="29">
        <v>2507.2925</v>
      </c>
      <c r="F19" s="30">
        <v>3.11616614075015</v>
      </c>
      <c r="G19" s="29">
        <v>4.6798999999999999</v>
      </c>
    </row>
    <row r="20" spans="1:7" x14ac:dyDescent="0.2">
      <c r="A20" s="27" t="s">
        <v>1029</v>
      </c>
      <c r="B20" s="27" t="s">
        <v>1030</v>
      </c>
      <c r="C20" s="27" t="s">
        <v>80</v>
      </c>
      <c r="D20" s="31">
        <v>250</v>
      </c>
      <c r="E20" s="29">
        <v>2477.3825000000002</v>
      </c>
      <c r="F20" s="30">
        <v>3.0789927637828298</v>
      </c>
      <c r="G20" s="29">
        <v>5.6745000000000001</v>
      </c>
    </row>
    <row r="21" spans="1:7" x14ac:dyDescent="0.2">
      <c r="A21" s="27" t="s">
        <v>1031</v>
      </c>
      <c r="B21" s="27" t="s">
        <v>1032</v>
      </c>
      <c r="C21" s="27" t="s">
        <v>80</v>
      </c>
      <c r="D21" s="31">
        <v>250</v>
      </c>
      <c r="E21" s="29">
        <v>2472.1875</v>
      </c>
      <c r="F21" s="30">
        <v>3.0725362043262798</v>
      </c>
      <c r="G21" s="29">
        <v>6.1344000000000003</v>
      </c>
    </row>
    <row r="22" spans="1:7" x14ac:dyDescent="0.2">
      <c r="A22" s="27" t="s">
        <v>984</v>
      </c>
      <c r="B22" s="27" t="s">
        <v>985</v>
      </c>
      <c r="C22" s="27" t="s">
        <v>80</v>
      </c>
      <c r="D22" s="31">
        <v>150</v>
      </c>
      <c r="E22" s="29">
        <v>1532.5725</v>
      </c>
      <c r="F22" s="30">
        <v>1.90474407463222</v>
      </c>
      <c r="G22" s="29">
        <v>5.0650000000000004</v>
      </c>
    </row>
    <row r="23" spans="1:7" x14ac:dyDescent="0.2">
      <c r="A23" s="27" t="s">
        <v>990</v>
      </c>
      <c r="B23" s="27" t="s">
        <v>991</v>
      </c>
      <c r="C23" s="27" t="s">
        <v>80</v>
      </c>
      <c r="D23" s="31">
        <v>110</v>
      </c>
      <c r="E23" s="29">
        <v>1184.8694</v>
      </c>
      <c r="F23" s="30">
        <v>1.47260437523382</v>
      </c>
      <c r="G23" s="29">
        <v>6.02</v>
      </c>
    </row>
    <row r="24" spans="1:7" x14ac:dyDescent="0.2">
      <c r="A24" s="27" t="s">
        <v>1033</v>
      </c>
      <c r="B24" s="27" t="s">
        <v>1034</v>
      </c>
      <c r="C24" s="27" t="s">
        <v>965</v>
      </c>
      <c r="D24" s="31">
        <v>100</v>
      </c>
      <c r="E24" s="29">
        <v>1076.0640000000001</v>
      </c>
      <c r="F24" s="30">
        <v>1.33737655342572</v>
      </c>
      <c r="G24" s="29">
        <v>6.1249000000000002</v>
      </c>
    </row>
    <row r="25" spans="1:7" x14ac:dyDescent="0.2">
      <c r="A25" s="27" t="s">
        <v>1035</v>
      </c>
      <c r="B25" s="27" t="s">
        <v>1036</v>
      </c>
      <c r="C25" s="27" t="s">
        <v>80</v>
      </c>
      <c r="D25" s="31">
        <v>100</v>
      </c>
      <c r="E25" s="29">
        <v>1062.8019999999999</v>
      </c>
      <c r="F25" s="30">
        <v>1.3208939949054801</v>
      </c>
      <c r="G25" s="29">
        <v>5.93</v>
      </c>
    </row>
    <row r="26" spans="1:7" x14ac:dyDescent="0.2">
      <c r="A26" s="27" t="s">
        <v>1037</v>
      </c>
      <c r="B26" s="27" t="s">
        <v>1038</v>
      </c>
      <c r="C26" s="27" t="s">
        <v>1039</v>
      </c>
      <c r="D26" s="31">
        <v>100</v>
      </c>
      <c r="E26" s="29">
        <v>1005.822</v>
      </c>
      <c r="F26" s="30">
        <v>1.2500769096631501</v>
      </c>
      <c r="G26" s="29">
        <v>10.035</v>
      </c>
    </row>
    <row r="27" spans="1:7" x14ac:dyDescent="0.2">
      <c r="A27" s="27" t="s">
        <v>1040</v>
      </c>
      <c r="B27" s="27" t="s">
        <v>1041</v>
      </c>
      <c r="C27" s="27" t="s">
        <v>80</v>
      </c>
      <c r="D27" s="31">
        <v>50</v>
      </c>
      <c r="E27" s="29">
        <v>539.17600000000004</v>
      </c>
      <c r="F27" s="30">
        <v>0.67011008691849905</v>
      </c>
      <c r="G27" s="29">
        <v>5.86</v>
      </c>
    </row>
    <row r="28" spans="1:7" x14ac:dyDescent="0.2">
      <c r="A28" s="27" t="s">
        <v>1042</v>
      </c>
      <c r="B28" s="27" t="s">
        <v>1043</v>
      </c>
      <c r="C28" s="27" t="s">
        <v>80</v>
      </c>
      <c r="D28" s="31">
        <v>50</v>
      </c>
      <c r="E28" s="29">
        <v>537.54750000000001</v>
      </c>
      <c r="F28" s="30">
        <v>0.66808612020531699</v>
      </c>
      <c r="G28" s="29">
        <v>5.8898999999999999</v>
      </c>
    </row>
    <row r="29" spans="1:7" x14ac:dyDescent="0.2">
      <c r="A29" s="27" t="s">
        <v>977</v>
      </c>
      <c r="B29" s="27" t="s">
        <v>978</v>
      </c>
      <c r="C29" s="27" t="s">
        <v>80</v>
      </c>
      <c r="D29" s="31">
        <v>50</v>
      </c>
      <c r="E29" s="29">
        <v>532.70950000000005</v>
      </c>
      <c r="F29" s="30">
        <v>0.66207325501749004</v>
      </c>
      <c r="G29" s="29">
        <v>5.9893999999999998</v>
      </c>
    </row>
    <row r="30" spans="1:7" x14ac:dyDescent="0.2">
      <c r="A30" s="27" t="s">
        <v>1044</v>
      </c>
      <c r="B30" s="27" t="s">
        <v>1045</v>
      </c>
      <c r="C30" s="27" t="s">
        <v>80</v>
      </c>
      <c r="D30" s="31">
        <v>50</v>
      </c>
      <c r="E30" s="29">
        <v>531.82749999999999</v>
      </c>
      <c r="F30" s="30">
        <v>0.66097706917712995</v>
      </c>
      <c r="G30" s="29">
        <v>5.38</v>
      </c>
    </row>
    <row r="31" spans="1:7" x14ac:dyDescent="0.2">
      <c r="A31" s="27" t="s">
        <v>943</v>
      </c>
      <c r="B31" s="27" t="s">
        <v>944</v>
      </c>
      <c r="C31" s="27" t="s">
        <v>935</v>
      </c>
      <c r="D31" s="31">
        <v>50</v>
      </c>
      <c r="E31" s="29">
        <v>504.49250000000001</v>
      </c>
      <c r="F31" s="30">
        <v>0.62700400801358203</v>
      </c>
      <c r="G31" s="29">
        <v>4.4448999999999996</v>
      </c>
    </row>
    <row r="32" spans="1:7" x14ac:dyDescent="0.2">
      <c r="A32" s="27" t="s">
        <v>1046</v>
      </c>
      <c r="B32" s="27" t="s">
        <v>1047</v>
      </c>
      <c r="C32" s="27" t="s">
        <v>935</v>
      </c>
      <c r="D32" s="31">
        <v>50</v>
      </c>
      <c r="E32" s="29">
        <v>482.9905</v>
      </c>
      <c r="F32" s="30">
        <v>0.60028043892126004</v>
      </c>
      <c r="G32" s="29">
        <v>7.1809000000000003</v>
      </c>
    </row>
    <row r="33" spans="1:9" x14ac:dyDescent="0.2">
      <c r="A33" s="27" t="s">
        <v>953</v>
      </c>
      <c r="B33" s="27" t="s">
        <v>954</v>
      </c>
      <c r="C33" s="27" t="s">
        <v>80</v>
      </c>
      <c r="D33" s="31">
        <v>32</v>
      </c>
      <c r="E33" s="29">
        <v>322.45056</v>
      </c>
      <c r="F33" s="30">
        <v>0.40075480508872602</v>
      </c>
      <c r="G33" s="29">
        <v>3.9451999999999998</v>
      </c>
    </row>
    <row r="34" spans="1:9" x14ac:dyDescent="0.2">
      <c r="A34" s="27" t="s">
        <v>1048</v>
      </c>
      <c r="B34" s="27" t="s">
        <v>1049</v>
      </c>
      <c r="C34" s="27" t="s">
        <v>965</v>
      </c>
      <c r="D34" s="31">
        <v>5</v>
      </c>
      <c r="E34" s="29">
        <v>50.223050000000001</v>
      </c>
      <c r="F34" s="30">
        <v>6.2419270147061702E-2</v>
      </c>
      <c r="G34" s="29">
        <v>3.7686000000000002</v>
      </c>
    </row>
    <row r="35" spans="1:9" x14ac:dyDescent="0.2">
      <c r="A35" s="26" t="s">
        <v>33</v>
      </c>
      <c r="B35" s="26"/>
      <c r="C35" s="26"/>
      <c r="D35" s="32"/>
      <c r="E35" s="33">
        <f>SUM(E6:E34)</f>
        <v>57111.310750000004</v>
      </c>
      <c r="F35" s="34">
        <f>SUM(F6:F34)</f>
        <v>70.980283637832414</v>
      </c>
      <c r="G35" s="33"/>
      <c r="H35" s="18"/>
      <c r="I35" s="18"/>
    </row>
    <row r="36" spans="1:9" x14ac:dyDescent="0.2">
      <c r="A36" s="27"/>
      <c r="B36" s="27"/>
      <c r="C36" s="27"/>
      <c r="D36" s="28"/>
      <c r="E36" s="29"/>
      <c r="F36" s="30"/>
      <c r="G36" s="29"/>
    </row>
    <row r="37" spans="1:9" x14ac:dyDescent="0.2">
      <c r="A37" s="26" t="s">
        <v>49</v>
      </c>
      <c r="B37" s="27"/>
      <c r="C37" s="27"/>
      <c r="D37" s="28"/>
      <c r="E37" s="29"/>
      <c r="F37" s="30"/>
      <c r="G37" s="29"/>
    </row>
    <row r="38" spans="1:9" x14ac:dyDescent="0.2">
      <c r="A38" s="26" t="s">
        <v>807</v>
      </c>
      <c r="B38" s="27"/>
      <c r="C38" s="27"/>
      <c r="D38" s="28"/>
      <c r="E38" s="29"/>
      <c r="F38" s="30"/>
      <c r="G38" s="29"/>
    </row>
    <row r="39" spans="1:9" x14ac:dyDescent="0.2">
      <c r="A39" s="27" t="s">
        <v>1050</v>
      </c>
      <c r="B39" s="27" t="s">
        <v>1051</v>
      </c>
      <c r="C39" s="27" t="s">
        <v>50</v>
      </c>
      <c r="D39" s="31">
        <v>2500</v>
      </c>
      <c r="E39" s="29">
        <v>2472.4850000000001</v>
      </c>
      <c r="F39" s="30">
        <v>3.07290594955021</v>
      </c>
      <c r="G39" s="29">
        <v>4.0217000000000001</v>
      </c>
    </row>
    <row r="40" spans="1:9" x14ac:dyDescent="0.2">
      <c r="A40" s="27" t="s">
        <v>874</v>
      </c>
      <c r="B40" s="27" t="s">
        <v>875</v>
      </c>
      <c r="C40" s="27" t="s">
        <v>50</v>
      </c>
      <c r="D40" s="31">
        <v>500</v>
      </c>
      <c r="E40" s="29">
        <v>2443.2950000000001</v>
      </c>
      <c r="F40" s="30">
        <v>3.03662741816686</v>
      </c>
      <c r="G40" s="29">
        <v>4.3</v>
      </c>
    </row>
    <row r="41" spans="1:9" x14ac:dyDescent="0.2">
      <c r="A41" s="27" t="s">
        <v>1052</v>
      </c>
      <c r="B41" s="27" t="s">
        <v>1053</v>
      </c>
      <c r="C41" s="27" t="s">
        <v>50</v>
      </c>
      <c r="D41" s="31">
        <v>1000</v>
      </c>
      <c r="E41" s="29">
        <v>994.77099999999996</v>
      </c>
      <c r="F41" s="30">
        <v>1.2363422727903399</v>
      </c>
      <c r="G41" s="29">
        <v>3.6896</v>
      </c>
    </row>
    <row r="42" spans="1:9" x14ac:dyDescent="0.2">
      <c r="A42" s="26" t="s">
        <v>33</v>
      </c>
      <c r="B42" s="26"/>
      <c r="C42" s="26"/>
      <c r="D42" s="32"/>
      <c r="E42" s="33">
        <f>SUM(E38:E41)</f>
        <v>5910.5510000000004</v>
      </c>
      <c r="F42" s="34">
        <f>SUM(F38:F41)</f>
        <v>7.3458756405074102</v>
      </c>
      <c r="G42" s="33"/>
      <c r="H42" s="18"/>
      <c r="I42" s="18"/>
    </row>
    <row r="43" spans="1:9" x14ac:dyDescent="0.2">
      <c r="A43" s="27"/>
      <c r="B43" s="27"/>
      <c r="C43" s="27"/>
      <c r="D43" s="28"/>
      <c r="E43" s="29"/>
      <c r="F43" s="30"/>
      <c r="G43" s="29"/>
    </row>
    <row r="44" spans="1:9" x14ac:dyDescent="0.2">
      <c r="A44" s="26" t="s">
        <v>56</v>
      </c>
      <c r="B44" s="27"/>
      <c r="C44" s="27"/>
      <c r="D44" s="28"/>
      <c r="E44" s="29"/>
      <c r="F44" s="30"/>
      <c r="G44" s="29"/>
    </row>
    <row r="45" spans="1:9" x14ac:dyDescent="0.2">
      <c r="A45" s="27" t="s">
        <v>1000</v>
      </c>
      <c r="B45" s="27" t="s">
        <v>1001</v>
      </c>
      <c r="C45" s="27" t="s">
        <v>57</v>
      </c>
      <c r="D45" s="31">
        <v>3500000</v>
      </c>
      <c r="E45" s="29">
        <v>3632.9929999999999</v>
      </c>
      <c r="F45" s="30">
        <v>4.5152329758822702</v>
      </c>
      <c r="G45" s="29">
        <v>6.3895</v>
      </c>
    </row>
    <row r="46" spans="1:9" x14ac:dyDescent="0.2">
      <c r="A46" s="27" t="s">
        <v>1004</v>
      </c>
      <c r="B46" s="27" t="s">
        <v>1005</v>
      </c>
      <c r="C46" s="27" t="s">
        <v>57</v>
      </c>
      <c r="D46" s="31">
        <v>2000000</v>
      </c>
      <c r="E46" s="29">
        <v>2049.2640000000001</v>
      </c>
      <c r="F46" s="30">
        <v>2.54690950108861</v>
      </c>
      <c r="G46" s="29">
        <v>6.2332999999999998</v>
      </c>
    </row>
    <row r="47" spans="1:9" x14ac:dyDescent="0.2">
      <c r="A47" s="26" t="s">
        <v>33</v>
      </c>
      <c r="B47" s="26"/>
      <c r="C47" s="26"/>
      <c r="D47" s="32"/>
      <c r="E47" s="33">
        <f>SUM(E45:E46)</f>
        <v>5682.2569999999996</v>
      </c>
      <c r="F47" s="34">
        <f>SUM(F45:F46)</f>
        <v>7.0621424769708803</v>
      </c>
      <c r="G47" s="33"/>
      <c r="H47" s="18"/>
      <c r="I47" s="18"/>
    </row>
    <row r="48" spans="1:9" x14ac:dyDescent="0.2">
      <c r="A48" s="27"/>
      <c r="B48" s="27"/>
      <c r="C48" s="27"/>
      <c r="D48" s="28"/>
      <c r="E48" s="29"/>
      <c r="F48" s="30"/>
      <c r="G48" s="29"/>
    </row>
    <row r="49" spans="1:9" x14ac:dyDescent="0.2">
      <c r="A49" s="26" t="s">
        <v>35</v>
      </c>
      <c r="B49" s="26"/>
      <c r="C49" s="26"/>
      <c r="D49" s="32"/>
      <c r="E49" s="33">
        <f>E35+E42+E47</f>
        <v>68704.118750000009</v>
      </c>
      <c r="F49" s="34">
        <f>F35+F42+F47</f>
        <v>85.388301755310707</v>
      </c>
      <c r="G49" s="33"/>
      <c r="H49" s="18"/>
      <c r="I49" s="18"/>
    </row>
    <row r="50" spans="1:9" x14ac:dyDescent="0.2">
      <c r="A50" s="26"/>
      <c r="B50" s="26"/>
      <c r="C50" s="26"/>
      <c r="D50" s="32"/>
      <c r="E50" s="33"/>
      <c r="F50" s="34"/>
      <c r="G50" s="33"/>
      <c r="H50" s="18"/>
      <c r="I50" s="18"/>
    </row>
    <row r="51" spans="1:9" x14ac:dyDescent="0.2">
      <c r="A51" s="26" t="s">
        <v>37</v>
      </c>
      <c r="B51" s="26"/>
      <c r="C51" s="26"/>
      <c r="D51" s="32"/>
      <c r="E51" s="33">
        <f>E53-(E35+E42+E47)</f>
        <v>11756.690678999992</v>
      </c>
      <c r="F51" s="34">
        <f>F53-(F35+F42+F47)</f>
        <v>14.611698244689293</v>
      </c>
      <c r="G51" s="33"/>
      <c r="H51" s="18"/>
      <c r="I51" s="18"/>
    </row>
    <row r="52" spans="1:9" x14ac:dyDescent="0.2">
      <c r="A52" s="26"/>
      <c r="B52" s="26"/>
      <c r="C52" s="26"/>
      <c r="D52" s="32"/>
      <c r="E52" s="33"/>
      <c r="F52" s="34"/>
      <c r="G52" s="33"/>
      <c r="H52" s="18"/>
      <c r="I52" s="18"/>
    </row>
    <row r="53" spans="1:9" x14ac:dyDescent="0.2">
      <c r="A53" s="35" t="s">
        <v>36</v>
      </c>
      <c r="B53" s="35"/>
      <c r="C53" s="35"/>
      <c r="D53" s="36"/>
      <c r="E53" s="37">
        <v>80460.809429000001</v>
      </c>
      <c r="F53" s="38">
        <v>100</v>
      </c>
      <c r="G53" s="37"/>
      <c r="H53" s="18"/>
      <c r="I53" s="18"/>
    </row>
    <row r="55" spans="1:9" x14ac:dyDescent="0.2">
      <c r="A55" s="18" t="s">
        <v>38</v>
      </c>
    </row>
    <row r="57" spans="1:9" x14ac:dyDescent="0.2">
      <c r="A57" s="18" t="s">
        <v>39</v>
      </c>
    </row>
    <row r="58" spans="1:9" x14ac:dyDescent="0.2">
      <c r="A58" s="18" t="s">
        <v>40</v>
      </c>
    </row>
    <row r="59" spans="1:9" x14ac:dyDescent="0.2">
      <c r="A59" s="18" t="s">
        <v>41</v>
      </c>
      <c r="B59" s="18"/>
      <c r="C59" s="39" t="s">
        <v>43</v>
      </c>
      <c r="D59" s="19" t="s">
        <v>42</v>
      </c>
    </row>
    <row r="60" spans="1:9" x14ac:dyDescent="0.2">
      <c r="A60" s="9" t="s">
        <v>62</v>
      </c>
      <c r="C60" s="40">
        <v>17.805299999999999</v>
      </c>
      <c r="D60" s="40">
        <v>18.1252</v>
      </c>
    </row>
    <row r="61" spans="1:9" x14ac:dyDescent="0.2">
      <c r="A61" s="9" t="s">
        <v>84</v>
      </c>
      <c r="C61" s="40">
        <v>10.591799999999999</v>
      </c>
      <c r="D61" s="40">
        <v>10.3802</v>
      </c>
    </row>
    <row r="62" spans="1:9" x14ac:dyDescent="0.2">
      <c r="A62" s="9" t="s">
        <v>65</v>
      </c>
      <c r="C62" s="40">
        <v>18.357900000000001</v>
      </c>
      <c r="D62" s="40">
        <v>18.719899999999999</v>
      </c>
    </row>
    <row r="63" spans="1:9" x14ac:dyDescent="0.2">
      <c r="A63" s="9" t="s">
        <v>85</v>
      </c>
      <c r="C63" s="40">
        <v>11.0181</v>
      </c>
      <c r="D63" s="40">
        <v>10.831300000000001</v>
      </c>
    </row>
    <row r="65" spans="1:5" x14ac:dyDescent="0.2">
      <c r="A65" s="18" t="s">
        <v>45</v>
      </c>
    </row>
    <row r="66" spans="1:5" x14ac:dyDescent="0.2">
      <c r="A66" s="79" t="s">
        <v>59</v>
      </c>
      <c r="B66" s="80"/>
      <c r="C66" s="43" t="s">
        <v>60</v>
      </c>
    </row>
    <row r="67" spans="1:5" x14ac:dyDescent="0.2">
      <c r="A67" s="75" t="s">
        <v>84</v>
      </c>
      <c r="B67" s="76"/>
      <c r="C67" s="44">
        <v>0.4</v>
      </c>
    </row>
    <row r="68" spans="1:5" x14ac:dyDescent="0.2">
      <c r="A68" s="75" t="s">
        <v>85</v>
      </c>
      <c r="B68" s="76"/>
      <c r="C68" s="44">
        <v>0.4</v>
      </c>
    </row>
    <row r="69" spans="1:5" x14ac:dyDescent="0.2">
      <c r="A69" s="9" t="s">
        <v>61</v>
      </c>
    </row>
    <row r="70" spans="1:5" x14ac:dyDescent="0.2">
      <c r="A70" s="9" t="s">
        <v>44</v>
      </c>
    </row>
    <row r="72" spans="1:5" x14ac:dyDescent="0.2">
      <c r="A72" s="18" t="s">
        <v>856</v>
      </c>
      <c r="D72" s="42">
        <v>1.8526928748493201</v>
      </c>
      <c r="E72" s="13" t="s">
        <v>47</v>
      </c>
    </row>
    <row r="74" spans="1:5" x14ac:dyDescent="0.2">
      <c r="A74" s="18" t="s">
        <v>761</v>
      </c>
      <c r="D74" s="41" t="s">
        <v>46</v>
      </c>
    </row>
    <row r="76" spans="1:5" x14ac:dyDescent="0.2">
      <c r="A76" s="18" t="s">
        <v>857</v>
      </c>
    </row>
    <row r="77" spans="1:5" ht="14.4" x14ac:dyDescent="0.3">
      <c r="A77" s="53"/>
    </row>
    <row r="78" spans="1:5" x14ac:dyDescent="0.2">
      <c r="A78" s="48" t="s">
        <v>798</v>
      </c>
    </row>
    <row r="79" spans="1:5" x14ac:dyDescent="0.2">
      <c r="A79" s="51"/>
    </row>
    <row r="80" spans="1:5" x14ac:dyDescent="0.2">
      <c r="A80" s="52"/>
    </row>
    <row r="81" spans="1:1" x14ac:dyDescent="0.2">
      <c r="A81" s="52"/>
    </row>
    <row r="82" spans="1:1" x14ac:dyDescent="0.2">
      <c r="A82" s="52"/>
    </row>
    <row r="83" spans="1:1" x14ac:dyDescent="0.2">
      <c r="A83" s="52"/>
    </row>
    <row r="84" spans="1:1" x14ac:dyDescent="0.2">
      <c r="A84" s="52"/>
    </row>
    <row r="85" spans="1:1" x14ac:dyDescent="0.2">
      <c r="A85" s="52"/>
    </row>
    <row r="86" spans="1:1" x14ac:dyDescent="0.2">
      <c r="A86" s="52"/>
    </row>
    <row r="87" spans="1:1" x14ac:dyDescent="0.2">
      <c r="A87" s="52"/>
    </row>
    <row r="88" spans="1:1" x14ac:dyDescent="0.2">
      <c r="A88" s="52"/>
    </row>
    <row r="89" spans="1:1" x14ac:dyDescent="0.2">
      <c r="A89" s="52"/>
    </row>
    <row r="90" spans="1:1" x14ac:dyDescent="0.2">
      <c r="A90" s="52"/>
    </row>
    <row r="91" spans="1:1" x14ac:dyDescent="0.2">
      <c r="A91" s="52"/>
    </row>
    <row r="92" spans="1:1" x14ac:dyDescent="0.2">
      <c r="A92" s="48" t="s">
        <v>1054</v>
      </c>
    </row>
    <row r="93" spans="1:1" x14ac:dyDescent="0.2">
      <c r="A93" s="52"/>
    </row>
    <row r="94" spans="1:1" x14ac:dyDescent="0.2">
      <c r="A94" s="48" t="s">
        <v>859</v>
      </c>
    </row>
    <row r="95" spans="1:1" x14ac:dyDescent="0.2">
      <c r="A95" s="52"/>
    </row>
    <row r="96" spans="1:1" x14ac:dyDescent="0.2">
      <c r="A96" s="52"/>
    </row>
    <row r="97" spans="1:1" x14ac:dyDescent="0.2">
      <c r="A97" s="52"/>
    </row>
    <row r="98" spans="1:1" x14ac:dyDescent="0.2">
      <c r="A98" s="52"/>
    </row>
    <row r="99" spans="1:1" x14ac:dyDescent="0.2">
      <c r="A99" s="52"/>
    </row>
    <row r="100" spans="1:1" x14ac:dyDescent="0.2">
      <c r="A100" s="52"/>
    </row>
    <row r="101" spans="1:1" x14ac:dyDescent="0.2">
      <c r="A101" s="52"/>
    </row>
    <row r="102" spans="1:1" x14ac:dyDescent="0.2">
      <c r="A102" s="52"/>
    </row>
    <row r="103" spans="1:1" x14ac:dyDescent="0.2">
      <c r="A103" s="52"/>
    </row>
    <row r="104" spans="1:1" x14ac:dyDescent="0.2">
      <c r="A104" s="52"/>
    </row>
    <row r="105" spans="1:1" x14ac:dyDescent="0.2">
      <c r="A105" s="52"/>
    </row>
    <row r="106" spans="1:1" x14ac:dyDescent="0.2">
      <c r="A106" s="52"/>
    </row>
    <row r="107" spans="1:1" x14ac:dyDescent="0.2">
      <c r="A107" s="52"/>
    </row>
  </sheetData>
  <mergeCells count="4">
    <mergeCell ref="A1:G1"/>
    <mergeCell ref="A66:B66"/>
    <mergeCell ref="A67:B67"/>
    <mergeCell ref="A68:B68"/>
  </mergeCells>
  <conditionalFormatting sqref="F2:F3 F5:F65536">
    <cfRule type="cellIs" dxfId="70"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74"/>
  <sheetViews>
    <sheetView workbookViewId="0">
      <selection sqref="A1:G1"/>
    </sheetView>
  </sheetViews>
  <sheetFormatPr defaultColWidth="9.21875" defaultRowHeight="10.199999999999999" x14ac:dyDescent="0.2"/>
  <cols>
    <col min="1" max="1" width="34.77734375" style="9" bestFit="1" customWidth="1"/>
    <col min="2" max="2" width="23.21875" style="9" bestFit="1" customWidth="1"/>
    <col min="3" max="3" width="24.77734375" style="9" customWidth="1"/>
    <col min="4" max="4" width="15.21875" style="10" bestFit="1" customWidth="1"/>
    <col min="5" max="5" width="23" style="13" bestFit="1" customWidth="1"/>
    <col min="6" max="6" width="13.5546875" style="14" bestFit="1" customWidth="1"/>
    <col min="7" max="7" width="14.21875" style="13" customWidth="1"/>
    <col min="8" max="16384" width="9.21875" style="9"/>
  </cols>
  <sheetData>
    <row r="1" spans="1:9" s="1" customFormat="1" ht="13.8" x14ac:dyDescent="0.2">
      <c r="A1" s="77" t="s">
        <v>1055</v>
      </c>
      <c r="B1" s="78"/>
      <c r="C1" s="78"/>
      <c r="D1" s="78"/>
      <c r="E1" s="78"/>
      <c r="F1" s="78"/>
      <c r="G1" s="78"/>
    </row>
    <row r="2" spans="1:9" s="1" customFormat="1" ht="11.4" x14ac:dyDescent="0.2">
      <c r="D2" s="6"/>
      <c r="E2" s="7"/>
      <c r="F2" s="12"/>
      <c r="G2" s="13"/>
    </row>
    <row r="3" spans="1:9" s="1" customFormat="1" ht="12" x14ac:dyDescent="0.2">
      <c r="A3" s="11" t="s">
        <v>7</v>
      </c>
      <c r="B3" s="2"/>
      <c r="C3" s="3"/>
      <c r="D3" s="4"/>
      <c r="E3" s="5"/>
      <c r="F3" s="12"/>
      <c r="G3" s="13"/>
    </row>
    <row r="4" spans="1:9" s="1" customFormat="1" ht="17.55" customHeight="1" x14ac:dyDescent="0.2">
      <c r="A4" s="8" t="s">
        <v>2</v>
      </c>
      <c r="B4" s="8" t="s">
        <v>0</v>
      </c>
      <c r="C4" s="17" t="s">
        <v>801</v>
      </c>
      <c r="D4" s="16" t="s">
        <v>1</v>
      </c>
      <c r="E4" s="15" t="s">
        <v>3</v>
      </c>
      <c r="F4" s="15" t="s">
        <v>4</v>
      </c>
      <c r="G4" s="15" t="s">
        <v>6</v>
      </c>
    </row>
    <row r="5" spans="1:9" x14ac:dyDescent="0.2">
      <c r="A5" s="21" t="s">
        <v>49</v>
      </c>
      <c r="B5" s="22"/>
      <c r="C5" s="22"/>
      <c r="D5" s="23"/>
      <c r="E5" s="24"/>
      <c r="F5" s="25"/>
      <c r="G5" s="24"/>
    </row>
    <row r="6" spans="1:9" x14ac:dyDescent="0.2">
      <c r="A6" s="26" t="s">
        <v>55</v>
      </c>
      <c r="B6" s="27"/>
      <c r="C6" s="27"/>
      <c r="D6" s="28"/>
      <c r="E6" s="29"/>
      <c r="F6" s="30"/>
      <c r="G6" s="29"/>
    </row>
    <row r="7" spans="1:9" x14ac:dyDescent="0.2">
      <c r="A7" s="27" t="s">
        <v>835</v>
      </c>
      <c r="B7" s="27" t="s">
        <v>836</v>
      </c>
      <c r="C7" s="27" t="s">
        <v>57</v>
      </c>
      <c r="D7" s="31">
        <v>5000000</v>
      </c>
      <c r="E7" s="29">
        <v>4974.84</v>
      </c>
      <c r="F7" s="30">
        <v>26.659907533929001</v>
      </c>
      <c r="G7" s="29">
        <v>3.6198999999999999</v>
      </c>
    </row>
    <row r="8" spans="1:9" x14ac:dyDescent="0.2">
      <c r="A8" s="27" t="s">
        <v>69</v>
      </c>
      <c r="B8" s="27" t="s">
        <v>68</v>
      </c>
      <c r="C8" s="27" t="s">
        <v>57</v>
      </c>
      <c r="D8" s="31">
        <v>1419200</v>
      </c>
      <c r="E8" s="29">
        <v>1416.076341</v>
      </c>
      <c r="F8" s="30">
        <v>7.5886790956180397</v>
      </c>
      <c r="G8" s="29">
        <v>3.5005999999999999</v>
      </c>
    </row>
    <row r="9" spans="1:9" x14ac:dyDescent="0.2">
      <c r="A9" s="26" t="s">
        <v>33</v>
      </c>
      <c r="B9" s="26"/>
      <c r="C9" s="26"/>
      <c r="D9" s="32"/>
      <c r="E9" s="33">
        <f>SUM(E6:E8)</f>
        <v>6390.9163410000001</v>
      </c>
      <c r="F9" s="34">
        <f>SUM(F6:F8)</f>
        <v>34.248586629547042</v>
      </c>
      <c r="G9" s="33"/>
      <c r="H9" s="18"/>
      <c r="I9" s="18"/>
    </row>
    <row r="10" spans="1:9" x14ac:dyDescent="0.2">
      <c r="A10" s="27"/>
      <c r="B10" s="27"/>
      <c r="C10" s="27"/>
      <c r="D10" s="28"/>
      <c r="E10" s="29"/>
      <c r="F10" s="30"/>
      <c r="G10" s="29"/>
    </row>
    <row r="11" spans="1:9" x14ac:dyDescent="0.2">
      <c r="A11" s="26" t="s">
        <v>56</v>
      </c>
      <c r="B11" s="27"/>
      <c r="C11" s="27"/>
      <c r="D11" s="28"/>
      <c r="E11" s="29"/>
      <c r="F11" s="30"/>
      <c r="G11" s="29"/>
    </row>
    <row r="12" spans="1:9" x14ac:dyDescent="0.2">
      <c r="A12" s="27" t="s">
        <v>71</v>
      </c>
      <c r="B12" s="27" t="s">
        <v>70</v>
      </c>
      <c r="C12" s="27" t="s">
        <v>57</v>
      </c>
      <c r="D12" s="31">
        <v>4700000</v>
      </c>
      <c r="E12" s="29">
        <v>4654.0481</v>
      </c>
      <c r="F12" s="30">
        <v>24.940800509053101</v>
      </c>
      <c r="G12" s="29">
        <v>5.8936999999999999</v>
      </c>
    </row>
    <row r="13" spans="1:9" x14ac:dyDescent="0.2">
      <c r="A13" s="27" t="s">
        <v>73</v>
      </c>
      <c r="B13" s="27" t="s">
        <v>72</v>
      </c>
      <c r="C13" s="27" t="s">
        <v>57</v>
      </c>
      <c r="D13" s="31">
        <v>4000000</v>
      </c>
      <c r="E13" s="29">
        <v>3911.9960000000001</v>
      </c>
      <c r="F13" s="30">
        <v>20.964182090901399</v>
      </c>
      <c r="G13" s="29">
        <v>5.8051000000000004</v>
      </c>
    </row>
    <row r="14" spans="1:9" x14ac:dyDescent="0.2">
      <c r="A14" s="27" t="s">
        <v>75</v>
      </c>
      <c r="B14" s="27" t="s">
        <v>74</v>
      </c>
      <c r="C14" s="27" t="s">
        <v>57</v>
      </c>
      <c r="D14" s="31">
        <v>2500000</v>
      </c>
      <c r="E14" s="29">
        <v>2403.3274999999999</v>
      </c>
      <c r="F14" s="30">
        <v>12.879306454830401</v>
      </c>
      <c r="G14" s="29">
        <v>7.1123000000000003</v>
      </c>
    </row>
    <row r="15" spans="1:9" x14ac:dyDescent="0.2">
      <c r="A15" s="27" t="s">
        <v>77</v>
      </c>
      <c r="B15" s="27" t="s">
        <v>76</v>
      </c>
      <c r="C15" s="27" t="s">
        <v>57</v>
      </c>
      <c r="D15" s="31">
        <v>200000</v>
      </c>
      <c r="E15" s="29">
        <v>197.67339999999999</v>
      </c>
      <c r="F15" s="30">
        <v>1.0593214185616699</v>
      </c>
      <c r="G15" s="29">
        <v>5.6010999999999997</v>
      </c>
    </row>
    <row r="16" spans="1:9" x14ac:dyDescent="0.2">
      <c r="A16" s="26" t="s">
        <v>33</v>
      </c>
      <c r="B16" s="26"/>
      <c r="C16" s="26"/>
      <c r="D16" s="32"/>
      <c r="E16" s="33">
        <f>SUM(E12:E15)</f>
        <v>11167.044999999998</v>
      </c>
      <c r="F16" s="34">
        <f>SUM(F12:F15)</f>
        <v>59.843610473346573</v>
      </c>
      <c r="G16" s="33"/>
      <c r="H16" s="18"/>
      <c r="I16" s="18"/>
    </row>
    <row r="17" spans="1:9" x14ac:dyDescent="0.2">
      <c r="A17" s="27"/>
      <c r="B17" s="27"/>
      <c r="C17" s="27"/>
      <c r="D17" s="28"/>
      <c r="E17" s="29"/>
      <c r="F17" s="30"/>
      <c r="G17" s="29"/>
    </row>
    <row r="18" spans="1:9" x14ac:dyDescent="0.2">
      <c r="A18" s="26" t="s">
        <v>35</v>
      </c>
      <c r="B18" s="26"/>
      <c r="C18" s="26"/>
      <c r="D18" s="32"/>
      <c r="E18" s="33">
        <f>E9+E16</f>
        <v>17557.961340999998</v>
      </c>
      <c r="F18" s="34">
        <f>F9+F16</f>
        <v>94.092197102893607</v>
      </c>
      <c r="G18" s="33"/>
      <c r="H18" s="18"/>
      <c r="I18" s="18"/>
    </row>
    <row r="19" spans="1:9" x14ac:dyDescent="0.2">
      <c r="A19" s="26"/>
      <c r="B19" s="26"/>
      <c r="C19" s="26"/>
      <c r="D19" s="32"/>
      <c r="E19" s="33"/>
      <c r="F19" s="34"/>
      <c r="G19" s="33"/>
      <c r="H19" s="18"/>
      <c r="I19" s="18"/>
    </row>
    <row r="20" spans="1:9" x14ac:dyDescent="0.2">
      <c r="A20" s="26" t="s">
        <v>37</v>
      </c>
      <c r="B20" s="26"/>
      <c r="C20" s="26"/>
      <c r="D20" s="32"/>
      <c r="E20" s="33">
        <f>E22-(E9+E16)</f>
        <v>1102.4184584000031</v>
      </c>
      <c r="F20" s="34">
        <f>F22-(F9+F16)</f>
        <v>5.9078028971063929</v>
      </c>
      <c r="G20" s="33"/>
      <c r="H20" s="18"/>
      <c r="I20" s="18"/>
    </row>
    <row r="21" spans="1:9" x14ac:dyDescent="0.2">
      <c r="A21" s="26"/>
      <c r="B21" s="26"/>
      <c r="C21" s="26"/>
      <c r="D21" s="32"/>
      <c r="E21" s="33"/>
      <c r="F21" s="34"/>
      <c r="G21" s="33"/>
      <c r="H21" s="18"/>
      <c r="I21" s="18"/>
    </row>
    <row r="22" spans="1:9" x14ac:dyDescent="0.2">
      <c r="A22" s="35" t="s">
        <v>36</v>
      </c>
      <c r="B22" s="35"/>
      <c r="C22" s="35"/>
      <c r="D22" s="36"/>
      <c r="E22" s="37">
        <v>18660.379799400002</v>
      </c>
      <c r="F22" s="38">
        <v>100</v>
      </c>
      <c r="G22" s="37"/>
      <c r="H22" s="18"/>
      <c r="I22" s="18"/>
    </row>
    <row r="24" spans="1:9" x14ac:dyDescent="0.2">
      <c r="A24" s="18" t="s">
        <v>39</v>
      </c>
    </row>
    <row r="25" spans="1:9" x14ac:dyDescent="0.2">
      <c r="A25" s="18" t="s">
        <v>40</v>
      </c>
    </row>
    <row r="26" spans="1:9" x14ac:dyDescent="0.2">
      <c r="A26" s="18" t="s">
        <v>41</v>
      </c>
      <c r="B26" s="18"/>
      <c r="C26" s="39" t="s">
        <v>43</v>
      </c>
      <c r="D26" s="19" t="s">
        <v>42</v>
      </c>
    </row>
    <row r="27" spans="1:9" x14ac:dyDescent="0.2">
      <c r="A27" s="9" t="s">
        <v>78</v>
      </c>
      <c r="C27" s="40">
        <v>47.744100000000003</v>
      </c>
      <c r="D27" s="40">
        <v>48.633899999999997</v>
      </c>
    </row>
    <row r="28" spans="1:9" x14ac:dyDescent="0.2">
      <c r="A28" s="9" t="s">
        <v>1056</v>
      </c>
      <c r="C28" s="40">
        <v>10.342499999999999</v>
      </c>
      <c r="D28" s="40">
        <v>10.1248</v>
      </c>
    </row>
    <row r="29" spans="1:9" x14ac:dyDescent="0.2">
      <c r="A29" s="9" t="s">
        <v>79</v>
      </c>
      <c r="C29" s="40">
        <v>51.325000000000003</v>
      </c>
      <c r="D29" s="40">
        <v>52.402799999999999</v>
      </c>
    </row>
    <row r="30" spans="1:9" x14ac:dyDescent="0.2">
      <c r="A30" s="9" t="s">
        <v>1057</v>
      </c>
      <c r="C30" s="40">
        <v>11.476800000000001</v>
      </c>
      <c r="D30" s="40">
        <v>11.307</v>
      </c>
    </row>
    <row r="32" spans="1:9" x14ac:dyDescent="0.2">
      <c r="A32" s="18" t="s">
        <v>45</v>
      </c>
    </row>
    <row r="33" spans="1:7" x14ac:dyDescent="0.2">
      <c r="A33" s="79" t="s">
        <v>59</v>
      </c>
      <c r="B33" s="80"/>
      <c r="C33" s="43" t="s">
        <v>60</v>
      </c>
    </row>
    <row r="34" spans="1:7" x14ac:dyDescent="0.2">
      <c r="A34" s="75" t="s">
        <v>1056</v>
      </c>
      <c r="B34" s="76"/>
      <c r="C34" s="44">
        <v>0.41</v>
      </c>
    </row>
    <row r="35" spans="1:7" x14ac:dyDescent="0.2">
      <c r="A35" s="75" t="s">
        <v>1057</v>
      </c>
      <c r="B35" s="76"/>
      <c r="C35" s="44">
        <v>0.41</v>
      </c>
    </row>
    <row r="36" spans="1:7" x14ac:dyDescent="0.2">
      <c r="A36" s="9" t="s">
        <v>61</v>
      </c>
    </row>
    <row r="37" spans="1:7" x14ac:dyDescent="0.2">
      <c r="A37" s="9" t="s">
        <v>44</v>
      </c>
    </row>
    <row r="39" spans="1:7" x14ac:dyDescent="0.2">
      <c r="A39" s="18" t="s">
        <v>856</v>
      </c>
      <c r="D39" s="42">
        <v>3.7045748434794499</v>
      </c>
      <c r="E39" s="13" t="s">
        <v>47</v>
      </c>
    </row>
    <row r="41" spans="1:7" ht="24.75" customHeight="1" x14ac:dyDescent="0.2">
      <c r="A41" s="84" t="s">
        <v>761</v>
      </c>
      <c r="B41" s="84"/>
      <c r="C41" s="84"/>
      <c r="D41" s="41" t="s">
        <v>46</v>
      </c>
    </row>
    <row r="43" spans="1:7" x14ac:dyDescent="0.2">
      <c r="A43" s="18" t="s">
        <v>857</v>
      </c>
    </row>
    <row r="44" spans="1:7" x14ac:dyDescent="0.2">
      <c r="A44" s="48"/>
      <c r="B44" s="52"/>
      <c r="C44" s="52"/>
      <c r="D44" s="52"/>
      <c r="E44" s="64"/>
      <c r="F44" s="64"/>
      <c r="G44" s="64"/>
    </row>
    <row r="45" spans="1:7" x14ac:dyDescent="0.2">
      <c r="A45" s="48" t="s">
        <v>798</v>
      </c>
      <c r="B45" s="52"/>
      <c r="C45" s="52"/>
      <c r="D45" s="52"/>
      <c r="E45" s="64"/>
      <c r="F45" s="64"/>
      <c r="G45" s="64"/>
    </row>
    <row r="46" spans="1:7" x14ac:dyDescent="0.2">
      <c r="A46" s="51"/>
      <c r="B46" s="52"/>
      <c r="C46" s="52"/>
      <c r="D46" s="52"/>
      <c r="E46" s="64"/>
      <c r="F46" s="64"/>
      <c r="G46" s="64"/>
    </row>
    <row r="47" spans="1:7" x14ac:dyDescent="0.2">
      <c r="A47" s="52"/>
      <c r="B47" s="52"/>
      <c r="C47" s="52"/>
      <c r="D47" s="52"/>
      <c r="E47" s="64"/>
      <c r="F47" s="64"/>
      <c r="G47" s="64"/>
    </row>
    <row r="48" spans="1:7" x14ac:dyDescent="0.2">
      <c r="A48" s="52"/>
      <c r="B48" s="52"/>
      <c r="C48" s="52"/>
      <c r="D48" s="52"/>
      <c r="E48" s="64"/>
      <c r="F48" s="64"/>
      <c r="G48" s="64"/>
    </row>
    <row r="49" spans="1:7" x14ac:dyDescent="0.2">
      <c r="A49" s="52"/>
      <c r="B49" s="52"/>
      <c r="C49" s="52"/>
      <c r="D49" s="52"/>
      <c r="E49" s="64"/>
      <c r="F49" s="64"/>
      <c r="G49" s="64"/>
    </row>
    <row r="50" spans="1:7" x14ac:dyDescent="0.2">
      <c r="A50" s="52"/>
      <c r="B50" s="52"/>
      <c r="C50" s="52"/>
      <c r="D50" s="52"/>
      <c r="E50" s="64"/>
      <c r="F50" s="64"/>
      <c r="G50" s="64"/>
    </row>
    <row r="51" spans="1:7" x14ac:dyDescent="0.2">
      <c r="A51" s="52"/>
      <c r="B51" s="52"/>
      <c r="C51" s="52"/>
      <c r="D51" s="52"/>
      <c r="E51" s="64"/>
      <c r="F51" s="64"/>
      <c r="G51" s="64"/>
    </row>
    <row r="52" spans="1:7" x14ac:dyDescent="0.2">
      <c r="A52" s="52"/>
      <c r="B52" s="52"/>
      <c r="C52" s="52"/>
      <c r="D52" s="52"/>
      <c r="E52" s="64"/>
      <c r="F52" s="64"/>
      <c r="G52" s="64"/>
    </row>
    <row r="53" spans="1:7" x14ac:dyDescent="0.2">
      <c r="A53" s="52"/>
      <c r="B53" s="52"/>
      <c r="C53" s="52"/>
      <c r="D53" s="52"/>
      <c r="E53" s="64"/>
      <c r="F53" s="64"/>
      <c r="G53" s="64"/>
    </row>
    <row r="54" spans="1:7" x14ac:dyDescent="0.2">
      <c r="A54" s="52"/>
      <c r="B54" s="52"/>
      <c r="C54" s="52"/>
      <c r="D54" s="52"/>
      <c r="E54" s="64"/>
      <c r="F54" s="64"/>
      <c r="G54" s="64"/>
    </row>
    <row r="55" spans="1:7" x14ac:dyDescent="0.2">
      <c r="A55" s="52"/>
      <c r="B55" s="52"/>
      <c r="C55" s="52"/>
      <c r="D55" s="52"/>
      <c r="E55" s="64"/>
      <c r="F55" s="64"/>
      <c r="G55" s="64"/>
    </row>
    <row r="56" spans="1:7" x14ac:dyDescent="0.2">
      <c r="A56" s="52"/>
      <c r="B56" s="52"/>
      <c r="C56" s="52"/>
      <c r="D56" s="52"/>
      <c r="E56" s="64"/>
      <c r="F56" s="64"/>
      <c r="G56" s="64"/>
    </row>
    <row r="57" spans="1:7" x14ac:dyDescent="0.2">
      <c r="A57" s="52"/>
      <c r="B57" s="52"/>
      <c r="C57" s="52"/>
      <c r="D57" s="52"/>
      <c r="E57" s="64"/>
      <c r="F57" s="64"/>
      <c r="G57" s="64"/>
    </row>
    <row r="58" spans="1:7" x14ac:dyDescent="0.2">
      <c r="A58" s="52"/>
      <c r="B58" s="52"/>
      <c r="C58" s="52"/>
      <c r="D58" s="52"/>
      <c r="E58" s="64"/>
      <c r="F58" s="64"/>
      <c r="G58" s="64"/>
    </row>
    <row r="59" spans="1:7" x14ac:dyDescent="0.2">
      <c r="A59" s="83" t="s">
        <v>1058</v>
      </c>
      <c r="B59" s="83"/>
      <c r="C59" s="83"/>
      <c r="D59" s="83"/>
      <c r="E59" s="83"/>
      <c r="F59" s="83"/>
      <c r="G59" s="83"/>
    </row>
    <row r="60" spans="1:7" x14ac:dyDescent="0.2">
      <c r="A60" s="52"/>
      <c r="B60" s="52"/>
      <c r="C60" s="52"/>
      <c r="D60" s="52"/>
      <c r="E60" s="64"/>
      <c r="F60" s="64"/>
      <c r="G60" s="64"/>
    </row>
    <row r="61" spans="1:7" x14ac:dyDescent="0.2">
      <c r="A61" s="48" t="s">
        <v>859</v>
      </c>
      <c r="B61" s="52"/>
      <c r="C61" s="52"/>
      <c r="D61" s="52"/>
      <c r="E61" s="64"/>
      <c r="F61" s="64"/>
      <c r="G61" s="64"/>
    </row>
    <row r="62" spans="1:7" x14ac:dyDescent="0.2">
      <c r="A62" s="52"/>
      <c r="B62" s="52"/>
      <c r="C62" s="52"/>
      <c r="D62" s="52"/>
      <c r="E62" s="64"/>
      <c r="F62" s="64"/>
      <c r="G62" s="64"/>
    </row>
    <row r="63" spans="1:7" x14ac:dyDescent="0.2">
      <c r="A63" s="52"/>
      <c r="B63" s="52"/>
      <c r="C63" s="52"/>
      <c r="D63" s="52"/>
      <c r="E63" s="64"/>
      <c r="F63" s="64"/>
      <c r="G63" s="64"/>
    </row>
    <row r="64" spans="1:7" x14ac:dyDescent="0.2">
      <c r="A64" s="52"/>
      <c r="B64" s="52"/>
      <c r="C64" s="52"/>
      <c r="D64" s="52"/>
      <c r="E64" s="64"/>
      <c r="F64" s="64"/>
      <c r="G64" s="64"/>
    </row>
    <row r="65" spans="1:7" x14ac:dyDescent="0.2">
      <c r="A65" s="52"/>
      <c r="B65" s="52"/>
      <c r="C65" s="52"/>
      <c r="D65" s="52"/>
      <c r="E65" s="64"/>
      <c r="F65" s="64"/>
      <c r="G65" s="64"/>
    </row>
    <row r="66" spans="1:7" x14ac:dyDescent="0.2">
      <c r="A66" s="52"/>
      <c r="B66" s="52"/>
      <c r="C66" s="52"/>
      <c r="D66" s="52"/>
      <c r="E66" s="64"/>
      <c r="F66" s="64"/>
      <c r="G66" s="64"/>
    </row>
    <row r="67" spans="1:7" x14ac:dyDescent="0.2">
      <c r="A67" s="52"/>
      <c r="B67" s="52"/>
      <c r="C67" s="52"/>
      <c r="D67" s="52"/>
      <c r="E67" s="64"/>
      <c r="F67" s="64"/>
      <c r="G67" s="64"/>
    </row>
    <row r="68" spans="1:7" x14ac:dyDescent="0.2">
      <c r="A68" s="52"/>
      <c r="B68" s="52"/>
      <c r="C68" s="52"/>
      <c r="D68" s="52"/>
      <c r="E68" s="64"/>
      <c r="F68" s="64"/>
      <c r="G68" s="64"/>
    </row>
    <row r="69" spans="1:7" x14ac:dyDescent="0.2">
      <c r="A69" s="52"/>
      <c r="B69" s="52"/>
      <c r="C69" s="52"/>
      <c r="D69" s="52"/>
      <c r="E69" s="64"/>
      <c r="F69" s="64"/>
      <c r="G69" s="64"/>
    </row>
    <row r="70" spans="1:7" x14ac:dyDescent="0.2">
      <c r="A70" s="52"/>
      <c r="B70" s="52"/>
      <c r="C70" s="52"/>
      <c r="D70" s="52"/>
      <c r="E70" s="64"/>
      <c r="F70" s="64"/>
      <c r="G70" s="64"/>
    </row>
    <row r="71" spans="1:7" x14ac:dyDescent="0.2">
      <c r="A71" s="52"/>
      <c r="B71" s="52"/>
      <c r="C71" s="52"/>
      <c r="D71" s="52"/>
      <c r="E71" s="64"/>
      <c r="F71" s="64"/>
      <c r="G71" s="64"/>
    </row>
    <row r="72" spans="1:7" x14ac:dyDescent="0.2">
      <c r="A72" s="52"/>
      <c r="B72" s="52"/>
      <c r="C72" s="52"/>
      <c r="D72" s="52"/>
      <c r="E72" s="64"/>
      <c r="F72" s="64"/>
      <c r="G72" s="64"/>
    </row>
    <row r="73" spans="1:7" x14ac:dyDescent="0.2">
      <c r="A73" s="52"/>
      <c r="B73" s="52"/>
      <c r="C73" s="52"/>
      <c r="D73" s="52"/>
      <c r="E73" s="64"/>
      <c r="F73" s="64"/>
      <c r="G73" s="64"/>
    </row>
    <row r="74" spans="1:7" x14ac:dyDescent="0.2">
      <c r="A74" s="52"/>
      <c r="B74" s="52"/>
      <c r="C74" s="52"/>
      <c r="D74" s="52"/>
      <c r="E74" s="64"/>
      <c r="F74" s="64"/>
      <c r="G74" s="64"/>
    </row>
  </sheetData>
  <mergeCells count="6">
    <mergeCell ref="A59:G59"/>
    <mergeCell ref="A1:G1"/>
    <mergeCell ref="A33:B33"/>
    <mergeCell ref="A34:B34"/>
    <mergeCell ref="A35:B35"/>
    <mergeCell ref="A41:C41"/>
  </mergeCells>
  <conditionalFormatting sqref="F2:F3 F5:F43 F75:F65534">
    <cfRule type="cellIs" dxfId="69" priority="2" stopIfTrue="1" operator="between">
      <formula>0.009</formula>
      <formula>-0.009</formula>
    </cfRule>
  </conditionalFormatting>
  <conditionalFormatting sqref="F44:F58 F60:F74">
    <cfRule type="cellIs" dxfId="68" priority="1" stopIfTrue="1" operator="between">
      <formula>0.009</formula>
      <formula>-0.009</formula>
    </cfRule>
  </conditionalFormatting>
  <hyperlinks>
    <hyperlink ref="A44" r:id="rId1" tooltip="https://www.franklintempletonindia.com/downloadsServlet/pdf/product-labels-jg9o5k7l" display="https://www.franklintempletonindia.com/downloadsServlet/pdf/product-labels-jg9o5k7l" xr:uid="{00000000-0004-0000-06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86"/>
  <sheetViews>
    <sheetView workbookViewId="0">
      <selection sqref="A1:G1"/>
    </sheetView>
  </sheetViews>
  <sheetFormatPr defaultColWidth="9.21875" defaultRowHeight="10.199999999999999" x14ac:dyDescent="0.2"/>
  <cols>
    <col min="1" max="1" width="38.77734375" style="9" bestFit="1" customWidth="1"/>
    <col min="2" max="2" width="54" style="9" bestFit="1" customWidth="1"/>
    <col min="3" max="3" width="24.77734375" style="9" bestFit="1" customWidth="1"/>
    <col min="4" max="4" width="15.21875" style="10" bestFit="1" customWidth="1"/>
    <col min="5" max="5" width="23" style="13" bestFit="1" customWidth="1"/>
    <col min="6" max="6" width="13.5546875" style="14" bestFit="1" customWidth="1"/>
    <col min="7" max="7" width="14.21875" style="13" customWidth="1"/>
    <col min="8" max="16384" width="9.21875" style="9"/>
  </cols>
  <sheetData>
    <row r="1" spans="1:7" s="1" customFormat="1" ht="13.8" x14ac:dyDescent="0.2">
      <c r="A1" s="77" t="s">
        <v>1059</v>
      </c>
      <c r="B1" s="78"/>
      <c r="C1" s="78"/>
      <c r="D1" s="78"/>
      <c r="E1" s="78"/>
      <c r="F1" s="78"/>
      <c r="G1" s="78"/>
    </row>
    <row r="2" spans="1:7" s="1" customFormat="1" ht="11.4" x14ac:dyDescent="0.2">
      <c r="D2" s="6"/>
      <c r="E2" s="7"/>
      <c r="F2" s="12"/>
      <c r="G2" s="13"/>
    </row>
    <row r="3" spans="1:7" s="1" customFormat="1" ht="12" x14ac:dyDescent="0.2">
      <c r="A3" s="11" t="s">
        <v>7</v>
      </c>
      <c r="B3" s="2"/>
      <c r="C3" s="3"/>
      <c r="D3" s="4"/>
      <c r="E3" s="5"/>
      <c r="F3" s="12"/>
      <c r="G3" s="13"/>
    </row>
    <row r="4" spans="1:7" s="1" customFormat="1" ht="17.55" customHeight="1" x14ac:dyDescent="0.2">
      <c r="A4" s="8" t="s">
        <v>2</v>
      </c>
      <c r="B4" s="8" t="s">
        <v>0</v>
      </c>
      <c r="C4" s="17" t="s">
        <v>801</v>
      </c>
      <c r="D4" s="16" t="s">
        <v>1</v>
      </c>
      <c r="E4" s="15" t="s">
        <v>3</v>
      </c>
      <c r="F4" s="15" t="s">
        <v>4</v>
      </c>
      <c r="G4" s="15" t="s">
        <v>6</v>
      </c>
    </row>
    <row r="5" spans="1:7" x14ac:dyDescent="0.2">
      <c r="A5" s="21" t="s">
        <v>31</v>
      </c>
      <c r="B5" s="22"/>
      <c r="C5" s="22"/>
      <c r="D5" s="23"/>
      <c r="E5" s="24"/>
      <c r="F5" s="25"/>
      <c r="G5" s="24"/>
    </row>
    <row r="6" spans="1:7" x14ac:dyDescent="0.2">
      <c r="A6" s="26" t="s">
        <v>32</v>
      </c>
      <c r="B6" s="27"/>
      <c r="C6" s="27"/>
      <c r="D6" s="28"/>
      <c r="E6" s="29"/>
      <c r="F6" s="30"/>
      <c r="G6" s="29"/>
    </row>
    <row r="7" spans="1:7" x14ac:dyDescent="0.2">
      <c r="A7" s="27" t="s">
        <v>1060</v>
      </c>
      <c r="B7" s="27" t="s">
        <v>1061</v>
      </c>
      <c r="C7" s="27" t="s">
        <v>1016</v>
      </c>
      <c r="D7" s="31">
        <v>40</v>
      </c>
      <c r="E7" s="29">
        <v>546.51840000000004</v>
      </c>
      <c r="F7" s="30">
        <v>10.193926273095499</v>
      </c>
      <c r="G7" s="29">
        <v>4.2649999999999997</v>
      </c>
    </row>
    <row r="8" spans="1:7" x14ac:dyDescent="0.2">
      <c r="A8" s="27" t="s">
        <v>1062</v>
      </c>
      <c r="B8" s="27" t="s">
        <v>1063</v>
      </c>
      <c r="C8" s="27" t="s">
        <v>80</v>
      </c>
      <c r="D8" s="31">
        <v>40</v>
      </c>
      <c r="E8" s="29">
        <v>541.62840000000006</v>
      </c>
      <c r="F8" s="30">
        <v>10.102715621312401</v>
      </c>
      <c r="G8" s="29">
        <v>4.2</v>
      </c>
    </row>
    <row r="9" spans="1:7" x14ac:dyDescent="0.2">
      <c r="A9" s="27" t="s">
        <v>1048</v>
      </c>
      <c r="B9" s="27" t="s">
        <v>1049</v>
      </c>
      <c r="C9" s="27" t="s">
        <v>965</v>
      </c>
      <c r="D9" s="31">
        <v>42</v>
      </c>
      <c r="E9" s="29">
        <v>421.87362000000002</v>
      </c>
      <c r="F9" s="30">
        <v>7.8689913804254203</v>
      </c>
      <c r="G9" s="29">
        <v>3.7686000000000002</v>
      </c>
    </row>
    <row r="10" spans="1:7" x14ac:dyDescent="0.2">
      <c r="A10" s="27" t="s">
        <v>986</v>
      </c>
      <c r="B10" s="27" t="s">
        <v>987</v>
      </c>
      <c r="C10" s="27" t="s">
        <v>909</v>
      </c>
      <c r="D10" s="31">
        <v>41</v>
      </c>
      <c r="E10" s="29">
        <v>412.14307000000002</v>
      </c>
      <c r="F10" s="30">
        <v>7.6874924422438902</v>
      </c>
      <c r="G10" s="29">
        <v>3.7452000000000001</v>
      </c>
    </row>
    <row r="11" spans="1:7" x14ac:dyDescent="0.2">
      <c r="A11" s="27" t="s">
        <v>943</v>
      </c>
      <c r="B11" s="27" t="s">
        <v>944</v>
      </c>
      <c r="C11" s="27" t="s">
        <v>935</v>
      </c>
      <c r="D11" s="31">
        <v>40</v>
      </c>
      <c r="E11" s="29">
        <v>403.59399999999999</v>
      </c>
      <c r="F11" s="30">
        <v>7.5280310420723104</v>
      </c>
      <c r="G11" s="29">
        <v>4.4448999999999996</v>
      </c>
    </row>
    <row r="12" spans="1:7" x14ac:dyDescent="0.2">
      <c r="A12" s="27" t="s">
        <v>992</v>
      </c>
      <c r="B12" s="27" t="s">
        <v>993</v>
      </c>
      <c r="C12" s="27" t="s">
        <v>80</v>
      </c>
      <c r="D12" s="31">
        <v>30</v>
      </c>
      <c r="E12" s="29">
        <v>387.59460000000001</v>
      </c>
      <c r="F12" s="30">
        <v>7.22960247312795</v>
      </c>
      <c r="G12" s="29">
        <v>4.2050000000000001</v>
      </c>
    </row>
    <row r="13" spans="1:7" x14ac:dyDescent="0.2">
      <c r="A13" s="27" t="s">
        <v>802</v>
      </c>
      <c r="B13" s="27" t="s">
        <v>803</v>
      </c>
      <c r="C13" s="27" t="s">
        <v>804</v>
      </c>
      <c r="D13" s="31">
        <v>37</v>
      </c>
      <c r="E13" s="29">
        <v>372.00614000000002</v>
      </c>
      <c r="F13" s="30">
        <v>6.9388389563806596</v>
      </c>
      <c r="G13" s="29">
        <v>3.7698</v>
      </c>
    </row>
    <row r="14" spans="1:7" x14ac:dyDescent="0.2">
      <c r="A14" s="27" t="s">
        <v>1064</v>
      </c>
      <c r="B14" s="27" t="s">
        <v>1065</v>
      </c>
      <c r="C14" s="27" t="s">
        <v>1016</v>
      </c>
      <c r="D14" s="31">
        <v>21</v>
      </c>
      <c r="E14" s="29">
        <v>280.16793000000001</v>
      </c>
      <c r="F14" s="30">
        <v>5.2258281194297798</v>
      </c>
      <c r="G14" s="29">
        <v>4.1302000000000003</v>
      </c>
    </row>
    <row r="15" spans="1:7" x14ac:dyDescent="0.2">
      <c r="A15" s="27" t="s">
        <v>1066</v>
      </c>
      <c r="B15" s="27" t="s">
        <v>1067</v>
      </c>
      <c r="C15" s="27" t="s">
        <v>80</v>
      </c>
      <c r="D15" s="31">
        <v>19</v>
      </c>
      <c r="E15" s="29">
        <v>253.31103999999999</v>
      </c>
      <c r="F15" s="30">
        <v>4.7248803808273196</v>
      </c>
      <c r="G15" s="29">
        <v>4.1048999999999998</v>
      </c>
    </row>
    <row r="16" spans="1:7" x14ac:dyDescent="0.2">
      <c r="A16" s="27" t="s">
        <v>805</v>
      </c>
      <c r="B16" s="27" t="s">
        <v>806</v>
      </c>
      <c r="C16" s="27" t="s">
        <v>80</v>
      </c>
      <c r="D16" s="31">
        <v>25</v>
      </c>
      <c r="E16" s="29">
        <v>250.84225000000001</v>
      </c>
      <c r="F16" s="30">
        <v>4.6788313123169898</v>
      </c>
      <c r="G16" s="29">
        <v>3.9003000000000001</v>
      </c>
    </row>
    <row r="17" spans="1:9" x14ac:dyDescent="0.2">
      <c r="A17" s="27" t="s">
        <v>994</v>
      </c>
      <c r="B17" s="27" t="s">
        <v>995</v>
      </c>
      <c r="C17" s="27" t="s">
        <v>909</v>
      </c>
      <c r="D17" s="31">
        <v>18</v>
      </c>
      <c r="E17" s="29">
        <v>181.4922</v>
      </c>
      <c r="F17" s="30">
        <v>3.3852805430556399</v>
      </c>
      <c r="G17" s="29">
        <v>4.0199999999999996</v>
      </c>
    </row>
    <row r="18" spans="1:9" x14ac:dyDescent="0.2">
      <c r="A18" s="27" t="s">
        <v>1068</v>
      </c>
      <c r="B18" s="27" t="s">
        <v>1069</v>
      </c>
      <c r="C18" s="27" t="s">
        <v>80</v>
      </c>
      <c r="D18" s="31">
        <v>12</v>
      </c>
      <c r="E18" s="29">
        <v>160.16015999999999</v>
      </c>
      <c r="F18" s="30">
        <v>2.9873849863557602</v>
      </c>
      <c r="G18" s="29">
        <v>4.8502000000000001</v>
      </c>
    </row>
    <row r="19" spans="1:9" x14ac:dyDescent="0.2">
      <c r="A19" s="27" t="s">
        <v>953</v>
      </c>
      <c r="B19" s="27" t="s">
        <v>954</v>
      </c>
      <c r="C19" s="27" t="s">
        <v>80</v>
      </c>
      <c r="D19" s="31">
        <v>10</v>
      </c>
      <c r="E19" s="29">
        <v>100.7658</v>
      </c>
      <c r="F19" s="30">
        <v>1.8795325757549699</v>
      </c>
      <c r="G19" s="29">
        <v>3.9451999999999998</v>
      </c>
    </row>
    <row r="20" spans="1:9" x14ac:dyDescent="0.2">
      <c r="A20" s="27" t="s">
        <v>940</v>
      </c>
      <c r="B20" s="27" t="s">
        <v>941</v>
      </c>
      <c r="C20" s="27" t="s">
        <v>942</v>
      </c>
      <c r="D20" s="31">
        <v>5</v>
      </c>
      <c r="E20" s="29">
        <v>50.223550000000003</v>
      </c>
      <c r="F20" s="30">
        <v>0.93679401438839704</v>
      </c>
      <c r="G20" s="29">
        <v>4.2347000000000001</v>
      </c>
    </row>
    <row r="21" spans="1:9" x14ac:dyDescent="0.2">
      <c r="A21" s="27" t="s">
        <v>1070</v>
      </c>
      <c r="B21" s="27" t="s">
        <v>1071</v>
      </c>
      <c r="C21" s="27" t="s">
        <v>909</v>
      </c>
      <c r="D21" s="31">
        <v>14</v>
      </c>
      <c r="E21" s="29">
        <v>14.0189</v>
      </c>
      <c r="F21" s="30">
        <v>0.26148732234797201</v>
      </c>
      <c r="G21" s="29">
        <v>3.5449999999999999</v>
      </c>
    </row>
    <row r="22" spans="1:9" x14ac:dyDescent="0.2">
      <c r="A22" s="26" t="s">
        <v>33</v>
      </c>
      <c r="B22" s="26"/>
      <c r="C22" s="26"/>
      <c r="D22" s="32"/>
      <c r="E22" s="33">
        <f>SUM(E6:E21)</f>
        <v>4376.3400600000004</v>
      </c>
      <c r="F22" s="34">
        <f>SUM(F6:F21)</f>
        <v>81.629617443134947</v>
      </c>
      <c r="G22" s="33"/>
      <c r="H22" s="18"/>
      <c r="I22" s="18"/>
    </row>
    <row r="23" spans="1:9" x14ac:dyDescent="0.2">
      <c r="A23" s="27"/>
      <c r="B23" s="27"/>
      <c r="C23" s="27"/>
      <c r="D23" s="28"/>
      <c r="E23" s="29"/>
      <c r="F23" s="30"/>
      <c r="G23" s="29"/>
    </row>
    <row r="24" spans="1:9" x14ac:dyDescent="0.2">
      <c r="A24" s="26" t="s">
        <v>49</v>
      </c>
      <c r="B24" s="27"/>
      <c r="C24" s="27"/>
      <c r="D24" s="28"/>
      <c r="E24" s="29"/>
      <c r="F24" s="30"/>
      <c r="G24" s="29"/>
    </row>
    <row r="25" spans="1:9" x14ac:dyDescent="0.2">
      <c r="A25" s="26" t="s">
        <v>807</v>
      </c>
      <c r="B25" s="27"/>
      <c r="C25" s="27"/>
      <c r="D25" s="28"/>
      <c r="E25" s="29"/>
      <c r="F25" s="30"/>
      <c r="G25" s="29"/>
    </row>
    <row r="26" spans="1:9" x14ac:dyDescent="0.2">
      <c r="A26" s="27" t="s">
        <v>998</v>
      </c>
      <c r="B26" s="27" t="s">
        <v>999</v>
      </c>
      <c r="C26" s="27" t="s">
        <v>50</v>
      </c>
      <c r="D26" s="31">
        <v>505</v>
      </c>
      <c r="E26" s="29">
        <v>499.55104999999998</v>
      </c>
      <c r="F26" s="30">
        <v>9.3178684804526792</v>
      </c>
      <c r="G26" s="29">
        <v>4.0217000000000001</v>
      </c>
    </row>
    <row r="27" spans="1:9" x14ac:dyDescent="0.2">
      <c r="A27" s="26" t="s">
        <v>33</v>
      </c>
      <c r="B27" s="26"/>
      <c r="C27" s="26"/>
      <c r="D27" s="32"/>
      <c r="E27" s="33">
        <f>SUM(E25:E26)</f>
        <v>499.55104999999998</v>
      </c>
      <c r="F27" s="34">
        <f>SUM(F25:F26)</f>
        <v>9.3178684804526792</v>
      </c>
      <c r="G27" s="33"/>
      <c r="H27" s="18"/>
      <c r="I27" s="18"/>
    </row>
    <row r="28" spans="1:9" x14ac:dyDescent="0.2">
      <c r="A28" s="27"/>
      <c r="B28" s="27"/>
      <c r="C28" s="27"/>
      <c r="D28" s="28"/>
      <c r="E28" s="29"/>
      <c r="F28" s="30"/>
      <c r="G28" s="29"/>
    </row>
    <row r="29" spans="1:9" x14ac:dyDescent="0.2">
      <c r="A29" s="26" t="s">
        <v>35</v>
      </c>
      <c r="B29" s="26"/>
      <c r="C29" s="26"/>
      <c r="D29" s="32"/>
      <c r="E29" s="33">
        <f>E22+E27</f>
        <v>4875.8911100000005</v>
      </c>
      <c r="F29" s="34">
        <f>F22+F27</f>
        <v>90.947485923587621</v>
      </c>
      <c r="G29" s="33"/>
      <c r="H29" s="18"/>
      <c r="I29" s="18"/>
    </row>
    <row r="30" spans="1:9" x14ac:dyDescent="0.2">
      <c r="A30" s="26"/>
      <c r="B30" s="26"/>
      <c r="C30" s="26"/>
      <c r="D30" s="32"/>
      <c r="E30" s="33"/>
      <c r="F30" s="34"/>
      <c r="G30" s="33"/>
      <c r="H30" s="18"/>
      <c r="I30" s="18"/>
    </row>
    <row r="31" spans="1:9" x14ac:dyDescent="0.2">
      <c r="A31" s="26" t="s">
        <v>37</v>
      </c>
      <c r="B31" s="26"/>
      <c r="C31" s="26"/>
      <c r="D31" s="32"/>
      <c r="E31" s="33">
        <f>E33-(E22+E27)</f>
        <v>485.32482739999978</v>
      </c>
      <c r="F31" s="34">
        <f>F33-(F22+F27)</f>
        <v>9.052514076412379</v>
      </c>
      <c r="G31" s="33"/>
      <c r="H31" s="18"/>
      <c r="I31" s="18"/>
    </row>
    <row r="32" spans="1:9" x14ac:dyDescent="0.2">
      <c r="A32" s="26"/>
      <c r="B32" s="26"/>
      <c r="C32" s="26"/>
      <c r="D32" s="32"/>
      <c r="E32" s="33"/>
      <c r="F32" s="34"/>
      <c r="G32" s="33"/>
      <c r="H32" s="18"/>
      <c r="I32" s="18"/>
    </row>
    <row r="33" spans="1:9" x14ac:dyDescent="0.2">
      <c r="A33" s="35" t="s">
        <v>36</v>
      </c>
      <c r="B33" s="35"/>
      <c r="C33" s="35"/>
      <c r="D33" s="36"/>
      <c r="E33" s="37">
        <v>5361.2159374000003</v>
      </c>
      <c r="F33" s="38">
        <v>100</v>
      </c>
      <c r="G33" s="37"/>
      <c r="H33" s="18"/>
      <c r="I33" s="18"/>
    </row>
    <row r="35" spans="1:9" x14ac:dyDescent="0.2">
      <c r="A35" s="18" t="s">
        <v>38</v>
      </c>
    </row>
    <row r="37" spans="1:9" x14ac:dyDescent="0.2">
      <c r="A37" s="18" t="s">
        <v>39</v>
      </c>
    </row>
    <row r="38" spans="1:9" x14ac:dyDescent="0.2">
      <c r="A38" s="18" t="s">
        <v>40</v>
      </c>
    </row>
    <row r="39" spans="1:9" x14ac:dyDescent="0.2">
      <c r="A39" s="18" t="s">
        <v>41</v>
      </c>
      <c r="B39" s="18"/>
      <c r="C39" s="39" t="s">
        <v>43</v>
      </c>
      <c r="D39" s="19" t="s">
        <v>42</v>
      </c>
    </row>
    <row r="40" spans="1:9" x14ac:dyDescent="0.2">
      <c r="A40" s="9" t="s">
        <v>62</v>
      </c>
      <c r="C40" s="40">
        <v>12.2423</v>
      </c>
      <c r="D40" s="40">
        <v>12.4818</v>
      </c>
    </row>
    <row r="41" spans="1:9" x14ac:dyDescent="0.2">
      <c r="A41" s="9" t="s">
        <v>1072</v>
      </c>
      <c r="C41" s="40">
        <v>10.5869</v>
      </c>
      <c r="D41" s="40">
        <v>10.794</v>
      </c>
    </row>
    <row r="42" spans="1:9" x14ac:dyDescent="0.2">
      <c r="A42" s="9" t="s">
        <v>64</v>
      </c>
      <c r="C42" s="40">
        <v>10.414999999999999</v>
      </c>
      <c r="D42" s="40">
        <v>10.23</v>
      </c>
    </row>
    <row r="43" spans="1:9" x14ac:dyDescent="0.2">
      <c r="A43" s="9" t="s">
        <v>65</v>
      </c>
      <c r="C43" s="40">
        <v>12.3004</v>
      </c>
      <c r="D43" s="40">
        <v>12.553699999999999</v>
      </c>
    </row>
    <row r="45" spans="1:9" x14ac:dyDescent="0.2">
      <c r="A45" s="18" t="s">
        <v>45</v>
      </c>
    </row>
    <row r="46" spans="1:9" x14ac:dyDescent="0.2">
      <c r="A46" s="79" t="s">
        <v>59</v>
      </c>
      <c r="B46" s="80"/>
      <c r="C46" s="43" t="s">
        <v>60</v>
      </c>
    </row>
    <row r="47" spans="1:9" x14ac:dyDescent="0.2">
      <c r="A47" s="75" t="s">
        <v>64</v>
      </c>
      <c r="B47" s="76"/>
      <c r="C47" s="44">
        <v>0.38500000000000001</v>
      </c>
    </row>
    <row r="48" spans="1:9" x14ac:dyDescent="0.2">
      <c r="A48" s="9" t="s">
        <v>61</v>
      </c>
    </row>
    <row r="49" spans="1:5" x14ac:dyDescent="0.2">
      <c r="A49" s="9" t="s">
        <v>44</v>
      </c>
    </row>
    <row r="51" spans="1:5" x14ac:dyDescent="0.2">
      <c r="A51" s="18" t="s">
        <v>856</v>
      </c>
      <c r="D51" s="42">
        <v>0.16361332509588999</v>
      </c>
      <c r="E51" s="13" t="s">
        <v>47</v>
      </c>
    </row>
    <row r="53" spans="1:5" x14ac:dyDescent="0.2">
      <c r="A53" s="18" t="s">
        <v>761</v>
      </c>
      <c r="D53" s="41" t="s">
        <v>46</v>
      </c>
    </row>
    <row r="55" spans="1:5" x14ac:dyDescent="0.2">
      <c r="A55" s="18" t="s">
        <v>857</v>
      </c>
    </row>
    <row r="56" spans="1:5" x14ac:dyDescent="0.2">
      <c r="A56" s="48"/>
    </row>
    <row r="57" spans="1:5" x14ac:dyDescent="0.2">
      <c r="A57" s="48" t="s">
        <v>798</v>
      </c>
    </row>
    <row r="58" spans="1:5" x14ac:dyDescent="0.2">
      <c r="A58" s="51"/>
    </row>
    <row r="59" spans="1:5" x14ac:dyDescent="0.2">
      <c r="A59" s="52"/>
    </row>
    <row r="60" spans="1:5" x14ac:dyDescent="0.2">
      <c r="A60" s="52"/>
    </row>
    <row r="61" spans="1:5" x14ac:dyDescent="0.2">
      <c r="A61" s="52"/>
    </row>
    <row r="62" spans="1:5" x14ac:dyDescent="0.2">
      <c r="A62" s="52"/>
    </row>
    <row r="63" spans="1:5" x14ac:dyDescent="0.2">
      <c r="A63" s="52"/>
    </row>
    <row r="64" spans="1:5" x14ac:dyDescent="0.2">
      <c r="A64" s="52"/>
    </row>
    <row r="65" spans="1:1" x14ac:dyDescent="0.2">
      <c r="A65" s="52"/>
    </row>
    <row r="66" spans="1:1" x14ac:dyDescent="0.2">
      <c r="A66" s="52"/>
    </row>
    <row r="67" spans="1:1" x14ac:dyDescent="0.2">
      <c r="A67" s="52"/>
    </row>
    <row r="68" spans="1:1" x14ac:dyDescent="0.2">
      <c r="A68" s="52"/>
    </row>
    <row r="69" spans="1:1" x14ac:dyDescent="0.2">
      <c r="A69" s="52"/>
    </row>
    <row r="70" spans="1:1" x14ac:dyDescent="0.2">
      <c r="A70" s="52"/>
    </row>
    <row r="71" spans="1:1" x14ac:dyDescent="0.2">
      <c r="A71" s="48" t="s">
        <v>1073</v>
      </c>
    </row>
    <row r="72" spans="1:1" x14ac:dyDescent="0.2">
      <c r="A72" s="52"/>
    </row>
    <row r="73" spans="1:1" x14ac:dyDescent="0.2">
      <c r="A73" s="48" t="s">
        <v>859</v>
      </c>
    </row>
    <row r="74" spans="1:1" x14ac:dyDescent="0.2">
      <c r="A74" s="52"/>
    </row>
    <row r="75" spans="1:1" x14ac:dyDescent="0.2">
      <c r="A75" s="52"/>
    </row>
    <row r="76" spans="1:1" x14ac:dyDescent="0.2">
      <c r="A76" s="52"/>
    </row>
    <row r="77" spans="1:1" x14ac:dyDescent="0.2">
      <c r="A77" s="52"/>
    </row>
    <row r="78" spans="1:1" x14ac:dyDescent="0.2">
      <c r="A78" s="52"/>
    </row>
    <row r="79" spans="1:1" x14ac:dyDescent="0.2">
      <c r="A79" s="52"/>
    </row>
    <row r="80" spans="1:1" x14ac:dyDescent="0.2">
      <c r="A80" s="52"/>
    </row>
    <row r="81" spans="1:1" x14ac:dyDescent="0.2">
      <c r="A81" s="52"/>
    </row>
    <row r="82" spans="1:1" x14ac:dyDescent="0.2">
      <c r="A82" s="52"/>
    </row>
    <row r="83" spans="1:1" x14ac:dyDescent="0.2">
      <c r="A83" s="52"/>
    </row>
    <row r="84" spans="1:1" x14ac:dyDescent="0.2">
      <c r="A84" s="52"/>
    </row>
    <row r="85" spans="1:1" x14ac:dyDescent="0.2">
      <c r="A85" s="52"/>
    </row>
    <row r="86" spans="1:1" x14ac:dyDescent="0.2">
      <c r="A86" s="52"/>
    </row>
  </sheetData>
  <mergeCells count="3">
    <mergeCell ref="A1:G1"/>
    <mergeCell ref="A46:B46"/>
    <mergeCell ref="A47:B47"/>
  </mergeCells>
  <conditionalFormatting sqref="F2:F3 F5:F65536">
    <cfRule type="cellIs" dxfId="67" priority="1" stopIfTrue="1" operator="between">
      <formula>0.009</formula>
      <formula>-0.009</formula>
    </cfRule>
  </conditionalFormatting>
  <hyperlinks>
    <hyperlink ref="A56" r:id="rId1" tooltip="https://www.franklintempletonindia.com/downloadsServlet/pdf/product-labels-jg9o5k7l" display="https://www.franklintempletonindia.com/downloadsServlet/pdf/product-labels-jg9o5k7l" xr:uid="{00000000-0004-0000-07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90"/>
  <sheetViews>
    <sheetView workbookViewId="0">
      <selection sqref="A1:G1"/>
    </sheetView>
  </sheetViews>
  <sheetFormatPr defaultColWidth="9.21875" defaultRowHeight="10.199999999999999" x14ac:dyDescent="0.2"/>
  <cols>
    <col min="1" max="1" width="38.77734375" style="9" bestFit="1" customWidth="1"/>
    <col min="2" max="2" width="54" style="9" bestFit="1" customWidth="1"/>
    <col min="3" max="3" width="24.77734375" style="9" bestFit="1" customWidth="1"/>
    <col min="4" max="4" width="15.21875" style="10" bestFit="1" customWidth="1"/>
    <col min="5" max="5" width="23" style="13" bestFit="1" customWidth="1"/>
    <col min="6" max="6" width="13.5546875" style="14" bestFit="1" customWidth="1"/>
    <col min="7" max="7" width="14.21875" style="13" customWidth="1"/>
    <col min="8" max="16384" width="9.21875" style="9"/>
  </cols>
  <sheetData>
    <row r="1" spans="1:7" s="1" customFormat="1" ht="13.8" x14ac:dyDescent="0.2">
      <c r="A1" s="77" t="s">
        <v>1074</v>
      </c>
      <c r="B1" s="78"/>
      <c r="C1" s="78"/>
      <c r="D1" s="78"/>
      <c r="E1" s="78"/>
      <c r="F1" s="78"/>
      <c r="G1" s="78"/>
    </row>
    <row r="2" spans="1:7" s="1" customFormat="1" ht="11.4" x14ac:dyDescent="0.2">
      <c r="D2" s="6"/>
      <c r="E2" s="7"/>
      <c r="F2" s="12"/>
      <c r="G2" s="13"/>
    </row>
    <row r="3" spans="1:7" s="1" customFormat="1" ht="12" x14ac:dyDescent="0.2">
      <c r="A3" s="11" t="s">
        <v>7</v>
      </c>
      <c r="B3" s="2"/>
      <c r="C3" s="3"/>
      <c r="D3" s="4"/>
      <c r="E3" s="5"/>
      <c r="F3" s="12"/>
      <c r="G3" s="13"/>
    </row>
    <row r="4" spans="1:7" s="1" customFormat="1" ht="17.55" customHeight="1" x14ac:dyDescent="0.2">
      <c r="A4" s="8" t="s">
        <v>2</v>
      </c>
      <c r="B4" s="8" t="s">
        <v>0</v>
      </c>
      <c r="C4" s="17" t="s">
        <v>801</v>
      </c>
      <c r="D4" s="16" t="s">
        <v>1</v>
      </c>
      <c r="E4" s="15" t="s">
        <v>3</v>
      </c>
      <c r="F4" s="15" t="s">
        <v>4</v>
      </c>
      <c r="G4" s="15" t="s">
        <v>6</v>
      </c>
    </row>
    <row r="5" spans="1:7" x14ac:dyDescent="0.2">
      <c r="A5" s="21" t="s">
        <v>31</v>
      </c>
      <c r="B5" s="22"/>
      <c r="C5" s="22"/>
      <c r="D5" s="23"/>
      <c r="E5" s="24"/>
      <c r="F5" s="25"/>
      <c r="G5" s="24"/>
    </row>
    <row r="6" spans="1:7" x14ac:dyDescent="0.2">
      <c r="A6" s="26" t="s">
        <v>32</v>
      </c>
      <c r="B6" s="27"/>
      <c r="C6" s="27"/>
      <c r="D6" s="28"/>
      <c r="E6" s="29"/>
      <c r="F6" s="30"/>
      <c r="G6" s="29"/>
    </row>
    <row r="7" spans="1:7" x14ac:dyDescent="0.2">
      <c r="A7" s="27" t="s">
        <v>992</v>
      </c>
      <c r="B7" s="27" t="s">
        <v>993</v>
      </c>
      <c r="C7" s="27" t="s">
        <v>80</v>
      </c>
      <c r="D7" s="31">
        <v>39</v>
      </c>
      <c r="E7" s="29">
        <v>503.87297999999998</v>
      </c>
      <c r="F7" s="30">
        <v>12.027753264066099</v>
      </c>
      <c r="G7" s="29">
        <v>4.2050000000000001</v>
      </c>
    </row>
    <row r="8" spans="1:7" x14ac:dyDescent="0.2">
      <c r="A8" s="27" t="s">
        <v>994</v>
      </c>
      <c r="B8" s="27" t="s">
        <v>995</v>
      </c>
      <c r="C8" s="27" t="s">
        <v>909</v>
      </c>
      <c r="D8" s="31">
        <v>41</v>
      </c>
      <c r="E8" s="29">
        <v>413.39890000000003</v>
      </c>
      <c r="F8" s="30">
        <v>9.8680821679231894</v>
      </c>
      <c r="G8" s="29">
        <v>4.0199999999999996</v>
      </c>
    </row>
    <row r="9" spans="1:7" x14ac:dyDescent="0.2">
      <c r="A9" s="27" t="s">
        <v>1075</v>
      </c>
      <c r="B9" s="27" t="s">
        <v>1076</v>
      </c>
      <c r="C9" s="27" t="s">
        <v>80</v>
      </c>
      <c r="D9" s="31">
        <v>39</v>
      </c>
      <c r="E9" s="29">
        <v>392.37860999999998</v>
      </c>
      <c r="F9" s="30">
        <v>9.3663151121483104</v>
      </c>
      <c r="G9" s="29">
        <v>3.7686999999999999</v>
      </c>
    </row>
    <row r="10" spans="1:7" x14ac:dyDescent="0.2">
      <c r="A10" s="27" t="s">
        <v>1064</v>
      </c>
      <c r="B10" s="27" t="s">
        <v>1065</v>
      </c>
      <c r="C10" s="27" t="s">
        <v>1016</v>
      </c>
      <c r="D10" s="31">
        <v>29</v>
      </c>
      <c r="E10" s="29">
        <v>386.89857000000001</v>
      </c>
      <c r="F10" s="30">
        <v>9.2355032377008808</v>
      </c>
      <c r="G10" s="29">
        <v>4.1302000000000003</v>
      </c>
    </row>
    <row r="11" spans="1:7" x14ac:dyDescent="0.2">
      <c r="A11" s="27" t="s">
        <v>975</v>
      </c>
      <c r="B11" s="27" t="s">
        <v>976</v>
      </c>
      <c r="C11" s="27" t="s">
        <v>80</v>
      </c>
      <c r="D11" s="31">
        <v>38</v>
      </c>
      <c r="E11" s="29">
        <v>384.11426</v>
      </c>
      <c r="F11" s="30">
        <v>9.1690400713475793</v>
      </c>
      <c r="G11" s="29">
        <v>4.1500000000000004</v>
      </c>
    </row>
    <row r="12" spans="1:7" x14ac:dyDescent="0.2">
      <c r="A12" s="27" t="s">
        <v>940</v>
      </c>
      <c r="B12" s="27" t="s">
        <v>941</v>
      </c>
      <c r="C12" s="27" t="s">
        <v>942</v>
      </c>
      <c r="D12" s="31">
        <v>34</v>
      </c>
      <c r="E12" s="29">
        <v>341.52014000000003</v>
      </c>
      <c r="F12" s="30">
        <v>8.1522926246795304</v>
      </c>
      <c r="G12" s="29">
        <v>4.2347000000000001</v>
      </c>
    </row>
    <row r="13" spans="1:7" x14ac:dyDescent="0.2">
      <c r="A13" s="27" t="s">
        <v>966</v>
      </c>
      <c r="B13" s="27" t="s">
        <v>967</v>
      </c>
      <c r="C13" s="27" t="s">
        <v>80</v>
      </c>
      <c r="D13" s="31">
        <v>33</v>
      </c>
      <c r="E13" s="29">
        <v>331.32891000000001</v>
      </c>
      <c r="F13" s="30">
        <v>7.9090217910314404</v>
      </c>
      <c r="G13" s="29">
        <v>3.8</v>
      </c>
    </row>
    <row r="14" spans="1:7" x14ac:dyDescent="0.2">
      <c r="A14" s="27" t="s">
        <v>1068</v>
      </c>
      <c r="B14" s="27" t="s">
        <v>1069</v>
      </c>
      <c r="C14" s="27" t="s">
        <v>80</v>
      </c>
      <c r="D14" s="31">
        <v>24</v>
      </c>
      <c r="E14" s="29">
        <v>320.32031999999998</v>
      </c>
      <c r="F14" s="30">
        <v>7.6462400790506502</v>
      </c>
      <c r="G14" s="29">
        <v>4.8502000000000001</v>
      </c>
    </row>
    <row r="15" spans="1:7" x14ac:dyDescent="0.2">
      <c r="A15" s="27" t="s">
        <v>805</v>
      </c>
      <c r="B15" s="27" t="s">
        <v>806</v>
      </c>
      <c r="C15" s="27" t="s">
        <v>80</v>
      </c>
      <c r="D15" s="31">
        <v>19</v>
      </c>
      <c r="E15" s="29">
        <v>190.64010999999999</v>
      </c>
      <c r="F15" s="30">
        <v>4.5506949098846601</v>
      </c>
      <c r="G15" s="29">
        <v>3.9003000000000001</v>
      </c>
    </row>
    <row r="16" spans="1:7" x14ac:dyDescent="0.2">
      <c r="A16" s="27" t="s">
        <v>953</v>
      </c>
      <c r="B16" s="27" t="s">
        <v>954</v>
      </c>
      <c r="C16" s="27" t="s">
        <v>80</v>
      </c>
      <c r="D16" s="31">
        <v>12</v>
      </c>
      <c r="E16" s="29">
        <v>120.91896</v>
      </c>
      <c r="F16" s="30">
        <v>2.8864088243578201</v>
      </c>
      <c r="G16" s="29">
        <v>3.9451999999999998</v>
      </c>
    </row>
    <row r="17" spans="1:9" x14ac:dyDescent="0.2">
      <c r="A17" s="27" t="s">
        <v>1062</v>
      </c>
      <c r="B17" s="27" t="s">
        <v>1063</v>
      </c>
      <c r="C17" s="27" t="s">
        <v>80</v>
      </c>
      <c r="D17" s="31">
        <v>4</v>
      </c>
      <c r="E17" s="29">
        <v>54.162840000000003</v>
      </c>
      <c r="F17" s="30">
        <v>1.2928998010591599</v>
      </c>
      <c r="G17" s="29">
        <v>4.2</v>
      </c>
    </row>
    <row r="18" spans="1:9" x14ac:dyDescent="0.2">
      <c r="A18" s="27" t="s">
        <v>1070</v>
      </c>
      <c r="B18" s="27" t="s">
        <v>1071</v>
      </c>
      <c r="C18" s="27" t="s">
        <v>909</v>
      </c>
      <c r="D18" s="31">
        <v>26</v>
      </c>
      <c r="E18" s="29">
        <v>26.0351</v>
      </c>
      <c r="F18" s="30">
        <v>0.62147360829962806</v>
      </c>
      <c r="G18" s="29">
        <v>3.5449999999999999</v>
      </c>
    </row>
    <row r="19" spans="1:9" x14ac:dyDescent="0.2">
      <c r="A19" s="27" t="s">
        <v>988</v>
      </c>
      <c r="B19" s="27" t="s">
        <v>989</v>
      </c>
      <c r="C19" s="27" t="s">
        <v>80</v>
      </c>
      <c r="D19" s="31">
        <v>2</v>
      </c>
      <c r="E19" s="29">
        <v>20.14958</v>
      </c>
      <c r="F19" s="30">
        <v>0.48098268062431199</v>
      </c>
      <c r="G19" s="29">
        <v>3.9990000000000001</v>
      </c>
    </row>
    <row r="20" spans="1:9" x14ac:dyDescent="0.2">
      <c r="A20" s="27" t="s">
        <v>1077</v>
      </c>
      <c r="B20" s="27" t="s">
        <v>1078</v>
      </c>
      <c r="C20" s="27" t="s">
        <v>1016</v>
      </c>
      <c r="D20" s="31">
        <v>1</v>
      </c>
      <c r="E20" s="29">
        <v>13.34445</v>
      </c>
      <c r="F20" s="30">
        <v>0.31854010517624198</v>
      </c>
      <c r="G20" s="29">
        <v>4.375</v>
      </c>
    </row>
    <row r="21" spans="1:9" x14ac:dyDescent="0.2">
      <c r="A21" s="27" t="s">
        <v>943</v>
      </c>
      <c r="B21" s="27" t="s">
        <v>944</v>
      </c>
      <c r="C21" s="27" t="s">
        <v>935</v>
      </c>
      <c r="D21" s="31">
        <v>1</v>
      </c>
      <c r="E21" s="29">
        <v>10.08985</v>
      </c>
      <c r="F21" s="30">
        <v>0.24085083163506199</v>
      </c>
      <c r="G21" s="29">
        <v>4.4448999999999996</v>
      </c>
    </row>
    <row r="22" spans="1:9" x14ac:dyDescent="0.2">
      <c r="A22" s="26" t="s">
        <v>33</v>
      </c>
      <c r="B22" s="26"/>
      <c r="C22" s="26"/>
      <c r="D22" s="32"/>
      <c r="E22" s="33">
        <f>SUM(E6:E21)</f>
        <v>3509.1735799999997</v>
      </c>
      <c r="F22" s="34">
        <f>SUM(F6:F21)</f>
        <v>83.766099108984548</v>
      </c>
      <c r="G22" s="33"/>
      <c r="H22" s="18"/>
      <c r="I22" s="18"/>
    </row>
    <row r="23" spans="1:9" x14ac:dyDescent="0.2">
      <c r="A23" s="27"/>
      <c r="B23" s="27"/>
      <c r="C23" s="27"/>
      <c r="D23" s="28"/>
      <c r="E23" s="29"/>
      <c r="F23" s="30"/>
      <c r="G23" s="29"/>
    </row>
    <row r="24" spans="1:9" x14ac:dyDescent="0.2">
      <c r="A24" s="26" t="s">
        <v>49</v>
      </c>
      <c r="B24" s="27"/>
      <c r="C24" s="27"/>
      <c r="D24" s="28"/>
      <c r="E24" s="29"/>
      <c r="F24" s="30"/>
      <c r="G24" s="29"/>
    </row>
    <row r="25" spans="1:9" x14ac:dyDescent="0.2">
      <c r="A25" s="26" t="s">
        <v>807</v>
      </c>
      <c r="B25" s="27"/>
      <c r="C25" s="27"/>
      <c r="D25" s="28"/>
      <c r="E25" s="29"/>
      <c r="F25" s="30"/>
      <c r="G25" s="29"/>
    </row>
    <row r="26" spans="1:9" x14ac:dyDescent="0.2">
      <c r="A26" s="27" t="s">
        <v>998</v>
      </c>
      <c r="B26" s="27" t="s">
        <v>999</v>
      </c>
      <c r="C26" s="27" t="s">
        <v>50</v>
      </c>
      <c r="D26" s="31">
        <v>415</v>
      </c>
      <c r="E26" s="29">
        <v>410.52215000000001</v>
      </c>
      <c r="F26" s="30">
        <v>9.7994124027724503</v>
      </c>
      <c r="G26" s="29">
        <v>4.0217000000000001</v>
      </c>
    </row>
    <row r="27" spans="1:9" x14ac:dyDescent="0.2">
      <c r="A27" s="26" t="s">
        <v>33</v>
      </c>
      <c r="B27" s="26"/>
      <c r="C27" s="26"/>
      <c r="D27" s="32"/>
      <c r="E27" s="33">
        <f>SUM(E25:E26)</f>
        <v>410.52215000000001</v>
      </c>
      <c r="F27" s="34">
        <f>SUM(F25:F26)</f>
        <v>9.7994124027724503</v>
      </c>
      <c r="G27" s="33"/>
      <c r="H27" s="18"/>
      <c r="I27" s="18"/>
    </row>
    <row r="28" spans="1:9" x14ac:dyDescent="0.2">
      <c r="A28" s="27"/>
      <c r="B28" s="27"/>
      <c r="C28" s="27"/>
      <c r="D28" s="28"/>
      <c r="E28" s="29"/>
      <c r="F28" s="30"/>
      <c r="G28" s="29"/>
    </row>
    <row r="29" spans="1:9" x14ac:dyDescent="0.2">
      <c r="A29" s="26" t="s">
        <v>35</v>
      </c>
      <c r="B29" s="26"/>
      <c r="C29" s="26"/>
      <c r="D29" s="32"/>
      <c r="E29" s="33">
        <f>E22+E27</f>
        <v>3919.6957299999995</v>
      </c>
      <c r="F29" s="34">
        <f>F22+F27</f>
        <v>93.565511511756995</v>
      </c>
      <c r="G29" s="33"/>
      <c r="H29" s="18"/>
      <c r="I29" s="18"/>
    </row>
    <row r="30" spans="1:9" x14ac:dyDescent="0.2">
      <c r="A30" s="26"/>
      <c r="B30" s="26"/>
      <c r="C30" s="26"/>
      <c r="D30" s="32"/>
      <c r="E30" s="33"/>
      <c r="F30" s="34"/>
      <c r="G30" s="33"/>
      <c r="H30" s="18"/>
      <c r="I30" s="18"/>
    </row>
    <row r="31" spans="1:9" x14ac:dyDescent="0.2">
      <c r="A31" s="26" t="s">
        <v>37</v>
      </c>
      <c r="B31" s="26"/>
      <c r="C31" s="26"/>
      <c r="D31" s="32"/>
      <c r="E31" s="33">
        <f>E33-(E22+E27)</f>
        <v>269.55698360000042</v>
      </c>
      <c r="F31" s="34">
        <f>F33-(F22+F27)</f>
        <v>6.4344884882430051</v>
      </c>
      <c r="G31" s="33"/>
      <c r="H31" s="18"/>
      <c r="I31" s="18"/>
    </row>
    <row r="32" spans="1:9" x14ac:dyDescent="0.2">
      <c r="A32" s="26"/>
      <c r="B32" s="26"/>
      <c r="C32" s="26"/>
      <c r="D32" s="32"/>
      <c r="E32" s="33"/>
      <c r="F32" s="34"/>
      <c r="G32" s="33"/>
      <c r="H32" s="18"/>
      <c r="I32" s="18"/>
    </row>
    <row r="33" spans="1:9" x14ac:dyDescent="0.2">
      <c r="A33" s="35" t="s">
        <v>36</v>
      </c>
      <c r="B33" s="35"/>
      <c r="C33" s="35"/>
      <c r="D33" s="36"/>
      <c r="E33" s="37">
        <v>4189.2527135999999</v>
      </c>
      <c r="F33" s="38">
        <v>100</v>
      </c>
      <c r="G33" s="37"/>
      <c r="H33" s="18"/>
      <c r="I33" s="18"/>
    </row>
    <row r="35" spans="1:9" x14ac:dyDescent="0.2">
      <c r="A35" s="18" t="s">
        <v>38</v>
      </c>
    </row>
    <row r="37" spans="1:9" x14ac:dyDescent="0.2">
      <c r="A37" s="18" t="s">
        <v>39</v>
      </c>
    </row>
    <row r="38" spans="1:9" x14ac:dyDescent="0.2">
      <c r="A38" s="18" t="s">
        <v>40</v>
      </c>
    </row>
    <row r="39" spans="1:9" x14ac:dyDescent="0.2">
      <c r="A39" s="18" t="s">
        <v>41</v>
      </c>
      <c r="B39" s="18"/>
      <c r="C39" s="39" t="s">
        <v>43</v>
      </c>
      <c r="D39" s="19" t="s">
        <v>42</v>
      </c>
    </row>
    <row r="40" spans="1:9" x14ac:dyDescent="0.2">
      <c r="A40" s="9" t="s">
        <v>62</v>
      </c>
      <c r="C40" s="40">
        <v>12.3766</v>
      </c>
      <c r="D40" s="40">
        <v>12.6122</v>
      </c>
    </row>
    <row r="41" spans="1:9" x14ac:dyDescent="0.2">
      <c r="A41" s="9" t="s">
        <v>1072</v>
      </c>
      <c r="C41" s="40">
        <v>10.636900000000001</v>
      </c>
      <c r="D41" s="40">
        <v>10.840299999999999</v>
      </c>
    </row>
    <row r="42" spans="1:9" x14ac:dyDescent="0.2">
      <c r="A42" s="9" t="s">
        <v>64</v>
      </c>
      <c r="C42" s="40">
        <v>10.4496</v>
      </c>
      <c r="D42" s="40">
        <v>10.274800000000001</v>
      </c>
    </row>
    <row r="43" spans="1:9" x14ac:dyDescent="0.2">
      <c r="A43" s="9" t="s">
        <v>65</v>
      </c>
      <c r="C43" s="40">
        <v>12.4375</v>
      </c>
      <c r="D43" s="40">
        <v>12.687200000000001</v>
      </c>
    </row>
    <row r="44" spans="1:9" x14ac:dyDescent="0.2">
      <c r="A44" s="9" t="s">
        <v>85</v>
      </c>
      <c r="C44" s="40">
        <v>10.6922</v>
      </c>
      <c r="D44" s="40">
        <v>10.9069</v>
      </c>
    </row>
    <row r="45" spans="1:9" x14ac:dyDescent="0.2">
      <c r="A45" s="9" t="s">
        <v>67</v>
      </c>
      <c r="C45" s="40">
        <v>10.506600000000001</v>
      </c>
      <c r="D45" s="40">
        <v>10.3428</v>
      </c>
    </row>
    <row r="47" spans="1:9" x14ac:dyDescent="0.2">
      <c r="A47" s="18" t="s">
        <v>45</v>
      </c>
    </row>
    <row r="48" spans="1:9" x14ac:dyDescent="0.2">
      <c r="A48" s="79" t="s">
        <v>59</v>
      </c>
      <c r="B48" s="80"/>
      <c r="C48" s="43" t="s">
        <v>60</v>
      </c>
    </row>
    <row r="49" spans="1:5" x14ac:dyDescent="0.2">
      <c r="A49" s="75" t="s">
        <v>64</v>
      </c>
      <c r="B49" s="76"/>
      <c r="C49" s="44">
        <v>0.37</v>
      </c>
    </row>
    <row r="50" spans="1:5" x14ac:dyDescent="0.2">
      <c r="A50" s="75" t="s">
        <v>67</v>
      </c>
      <c r="B50" s="76"/>
      <c r="C50" s="44">
        <v>0.37</v>
      </c>
    </row>
    <row r="51" spans="1:5" x14ac:dyDescent="0.2">
      <c r="A51" s="9" t="s">
        <v>61</v>
      </c>
    </row>
    <row r="52" spans="1:5" x14ac:dyDescent="0.2">
      <c r="A52" s="9" t="s">
        <v>44</v>
      </c>
    </row>
    <row r="54" spans="1:5" x14ac:dyDescent="0.2">
      <c r="A54" s="18" t="s">
        <v>856</v>
      </c>
      <c r="D54" s="42">
        <v>0.17967055679452101</v>
      </c>
      <c r="E54" s="13" t="s">
        <v>47</v>
      </c>
    </row>
    <row r="56" spans="1:5" x14ac:dyDescent="0.2">
      <c r="A56" s="18" t="s">
        <v>761</v>
      </c>
      <c r="D56" s="41" t="s">
        <v>46</v>
      </c>
    </row>
    <row r="58" spans="1:5" x14ac:dyDescent="0.2">
      <c r="A58" s="18" t="s">
        <v>857</v>
      </c>
    </row>
    <row r="59" spans="1:5" x14ac:dyDescent="0.2">
      <c r="A59" s="48"/>
    </row>
    <row r="60" spans="1:5" x14ac:dyDescent="0.2">
      <c r="A60" s="48" t="s">
        <v>798</v>
      </c>
    </row>
    <row r="61" spans="1:5" x14ac:dyDescent="0.2">
      <c r="A61" s="51"/>
    </row>
    <row r="62" spans="1:5" x14ac:dyDescent="0.2">
      <c r="A62" s="52"/>
    </row>
    <row r="63" spans="1:5" x14ac:dyDescent="0.2">
      <c r="A63" s="52"/>
    </row>
    <row r="64" spans="1:5" x14ac:dyDescent="0.2">
      <c r="A64" s="52"/>
    </row>
    <row r="65" spans="1:1" x14ac:dyDescent="0.2">
      <c r="A65" s="52"/>
    </row>
    <row r="66" spans="1:1" x14ac:dyDescent="0.2">
      <c r="A66" s="52"/>
    </row>
    <row r="67" spans="1:1" x14ac:dyDescent="0.2">
      <c r="A67" s="52"/>
    </row>
    <row r="68" spans="1:1" x14ac:dyDescent="0.2">
      <c r="A68" s="52"/>
    </row>
    <row r="69" spans="1:1" x14ac:dyDescent="0.2">
      <c r="A69" s="52"/>
    </row>
    <row r="70" spans="1:1" x14ac:dyDescent="0.2">
      <c r="A70" s="52"/>
    </row>
    <row r="71" spans="1:1" x14ac:dyDescent="0.2">
      <c r="A71" s="52"/>
    </row>
    <row r="72" spans="1:1" x14ac:dyDescent="0.2">
      <c r="A72" s="52"/>
    </row>
    <row r="73" spans="1:1" x14ac:dyDescent="0.2">
      <c r="A73" s="52"/>
    </row>
    <row r="74" spans="1:1" x14ac:dyDescent="0.2">
      <c r="A74" s="48" t="s">
        <v>1073</v>
      </c>
    </row>
    <row r="75" spans="1:1" x14ac:dyDescent="0.2">
      <c r="A75" s="52"/>
    </row>
    <row r="76" spans="1:1" x14ac:dyDescent="0.2">
      <c r="A76" s="48" t="s">
        <v>859</v>
      </c>
    </row>
    <row r="77" spans="1:1" x14ac:dyDescent="0.2">
      <c r="A77" s="52"/>
    </row>
    <row r="78" spans="1:1" x14ac:dyDescent="0.2">
      <c r="A78" s="52"/>
    </row>
    <row r="79" spans="1:1" x14ac:dyDescent="0.2">
      <c r="A79" s="52"/>
    </row>
    <row r="80" spans="1:1" x14ac:dyDescent="0.2">
      <c r="A80" s="52"/>
    </row>
    <row r="81" spans="1:1" x14ac:dyDescent="0.2">
      <c r="A81" s="52"/>
    </row>
    <row r="82" spans="1:1" x14ac:dyDescent="0.2">
      <c r="A82" s="52"/>
    </row>
    <row r="83" spans="1:1" x14ac:dyDescent="0.2">
      <c r="A83" s="52"/>
    </row>
    <row r="84" spans="1:1" x14ac:dyDescent="0.2">
      <c r="A84" s="52"/>
    </row>
    <row r="85" spans="1:1" x14ac:dyDescent="0.2">
      <c r="A85" s="52"/>
    </row>
    <row r="86" spans="1:1" x14ac:dyDescent="0.2">
      <c r="A86" s="52"/>
    </row>
    <row r="87" spans="1:1" x14ac:dyDescent="0.2">
      <c r="A87" s="52"/>
    </row>
    <row r="88" spans="1:1" x14ac:dyDescent="0.2">
      <c r="A88" s="52"/>
    </row>
    <row r="89" spans="1:1" x14ac:dyDescent="0.2">
      <c r="A89" s="52"/>
    </row>
    <row r="90" spans="1:1" x14ac:dyDescent="0.2">
      <c r="A90" s="52"/>
    </row>
  </sheetData>
  <mergeCells count="4">
    <mergeCell ref="A1:G1"/>
    <mergeCell ref="A48:B48"/>
    <mergeCell ref="A49:B49"/>
    <mergeCell ref="A50:B50"/>
  </mergeCells>
  <conditionalFormatting sqref="F2:F3 F5:F65536">
    <cfRule type="cellIs" dxfId="66" priority="1" stopIfTrue="1" operator="between">
      <formula>0.009</formula>
      <formula>-0.009</formula>
    </cfRule>
  </conditionalFormatting>
  <hyperlinks>
    <hyperlink ref="A59" r:id="rId1" tooltip="https://www.franklintempletonindia.com/downloadsServlet/pdf/product-labels-jg9o5k7l" display="https://www.franklintempletonindia.com/downloadsServlet/pdf/product-labels-jg9o5k7l" xr:uid="{00000000-0004-0000-08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48</vt:i4>
      </vt:variant>
    </vt:vector>
  </HeadingPairs>
  <TitlesOfParts>
    <vt:vector size="48" baseType="lpstr">
      <vt:lpstr>FILF</vt:lpstr>
      <vt:lpstr>FIONF</vt:lpstr>
      <vt:lpstr>FISF</vt:lpstr>
      <vt:lpstr>FIFRF</vt:lpstr>
      <vt:lpstr>FICDF</vt:lpstr>
      <vt:lpstr>FBPF</vt:lpstr>
      <vt:lpstr>FIGSF</vt:lpstr>
      <vt:lpstr>FMPS6C</vt:lpstr>
      <vt:lpstr>FMPS5F</vt:lpstr>
      <vt:lpstr>FMPS5E</vt:lpstr>
      <vt:lpstr>FMPS5D</vt:lpstr>
      <vt:lpstr>FMPS5C</vt:lpstr>
      <vt:lpstr>FMPS5B</vt:lpstr>
      <vt:lpstr>FMPS5A</vt:lpstr>
      <vt:lpstr>FMPS4F</vt:lpstr>
      <vt:lpstr>FIPP</vt:lpstr>
      <vt:lpstr>FIDHY</vt:lpstr>
      <vt:lpstr>FIESF</vt:lpstr>
      <vt:lpstr>FIEHF</vt:lpstr>
      <vt:lpstr>TIVF</vt:lpstr>
      <vt:lpstr>TIEIF</vt:lpstr>
      <vt:lpstr>FITF</vt:lpstr>
      <vt:lpstr>FISCF</vt:lpstr>
      <vt:lpstr>FIPF</vt:lpstr>
      <vt:lpstr>FIOF</vt:lpstr>
      <vt:lpstr>FIFEF</vt:lpstr>
      <vt:lpstr>FIEF</vt:lpstr>
      <vt:lpstr>FIEAF</vt:lpstr>
      <vt:lpstr>FIBF</vt:lpstr>
      <vt:lpstr>FBIF</vt:lpstr>
      <vt:lpstr>FAEF</vt:lpstr>
      <vt:lpstr>FIIF-NSE</vt:lpstr>
      <vt:lpstr>FITX</vt:lpstr>
      <vt:lpstr>FIUS</vt:lpstr>
      <vt:lpstr>FEGF</vt:lpstr>
      <vt:lpstr>FIMAS</vt:lpstr>
      <vt:lpstr>FIFOF-50's+</vt:lpstr>
      <vt:lpstr>FIFOF-50's</vt:lpstr>
      <vt:lpstr>FIFOF-40's</vt:lpstr>
      <vt:lpstr>FIFOF-30's</vt:lpstr>
      <vt:lpstr>FIFOF-20's</vt:lpstr>
      <vt:lpstr>FF</vt:lpstr>
      <vt:lpstr>FIDA</vt:lpstr>
      <vt:lpstr>FILDF</vt:lpstr>
      <vt:lpstr>FISTIP</vt:lpstr>
      <vt:lpstr>FIUBF</vt:lpstr>
      <vt:lpstr>FIIOF</vt:lpstr>
      <vt:lpstr>FICRF</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ISIN as on 31 January 2022</dc:title>
  <dc:creator/>
  <cp:keywords>Monthly ISIN, Monthly SEBI Portfolio, ISIN Report, SEBI Portfolio, ISIN Level Portfolio, Monthly portfolio, Debt portfolio, Equity portfolio, Fixed income portfolio, ISIN portfolio, portfolio disclosure</cp:keywords>
  <dc:description>PUBLIC</dc:description>
  <cp:lastModifiedBy/>
  <dcterms:created xsi:type="dcterms:W3CDTF">2006-09-16T00:00:00Z</dcterms:created>
  <dcterms:modified xsi:type="dcterms:W3CDTF">2022-02-09T05:06:59Z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ource">
    <vt:lpwstr>Internal</vt:lpwstr>
  </property>
  <property fmtid="{D5CDD505-2E9C-101B-9397-08002B2CF9AE}" pid="3" name="Footers">
    <vt:lpwstr>Footers</vt:lpwstr>
  </property>
  <property fmtid="{D5CDD505-2E9C-101B-9397-08002B2CF9AE}" pid="4" name="MSIP_Label_3486a02c-2dfb-4efe-823f-aa2d1f0e6ab7_Enabled">
    <vt:lpwstr>true</vt:lpwstr>
  </property>
  <property fmtid="{D5CDD505-2E9C-101B-9397-08002B2CF9AE}" pid="5" name="MSIP_Label_3486a02c-2dfb-4efe-823f-aa2d1f0e6ab7_SetDate">
    <vt:lpwstr>2022-02-08T08:15:24Z</vt:lpwstr>
  </property>
  <property fmtid="{D5CDD505-2E9C-101B-9397-08002B2CF9AE}" pid="6" name="MSIP_Label_3486a02c-2dfb-4efe-823f-aa2d1f0e6ab7_Method">
    <vt:lpwstr>Standard</vt:lpwstr>
  </property>
  <property fmtid="{D5CDD505-2E9C-101B-9397-08002B2CF9AE}" pid="7" name="MSIP_Label_3486a02c-2dfb-4efe-823f-aa2d1f0e6ab7_Name">
    <vt:lpwstr>CLAPUBLIC</vt:lpwstr>
  </property>
  <property fmtid="{D5CDD505-2E9C-101B-9397-08002B2CF9AE}" pid="8" name="MSIP_Label_3486a02c-2dfb-4efe-823f-aa2d1f0e6ab7_SiteId">
    <vt:lpwstr>e0fd434d-ba64-497b-90d2-859c472e1a92</vt:lpwstr>
  </property>
  <property fmtid="{D5CDD505-2E9C-101B-9397-08002B2CF9AE}" pid="9" name="MSIP_Label_3486a02c-2dfb-4efe-823f-aa2d1f0e6ab7_ActionId">
    <vt:lpwstr>de1cdbd4-4d8c-4a96-9af0-a5d65c6db193</vt:lpwstr>
  </property>
  <property fmtid="{D5CDD505-2E9C-101B-9397-08002B2CF9AE}" pid="10" name="MSIP_Label_3486a02c-2dfb-4efe-823f-aa2d1f0e6ab7_ContentBits">
    <vt:lpwstr>2</vt:lpwstr>
  </property>
  <property fmtid="{D5CDD505-2E9C-101B-9397-08002B2CF9AE}" pid="11" name="Classification">
    <vt:lpwstr>PUBLIC</vt:lpwstr>
  </property>
</Properties>
</file>