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filterPrivacy="1" defaultThemeVersion="124226"/>
  <xr:revisionPtr revIDLastSave="0" documentId="13_ncr:1_{8ED3D60D-F1AC-4798-81FE-8CBEFC3C0376}" xr6:coauthVersionLast="47" xr6:coauthVersionMax="47" xr10:uidLastSave="{00000000-0000-0000-0000-000000000000}"/>
  <bookViews>
    <workbookView xWindow="-120" yWindow="-120" windowWidth="29040" windowHeight="17520" xr2:uid="{00000000-000D-0000-FFFF-FFFF00000000}"/>
  </bookViews>
  <sheets>
    <sheet name="FILF" sheetId="34" r:id="rId1"/>
    <sheet name="FIONF" sheetId="35" r:id="rId2"/>
    <sheet name="FIMMF" sheetId="36" r:id="rId3"/>
    <sheet name="FIFRF" sheetId="37" r:id="rId4"/>
    <sheet name="FICDF" sheetId="38" r:id="rId5"/>
    <sheet name="FBPF" sheetId="39" r:id="rId6"/>
    <sheet name="FIGSF" sheetId="40" r:id="rId7"/>
    <sheet name="FIPP" sheetId="41" r:id="rId8"/>
    <sheet name="FIDHY" sheetId="42" r:id="rId9"/>
    <sheet name="FIESF" sheetId="13" r:id="rId10"/>
    <sheet name="FIEHF" sheetId="14" r:id="rId11"/>
    <sheet name="FIBAF" sheetId="15" r:id="rId12"/>
    <sheet name="TIVF" sheetId="16" r:id="rId13"/>
    <sheet name="TIEIF" sheetId="17" r:id="rId14"/>
    <sheet name="FITF" sheetId="18" r:id="rId15"/>
    <sheet name="FISCF" sheetId="19" r:id="rId16"/>
    <sheet name="FIPF" sheetId="20" r:id="rId17"/>
    <sheet name="FIOF" sheetId="21" r:id="rId18"/>
    <sheet name="FIFEF" sheetId="22" r:id="rId19"/>
    <sheet name="FIEF" sheetId="23" r:id="rId20"/>
    <sheet name="FIEAF" sheetId="24" r:id="rId21"/>
    <sheet name="FIBF" sheetId="25" r:id="rId22"/>
    <sheet name="FBIF" sheetId="26" r:id="rId23"/>
    <sheet name="FAEF" sheetId="27" r:id="rId24"/>
    <sheet name="FIIF-NSE" sheetId="28" r:id="rId25"/>
    <sheet name="FITX" sheetId="29" r:id="rId26"/>
    <sheet name="FIUS" sheetId="30" r:id="rId27"/>
    <sheet name="FEGF" sheetId="31" r:id="rId28"/>
    <sheet name="FIMAS" sheetId="32" r:id="rId29"/>
    <sheet name="FF" sheetId="33" r:id="rId30"/>
    <sheet name="FIDA" sheetId="43" r:id="rId31"/>
    <sheet name="FILDF" sheetId="44" r:id="rId32"/>
    <sheet name="FISTIP" sheetId="45" r:id="rId33"/>
    <sheet name="FIUBF" sheetId="46" r:id="rId34"/>
    <sheet name="FIIOF" sheetId="47" r:id="rId35"/>
    <sheet name="FICRF" sheetId="48" r:id="rId36"/>
  </sheets>
  <definedNames>
    <definedName name="_xlnm.Print_Area" localSheetId="30">FIDA!$A$1:$H$120</definedName>
    <definedName name="_xlnm.Print_Area" localSheetId="34">FIIOF!$A$1:$G$85</definedName>
    <definedName name="_xlnm.Print_Area" localSheetId="31">FILDF!$A$1:$H$76</definedName>
    <definedName name="_xlnm.Print_Area" localSheetId="33">FIUBF!$A$1:$H$39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32" l="1"/>
  <c r="E18" i="32" s="1"/>
  <c r="D14" i="32"/>
  <c r="D18" i="32" s="1"/>
  <c r="E7" i="31"/>
  <c r="E11" i="31" s="1"/>
  <c r="D7" i="31"/>
  <c r="D9" i="31" s="1"/>
  <c r="E7" i="30"/>
  <c r="E11" i="30" s="1"/>
  <c r="D7" i="30"/>
  <c r="D11" i="30" s="1"/>
  <c r="D16" i="32" l="1"/>
  <c r="E16" i="32"/>
  <c r="E9" i="31"/>
  <c r="D11" i="31"/>
  <c r="D9" i="30"/>
  <c r="E9" i="30"/>
  <c r="F89" i="48" l="1"/>
  <c r="F91" i="48" s="1"/>
  <c r="E89" i="48"/>
  <c r="E91" i="48" s="1"/>
  <c r="F12" i="48"/>
  <c r="E12" i="48"/>
  <c r="F8" i="48"/>
  <c r="F16" i="48" s="1"/>
  <c r="E8" i="48"/>
  <c r="E16" i="48" s="1"/>
  <c r="F60" i="47"/>
  <c r="F62" i="47" s="1"/>
  <c r="E60" i="47"/>
  <c r="E62" i="47" s="1"/>
  <c r="E14" i="47"/>
  <c r="E16" i="47" s="1"/>
  <c r="F10" i="47"/>
  <c r="F12" i="47" s="1"/>
  <c r="F14" i="47" s="1"/>
  <c r="E10" i="47"/>
  <c r="E12" i="47" s="1"/>
  <c r="F104" i="45"/>
  <c r="F106" i="45" s="1"/>
  <c r="E104" i="45"/>
  <c r="E106" i="45" s="1"/>
  <c r="F18" i="45"/>
  <c r="E18" i="45"/>
  <c r="F14" i="45"/>
  <c r="E14" i="45"/>
  <c r="F10" i="45"/>
  <c r="E10" i="45"/>
  <c r="E52" i="44"/>
  <c r="F50" i="44"/>
  <c r="F52" i="44" s="1"/>
  <c r="E50" i="44"/>
  <c r="F62" i="43"/>
  <c r="F64" i="43" s="1"/>
  <c r="E62" i="43"/>
  <c r="F10" i="43"/>
  <c r="F14" i="43" s="1"/>
  <c r="E10" i="43"/>
  <c r="E14" i="43" s="1"/>
  <c r="F82" i="42"/>
  <c r="E82" i="42"/>
  <c r="F73" i="42"/>
  <c r="E73" i="42"/>
  <c r="F69" i="42"/>
  <c r="E69" i="42"/>
  <c r="F63" i="42"/>
  <c r="E63" i="42"/>
  <c r="F55" i="42"/>
  <c r="E55" i="42"/>
  <c r="F51" i="42"/>
  <c r="F84" i="42" s="1"/>
  <c r="E51" i="42"/>
  <c r="F76" i="41"/>
  <c r="E76" i="41"/>
  <c r="F67" i="41"/>
  <c r="E67" i="41"/>
  <c r="F62" i="41"/>
  <c r="E62" i="41"/>
  <c r="F57" i="41"/>
  <c r="E57" i="41"/>
  <c r="F51" i="41"/>
  <c r="E51" i="41"/>
  <c r="F14" i="40"/>
  <c r="E14" i="40"/>
  <c r="F8" i="40"/>
  <c r="F18" i="40" s="1"/>
  <c r="E8" i="40"/>
  <c r="F39" i="39"/>
  <c r="E39" i="39"/>
  <c r="F33" i="39"/>
  <c r="E33" i="39"/>
  <c r="F26" i="39"/>
  <c r="E26" i="39"/>
  <c r="E43" i="39" s="1"/>
  <c r="F30" i="38"/>
  <c r="E30" i="38"/>
  <c r="E34" i="38" s="1"/>
  <c r="F25" i="38"/>
  <c r="F32" i="38" s="1"/>
  <c r="E25" i="38"/>
  <c r="F27" i="37"/>
  <c r="E27" i="37"/>
  <c r="F18" i="37"/>
  <c r="E18" i="37"/>
  <c r="F14" i="37"/>
  <c r="E14" i="37"/>
  <c r="E31" i="37" s="1"/>
  <c r="F8" i="37"/>
  <c r="F29" i="37" s="1"/>
  <c r="E8" i="37"/>
  <c r="F36" i="36"/>
  <c r="E36" i="36"/>
  <c r="F31" i="36"/>
  <c r="E31" i="36"/>
  <c r="F19" i="36"/>
  <c r="F38" i="36" s="1"/>
  <c r="E19" i="36"/>
  <c r="E38" i="36" s="1"/>
  <c r="F43" i="34"/>
  <c r="E43" i="34"/>
  <c r="F35" i="34"/>
  <c r="E35" i="34"/>
  <c r="F21" i="34"/>
  <c r="E21" i="34"/>
  <c r="F12" i="34"/>
  <c r="E12" i="34"/>
  <c r="E47" i="34" s="1"/>
  <c r="E18" i="40" l="1"/>
  <c r="E86" i="42"/>
  <c r="F47" i="34"/>
  <c r="F34" i="38"/>
  <c r="F43" i="39"/>
  <c r="E22" i="45"/>
  <c r="F31" i="37"/>
  <c r="F86" i="42"/>
  <c r="E41" i="39"/>
  <c r="E78" i="41"/>
  <c r="E12" i="43"/>
  <c r="F41" i="39"/>
  <c r="F78" i="41"/>
  <c r="F12" i="43"/>
  <c r="E29" i="37"/>
  <c r="E32" i="38"/>
  <c r="E84" i="42"/>
  <c r="F20" i="45"/>
  <c r="E20" i="45"/>
  <c r="E45" i="34"/>
  <c r="E40" i="36"/>
  <c r="E16" i="40"/>
  <c r="E80" i="41"/>
  <c r="F22" i="45"/>
  <c r="E14" i="48"/>
  <c r="F45" i="34"/>
  <c r="F40" i="36"/>
  <c r="F16" i="40"/>
  <c r="F80" i="41"/>
  <c r="F14" i="48"/>
  <c r="E14" i="33" l="1"/>
  <c r="E18" i="33" s="1"/>
  <c r="D14" i="33"/>
  <c r="D18" i="33" s="1"/>
  <c r="D16" i="33" l="1"/>
  <c r="E16" i="33"/>
  <c r="F59" i="29" l="1"/>
  <c r="E59" i="29"/>
  <c r="F54" i="29"/>
  <c r="F63" i="29" s="1"/>
  <c r="E54" i="29"/>
  <c r="E63" i="29" s="1"/>
  <c r="F57" i="28"/>
  <c r="F59" i="28" s="1"/>
  <c r="E57" i="28"/>
  <c r="E59" i="28" s="1"/>
  <c r="E61" i="28"/>
  <c r="F63" i="27"/>
  <c r="E63" i="27"/>
  <c r="F21" i="27"/>
  <c r="E21" i="27"/>
  <c r="E67" i="27" s="1"/>
  <c r="F45" i="26"/>
  <c r="F49" i="26" s="1"/>
  <c r="F47" i="26"/>
  <c r="E45" i="26"/>
  <c r="E47" i="26" s="1"/>
  <c r="F50" i="25"/>
  <c r="E50" i="25"/>
  <c r="F45" i="25"/>
  <c r="F54" i="25" s="1"/>
  <c r="E45" i="25"/>
  <c r="E54" i="25" s="1"/>
  <c r="F72" i="24"/>
  <c r="E72" i="24"/>
  <c r="F67" i="24"/>
  <c r="F76" i="24" s="1"/>
  <c r="E67" i="24"/>
  <c r="F61" i="23"/>
  <c r="E61" i="23"/>
  <c r="F56" i="23"/>
  <c r="F65" i="23" s="1"/>
  <c r="F63" i="23"/>
  <c r="E56" i="23"/>
  <c r="E63" i="23" s="1"/>
  <c r="F35" i="22"/>
  <c r="F39" i="22" s="1"/>
  <c r="E35" i="22"/>
  <c r="E39" i="22" s="1"/>
  <c r="F48" i="21"/>
  <c r="E48" i="21"/>
  <c r="F43" i="21"/>
  <c r="F52" i="21" s="1"/>
  <c r="E43" i="21"/>
  <c r="E52" i="21"/>
  <c r="F78" i="20"/>
  <c r="F80" i="20" s="1"/>
  <c r="E78" i="20"/>
  <c r="F74" i="20"/>
  <c r="E74" i="20"/>
  <c r="E82" i="20" s="1"/>
  <c r="F87" i="19"/>
  <c r="F91" i="19" s="1"/>
  <c r="E87" i="19"/>
  <c r="E89" i="19" s="1"/>
  <c r="F52" i="18"/>
  <c r="F54" i="18" s="1"/>
  <c r="E52" i="18"/>
  <c r="F48" i="18"/>
  <c r="E48" i="18"/>
  <c r="F30" i="18"/>
  <c r="E30" i="18"/>
  <c r="F58" i="17"/>
  <c r="E58" i="17"/>
  <c r="F54" i="17"/>
  <c r="E54" i="17"/>
  <c r="F39" i="17"/>
  <c r="E39" i="17"/>
  <c r="F34" i="17"/>
  <c r="E34" i="17"/>
  <c r="F57" i="16"/>
  <c r="E57" i="16"/>
  <c r="F53" i="16"/>
  <c r="F61" i="16" s="1"/>
  <c r="E53" i="16"/>
  <c r="F89" i="15"/>
  <c r="F85" i="15"/>
  <c r="E85" i="15"/>
  <c r="F81" i="15"/>
  <c r="E81" i="15"/>
  <c r="F75" i="15"/>
  <c r="E75" i="15"/>
  <c r="F66" i="15"/>
  <c r="E66" i="15"/>
  <c r="H60" i="15"/>
  <c r="G60" i="15"/>
  <c r="F60" i="15"/>
  <c r="E60" i="15"/>
  <c r="H56" i="15"/>
  <c r="D112" i="15" s="1"/>
  <c r="G56" i="15"/>
  <c r="H52" i="15"/>
  <c r="G52" i="15"/>
  <c r="F52" i="15"/>
  <c r="E52" i="15"/>
  <c r="F81" i="14"/>
  <c r="E81" i="14"/>
  <c r="F71" i="14"/>
  <c r="E71" i="14"/>
  <c r="F66" i="14"/>
  <c r="E66" i="14"/>
  <c r="F60" i="14"/>
  <c r="E60" i="14"/>
  <c r="F56" i="14"/>
  <c r="E56" i="14"/>
  <c r="F51" i="14"/>
  <c r="F85" i="14" s="1"/>
  <c r="E51" i="14"/>
  <c r="F69" i="13"/>
  <c r="F65" i="13"/>
  <c r="E65" i="13"/>
  <c r="F60" i="13"/>
  <c r="E60" i="13"/>
  <c r="E67" i="13" s="1"/>
  <c r="H56" i="13"/>
  <c r="D98" i="13" s="1"/>
  <c r="G56" i="13"/>
  <c r="F56" i="13"/>
  <c r="F67" i="13" s="1"/>
  <c r="E56" i="13"/>
  <c r="E65" i="27"/>
  <c r="E50" i="21"/>
  <c r="E80" i="20"/>
  <c r="F56" i="18"/>
  <c r="E56" i="18" l="1"/>
  <c r="E49" i="26"/>
  <c r="F82" i="20"/>
  <c r="F91" i="15"/>
  <c r="F60" i="17"/>
  <c r="E71" i="13"/>
  <c r="F71" i="13"/>
  <c r="E54" i="18"/>
  <c r="E85" i="14"/>
  <c r="E61" i="16"/>
  <c r="F62" i="17"/>
  <c r="E65" i="23"/>
  <c r="F67" i="27"/>
  <c r="F83" i="14"/>
  <c r="E91" i="15"/>
  <c r="E76" i="24"/>
  <c r="F61" i="28"/>
  <c r="F65" i="27"/>
  <c r="E52" i="25"/>
  <c r="E74" i="24"/>
  <c r="F37" i="22"/>
  <c r="E60" i="17"/>
  <c r="E59" i="16"/>
  <c r="F59" i="16"/>
  <c r="E61" i="29"/>
  <c r="F61" i="29"/>
  <c r="F52" i="25"/>
  <c r="F74" i="24"/>
  <c r="E37" i="22"/>
  <c r="F50" i="21"/>
  <c r="E91" i="19"/>
  <c r="F89" i="19"/>
  <c r="E62" i="17"/>
  <c r="E87" i="15"/>
  <c r="F87" i="15"/>
  <c r="E83" i="14"/>
</calcChain>
</file>

<file path=xl/sharedStrings.xml><?xml version="1.0" encoding="utf-8"?>
<sst xmlns="http://schemas.openxmlformats.org/spreadsheetml/2006/main" count="5187" uniqueCount="1186">
  <si>
    <t>Name of the Instrument</t>
  </si>
  <si>
    <t>Quantity</t>
  </si>
  <si>
    <t>ISIN Number</t>
  </si>
  <si>
    <t>% to Net Assets</t>
  </si>
  <si>
    <t>Industry Classification / Rating</t>
  </si>
  <si>
    <t>YTM</t>
  </si>
  <si>
    <t>Market Value (including accrued interest, if any) (Rs. in Lakhs)</t>
  </si>
  <si>
    <t>Portfolio Statement as on May 31, 2023</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</si>
  <si>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</si>
  <si>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</si>
  <si>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</si>
  <si>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</si>
  <si>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</si>
  <si>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</si>
  <si>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</si>
  <si>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</si>
  <si>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</si>
  <si>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</si>
  <si>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</si>
  <si>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</si>
  <si>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</si>
  <si>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</si>
  <si>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TAXSHIELD</t>
  </si>
  <si>
    <t>Franklin India Feeder - Franklin U.S. Opportunities Fund</t>
  </si>
  <si>
    <t>Debt Instruments</t>
  </si>
  <si>
    <t>(a) Listed / awaiting listing on Stock Exchanges</t>
  </si>
  <si>
    <t>Sub Total</t>
  </si>
  <si>
    <t>Mutual Fund Units</t>
  </si>
  <si>
    <t>Mutual Fund</t>
  </si>
  <si>
    <t>Total</t>
  </si>
  <si>
    <t>Net Assets</t>
  </si>
  <si>
    <t>Call, Cash &amp; Other Assets</t>
  </si>
  <si>
    <t>Rating</t>
  </si>
  <si>
    <t>** Non- Traded Scrips</t>
  </si>
  <si>
    <t>Notes</t>
  </si>
  <si>
    <t>a) NAV at the beginning and at the end of the Half-year ended 31-May-2023</t>
  </si>
  <si>
    <t xml:space="preserve">      Plan/Option</t>
  </si>
  <si>
    <t>As on 31-May-2023</t>
  </si>
  <si>
    <t>As on 30-Nov-2022</t>
  </si>
  <si>
    <t>IDCW - Income Distribution cum capital withdrawal</t>
  </si>
  <si>
    <t>b) Aggregate Distributions declared during the Half - year ended 31-May-2023</t>
  </si>
  <si>
    <t>Nil</t>
  </si>
  <si>
    <t>(In Years)</t>
  </si>
  <si>
    <t>^^ Securities are fair valued</t>
  </si>
  <si>
    <t>Money Market Instruments</t>
  </si>
  <si>
    <t>Certificate of Deposit</t>
  </si>
  <si>
    <t>ICRA A1+</t>
  </si>
  <si>
    <t>State Bank Of India (12-Sep-2023) **</t>
  </si>
  <si>
    <t>INE062A16465</t>
  </si>
  <si>
    <t>IND A1+</t>
  </si>
  <si>
    <t>CRISIL A1+</t>
  </si>
  <si>
    <t>Punjab National Bank (16-Feb-2024) **</t>
  </si>
  <si>
    <t>INE160A16MZ4</t>
  </si>
  <si>
    <t>CARE A1+</t>
  </si>
  <si>
    <t>Commercial Paper</t>
  </si>
  <si>
    <t>JM Financial Products Ltd (08-Sep-2023) **@</t>
  </si>
  <si>
    <t>INE523H14Z72</t>
  </si>
  <si>
    <t>@ Listed</t>
  </si>
  <si>
    <t>Plan Name</t>
  </si>
  <si>
    <t>Distributions per unit (Rs.)+++</t>
  </si>
  <si>
    <t>+++ Distribution payouts/ re-investments are subject to deduction of TDS at the applicable rates.</t>
  </si>
  <si>
    <t>Government Securities</t>
  </si>
  <si>
    <t>5.74% GOI 2026 (15-Nov-2026)</t>
  </si>
  <si>
    <t>IN0020210186</t>
  </si>
  <si>
    <t>SOVEREIGN</t>
  </si>
  <si>
    <t>5.63% GOI 2026 (12-Apr-2026)</t>
  </si>
  <si>
    <t>IN0020210012</t>
  </si>
  <si>
    <t>5.22% GOI 2025 (15-Jun-2025)</t>
  </si>
  <si>
    <t>IN0020200112</t>
  </si>
  <si>
    <t>7.38% GOI 2027 (20-Jun-2027)</t>
  </si>
  <si>
    <t>IN0020220037</t>
  </si>
  <si>
    <t xml:space="preserve">      Growth Plan</t>
  </si>
  <si>
    <t xml:space="preserve">      Direct Growth Plan</t>
  </si>
  <si>
    <t xml:space="preserve">      IDCW Plan</t>
  </si>
  <si>
    <t xml:space="preserve">      Direct IDCW Plan</t>
  </si>
  <si>
    <t>CRISIL AAA</t>
  </si>
  <si>
    <t xml:space="preserve">      Monthly IDCW Plan</t>
  </si>
  <si>
    <t xml:space="preserve">      Quarterly IDCW Plan</t>
  </si>
  <si>
    <t xml:space="preserve">      Direct Monthly IDCW Plan</t>
  </si>
  <si>
    <t xml:space="preserve">      Direct Quarterly IDCW Plan</t>
  </si>
  <si>
    <t>Equity &amp; Equity related</t>
  </si>
  <si>
    <t>HDFC Bank Ltd</t>
  </si>
  <si>
    <t>INE040A01034</t>
  </si>
  <si>
    <t>Banks</t>
  </si>
  <si>
    <t>ICICI Bank Ltd</t>
  </si>
  <si>
    <t>INE090A01021</t>
  </si>
  <si>
    <t>Infosys Ltd</t>
  </si>
  <si>
    <t>INE009A01021</t>
  </si>
  <si>
    <t>IT - Software</t>
  </si>
  <si>
    <t>Larsen &amp; Toubro Ltd</t>
  </si>
  <si>
    <t>INE018A01030</t>
  </si>
  <si>
    <t>Construction</t>
  </si>
  <si>
    <t>Axis Bank Ltd</t>
  </si>
  <si>
    <t>INE238A01034</t>
  </si>
  <si>
    <t>Bharti Airtel Ltd</t>
  </si>
  <si>
    <t>INE397D01024</t>
  </si>
  <si>
    <t>Telecom - Services</t>
  </si>
  <si>
    <t>Reliance Industries Ltd</t>
  </si>
  <si>
    <t>INE002A01018</t>
  </si>
  <si>
    <t>Petroleum Products</t>
  </si>
  <si>
    <t>State Bank of India</t>
  </si>
  <si>
    <t>INE062A01020</t>
  </si>
  <si>
    <t>HCL Technologies Ltd</t>
  </si>
  <si>
    <t>INE860A01027</t>
  </si>
  <si>
    <t>Sun Pharmaceutical Industries Ltd</t>
  </si>
  <si>
    <t>INE044A01036</t>
  </si>
  <si>
    <t>Pharmaceuticals &amp; Biotechnology</t>
  </si>
  <si>
    <t>Sapphire Foods India Ltd</t>
  </si>
  <si>
    <t>INE806T01012</t>
  </si>
  <si>
    <t>Leisure Services</t>
  </si>
  <si>
    <t>Kirloskar Oil Engines Ltd</t>
  </si>
  <si>
    <t>INE146L01010</t>
  </si>
  <si>
    <t>Industrial Products</t>
  </si>
  <si>
    <t>Dabur India Ltd</t>
  </si>
  <si>
    <t>INE016A01026</t>
  </si>
  <si>
    <t>Personal Products</t>
  </si>
  <si>
    <t>Tata Motors Ltd</t>
  </si>
  <si>
    <t>INE155A01022</t>
  </si>
  <si>
    <t>Automobiles</t>
  </si>
  <si>
    <t>NTPC Ltd</t>
  </si>
  <si>
    <t>INE733E01010</t>
  </si>
  <si>
    <t>Power</t>
  </si>
  <si>
    <t>IndusInd Bank Ltd</t>
  </si>
  <si>
    <t>INE095A01012</t>
  </si>
  <si>
    <t>GAIL (India) Ltd</t>
  </si>
  <si>
    <t>INE129A01019</t>
  </si>
  <si>
    <t>Gas</t>
  </si>
  <si>
    <t>United Spirits Ltd</t>
  </si>
  <si>
    <t>INE854D01024</t>
  </si>
  <si>
    <t>Beverages</t>
  </si>
  <si>
    <t>Hindustan Petroleum Corporation Ltd</t>
  </si>
  <si>
    <t>INE094A01015</t>
  </si>
  <si>
    <t>Tech Mahindra Ltd</t>
  </si>
  <si>
    <t>INE669C01036</t>
  </si>
  <si>
    <t>SBI Cards and Payment Services Ltd</t>
  </si>
  <si>
    <t>INE018E01016</t>
  </si>
  <si>
    <t>Finance</t>
  </si>
  <si>
    <t>Ultratech Cement Ltd</t>
  </si>
  <si>
    <t>INE481G01011</t>
  </si>
  <si>
    <t>Cement &amp; Cement Products</t>
  </si>
  <si>
    <t>Jubilant Foodworks Ltd</t>
  </si>
  <si>
    <t>INE797F01020</t>
  </si>
  <si>
    <t>Maruti Suzuki India Ltd</t>
  </si>
  <si>
    <t>INE585B01010</t>
  </si>
  <si>
    <t>Crompton Greaves Consumer Electricals Ltd</t>
  </si>
  <si>
    <t>INE299U01018</t>
  </si>
  <si>
    <t>Consumer Durables</t>
  </si>
  <si>
    <t>Zomato Ltd</t>
  </si>
  <si>
    <t>INE758T01015</t>
  </si>
  <si>
    <t>Retailing</t>
  </si>
  <si>
    <t>ICICI Prudential Life Insurance Co Ltd</t>
  </si>
  <si>
    <t>INE726G01019</t>
  </si>
  <si>
    <t>Insurance</t>
  </si>
  <si>
    <t>Escorts Kubota Ltd</t>
  </si>
  <si>
    <t>INE042A01014</t>
  </si>
  <si>
    <t>Agricultural, Commercial &amp; Construction Vehicles</t>
  </si>
  <si>
    <t>Hindustan Aeronautics Ltd</t>
  </si>
  <si>
    <t>INE066F01012</t>
  </si>
  <si>
    <t>Aerospace &amp; Defense</t>
  </si>
  <si>
    <t>Nuvoco Vistas Corporation Ltd</t>
  </si>
  <si>
    <t>INE118D01016</t>
  </si>
  <si>
    <t>Torrent Pharmaceuticals Ltd</t>
  </si>
  <si>
    <t>INE685A01028</t>
  </si>
  <si>
    <t>Jyothy Labs Ltd</t>
  </si>
  <si>
    <t>INE668F01031</t>
  </si>
  <si>
    <t>Household Products</t>
  </si>
  <si>
    <t>PB Fintech Ltd</t>
  </si>
  <si>
    <t>INE417T01026</t>
  </si>
  <si>
    <t>Financial Technology (Fintech)</t>
  </si>
  <si>
    <t>Westlife Foodworld Ltd</t>
  </si>
  <si>
    <t>INE274F01020</t>
  </si>
  <si>
    <t>ACC Ltd</t>
  </si>
  <si>
    <t>INE012A01025</t>
  </si>
  <si>
    <t>Dalmia Bharat Ltd</t>
  </si>
  <si>
    <t>INE00R701025</t>
  </si>
  <si>
    <t>Cipla Ltd</t>
  </si>
  <si>
    <t>INE059A01026</t>
  </si>
  <si>
    <t>Metropolis Healthcare Ltd</t>
  </si>
  <si>
    <t>INE112L01020</t>
  </si>
  <si>
    <t>Healthcare Services</t>
  </si>
  <si>
    <t>Multi Commodity Exchange Of India Ltd</t>
  </si>
  <si>
    <t>INE745G01035</t>
  </si>
  <si>
    <t>Capital Markets</t>
  </si>
  <si>
    <t>Teamlease Services Ltd</t>
  </si>
  <si>
    <t>INE985S01024</t>
  </si>
  <si>
    <t>Commercial Services &amp; Supplies</t>
  </si>
  <si>
    <t>Voltas Ltd</t>
  </si>
  <si>
    <t>INE226A01021</t>
  </si>
  <si>
    <t>Mankind Pharma Ltd</t>
  </si>
  <si>
    <t>INE634S01028</t>
  </si>
  <si>
    <t>Eicher Motors Ltd</t>
  </si>
  <si>
    <t>INE066A01021</t>
  </si>
  <si>
    <t>Affle India Ltd</t>
  </si>
  <si>
    <t>INE00WC01027</t>
  </si>
  <si>
    <t>IT - Services</t>
  </si>
  <si>
    <t>Aditya Birla Finance Ltd (20-Jun-2023) **@</t>
  </si>
  <si>
    <t>INE860H14Z65</t>
  </si>
  <si>
    <t>5.15% GOI 2025 (09-Nov-2025)</t>
  </si>
  <si>
    <t>IN0020200278</t>
  </si>
  <si>
    <t>6.18% GOI 2024 (04-Nov-2024)</t>
  </si>
  <si>
    <t>IN0020190396</t>
  </si>
  <si>
    <t>7.32% GOI 2024 (28-Jan-2024)</t>
  </si>
  <si>
    <t>IN0020180488</t>
  </si>
  <si>
    <t>Foreign Equity Securities</t>
  </si>
  <si>
    <t>Cognizant Technology Solutions Corp., A</t>
  </si>
  <si>
    <t>US1924461023</t>
  </si>
  <si>
    <t>% to Net Assets(Hedged &amp; Unhedged)</t>
  </si>
  <si>
    <t>Outstanding position in Derivative Instruments (Rs. in Lakhs) Long / (Short)</t>
  </si>
  <si>
    <t>Outstanding derivative exposure as % to net assets Long / (Short)</t>
  </si>
  <si>
    <t>Hindustan Unilever Ltd</t>
  </si>
  <si>
    <t>INE030A01027</t>
  </si>
  <si>
    <t>Diversified Fmcg</t>
  </si>
  <si>
    <t>Mahindra &amp; Mahindra Ltd</t>
  </si>
  <si>
    <t>INE101A01026</t>
  </si>
  <si>
    <t>Asian Paints Ltd</t>
  </si>
  <si>
    <t>INE021A01026</t>
  </si>
  <si>
    <t>Kotak Mahindra Bank Ltd</t>
  </si>
  <si>
    <t>INE237A01028</t>
  </si>
  <si>
    <t>Tata Power Co Ltd</t>
  </si>
  <si>
    <t>INE245A01021</t>
  </si>
  <si>
    <t>Margin on Derivatives</t>
  </si>
  <si>
    <t xml:space="preserve">c) Total outstanding position (as at May 31, 2023) in Derivative Instruments (Gross Notional) </t>
  </si>
  <si>
    <t xml:space="preserve">d) Outstanding derivative exposure as % to net assets </t>
  </si>
  <si>
    <t>e) Portfolio Turnover Ratio during the Half - year 31-May-2023</t>
  </si>
  <si>
    <t>f) Residual maturity / Average Maturity as on 31-May-2023</t>
  </si>
  <si>
    <t xml:space="preserve">(b) Unlisted </t>
  </si>
  <si>
    <t>Numero Uno International Ltd ** ^^</t>
  </si>
  <si>
    <t>Globsyn Technologies Ltd ** ^^</t>
  </si>
  <si>
    <t>INE671B01034</t>
  </si>
  <si>
    <t>7.61% LIC Housing Finance Ltd (30-Jul-2025) **</t>
  </si>
  <si>
    <t>INE115A07PW7</t>
  </si>
  <si>
    <t>7.40% Housing Development Finance Corporation Ltd (02-Jun-2025) **</t>
  </si>
  <si>
    <t>INE001A07TL4</t>
  </si>
  <si>
    <t>c) Portfolio Turnover Ratio during the Half - year 31-May-2023</t>
  </si>
  <si>
    <t>d) Residual maturity / Average Maturity as on 31-May-2023</t>
  </si>
  <si>
    <t>Oil &amp; Natural Gas Corporation Ltd</t>
  </si>
  <si>
    <t>INE213A01029</t>
  </si>
  <si>
    <t>Oil</t>
  </si>
  <si>
    <t>b) Index Futures</t>
  </si>
  <si>
    <t>Axis Bank Ltd (07-Sep-2023) **</t>
  </si>
  <si>
    <t>INE238AD6025</t>
  </si>
  <si>
    <t>Small Industries Development Bank of India (12-Sep-2023) **</t>
  </si>
  <si>
    <t>INE556F16AA0</t>
  </si>
  <si>
    <t>Union Bank of India (14-Feb-2024) **</t>
  </si>
  <si>
    <t>INE692A16FX5</t>
  </si>
  <si>
    <t>L&amp;T Finance Ltd (19-Dec-2023) **@</t>
  </si>
  <si>
    <t>INE027E14NZ0</t>
  </si>
  <si>
    <t>Grasim Industries Ltd</t>
  </si>
  <si>
    <t>INE047A01021</t>
  </si>
  <si>
    <t>Tata Motors Ltd DVR</t>
  </si>
  <si>
    <t>IN9155A01020</t>
  </si>
  <si>
    <t>ITC Ltd</t>
  </si>
  <si>
    <t>INE154A01025</t>
  </si>
  <si>
    <t>Power Grid Corporation of India Ltd</t>
  </si>
  <si>
    <t>INE752E01010</t>
  </si>
  <si>
    <t>Bharat Electronics Ltd</t>
  </si>
  <si>
    <t>INE263A01024</t>
  </si>
  <si>
    <t>Emami Ltd</t>
  </si>
  <si>
    <t>INE548C01032</t>
  </si>
  <si>
    <t>Housing Development Finance Corporation Ltd</t>
  </si>
  <si>
    <t>INE001A01036</t>
  </si>
  <si>
    <t>Gujarat State Petronet Ltd</t>
  </si>
  <si>
    <t>INE246F01010</t>
  </si>
  <si>
    <t>Indian Oil Corporation Ltd</t>
  </si>
  <si>
    <t>INE242A01010</t>
  </si>
  <si>
    <t>Coal India Ltd</t>
  </si>
  <si>
    <t>INE522F01014</t>
  </si>
  <si>
    <t>Consumable Fuels</t>
  </si>
  <si>
    <t>Castrol India Ltd</t>
  </si>
  <si>
    <t>INE172A01027</t>
  </si>
  <si>
    <t>City Union Bank Ltd</t>
  </si>
  <si>
    <t>INE491A01021</t>
  </si>
  <si>
    <t>Exide Industries Ltd</t>
  </si>
  <si>
    <t>INE302A01020</t>
  </si>
  <si>
    <t>Auto Components</t>
  </si>
  <si>
    <t>Akzo Nobel India Ltd</t>
  </si>
  <si>
    <t>INE133A01011</t>
  </si>
  <si>
    <t>Hindalco Industries Ltd</t>
  </si>
  <si>
    <t>INE038A01020</t>
  </si>
  <si>
    <t>Non - Ferrous Metals</t>
  </si>
  <si>
    <t>Aditya Birla Fashion and Retail Ltd</t>
  </si>
  <si>
    <t>INE647O01011</t>
  </si>
  <si>
    <t>Restaurant Brands Asia Ltd</t>
  </si>
  <si>
    <t>INE07T201019</t>
  </si>
  <si>
    <t>Zee Entertainment Enterprises Ltd</t>
  </si>
  <si>
    <t>INE256A01028</t>
  </si>
  <si>
    <t>Entertainment</t>
  </si>
  <si>
    <t>Tata Chemicals Ltd</t>
  </si>
  <si>
    <t>INE092A01019</t>
  </si>
  <si>
    <t>Chemicals &amp; Petrochemicals</t>
  </si>
  <si>
    <t>Lupin Ltd</t>
  </si>
  <si>
    <t>INE326A01037</t>
  </si>
  <si>
    <t>Bharat Petroleum Corporation Ltd</t>
  </si>
  <si>
    <t>INE029A01011</t>
  </si>
  <si>
    <t>Cholamandalam Financial Holdings Ltd</t>
  </si>
  <si>
    <t>INE149A01033</t>
  </si>
  <si>
    <t>Vardhman Textiles Ltd</t>
  </si>
  <si>
    <t>INE825A01020</t>
  </si>
  <si>
    <t>Textiles &amp; Apparels</t>
  </si>
  <si>
    <t>Rallis India Ltd</t>
  </si>
  <si>
    <t>INE613A01020</t>
  </si>
  <si>
    <t>Fertilizers &amp; Agrochemicals</t>
  </si>
  <si>
    <t>Century Textile &amp; Industries Ltd</t>
  </si>
  <si>
    <t>INE055A01016</t>
  </si>
  <si>
    <t>Paper, Forest &amp; Jute Products</t>
  </si>
  <si>
    <t>Industry Classification</t>
  </si>
  <si>
    <t>NHPC Ltd</t>
  </si>
  <si>
    <t>INE848E01016</t>
  </si>
  <si>
    <t>Tata Consultancy Services Ltd</t>
  </si>
  <si>
    <t>INE467B01029</t>
  </si>
  <si>
    <t>Petronet LNG Ltd</t>
  </si>
  <si>
    <t>INE347G01014</t>
  </si>
  <si>
    <t>ICICI Securities Ltd</t>
  </si>
  <si>
    <t>INE763G01038</t>
  </si>
  <si>
    <t>Colgate Palmolive (India) Ltd</t>
  </si>
  <si>
    <t>INE259A01022</t>
  </si>
  <si>
    <t>Hero MotoCorp Ltd</t>
  </si>
  <si>
    <t>INE158A01026</t>
  </si>
  <si>
    <t>CESC Ltd</t>
  </si>
  <si>
    <t>INE486A01021</t>
  </si>
  <si>
    <t>Finolex Industries Ltd</t>
  </si>
  <si>
    <t>INE183A01024</t>
  </si>
  <si>
    <t>(b) Units of Real Estate Investment Trusts (REITs)</t>
  </si>
  <si>
    <t>Embassy Office Parks REIT</t>
  </si>
  <si>
    <t>INE041025011</t>
  </si>
  <si>
    <t>Brookfield India Real Estate Trust</t>
  </si>
  <si>
    <t>INE0FDU25010</t>
  </si>
  <si>
    <t>Unilever PLC, (ADR)</t>
  </si>
  <si>
    <t>US9047677045</t>
  </si>
  <si>
    <t>Food Products</t>
  </si>
  <si>
    <t>Mediatek Inc</t>
  </si>
  <si>
    <t>TW0002454006</t>
  </si>
  <si>
    <t>IT - Hardware</t>
  </si>
  <si>
    <t>Novatek Microelectronics Corp. Ltd</t>
  </si>
  <si>
    <t>TW0003034005</t>
  </si>
  <si>
    <t>Xtep International Holdings Ltd</t>
  </si>
  <si>
    <t>KYG982771092</t>
  </si>
  <si>
    <t>Hyundai Motor Co Ltd</t>
  </si>
  <si>
    <t>KR7005380001</t>
  </si>
  <si>
    <t>Primax Electronics Ltd</t>
  </si>
  <si>
    <t>TW0004915004</t>
  </si>
  <si>
    <t>Fila Holdings Corp</t>
  </si>
  <si>
    <t>KR7081660003</t>
  </si>
  <si>
    <t>SK Telecom Co Ltd</t>
  </si>
  <si>
    <t>KR7017670001</t>
  </si>
  <si>
    <t>Xinyi Solar Holdings Ltd</t>
  </si>
  <si>
    <t>KYG9829N1025</t>
  </si>
  <si>
    <t>Industrial Manufacturing</t>
  </si>
  <si>
    <t>Health &amp; Happiness H&amp;H International Holdings Ltd</t>
  </si>
  <si>
    <t>KYG4387E1070</t>
  </si>
  <si>
    <t>Hon Hai Precision Industry Co Ltd</t>
  </si>
  <si>
    <t>TW0002317005</t>
  </si>
  <si>
    <t>Foreign Mutual Fund Units</t>
  </si>
  <si>
    <t>YUANTA/P-SHRS TW DVD PLUS ETF</t>
  </si>
  <si>
    <t>TW0000056001</t>
  </si>
  <si>
    <t>Foreign Mutual Fund</t>
  </si>
  <si>
    <t>Zensar Technologies Ltd</t>
  </si>
  <si>
    <t>INE520A01027</t>
  </si>
  <si>
    <t>Birlasoft Ltd</t>
  </si>
  <si>
    <t>INE836A01035</t>
  </si>
  <si>
    <t>Info Edge (India) Ltd</t>
  </si>
  <si>
    <t>INE663F01024</t>
  </si>
  <si>
    <t>One 97 Communications Ltd</t>
  </si>
  <si>
    <t>INE982J01020</t>
  </si>
  <si>
    <t>Mphasis Ltd</t>
  </si>
  <si>
    <t>INE356A01018</t>
  </si>
  <si>
    <t>Intellect Design Arena Ltd</t>
  </si>
  <si>
    <t>INE306R01017</t>
  </si>
  <si>
    <t>Coforge Ltd</t>
  </si>
  <si>
    <t>INE591G01017</t>
  </si>
  <si>
    <t>Rategain Travel Technologies Ltd</t>
  </si>
  <si>
    <t>INE0CLI01024</t>
  </si>
  <si>
    <t>Indiamart Intermesh Ltd</t>
  </si>
  <si>
    <t>INE933S01016</t>
  </si>
  <si>
    <t>Firstsource Solutions Ltd</t>
  </si>
  <si>
    <t>INE684F01012</t>
  </si>
  <si>
    <t>FSN E-Commerce Ventures Ltd</t>
  </si>
  <si>
    <t>INE388Y01029</t>
  </si>
  <si>
    <t>Persistent Systems Ltd</t>
  </si>
  <si>
    <t>INE262H01013</t>
  </si>
  <si>
    <t>Tracxn Technologies Ltd</t>
  </si>
  <si>
    <t>INE0HMF01019</t>
  </si>
  <si>
    <t>Xelpmoc Design and Tech Ltd</t>
  </si>
  <si>
    <t>INE01P501012</t>
  </si>
  <si>
    <t>Amazon.com INC</t>
  </si>
  <si>
    <t>US0231351067</t>
  </si>
  <si>
    <t>Freshworks Inc</t>
  </si>
  <si>
    <t>US3580541049</t>
  </si>
  <si>
    <t>Alibaba Group Holding Ltd</t>
  </si>
  <si>
    <t>KYG017191142</t>
  </si>
  <si>
    <t>Samsung Electronics Co. Ltd</t>
  </si>
  <si>
    <t>KR7005930003</t>
  </si>
  <si>
    <t>Meta Platforms Inc</t>
  </si>
  <si>
    <t>US30303M1027</t>
  </si>
  <si>
    <t>Tencent Holdings Ltd</t>
  </si>
  <si>
    <t>KYG875721634</t>
  </si>
  <si>
    <t>Microsoft Corp</t>
  </si>
  <si>
    <t>US5949181045</t>
  </si>
  <si>
    <t>Apple Inc</t>
  </si>
  <si>
    <t>US0378331005</t>
  </si>
  <si>
    <t>Makemytrip Ltd</t>
  </si>
  <si>
    <t>MU0295S00016</t>
  </si>
  <si>
    <t>LG Chem Ltd</t>
  </si>
  <si>
    <t>KR7051910008</t>
  </si>
  <si>
    <t>Intel Corp</t>
  </si>
  <si>
    <t>US4581401001</t>
  </si>
  <si>
    <t>Samsung Sdi Co Ltd</t>
  </si>
  <si>
    <t>KR7006400006</t>
  </si>
  <si>
    <t>Zoom Video Communications Inc</t>
  </si>
  <si>
    <t>US98980L1017</t>
  </si>
  <si>
    <t>Franklin Technology Fund, Class I (Acc)</t>
  </si>
  <si>
    <t>LU0626261944</t>
  </si>
  <si>
    <t>Equitas Small Finance Bank Ltd</t>
  </si>
  <si>
    <t>INE063P01018</t>
  </si>
  <si>
    <t>Brigade Enterprises Ltd</t>
  </si>
  <si>
    <t>INE791I01019</t>
  </si>
  <si>
    <t>Realty</t>
  </si>
  <si>
    <t>Deepak Nitrite Ltd</t>
  </si>
  <si>
    <t>INE288B01029</t>
  </si>
  <si>
    <t>Carborundum Universal Ltd</t>
  </si>
  <si>
    <t>INE120A01034</t>
  </si>
  <si>
    <t>KPIT Technologies Ltd</t>
  </si>
  <si>
    <t>INE04I401011</t>
  </si>
  <si>
    <t>J.B. Chemicals &amp; Pharmaceuticals Ltd</t>
  </si>
  <si>
    <t>INE572A01028</t>
  </si>
  <si>
    <t>Karur Vysya Bank Ltd</t>
  </si>
  <si>
    <t>INE036D01028</t>
  </si>
  <si>
    <t>CCL Products (India) Ltd</t>
  </si>
  <si>
    <t>INE421D01022</t>
  </si>
  <si>
    <t>Agricultural Food &amp; Other Products</t>
  </si>
  <si>
    <t>Finolex Cables Ltd</t>
  </si>
  <si>
    <t>INE235A01022</t>
  </si>
  <si>
    <t>Ahluwalia Contracts (India) Ltd</t>
  </si>
  <si>
    <t>INE758C01029</t>
  </si>
  <si>
    <t>Tube Investments of India Ltd</t>
  </si>
  <si>
    <t>INE974X01010</t>
  </si>
  <si>
    <t>Cyient Ltd</t>
  </si>
  <si>
    <t>INE136B01020</t>
  </si>
  <si>
    <t>KNR Constructions Ltd</t>
  </si>
  <si>
    <t>INE634I01029</t>
  </si>
  <si>
    <t>DCB Bank Ltd</t>
  </si>
  <si>
    <t>INE503A01015</t>
  </si>
  <si>
    <t>Syrma SGS Technology Ltd</t>
  </si>
  <si>
    <t>INE0DYJ01015</t>
  </si>
  <si>
    <t>K.P.R. Mill Ltd</t>
  </si>
  <si>
    <t>INE930H01031</t>
  </si>
  <si>
    <t>Blue Star Ltd</t>
  </si>
  <si>
    <t>INE472A01039</t>
  </si>
  <si>
    <t>Chemplast Sanmar Ltd</t>
  </si>
  <si>
    <t>INE488A01050</t>
  </si>
  <si>
    <t>Sobha Ltd</t>
  </si>
  <si>
    <t>INE671H01015</t>
  </si>
  <si>
    <t>Eris Lifesciences Ltd</t>
  </si>
  <si>
    <t>INE406M01024</t>
  </si>
  <si>
    <t>Kalyan Jewellers India Ltd</t>
  </si>
  <si>
    <t>INE303R01014</t>
  </si>
  <si>
    <t>V.I.P. Industries Ltd</t>
  </si>
  <si>
    <t>INE054A01027</t>
  </si>
  <si>
    <t>Ion Exchange (India) Ltd</t>
  </si>
  <si>
    <t>INE570A01014</t>
  </si>
  <si>
    <t>Mrs Bectors Food Specialities Ltd</t>
  </si>
  <si>
    <t>INE495P01012</t>
  </si>
  <si>
    <t>Lemon Tree Hotels Ltd</t>
  </si>
  <si>
    <t>INE970X01018</t>
  </si>
  <si>
    <t>Nesco Ltd</t>
  </si>
  <si>
    <t>INE317F01035</t>
  </si>
  <si>
    <t>Quess Corp Ltd</t>
  </si>
  <si>
    <t>INE615P01015</t>
  </si>
  <si>
    <t>GHCL Ltd</t>
  </si>
  <si>
    <t>INE539A01019</t>
  </si>
  <si>
    <t>JK Lakshmi Cement Ltd</t>
  </si>
  <si>
    <t>INE786A01032</t>
  </si>
  <si>
    <t>Data Patterns India Ltd</t>
  </si>
  <si>
    <t>INE0IX101010</t>
  </si>
  <si>
    <t>Techno Electric &amp; Engineering Co Ltd</t>
  </si>
  <si>
    <t>INE285K01026</t>
  </si>
  <si>
    <t>Shankara Building Products Ltd</t>
  </si>
  <si>
    <t>INE274V01019</t>
  </si>
  <si>
    <t>M M Forgings Ltd</t>
  </si>
  <si>
    <t>INE227C01017</t>
  </si>
  <si>
    <t>Cholamandalam Investment and Finance Co Ltd</t>
  </si>
  <si>
    <t>INE121A01024</t>
  </si>
  <si>
    <t>Gateway Distriparks Ltd</t>
  </si>
  <si>
    <t>INE079J01017</t>
  </si>
  <si>
    <t>Transport Services</t>
  </si>
  <si>
    <t>MTAR Technologies Ltd</t>
  </si>
  <si>
    <t>INE864I01014</t>
  </si>
  <si>
    <t>Anupam Rasayan India Ltd</t>
  </si>
  <si>
    <t>INE930P01018</t>
  </si>
  <si>
    <t>TTK Prestige Ltd</t>
  </si>
  <si>
    <t>INE690A01028</t>
  </si>
  <si>
    <t>S J S Enterprises Ltd</t>
  </si>
  <si>
    <t>INE284S01014</t>
  </si>
  <si>
    <t>HeidelbergCement India Ltd</t>
  </si>
  <si>
    <t>INE578A01017</t>
  </si>
  <si>
    <t>Kirloskar Pneumatic Co Ltd</t>
  </si>
  <si>
    <t>INE811A01020</t>
  </si>
  <si>
    <t>Indoco Remedies Ltd</t>
  </si>
  <si>
    <t>INE873D01024</t>
  </si>
  <si>
    <t>TV Today Network Ltd</t>
  </si>
  <si>
    <t>INE038F01029</t>
  </si>
  <si>
    <t>Hitachi Energy India Ltd</t>
  </si>
  <si>
    <t>INE07Y701011</t>
  </si>
  <si>
    <t>Electrical Equipment</t>
  </si>
  <si>
    <t>Gulf Oil Lubricants India Ltd</t>
  </si>
  <si>
    <t>INE635Q01029</t>
  </si>
  <si>
    <t>Tega Industries Ltd</t>
  </si>
  <si>
    <t>INE011K01018</t>
  </si>
  <si>
    <t>Symphony Ltd</t>
  </si>
  <si>
    <t>INE225D01027</t>
  </si>
  <si>
    <t>Ashoka Buildcon Ltd</t>
  </si>
  <si>
    <t>INE442H01029</t>
  </si>
  <si>
    <t>Music Broadcast Ltd</t>
  </si>
  <si>
    <t>INE919I01024</t>
  </si>
  <si>
    <t>Anand Rathi Wealth Ltd</t>
  </si>
  <si>
    <t>INE463V01026</t>
  </si>
  <si>
    <t>Hindustan Oil Exploration Co Ltd</t>
  </si>
  <si>
    <t>INE345A01011</t>
  </si>
  <si>
    <t>INE919I04010</t>
  </si>
  <si>
    <t>Campus Activewear Ltd</t>
  </si>
  <si>
    <t>INE278Y01022</t>
  </si>
  <si>
    <t>Global Health Ltd</t>
  </si>
  <si>
    <t>INE474Q01031</t>
  </si>
  <si>
    <t>Harsha Engineers International Ltd</t>
  </si>
  <si>
    <t>INE0JUS01029</t>
  </si>
  <si>
    <t>S P Apparels Ltd</t>
  </si>
  <si>
    <t>INE212I01016</t>
  </si>
  <si>
    <t>INE0PA801013</t>
  </si>
  <si>
    <t>Apollo Pipes Ltd</t>
  </si>
  <si>
    <t>INE126J01016</t>
  </si>
  <si>
    <t>Federal Bank Ltd</t>
  </si>
  <si>
    <t>INE171A01029</t>
  </si>
  <si>
    <t>Apollo Tyres Ltd</t>
  </si>
  <si>
    <t>INE438A01022</t>
  </si>
  <si>
    <t>Sundram Fasteners Ltd</t>
  </si>
  <si>
    <t>INE387A01021</t>
  </si>
  <si>
    <t>Coromandel International Ltd</t>
  </si>
  <si>
    <t>INE169A01031</t>
  </si>
  <si>
    <t>Trent Ltd</t>
  </si>
  <si>
    <t>INE849A01020</t>
  </si>
  <si>
    <t>Cummins India Ltd</t>
  </si>
  <si>
    <t>INE298A01020</t>
  </si>
  <si>
    <t>CG Power and Industrial Solutions Ltd</t>
  </si>
  <si>
    <t>INE067A01029</t>
  </si>
  <si>
    <t>J.K. Cement Ltd</t>
  </si>
  <si>
    <t>INE823G01014</t>
  </si>
  <si>
    <t>Kansai Nerolac Paints Ltd</t>
  </si>
  <si>
    <t>INE531A01024</t>
  </si>
  <si>
    <t>Mahindra &amp; Mahindra Financial Services Ltd</t>
  </si>
  <si>
    <t>INE774D01024</t>
  </si>
  <si>
    <t>The Ramco Cements Ltd</t>
  </si>
  <si>
    <t>INE331A01037</t>
  </si>
  <si>
    <t>Container Corporation Of India Ltd</t>
  </si>
  <si>
    <t>INE111A01025</t>
  </si>
  <si>
    <t>Indian Hotels Co Ltd</t>
  </si>
  <si>
    <t>INE053A01029</t>
  </si>
  <si>
    <t>Max Healthcare Institute Ltd</t>
  </si>
  <si>
    <t>INE027H01010</t>
  </si>
  <si>
    <t>Max Financial Services Ltd</t>
  </si>
  <si>
    <t>INE180A01020</t>
  </si>
  <si>
    <t>Oberoi Realty Ltd</t>
  </si>
  <si>
    <t>INE093I01010</t>
  </si>
  <si>
    <t>Prestige Estates Projects Ltd</t>
  </si>
  <si>
    <t>INE811K01011</t>
  </si>
  <si>
    <t>Dixon Technologies (India) Ltd</t>
  </si>
  <si>
    <t>INE935N01020</t>
  </si>
  <si>
    <t>Abbott India Ltd</t>
  </si>
  <si>
    <t>INE358A01014</t>
  </si>
  <si>
    <t>Tata Steel Ltd</t>
  </si>
  <si>
    <t>INE081A01020</t>
  </si>
  <si>
    <t>Ferrous Metals</t>
  </si>
  <si>
    <t>IPCA Laboratories Ltd</t>
  </si>
  <si>
    <t>INE571A01038</t>
  </si>
  <si>
    <t>Motherson Sumi Wiring India Ltd</t>
  </si>
  <si>
    <t>INE0FS801015</t>
  </si>
  <si>
    <t>United Breweries Ltd</t>
  </si>
  <si>
    <t>INE686F01025</t>
  </si>
  <si>
    <t>Ashok Leyland Ltd</t>
  </si>
  <si>
    <t>INE208A01029</t>
  </si>
  <si>
    <t>APL Apollo Tubes Ltd</t>
  </si>
  <si>
    <t>INE702C01027</t>
  </si>
  <si>
    <t>Phoenix Mills Ltd</t>
  </si>
  <si>
    <t>INE211B01039</t>
  </si>
  <si>
    <t>Ajanta Pharma Ltd</t>
  </si>
  <si>
    <t>INE031B01049</t>
  </si>
  <si>
    <t>PI Industries Ltd</t>
  </si>
  <si>
    <t>INE603J01030</t>
  </si>
  <si>
    <t>Bosch Ltd</t>
  </si>
  <si>
    <t>INE323A01026</t>
  </si>
  <si>
    <t>Indraprastha Gas Ltd</t>
  </si>
  <si>
    <t>INE203G01027</t>
  </si>
  <si>
    <t>Whirlpool Of India Ltd</t>
  </si>
  <si>
    <t>INE716A01013</t>
  </si>
  <si>
    <t>Devyani International Ltd</t>
  </si>
  <si>
    <t>INE872J01023</t>
  </si>
  <si>
    <t>Kajaria Ceramics Ltd</t>
  </si>
  <si>
    <t>INE217B01036</t>
  </si>
  <si>
    <t>Honeywell Automation India Ltd</t>
  </si>
  <si>
    <t>INE671A01010</t>
  </si>
  <si>
    <t>Bharat Forge Ltd</t>
  </si>
  <si>
    <t>INE465A01025</t>
  </si>
  <si>
    <t>EPL Ltd</t>
  </si>
  <si>
    <t>INE255A01020</t>
  </si>
  <si>
    <t>Alkem Laboratories Ltd</t>
  </si>
  <si>
    <t>INE540L01014</t>
  </si>
  <si>
    <t>Sundaram Finance Ltd</t>
  </si>
  <si>
    <t>INE660A01013</t>
  </si>
  <si>
    <t>* Less than 0.01%</t>
  </si>
  <si>
    <t>TVS Motor Co Ltd</t>
  </si>
  <si>
    <t>INE494B01023</t>
  </si>
  <si>
    <t>Avalon Technologies Ltd</t>
  </si>
  <si>
    <t>INE0LCL01028</t>
  </si>
  <si>
    <t>AIA Engineering Ltd</t>
  </si>
  <si>
    <t>INE212H01026</t>
  </si>
  <si>
    <t>Somany Ceramics Ltd</t>
  </si>
  <si>
    <t>INE355A01028</t>
  </si>
  <si>
    <t>Ganesha Ecosphere Ltd</t>
  </si>
  <si>
    <t>INE845D01014</t>
  </si>
  <si>
    <t>Chennai Interactive Business Services Pvt Ltd ** ^^</t>
  </si>
  <si>
    <t>KEI Industries Ltd</t>
  </si>
  <si>
    <t>INE878B01027</t>
  </si>
  <si>
    <t>HDFC Life Insurance Co Ltd</t>
  </si>
  <si>
    <t>INE795G01014</t>
  </si>
  <si>
    <t>Interglobe Aviation Ltd</t>
  </si>
  <si>
    <t>INE646L01027</t>
  </si>
  <si>
    <t>Samvardhana Motherson International Ltd</t>
  </si>
  <si>
    <t>INE775A01035</t>
  </si>
  <si>
    <t>ITD Cementation India Ltd</t>
  </si>
  <si>
    <t>INE686A01026</t>
  </si>
  <si>
    <t>Marico Ltd</t>
  </si>
  <si>
    <t>INE196A01026</t>
  </si>
  <si>
    <t>Arvind Fashions Ltd</t>
  </si>
  <si>
    <t>INE955V01021</t>
  </si>
  <si>
    <t>Zydus Lifesciences Ltd</t>
  </si>
  <si>
    <t>INE010B01027</t>
  </si>
  <si>
    <t>Quantum Information Systems ** ^^</t>
  </si>
  <si>
    <t>Delhivery Ltd</t>
  </si>
  <si>
    <t>INE148O01028</t>
  </si>
  <si>
    <t>Endurance Technologies Ltd</t>
  </si>
  <si>
    <t>INE913H01037</t>
  </si>
  <si>
    <t>AU Small Finance Bank Ltd</t>
  </si>
  <si>
    <t>INE949L01017</t>
  </si>
  <si>
    <t>LIC Housing Finance Ltd</t>
  </si>
  <si>
    <t>INE115A01026</t>
  </si>
  <si>
    <t>Godrej Consumer Products Ltd</t>
  </si>
  <si>
    <t>INE102D01028</t>
  </si>
  <si>
    <t>Laurus Labs Ltd</t>
  </si>
  <si>
    <t>INE947Q01028</t>
  </si>
  <si>
    <t>Nippon Life India Asset Management Ltd</t>
  </si>
  <si>
    <t>INE298J01013</t>
  </si>
  <si>
    <t>Balkrishna Industries Ltd</t>
  </si>
  <si>
    <t>INE787D01026</t>
  </si>
  <si>
    <t>Apollo Hospitals Enterprise Ltd</t>
  </si>
  <si>
    <t>INE437A01024</t>
  </si>
  <si>
    <t>Bajaj Finserv Ltd</t>
  </si>
  <si>
    <t>INE918I01026</t>
  </si>
  <si>
    <t>ICICI Lombard General Insurance Co Ltd</t>
  </si>
  <si>
    <t>INE765G01017</t>
  </si>
  <si>
    <t>SBI Life Insurance Co Ltd</t>
  </si>
  <si>
    <t>INE123W01016</t>
  </si>
  <si>
    <t>Gland Pharma Ltd</t>
  </si>
  <si>
    <t>INE068V01023</t>
  </si>
  <si>
    <t>NRB Bearings Ltd</t>
  </si>
  <si>
    <t>INE349A01021</t>
  </si>
  <si>
    <t>Puravankara Ltd</t>
  </si>
  <si>
    <t>INE323I01011</t>
  </si>
  <si>
    <t>Tata Consumer Products Ltd</t>
  </si>
  <si>
    <t>INE192A01025</t>
  </si>
  <si>
    <t>Taiwan Semiconductor Manufacturing Co. Ltd</t>
  </si>
  <si>
    <t>TW0002330008</t>
  </si>
  <si>
    <t>AIA Group Ltd</t>
  </si>
  <si>
    <t>HK0000069689</t>
  </si>
  <si>
    <t>Bank Central Asia Tbk Pt</t>
  </si>
  <si>
    <t>ID1000109507</t>
  </si>
  <si>
    <t>Budweiser Brewing Co APAC Ltd</t>
  </si>
  <si>
    <t>KYG1674K1013</t>
  </si>
  <si>
    <t>China Mengniu Dairy Co. Ltd</t>
  </si>
  <si>
    <t>KYG210961051</t>
  </si>
  <si>
    <t>Agricultural Food &amp; other Products</t>
  </si>
  <si>
    <t>DBS Group Holdings Ltd</t>
  </si>
  <si>
    <t>SG1L01001701</t>
  </si>
  <si>
    <t>Meituan</t>
  </si>
  <si>
    <t>KYG596691041</t>
  </si>
  <si>
    <t>SM Investments Corp</t>
  </si>
  <si>
    <t>PHY806761029</t>
  </si>
  <si>
    <t>SK Hynix Inc</t>
  </si>
  <si>
    <t>KR7000660001</t>
  </si>
  <si>
    <t>China Merchants Bank Co Ltd</t>
  </si>
  <si>
    <t>CNE1000002M1</t>
  </si>
  <si>
    <t>Midea Group Co Ltd</t>
  </si>
  <si>
    <t>CNE100001QQ5</t>
  </si>
  <si>
    <t>Weichai Power Co Ltd</t>
  </si>
  <si>
    <t>CNE1000004L9</t>
  </si>
  <si>
    <t>JD.Com Inc</t>
  </si>
  <si>
    <t>KYG8208B1014</t>
  </si>
  <si>
    <t>Ping An Insurance (Group) Co. Of China Ltd, H</t>
  </si>
  <si>
    <t>CNE1000003X6</t>
  </si>
  <si>
    <t>Techtronic Industries Co. Ltd</t>
  </si>
  <si>
    <t>HK0669013440</t>
  </si>
  <si>
    <t>Hong Kong Exchanges And Clearing Ltd</t>
  </si>
  <si>
    <t>HK0388045442</t>
  </si>
  <si>
    <t>Trip.Com Group Ltd, (ADR)</t>
  </si>
  <si>
    <t>US89677Q1076</t>
  </si>
  <si>
    <t>Sumber Alfaria Trijaya Tbk PT</t>
  </si>
  <si>
    <t>ID1000128705</t>
  </si>
  <si>
    <t>Shenzhen Inovance Technology Co Ltd</t>
  </si>
  <si>
    <t>CNE100000V46</t>
  </si>
  <si>
    <t>Sea Ltd (ADR)</t>
  </si>
  <si>
    <t>US81141R1005</t>
  </si>
  <si>
    <t>Longi Green Energy Technology Co Ltd</t>
  </si>
  <si>
    <t>CNE100001FR6</t>
  </si>
  <si>
    <t>Semen Indonesia (Persero) Tbk PT</t>
  </si>
  <si>
    <t>ID1000106800</t>
  </si>
  <si>
    <t>Yum China Holdings INC</t>
  </si>
  <si>
    <t>US98850P1093</t>
  </si>
  <si>
    <t>Guangzhou Tinci Materials Technology Co Ltd</t>
  </si>
  <si>
    <t>CNE100001RG4</t>
  </si>
  <si>
    <t>Minor International Pcl, Fgn.</t>
  </si>
  <si>
    <t>TH0128B10Z17</t>
  </si>
  <si>
    <t>SF Holding Co Ltd</t>
  </si>
  <si>
    <t>CNE100000L63</t>
  </si>
  <si>
    <t>Wuxi Biologics Cayman Inc</t>
  </si>
  <si>
    <t>KYG970081173</t>
  </si>
  <si>
    <t>Bangkok Dusit Medical Services Pcl</t>
  </si>
  <si>
    <t>TH0264A10Z12</t>
  </si>
  <si>
    <t>Beijing Oriental Yuhong Waterproof Technology Co Ltd</t>
  </si>
  <si>
    <t>CNE100000CS3</t>
  </si>
  <si>
    <t>L&amp;F Co Ltd</t>
  </si>
  <si>
    <t>KR7066970005</t>
  </si>
  <si>
    <t>The Siam Cement PCL, Fgn.</t>
  </si>
  <si>
    <t>TH0003010Z12</t>
  </si>
  <si>
    <t>Minor International PCL - Warrants (15-Feb-2024)</t>
  </si>
  <si>
    <t>TH0128054200</t>
  </si>
  <si>
    <t>Bajaj Finance Ltd</t>
  </si>
  <si>
    <t>INE296A01024</t>
  </si>
  <si>
    <t>Titan Co Ltd</t>
  </si>
  <si>
    <t>INE280A01028</t>
  </si>
  <si>
    <t>Nestle India Ltd</t>
  </si>
  <si>
    <t>INE239A01016</t>
  </si>
  <si>
    <t>Adani Enterprises Ltd</t>
  </si>
  <si>
    <t>INE423A01024</t>
  </si>
  <si>
    <t>Metals &amp; Minerals Trading</t>
  </si>
  <si>
    <t>JSW Steel Ltd</t>
  </si>
  <si>
    <t>INE019A01038</t>
  </si>
  <si>
    <t>Wipro Ltd</t>
  </si>
  <si>
    <t>INE075A01022</t>
  </si>
  <si>
    <t>Adani Ports and Special Economic Zone Ltd</t>
  </si>
  <si>
    <t>INE742F01042</t>
  </si>
  <si>
    <t>Transport Infrastructure</t>
  </si>
  <si>
    <t>Britannia Industries Ltd</t>
  </si>
  <si>
    <t>INE216A01030</t>
  </si>
  <si>
    <t>Dr. Reddy's Laboratories Ltd</t>
  </si>
  <si>
    <t>INE089A01023</t>
  </si>
  <si>
    <t>Bajaj Auto Ltd</t>
  </si>
  <si>
    <t>INE917I01010</t>
  </si>
  <si>
    <t>Divi's Laboratories Ltd</t>
  </si>
  <si>
    <t>INE361B01024</t>
  </si>
  <si>
    <t>UPL Ltd</t>
  </si>
  <si>
    <t>INE628A01036</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</si>
  <si>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</si>
  <si>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</si>
  <si>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</si>
  <si>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</si>
  <si>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</si>
  <si>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</si>
  <si>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</si>
  <si>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</si>
  <si>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INF109K013N3</t>
  </si>
  <si>
    <t>INF200K01VE4</t>
  </si>
  <si>
    <t>Franklin India Short-Term Income Plan (No. of Segregated Portfolios in the Scheme- 3) - (under winding up) Direct-Growth Plan ^^ $$$</t>
  </si>
  <si>
    <t>INF090I01GK1</t>
  </si>
  <si>
    <t>Franklin India Short Term Income Plan - Segregated Portfolio 2 - 10.90% Vodafone Idea Ltd 02 Sep 2023 - Direct - Growth Plan ^^</t>
  </si>
  <si>
    <t>INF090I01UY3</t>
  </si>
  <si>
    <t>Franklin India Liquid Fund Direct-Growth Plan</t>
  </si>
  <si>
    <t>INF090I01JV2</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</si>
  <si>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</si>
  <si>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</si>
  <si>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</si>
  <si>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</si>
  <si>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 Segregated Portfolio 2 - 10.90% Vodafone Idea Ltd 02 Sep 2023 - Direct - Growth Plan ^^</t>
  </si>
  <si>
    <t>INF090I01TX7</t>
  </si>
  <si>
    <t>Franklin India Dynamic Accrual Fund- Segregated Portfolio 3- 9.50% Yes Bank Ltd CO 23 Dec 2021-Direct-Growth Plan</t>
  </si>
  <si>
    <t>INF090I01WD3</t>
  </si>
  <si>
    <t xml:space="preserve">h) Risk-o-meter </t>
  </si>
  <si>
    <t>Primary Benchmark: Nifty Equity Savings Index</t>
  </si>
  <si>
    <t>Risk level based on portfolio as on May 31, 2023</t>
  </si>
  <si>
    <t>Risk level of primary benchmark as on May 31, 2023</t>
  </si>
  <si>
    <t xml:space="preserve">f) Risk-o-meter </t>
  </si>
  <si>
    <t>Primary Benchmark: CRISIL Hybrid 35+65 - Aggressive Index</t>
  </si>
  <si>
    <t>Primary Benchmark: Nifty 50 Hybrid Composite Debt 50:50 Index</t>
  </si>
  <si>
    <t xml:space="preserve">d) Risk-o-meter </t>
  </si>
  <si>
    <t>Primary Benchmark: Nifty Dividend Opportunities 50</t>
  </si>
  <si>
    <t>Primary Benchmark: S&amp;P BSE Teck</t>
  </si>
  <si>
    <t xml:space="preserve">e) Risk-o-meter </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</si>
  <si>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</si>
  <si>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</si>
  <si>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</si>
  <si>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</si>
  <si>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</si>
  <si>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</si>
  <si>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</si>
  <si>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MSCI Asia (ex-Japan) Standard Index</t>
  </si>
  <si>
    <t>Primary Benchmark: Nifty 50</t>
  </si>
  <si>
    <t>^ Franklin India Index Fund – NSE Nifty Plan is renamed as Franklin India NSE Nifty 50 Index Fund effective July 01, 2022.</t>
  </si>
  <si>
    <t>Primary Benchmark: Russell 3000 Growth Index</t>
  </si>
  <si>
    <t>Primary Benchmark: MSCI Europe Index</t>
  </si>
  <si>
    <t>^ Franklin India Feeder - Franklin European Growth Fund is renamed as Franklin India Feeder - Templeton European Opportunities Fund effective Aug 18, 2020.</t>
  </si>
  <si>
    <t>Primary Benchmark: 40% Nifty 500 TRI + 40% Nifty Short Duration Debt Index + 20% domestic gold price (Effective December 19, 2022, the benchmark of the scheme has been changed from CRISIL Hybrid 35+65 - Aggressive Index )</t>
  </si>
  <si>
    <t>^ Franklin India Multi-Asset Solution Fund is renamed as Franklin India Multi-Asset Solution Fund of Funds effective Dec 19, 2022.</t>
  </si>
  <si>
    <t>Primary Benchmark: CRISIL Hybrid 50+50 - Moderate Index (Effective December 19, 2022, the benchmark of the scheme has been changed from CRISIL Hybrid 35+65 - Aggressive Index )</t>
  </si>
  <si>
    <t>** Pursuant to recent market developments and in the interest of unitholders, all Plans under Franklin India Life Stage Fund of Funds (FILSF) have been merged with Franklin India Dynamic Asset Allocation Fund of Funds (FIDAAF) as on December 19, 2022.</t>
  </si>
  <si>
    <t>GHCL Textiles Ltd ##</t>
  </si>
  <si>
    <t xml:space="preserve">Music Broadcast Ltd (Non- Convertible Preference Shares) </t>
  </si>
  <si>
    <t>## Awaiting listing</t>
  </si>
  <si>
    <t xml:space="preserve">d) During the month additional instances of fair valuation/deviation from valuation price provided by the valuation agencies </t>
  </si>
  <si>
    <t>Refer below link for rationale of devation under Valuation policy</t>
  </si>
  <si>
    <t>https://www.franklintempletonindia.com/investor/reports</t>
  </si>
  <si>
    <t>Franklin India NSE Nifty 50 Index Fund (Formerly known as Franklin India Index Fund – NSE Nifty Plan) ^</t>
  </si>
  <si>
    <t>Franklin India Feeder - Templeton European Opportunities Fund ( Formerly known as Franklin India Feeder - Franklin European Growth Fund)^</t>
  </si>
  <si>
    <t>Franklin India Multi-Asset Solution Fund of Funds (Formerly known as Franklin India Multi-Asset Solution Fund) ^</t>
  </si>
  <si>
    <t>$$$ This scheme is under winding-up and SBI Funds Management Private Limited has been appointed as the liquidator as per the order of Hon'ble Supreme Court dated February 12, 2021.</t>
  </si>
  <si>
    <t>Franklin India Dynamic Asset Allocation Fund Of Funds **</t>
  </si>
  <si>
    <t>Franklin India Liquid Fund</t>
  </si>
  <si>
    <t>INE941D07133</t>
  </si>
  <si>
    <t>8.45% Sikka Ports &amp; Terminals Ltd (12-Jun-2023) **</t>
  </si>
  <si>
    <t>INE752E07LB2</t>
  </si>
  <si>
    <t>8.70% Power Grid Corporation of India Ltd (15-Jul-2023) **</t>
  </si>
  <si>
    <t>ICRA AAA</t>
  </si>
  <si>
    <t>INE916DA7QM5</t>
  </si>
  <si>
    <t>5.37% Kotak Mahindra Prime Ltd (20-Jul-2023) **</t>
  </si>
  <si>
    <t>INE950O07354</t>
  </si>
  <si>
    <t>7.45% Mahindra Rural Housing Finance Ltd (14-Jul-2023) **</t>
  </si>
  <si>
    <t>IND AA+</t>
  </si>
  <si>
    <t>INE134E08LB1</t>
  </si>
  <si>
    <t>5.47% Power Finance Corporation Ltd (19-Aug-2023) **</t>
  </si>
  <si>
    <t>INE238AD6165</t>
  </si>
  <si>
    <t>Axis Bank Ltd (07-Jun-2023) **</t>
  </si>
  <si>
    <t>INE028A16DB3</t>
  </si>
  <si>
    <t>Bank of Baroda (09-Jun-2023)</t>
  </si>
  <si>
    <t>INE476A16VL5</t>
  </si>
  <si>
    <t>Canara Bank (11-Aug-2023) **</t>
  </si>
  <si>
    <t>INE160A16NB3</t>
  </si>
  <si>
    <t>Punjab National Bank (14-Jun-2023)</t>
  </si>
  <si>
    <t>INE160A16NE7</t>
  </si>
  <si>
    <t>Punjab National Bank (23-Jun-2023) **</t>
  </si>
  <si>
    <t>INE514E14QZ0</t>
  </si>
  <si>
    <t>Export-Import Bank Of India (23-Jun-2023) **@</t>
  </si>
  <si>
    <t>INE831R14CR7</t>
  </si>
  <si>
    <t>Aditya Birla Housing Finance Ltd (27-Jun-2023) **@</t>
  </si>
  <si>
    <t>INE891K14MD5</t>
  </si>
  <si>
    <t>Axis Finance Ltd (22-Aug-2023) **@</t>
  </si>
  <si>
    <t>INE261F14JJ4</t>
  </si>
  <si>
    <t>National Bank For Agriculture &amp; Rural Development (07-Jun-2023) **@</t>
  </si>
  <si>
    <t>INE556F14IW2</t>
  </si>
  <si>
    <t>Small Industries Development Bank Of India (08-Jun-2023) **@</t>
  </si>
  <si>
    <t>INE027E14NB1</t>
  </si>
  <si>
    <t>L&amp;T Finance Ltd (23-Jun-2023) **@</t>
  </si>
  <si>
    <t>INE860H140I1</t>
  </si>
  <si>
    <t>Aditya Birla Finance Ltd (30-Jun-2023) **@</t>
  </si>
  <si>
    <t>INE001A14ZE2</t>
  </si>
  <si>
    <t>Housing Development Finance Corporation Ltd (25-Jul-2023) **@</t>
  </si>
  <si>
    <t>INE296A14UX9</t>
  </si>
  <si>
    <t>Bajaj Finance Ltd (22-Aug-2023) **@</t>
  </si>
  <si>
    <t>INE860H14Z40</t>
  </si>
  <si>
    <t>Aditya Birla Finance Ltd (07-Jun-2023) **@</t>
  </si>
  <si>
    <t>INE261F14JT3</t>
  </si>
  <si>
    <t>National Bank For Agriculture &amp; Rural Development (23-Jun-2023) **@</t>
  </si>
  <si>
    <t>Treasury Bill</t>
  </si>
  <si>
    <t>IN002023X062</t>
  </si>
  <si>
    <t>91 DTB (10-Aug-2023)</t>
  </si>
  <si>
    <t>IN002022Y476</t>
  </si>
  <si>
    <t>182 DTB (17-Aug-2023)</t>
  </si>
  <si>
    <t>IN002023X096</t>
  </si>
  <si>
    <t>91 DTB (31-Aug-2023)</t>
  </si>
  <si>
    <t>IN002022X486</t>
  </si>
  <si>
    <t>91 DTB (01-Jun-2023)</t>
  </si>
  <si>
    <t>IN002022Y393</t>
  </si>
  <si>
    <t>182 DTB (22-Jun-2023)</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</si>
  <si>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</si>
  <si>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</si>
  <si>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</si>
  <si>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</si>
  <si>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</si>
  <si>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</si>
  <si>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</si>
  <si>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</si>
  <si>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</si>
  <si>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</si>
  <si>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</si>
  <si>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</si>
  <si>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</si>
  <si>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</si>
  <si>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</si>
  <si>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Residual maturity / Average Maturity as on 31-May-2023</t>
  </si>
  <si>
    <t>e) Risk-o-meter</t>
  </si>
  <si>
    <t>Primary Benchmark: Tier-1 Index:  CRISIL Liquid Debt B-I Index (The benchmark is renamed from CRISIL Liquid Fund BI Index w.e.f Apr 3, 2023)</t>
  </si>
  <si>
    <t>Tier-2 Index: CRISIL Liquid Debt A-I Index (The benchmark is renamed from CRISIL Liquid Fund AI Index w.e.f Apr 3, 2023)</t>
  </si>
  <si>
    <t>Franklin India Overnight Fund</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</si>
  <si>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</si>
  <si>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</si>
  <si>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</si>
  <si>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</si>
  <si>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</si>
  <si>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</si>
  <si>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</si>
  <si>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</si>
  <si>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Primary Benchmark: Tier-1 Index: CRISIL Liquid Overnight Index (The benchmark is renamed from CRISIL Overnight Fund AI Index w.e.f Apr 3, 2023)</t>
  </si>
  <si>
    <t>Franklin India Money Market Fund (formerly known as Franklin India Savings Fund) ^</t>
  </si>
  <si>
    <t>INE090A161Y3</t>
  </si>
  <si>
    <t>ICICI Bank Ltd (11-Sep-2023) **</t>
  </si>
  <si>
    <t>INE238AD6215</t>
  </si>
  <si>
    <t>Axis Bank Ltd (06-Dec-2023) **</t>
  </si>
  <si>
    <t>INE476A16UL7</t>
  </si>
  <si>
    <t>Canara Bank (15-Dec-2023) **</t>
  </si>
  <si>
    <t>INE692A16FV9</t>
  </si>
  <si>
    <t>Union Bank of India (06-Feb-2024) **</t>
  </si>
  <si>
    <t>INE237A161T7</t>
  </si>
  <si>
    <t>Kotak Mahindra Bank Ltd (29-Feb-2024) **</t>
  </si>
  <si>
    <t>INE562A16LN9</t>
  </si>
  <si>
    <t>Indian Bank (05-Mar-2024) **</t>
  </si>
  <si>
    <t>INE261F16710</t>
  </si>
  <si>
    <t>National Bank For Agriculture &amp; Rural Development (13-Mar-2024) **</t>
  </si>
  <si>
    <t>INE556F16AG7</t>
  </si>
  <si>
    <t>Small Industries Development Bank of India (14-Mar-2024) **</t>
  </si>
  <si>
    <t>INE040A16DU8</t>
  </si>
  <si>
    <t>HDFC Bank Ltd (20-Mar-2024) **</t>
  </si>
  <si>
    <t>INE028A16CT7</t>
  </si>
  <si>
    <t>Bank of Baroda (17-Aug-2023) **</t>
  </si>
  <si>
    <t>INE110L14RD7</t>
  </si>
  <si>
    <t>Reliance Jio Infocomm Ltd (29-Sep-2023) **@</t>
  </si>
  <si>
    <t>INE001A14ZU8</t>
  </si>
  <si>
    <t>Housing Development Finance Corporation Ltd (28-Nov-2023) **@</t>
  </si>
  <si>
    <t>INE891K14MB9</t>
  </si>
  <si>
    <t>Axis Finance Ltd (28-Feb-2024) **@</t>
  </si>
  <si>
    <t>INE975F14YC3</t>
  </si>
  <si>
    <t>Kotak Mahindra Investments Ltd (15-Mar-2024) **@</t>
  </si>
  <si>
    <t>INE115A14EA3</t>
  </si>
  <si>
    <t>LIC Housing Finance Ltd (12-Jul-2023) **@</t>
  </si>
  <si>
    <t>INE115A14EG0</t>
  </si>
  <si>
    <t>LIC Housing Finance Ltd (20-Jul-2023) **@</t>
  </si>
  <si>
    <t>INE763G14PN6</t>
  </si>
  <si>
    <t>ICICI Securities Ltd (27-Jul-2023) **@</t>
  </si>
  <si>
    <t>INE121A14UX9</t>
  </si>
  <si>
    <t>Cholamandalam Investment and Finance Co Ltd (04-Oct-2023) **@</t>
  </si>
  <si>
    <t>IN002023Y037</t>
  </si>
  <si>
    <t>182 DTB (19-Oct-2023)</t>
  </si>
  <si>
    <t>IN002022Y419</t>
  </si>
  <si>
    <t>182 DTB (06-Jul-2023)</t>
  </si>
  <si>
    <t xml:space="preserve">      Retail Plan Growth Option</t>
  </si>
  <si>
    <t xml:space="preserve">      Retail Plan Daily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</si>
  <si>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</si>
  <si>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</si>
  <si>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</si>
  <si>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</si>
  <si>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Monthly IDCW Option</t>
  </si>
  <si>
    <t xml:space="preserve">      Direct Retail Plan Quarterly IDCW Option</t>
  </si>
  <si>
    <t xml:space="preserve">Primary Benchmark: Tier-1 Index: NIFTY Money Market Index B-I </t>
  </si>
  <si>
    <t>Tier-2 Index: NIFTY Money Market Index A-I</t>
  </si>
  <si>
    <t>Franklin India Floating Rate Fund</t>
  </si>
  <si>
    <t>INE651J07739</t>
  </si>
  <si>
    <t>JM Financial Credit Solutions Ltd (1Y SBI MCLR + 460 Bps) (23-Jul-2024) **</t>
  </si>
  <si>
    <t>ICRA AA</t>
  </si>
  <si>
    <t>INE237A169P8</t>
  </si>
  <si>
    <t>Kotak Mahindra Bank Ltd (17-Aug-2023) **</t>
  </si>
  <si>
    <t>INE556F16986</t>
  </si>
  <si>
    <t>Small Industries Development Bank of India (29-Aug-2023)</t>
  </si>
  <si>
    <t>IN0020160084</t>
  </si>
  <si>
    <t>GOI FRB 2024 (07-Nov-2024)</t>
  </si>
  <si>
    <t>IN0020210160</t>
  </si>
  <si>
    <t>GOI FRB 2028 (04-Oct-2028)</t>
  </si>
  <si>
    <t>IN0020180041</t>
  </si>
  <si>
    <t>GOI FRB 2031 (07-Dec-2031)</t>
  </si>
  <si>
    <t>IN0020200120</t>
  </si>
  <si>
    <t>GOI FRB 2033 (22-Sep-2033)</t>
  </si>
  <si>
    <t>IN0020210137</t>
  </si>
  <si>
    <t>GOI FRB 2034 (30-Oct-2034)</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</si>
  <si>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</si>
  <si>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Primary Benchmark: CRISIL Low Duration Debt Index </t>
  </si>
  <si>
    <t>Franklin India Corporate Debt Fund</t>
  </si>
  <si>
    <t>INE556F08KB4</t>
  </si>
  <si>
    <t>7.11% Small Industries Development Bank Of India (27-Feb-2026) **</t>
  </si>
  <si>
    <t>INE206D08501</t>
  </si>
  <si>
    <t>7.70% Nuclear Power Corporation of India Ltd (20-Mar-2038) **</t>
  </si>
  <si>
    <t>INE001A07SE1</t>
  </si>
  <si>
    <t>7.50% Housing Development Finance Corporation Ltd (08-Jan-2025) **</t>
  </si>
  <si>
    <t>INE261F08CK9</t>
  </si>
  <si>
    <t>5.14% National Bank For Agriculture &amp; Rural Development (31-Jan-2024) **</t>
  </si>
  <si>
    <t>INE115A07QD5</t>
  </si>
  <si>
    <t>7.82% LIC Housing Finance Ltd (28-Nov-2025) **</t>
  </si>
  <si>
    <t>INE020B08CM4</t>
  </si>
  <si>
    <t>6.99% REC Ltd (30-Sep-2024) **</t>
  </si>
  <si>
    <t>INE774D07VA9</t>
  </si>
  <si>
    <t>8.00% Mahindra &amp; Mahindra Financial Services Ltd (26-Jun-2025)</t>
  </si>
  <si>
    <t>IND AAA</t>
  </si>
  <si>
    <t>INE213A08040</t>
  </si>
  <si>
    <t>4.50% Oil &amp; Natural Gas Corporation Ltd (09-Feb-2024) **</t>
  </si>
  <si>
    <t>INE733E08163</t>
  </si>
  <si>
    <t>5.45% NTPC Ltd (15-Oct-2025) **</t>
  </si>
  <si>
    <t>INE848E07989</t>
  </si>
  <si>
    <t>7.52% NHPC Ltd (06-Jun-2023) **</t>
  </si>
  <si>
    <t>CARE AAA</t>
  </si>
  <si>
    <t>INE094A08036</t>
  </si>
  <si>
    <t>7.00% Hindustan Petroleum Corporation Ltd (14-Aug-2024) **</t>
  </si>
  <si>
    <t>INE295J08022</t>
  </si>
  <si>
    <t>9.90% Tata Power Co Ltd (25-Aug-2028) **</t>
  </si>
  <si>
    <t>CARE AA</t>
  </si>
  <si>
    <t>INE115A07PA3</t>
  </si>
  <si>
    <t>5.23% LIC Housing Finance Ltd (26-Jul-2023) **</t>
  </si>
  <si>
    <t>INE020B08930</t>
  </si>
  <si>
    <t>8.30% REC Ltd (10-Apr-2025) **</t>
  </si>
  <si>
    <t>INE134E08KH0</t>
  </si>
  <si>
    <t>7.42% Power Finance Corporation Ltd (19-Nov-2024) **</t>
  </si>
  <si>
    <t>INE134E08JY7</t>
  </si>
  <si>
    <t>9.25% Power Finance Corporation Ltd (25-Sep-2024) **</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</si>
  <si>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</si>
  <si>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</si>
  <si>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</si>
  <si>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</si>
  <si>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</si>
  <si>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https://www.franklintempletonindia.com/download/en-in/latest%20updates/189ea834-ae3f-48eb-9d73-a9cc9cd9317e/franklin-templeton-update-on-reliance-broadcast-july-23-2020-kcg9m1gq-en-in.pdf</t>
  </si>
  <si>
    <t>f) Risk-o-meter</t>
  </si>
  <si>
    <t xml:space="preserve">Primary Benchmark: Tier-1 Index: NIFTY Corporate Bond Index B-III </t>
  </si>
  <si>
    <t>Franklin India Banking &amp; PSU Debt Fund</t>
  </si>
  <si>
    <t>INE261F08CI3</t>
  </si>
  <si>
    <t>5.47% National Bank For Agriculture &amp; Rural Development (11-Apr-2025) **</t>
  </si>
  <si>
    <t>INE733E07JO9</t>
  </si>
  <si>
    <t>9.17% NTPC Ltd (21-Sep-2024) **</t>
  </si>
  <si>
    <t>INE556F08KA6</t>
  </si>
  <si>
    <t>7.25% Small Industries Development Bank Of India (31-Jul-2025) **</t>
  </si>
  <si>
    <t>INE053F08221</t>
  </si>
  <si>
    <t>7.65% Indian Railway Finance Corporation Ltd (30-Dec-2032) **</t>
  </si>
  <si>
    <t>INE094A08077</t>
  </si>
  <si>
    <t>5.36% Hindustan Petroleum Corporation Ltd (11-Apr-2025) **</t>
  </si>
  <si>
    <t>INE020B08CK8</t>
  </si>
  <si>
    <t>6.88% REC Ltd (20-Mar-2025)</t>
  </si>
  <si>
    <t>INE242A08452</t>
  </si>
  <si>
    <t>6.39% Indian Oil Corporation Ltd (06-Mar-2025) **</t>
  </si>
  <si>
    <t>INE020B08DH2</t>
  </si>
  <si>
    <t>5.81% REC Ltd (31-Dec-2025) **</t>
  </si>
  <si>
    <t>INE206D08261</t>
  </si>
  <si>
    <t>8.14% Nuclear Power Corporation of India Ltd (25-Mar-2026) **</t>
  </si>
  <si>
    <t>INE020B08906</t>
  </si>
  <si>
    <t>8.27% REC Ltd (06-Feb-2025) **</t>
  </si>
  <si>
    <t>INE514E08EP9</t>
  </si>
  <si>
    <t>8.25% Export-Import Bank of India (28-Sep-2025) **</t>
  </si>
  <si>
    <t>INE733E07JX0</t>
  </si>
  <si>
    <t>8.19% NTPC Ltd (15-Dec-2025) **</t>
  </si>
  <si>
    <t>INE752E07MQ8</t>
  </si>
  <si>
    <t>8.40% Power Grid Corporation of India Ltd (27-May-2024) **</t>
  </si>
  <si>
    <t>INE237A163S5</t>
  </si>
  <si>
    <t>Kotak Mahindra Bank Ltd (13-Feb-2024) **</t>
  </si>
  <si>
    <t>IN000624C071</t>
  </si>
  <si>
    <t>GOI STRIP (16-Jun-2024)</t>
  </si>
  <si>
    <t>Primary Benchmark: NIFTY Banking &amp; PSU Debt Index</t>
  </si>
  <si>
    <t>Franklin India Government Securities Fund</t>
  </si>
  <si>
    <t>IN002022Z135</t>
  </si>
  <si>
    <t>364 DTB (29-Jun-2023)</t>
  </si>
  <si>
    <t xml:space="preserve">      Growth Option</t>
  </si>
  <si>
    <t xml:space="preserve">      Quarterly IDCW Option</t>
  </si>
  <si>
    <t xml:space="preserve">      Direct Growth Option</t>
  </si>
  <si>
    <t xml:space="preserve">      Direct Quarterly IDCW Option</t>
  </si>
  <si>
    <t xml:space="preserve">Primary Benchmark: NIFTY All Duration G-Sec Index </t>
  </si>
  <si>
    <t>Franklin India Pension Plan</t>
  </si>
  <si>
    <t>INE110L08037</t>
  </si>
  <si>
    <t>9.25% Reliance Industries Ltd (17-Jun-2024) **</t>
  </si>
  <si>
    <t>INE476A16UR4</t>
  </si>
  <si>
    <t>Canara Bank (30-Aug-2023)</t>
  </si>
  <si>
    <t>Primary Benchmark: 40% Nifty 500+60% Crisil Composite Bond Index (The benchmark is renamed from 40% Nifty 500+60% Crisil Composite Bond Fund Index  w.e.f Apr 3, 2023)</t>
  </si>
  <si>
    <t>Franklin India Debt Hybrid Fund (No. of segregated Portfolio in the scheme - 1)</t>
  </si>
  <si>
    <t>Main Portfolio</t>
  </si>
  <si>
    <t>INE403D08116</t>
  </si>
  <si>
    <t>8.70% Bharti Telecom Ltd (21-Nov-2024) **</t>
  </si>
  <si>
    <t>CRISIL AA+</t>
  </si>
  <si>
    <t>INE950O07420</t>
  </si>
  <si>
    <t>8.20% Mahindra Rural Housing Finance Ltd (30-Jan-2026) **</t>
  </si>
  <si>
    <t>INE121A07QV5</t>
  </si>
  <si>
    <t>8.50% Cholamandalam Investment and Finance Co Ltd (27-Mar-2026) **</t>
  </si>
  <si>
    <t>ICRA AA+</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</si>
  <si>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</si>
  <si>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</si>
  <si>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</si>
  <si>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Rating ^^^</t>
  </si>
  <si>
    <t>(b) Privately Placed / Unlisted</t>
  </si>
  <si>
    <t>INE971Z07133</t>
  </si>
  <si>
    <t>12.25% Rivaaz Trade Ventures Pvt Ltd (30-Jun-2023) $$ @@@ **</t>
  </si>
  <si>
    <t>BWR D(CE)</t>
  </si>
  <si>
    <t>INE946S07189</t>
  </si>
  <si>
    <t>13.55% Nufuture Digital (India) Ltd (31-Dec-2023) $$ @@@ **</t>
  </si>
  <si>
    <t>INE971Z07190</t>
  </si>
  <si>
    <t>13.00% Rivaaz Trade Ventures Pvt Ltd (31-Dec-2023) $$ @@@ **</t>
  </si>
  <si>
    <t>$$ Indicates securties below investment grade or default</t>
  </si>
  <si>
    <t>As on 07-Aug-2022*</t>
  </si>
  <si>
    <t>NA</t>
  </si>
  <si>
    <t>* All units in the scheme have been extinguished post distribution based on NAV dated Aug 07, 2022 which is the last declared NAV.</t>
  </si>
  <si>
    <t xml:space="preserve">This metric is computed basis market value of the securities (including accrued interest) held in the portfolio. Since the value of the securities held by the portfolio is currently zero, this metric is not applicable.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</si>
  <si>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</si>
  <si>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f) @@@ Coupons/ part payments/ maturity payments were due to be paid by Nufuture Digital (India) Ltd. on July 31, 2020, September 2, 2020, , January 31, 2023, February 28, 2023, March 31, 2023, April 28, 2023, May 31, 2023 by Future Ideas Co. Ltd. on July 31, 2020, September 30, 2020 and by Rivaaz Trade Ventures Pvt Ltd on July 31, 2020, August 31, 2020, September 30, 2020, October 31, 2020, November 7,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</si>
  <si>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</si>
  <si>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</si>
  <si>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</si>
  <si>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Risk-o-meter</t>
  </si>
  <si>
    <t>As of August 7, 2022, all units of Franklin India Dynamic Accrual Fund (FIDA)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FIDA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</si>
  <si>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Aug 07, 2022 which is the last declared NAV.</t>
  </si>
  <si>
    <t>Franklin India Dynamic Accrual Fund - Segregated Portfolio 2 - 10.90% Vodafone Idea Ltd (02-Sep-2023)</t>
  </si>
  <si>
    <t>INE669E08318</t>
  </si>
  <si>
    <t>10.90% Vodafone Idea Ltd (02-Sep-2023) $$ ^^ **</t>
  </si>
  <si>
    <t>CARE B+</t>
  </si>
  <si>
    <t xml:space="preserve"> $$ Indicates securties below investment grade or default</t>
  </si>
  <si>
    <t>^^ The security is currently valued at average of the price provided by AMFI designated valuation agencies and in accordance with the SEBI regulations, the interest is being accrued after applying the applicable haircut.</t>
  </si>
  <si>
    <t>Franklin India Dynamic Accrual Fund - Segregated Portfolio 3 - 9.50% Yes Bank Ltd CO 23 Dec 2021</t>
  </si>
  <si>
    <t>INE528G08352</t>
  </si>
  <si>
    <t>9.50% Yes Bank Ltd (23-Dec-2116) ~~~ $$ **</t>
  </si>
  <si>
    <t>CARE (withdrawn)/ ICRA D (hyb)</t>
  </si>
  <si>
    <t>~~~ Call option for December 23, 2021 has not been exercised by the issuer as per RBI Regulations and thereby, per SEBI circular dated March 22, 2021, maturity of the security has been moved to 100 years from the date of issuance.</t>
  </si>
  <si>
    <t>Franklin India Low Duration Fund (No. of segregated Portfolio in the scheme -2) - (under winding up) $$$</t>
  </si>
  <si>
    <t>This metric is computed basis market value of the securities (including accrued interest) held in the portfolio. Since there is no security in the portfolio, this metric is not applicable</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</si>
  <si>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</si>
  <si>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</si>
  <si>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</si>
  <si>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h) Risk-o-meter</t>
  </si>
  <si>
    <t>As of August 7, 2022, all units of Franklin India Low Duration Fund (FILDF)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FILDF has not been disclosed.</t>
  </si>
  <si>
    <t>Franklin India Low Duration Fund-Segregated Portfolio 2 - 10.90% Vodafone Idea Ltd (02-Sep-2023)</t>
  </si>
  <si>
    <t xml:space="preserve">b) During the fornight additional instances of fair valuation/deviation from valuation price provided by the valuation agencies </t>
  </si>
  <si>
    <t>Franklin India Short-Term Income Plan (No. of segregated Portfolios in the scheme - 3) - (under winding up) $$$</t>
  </si>
  <si>
    <t>INE01E708016</t>
  </si>
  <si>
    <t>10.32% Andhra Pradesh Capital Region Development Authority (16-Aug-2024) **</t>
  </si>
  <si>
    <t>CRISIL A-(CE) / 
BWR BBB+ (CE) / 
ACUITE BBB+(CE)</t>
  </si>
  <si>
    <t>INE01E708024</t>
  </si>
  <si>
    <t>10.32% Andhra Pradesh Capital Region Development Authority (16-Aug-2025) **</t>
  </si>
  <si>
    <t>INE01E708032</t>
  </si>
  <si>
    <t>10.32% Andhra Pradesh Capital Region Development Authority (16-Aug-2026) **</t>
  </si>
  <si>
    <t>BWR D</t>
  </si>
  <si>
    <t>INF200K01TK5</t>
  </si>
  <si>
    <t>SBI Overnight Fund - Direct Plan - Growth</t>
  </si>
  <si>
    <t xml:space="preserve">      Retail Plan Weekly IDCW Option</t>
  </si>
  <si>
    <t xml:space="preserve">      Institutional Plan Growth Option</t>
  </si>
  <si>
    <t xml:space="preserve">      Direct Retail Plan Weekly IDCW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</si>
  <si>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</si>
  <si>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</si>
  <si>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</si>
  <si>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</si>
  <si>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</si>
  <si>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Risk-o-meter</t>
  </si>
  <si>
    <t>Primary Benchmark: CRISIL Short Term Bond Index (The benchmark is renamed from CRISIL Short Term Bond Fund Index w.e.f Apr 3, 2023)</t>
  </si>
  <si>
    <t>Franklin India Short Term Income Plan - Segregated Portfolio 2 - 10.90% Vodafone Idea Ltd (02-Sep-2023)</t>
  </si>
  <si>
    <t>Franklin India Short Term Income Plan - Segregated Portfolio 3 - 9.50% Yes Bank Ltd CO 23 Dec 2021</t>
  </si>
  <si>
    <t>Franklin India Ultra Short Bond Fund - (No. of segregated Portfolio in the scheme -1) - (under winding up) $$$</t>
  </si>
  <si>
    <t>NIL</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</si>
  <si>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</si>
  <si>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</si>
  <si>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</si>
  <si>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</si>
  <si>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</si>
  <si>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</si>
  <si>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As of August 7, 2022, all units of Franklin India Ultra Short Term Bond Fund (FIUBF) stand extinguished. 100% of the AUM of the scheme stands distributed to investors (except cases with incomplete KYC documentation or requiring remediation). There is no portfolio left to evaluate riskometer for the fund. On account of this, the riskometer for FIUBF has not been disclosed.</t>
  </si>
  <si>
    <t>Franklin India Income Opportunities Fund (No. of segregated Portfolio in the scheme - 2) - (under winding up) $$$</t>
  </si>
  <si>
    <t>INE080T07128</t>
  </si>
  <si>
    <t>14.15% Future Ideas Co Ltd (31-Dec-2023) $$ @@@ **</t>
  </si>
  <si>
    <t>As on 12-Dec-2021*</t>
  </si>
  <si>
    <t>* All units in the scheme have been extinguished post distribution based on NAV dated Dec 12, 2021 which is the last declared NAV.</t>
  </si>
  <si>
    <t>e) @@@ Coupons/ part payments/ maturity payments were due to be paid by Nufuture Digital (India) Ltd. on July 31, 2020, January 31, 2023, February 28, 2023, March 31, 2023, April 28, 2023, May 31, 2023 by Future Ideas Co. Ltd. on July 31, 2020, April 28, 2023 and by Rivaaz Trade Ventures Pvt Ltd on August 31,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</si>
  <si>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</si>
  <si>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As on December 12, 2021, all units of Franklin India Income Opportunities Fund (FIIOF)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</si>
  <si>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</si>
  <si>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Income Opportunities Fund-Segregated Portfolio 2 - 10.90% Vodafone Idea Ltd (02-Sep-2023)</t>
  </si>
  <si>
    <t>Franklin India Credit Risk Fund (No. of segregated Portfolios in the scheme -3) - (under winding up)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</si>
  <si>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</si>
  <si>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February 28, 2022, March 31, 2022, April 30, 2022, May 31, 2022, June 30, 2022, July 31, 2022, August 31, 2022, September 30, 2022, October 31, 2022, November 30, 2022, December 31, 2022 by Future Ideas Co. Ltd. on July 31, 2020, September 30, 2020 and by Rivaaz Trade Ventures Pvt Ltd on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</si>
  <si>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</si>
  <si>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Primary Benchmark: NIFTY Credit Risk Bond Index</t>
  </si>
  <si>
    <t>Franklin India Credit Risk Fund-Segregated Portfolio 2 - 10.90% Vodafone Idea Ltd (02-Sep-2023)</t>
  </si>
  <si>
    <t>Franklin India Credit Risk Fund - Segregated Portfolio 3 - 9.50% Yes Bank Ltd CO 23 Dec 2021</t>
  </si>
  <si>
    <t>Risk level of tier-1 benchmark as on May 31, 2023</t>
  </si>
  <si>
    <t>Risk level of tier-2 benchmark as on May 31, 2023</t>
  </si>
  <si>
    <t>Rs. 5,537.49 Lacs</t>
  </si>
  <si>
    <t>Franklin India Flexi Cap Fund ( Formerly known as Franklin India Equity Fund)^</t>
  </si>
  <si>
    <t xml:space="preserve">g) During the month additional instances of fair valuation/deviation from valuation price provided by the valuation agencies </t>
  </si>
  <si>
    <t xml:space="preserve">e) During the month additional instances of fair valuation/deviation from valuation price provided by the valuation agencies </t>
  </si>
  <si>
    <t xml:space="preserve">b) During the month additional instances of fair valuation/deviation from valuation price provided by the valuation agencies </t>
  </si>
  <si>
    <t>Nifty Index Future  - 29-June-23</t>
  </si>
  <si>
    <t>Rs. 10,721.31 Lacs</t>
  </si>
  <si>
    <t>ICICI Prudential Short Term Fund Direct - Growth Plan</t>
  </si>
  <si>
    <t>SBI Short Term Debt Fund Direct - Growth Plan</t>
  </si>
  <si>
    <t xml:space="preserve">Primary Benchmark: NIFTY500 Value 50 </t>
  </si>
  <si>
    <t>^ Franklin India Savings Fund is renames as Franklin India Money Market Fund effective May 15, 2023.</t>
  </si>
  <si>
    <t>^^^ SEBI vide its order dated October 6, 2022 cancelled the registration of Brickworks Ratings Pvt. Ltd (BWR) as a credit rating agency (CRA). The Securities Appellate Tribunal (SAT), vide order dated June 6, 2023 quashed the aforesaid order of SEBI.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</si>
</sst>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000"/>
    <numFmt numFmtId="165" formatCode="#,##0.00%"/>
    <numFmt numFmtId="166" formatCode="#,##0.000"/>
  </numFmts>
  <fonts count="11"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u/>
      <sz val="8"/>
      <color theme="10"/>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99">
    <xf numFmtId="0" fontId="0" fillId="0" borderId="0" xfId="0"/>
    <xf numFmtId="0" fontId="6"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6" fillId="2" borderId="0" xfId="0" applyNumberFormat="1" applyFont="1" applyFill="1"/>
    <xf numFmtId="0" fontId="7" fillId="0" borderId="1" xfId="0" applyFont="1" applyBorder="1" applyAlignment="1">
      <alignment vertical="center"/>
    </xf>
    <xf numFmtId="0" fontId="8" fillId="2" borderId="0" xfId="0" applyFont="1" applyFill="1"/>
    <xf numFmtId="0" fontId="3" fillId="2" borderId="0" xfId="0" applyFont="1" applyFill="1" applyAlignment="1">
      <alignment horizontal="left" vertical="top"/>
    </xf>
    <xf numFmtId="4" fontId="8" fillId="3" borderId="0" xfId="0" applyNumberFormat="1" applyFont="1" applyFill="1"/>
    <xf numFmtId="39" fontId="8" fillId="2" borderId="0" xfId="0" applyNumberFormat="1" applyFont="1" applyFill="1"/>
    <xf numFmtId="39" fontId="8" fillId="3" borderId="0" xfId="0" applyNumberFormat="1" applyFont="1" applyFill="1"/>
    <xf numFmtId="2"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2" borderId="0" xfId="0" applyFont="1" applyFill="1"/>
    <xf numFmtId="39" fontId="7" fillId="3" borderId="0" xfId="0" applyNumberFormat="1" applyFont="1" applyFill="1"/>
    <xf numFmtId="0" fontId="7" fillId="2" borderId="2" xfId="0" applyFont="1" applyFill="1" applyBorder="1"/>
    <xf numFmtId="0" fontId="8" fillId="2" borderId="2" xfId="0" applyFont="1" applyFill="1" applyBorder="1"/>
    <xf numFmtId="39" fontId="8" fillId="2" borderId="2" xfId="0" applyNumberFormat="1" applyFont="1" applyFill="1" applyBorder="1"/>
    <xf numFmtId="39" fontId="8" fillId="3" borderId="2" xfId="0" applyNumberFormat="1" applyFont="1" applyFill="1" applyBorder="1"/>
    <xf numFmtId="0" fontId="7" fillId="2" borderId="3" xfId="0" applyFont="1" applyFill="1" applyBorder="1"/>
    <xf numFmtId="0" fontId="8" fillId="2" borderId="3" xfId="0" applyFont="1" applyFill="1" applyBorder="1"/>
    <xf numFmtId="39" fontId="8" fillId="2" borderId="3" xfId="0" applyNumberFormat="1" applyFont="1" applyFill="1" applyBorder="1"/>
    <xf numFmtId="39" fontId="8" fillId="3" borderId="3" xfId="0" applyNumberFormat="1" applyFont="1" applyFill="1" applyBorder="1"/>
    <xf numFmtId="3" fontId="8"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0" fontId="7" fillId="2" borderId="0" xfId="0" applyFont="1" applyFill="1" applyAlignment="1">
      <alignment horizontal="right"/>
    </xf>
    <xf numFmtId="164" fontId="8" fillId="2" borderId="0" xfId="0" applyNumberFormat="1" applyFont="1" applyFill="1"/>
    <xf numFmtId="4" fontId="8" fillId="2" borderId="0" xfId="0" applyNumberFormat="1" applyFont="1" applyFill="1"/>
    <xf numFmtId="0" fontId="9" fillId="2" borderId="0" xfId="0" applyFont="1" applyFill="1"/>
    <xf numFmtId="0" fontId="7" fillId="2" borderId="1" xfId="0" applyFont="1" applyFill="1" applyBorder="1" applyAlignment="1">
      <alignment horizontal="center"/>
    </xf>
    <xf numFmtId="164" fontId="8" fillId="2" borderId="1" xfId="0" applyNumberFormat="1" applyFont="1" applyFill="1" applyBorder="1"/>
    <xf numFmtId="0" fontId="7" fillId="0" borderId="5" xfId="0" applyFont="1" applyBorder="1" applyAlignment="1">
      <alignment vertical="center"/>
    </xf>
    <xf numFmtId="0" fontId="7" fillId="0" borderId="5" xfId="0" applyFont="1" applyBorder="1" applyAlignment="1">
      <alignment horizontal="center" vertical="center"/>
    </xf>
    <xf numFmtId="0" fontId="7" fillId="2" borderId="6" xfId="0" applyFont="1" applyFill="1" applyBorder="1"/>
    <xf numFmtId="0" fontId="8" fillId="2" borderId="6" xfId="0" applyFont="1" applyFill="1" applyBorder="1"/>
    <xf numFmtId="39" fontId="8" fillId="2" borderId="6" xfId="0" applyNumberFormat="1" applyFont="1" applyFill="1" applyBorder="1"/>
    <xf numFmtId="39" fontId="8" fillId="3" borderId="6" xfId="0" applyNumberFormat="1" applyFont="1" applyFill="1" applyBorder="1"/>
    <xf numFmtId="3" fontId="8" fillId="2" borderId="6" xfId="0" applyNumberFormat="1" applyFont="1" applyFill="1" applyBorder="1"/>
    <xf numFmtId="4" fontId="8" fillId="2" borderId="6" xfId="0" applyNumberFormat="1" applyFont="1" applyFill="1" applyBorder="1"/>
    <xf numFmtId="39" fontId="7" fillId="2" borderId="6" xfId="0" applyNumberFormat="1" applyFont="1" applyFill="1" applyBorder="1"/>
    <xf numFmtId="39" fontId="7" fillId="3" borderId="6" xfId="0" applyNumberFormat="1" applyFont="1" applyFill="1" applyBorder="1"/>
    <xf numFmtId="0" fontId="7" fillId="2" borderId="7" xfId="0" applyFont="1" applyFill="1" applyBorder="1"/>
    <xf numFmtId="39" fontId="7" fillId="2" borderId="7" xfId="0" applyNumberFormat="1" applyFont="1" applyFill="1" applyBorder="1"/>
    <xf numFmtId="39" fontId="7" fillId="3" borderId="7" xfId="0" applyNumberFormat="1" applyFont="1" applyFill="1" applyBorder="1"/>
    <xf numFmtId="165" fontId="8" fillId="2" borderId="0" xfId="0" applyNumberFormat="1" applyFont="1" applyFill="1"/>
    <xf numFmtId="0" fontId="10" fillId="2" borderId="0" xfId="1" applyFont="1" applyFill="1"/>
    <xf numFmtId="0" fontId="7" fillId="3" borderId="0" xfId="0" applyFont="1" applyFill="1"/>
    <xf numFmtId="0" fontId="10" fillId="3" borderId="0" xfId="1" applyFont="1" applyFill="1"/>
    <xf numFmtId="0" fontId="8" fillId="3" borderId="0" xfId="0" applyFont="1" applyFill="1"/>
    <xf numFmtId="2" fontId="7" fillId="0" borderId="1" xfId="0" applyNumberFormat="1" applyFont="1" applyBorder="1" applyAlignment="1">
      <alignment horizontal="center" vertical="center" wrapText="1"/>
    </xf>
    <xf numFmtId="2" fontId="7" fillId="0" borderId="5" xfId="0" applyNumberFormat="1" applyFont="1" applyBorder="1" applyAlignment="1">
      <alignment horizontal="center" vertical="center" wrapText="1"/>
    </xf>
    <xf numFmtId="0" fontId="7" fillId="0" borderId="0" xfId="0" applyFont="1"/>
    <xf numFmtId="0" fontId="8" fillId="2" borderId="3" xfId="0" applyFont="1" applyFill="1" applyBorder="1" applyAlignment="1">
      <alignment wrapText="1"/>
    </xf>
    <xf numFmtId="0" fontId="7" fillId="2" borderId="0" xfId="0" applyFont="1" applyFill="1" applyAlignment="1">
      <alignment wrapText="1"/>
    </xf>
    <xf numFmtId="0" fontId="0" fillId="0" borderId="0" xfId="0" applyAlignment="1">
      <alignment wrapText="1"/>
    </xf>
    <xf numFmtId="166" fontId="8" fillId="2" borderId="0" xfId="0" applyNumberFormat="1" applyFont="1" applyFill="1"/>
    <xf numFmtId="0" fontId="5" fillId="2" borderId="0" xfId="1" applyFill="1"/>
    <xf numFmtId="0" fontId="7" fillId="3" borderId="0" xfId="0" applyFont="1" applyFill="1" applyAlignment="1">
      <alignment vertical="top"/>
    </xf>
    <xf numFmtId="0" fontId="7" fillId="3" borderId="0" xfId="0" applyFont="1" applyFill="1" applyAlignment="1">
      <alignment vertical="top" wrapText="1"/>
    </xf>
    <xf numFmtId="4" fontId="8" fillId="2" borderId="0" xfId="0" applyNumberFormat="1" applyFont="1" applyFill="1" applyAlignment="1">
      <alignment horizontal="right"/>
    </xf>
    <xf numFmtId="4" fontId="7" fillId="2" borderId="0" xfId="0" applyNumberFormat="1" applyFont="1" applyFill="1" applyAlignment="1">
      <alignment horizontal="right"/>
    </xf>
    <xf numFmtId="43" fontId="7" fillId="2" borderId="3" xfId="0" applyNumberFormat="1" applyFont="1" applyFill="1" applyBorder="1"/>
    <xf numFmtId="39" fontId="7" fillId="2" borderId="2" xfId="0" applyNumberFormat="1" applyFont="1" applyFill="1" applyBorder="1"/>
    <xf numFmtId="164" fontId="8" fillId="0" borderId="0" xfId="0" applyNumberFormat="1" applyFont="1" applyAlignment="1">
      <alignment horizontal="right"/>
    </xf>
    <xf numFmtId="0" fontId="4" fillId="0" borderId="0" xfId="0" applyFont="1" applyAlignment="1">
      <alignment vertical="center" wrapText="1"/>
    </xf>
    <xf numFmtId="0" fontId="7" fillId="2" borderId="0" xfId="0" applyFont="1" applyFill="1" applyAlignment="1">
      <alignment horizontal="justify" wrapText="1"/>
    </xf>
    <xf numFmtId="0" fontId="0" fillId="0" borderId="0" xfId="0" applyAlignment="1">
      <alignment horizontal="justify" wrapText="1"/>
    </xf>
    <xf numFmtId="0" fontId="7" fillId="3" borderId="0" xfId="0" applyFont="1" applyFill="1" applyAlignment="1">
      <alignment horizontal="justify" wrapText="1"/>
    </xf>
    <xf numFmtId="0" fontId="0" fillId="3" borderId="0" xfId="0" applyFill="1" applyAlignment="1">
      <alignment horizontal="justify" wrapText="1"/>
    </xf>
    <xf numFmtId="15" fontId="8" fillId="3" borderId="0" xfId="0" applyNumberFormat="1" applyFont="1" applyFill="1"/>
    <xf numFmtId="15" fontId="8" fillId="2" borderId="0" xfId="0" applyNumberFormat="1" applyFont="1" applyFill="1"/>
    <xf numFmtId="164" fontId="8" fillId="0" borderId="0" xfId="0" applyNumberFormat="1" applyFont="1"/>
    <xf numFmtId="0" fontId="8" fillId="2" borderId="9" xfId="0" applyFont="1" applyFill="1" applyBorder="1"/>
    <xf numFmtId="0" fontId="8" fillId="2" borderId="10" xfId="0" applyFont="1" applyFill="1" applyBorder="1"/>
    <xf numFmtId="0" fontId="4" fillId="4" borderId="8" xfId="0" applyFont="1" applyFill="1" applyBorder="1" applyAlignment="1">
      <alignment horizontal="center" vertical="center" wrapText="1"/>
    </xf>
    <xf numFmtId="0" fontId="4" fillId="4" borderId="0" xfId="0" applyFont="1" applyFill="1" applyAlignment="1">
      <alignment horizontal="center" vertical="center" wrapText="1"/>
    </xf>
    <xf numFmtId="0" fontId="7" fillId="2" borderId="9" xfId="0" applyFont="1" applyFill="1" applyBorder="1"/>
    <xf numFmtId="0" fontId="7" fillId="2" borderId="10" xfId="0" applyFont="1" applyFill="1" applyBorder="1"/>
    <xf numFmtId="0" fontId="7" fillId="2" borderId="0" xfId="0" applyFont="1" applyFill="1" applyAlignment="1">
      <alignment wrapText="1"/>
    </xf>
    <xf numFmtId="0" fontId="0" fillId="0" borderId="0" xfId="0" applyAlignment="1">
      <alignment wrapText="1"/>
    </xf>
    <xf numFmtId="0" fontId="8" fillId="2" borderId="0" xfId="0" applyFont="1" applyFill="1" applyAlignment="1">
      <alignment horizontal="justify" wrapText="1"/>
    </xf>
    <xf numFmtId="0" fontId="7" fillId="2" borderId="0" xfId="0" applyFont="1" applyFill="1" applyAlignment="1">
      <alignment horizontal="left" wrapText="1"/>
    </xf>
    <xf numFmtId="0" fontId="7" fillId="3" borderId="0" xfId="0" applyFont="1" applyFill="1" applyAlignment="1">
      <alignment horizontal="left" wrapText="1"/>
    </xf>
    <xf numFmtId="0" fontId="8" fillId="2" borderId="0" xfId="0" applyFont="1" applyFill="1" applyAlignment="1">
      <alignment horizontal="left" wrapText="1"/>
    </xf>
    <xf numFmtId="0" fontId="8" fillId="3" borderId="0" xfId="0" applyFont="1" applyFill="1" applyAlignment="1">
      <alignment wrapText="1"/>
    </xf>
    <xf numFmtId="0" fontId="7" fillId="2" borderId="0" xfId="0" applyFont="1" applyFill="1" applyAlignment="1">
      <alignment vertical="center" wrapText="1"/>
    </xf>
    <xf numFmtId="0" fontId="7" fillId="2" borderId="0" xfId="0" applyFont="1" applyFill="1" applyAlignment="1">
      <alignment horizontal="left" vertical="center" wrapText="1"/>
    </xf>
    <xf numFmtId="0" fontId="7" fillId="2" borderId="0" xfId="0" applyFont="1" applyFill="1" applyAlignment="1">
      <alignment horizontal="justify" wrapText="1"/>
    </xf>
    <xf numFmtId="0" fontId="0" fillId="0" borderId="0" xfId="0" applyAlignment="1">
      <alignment horizontal="justify" wrapText="1"/>
    </xf>
    <xf numFmtId="0" fontId="7" fillId="2" borderId="9" xfId="0" applyFont="1" applyFill="1" applyBorder="1" applyAlignment="1">
      <alignment horizontal="center"/>
    </xf>
    <xf numFmtId="0" fontId="7" fillId="2" borderId="11" xfId="0" applyFont="1" applyFill="1" applyBorder="1" applyAlignment="1">
      <alignment horizontal="center"/>
    </xf>
    <xf numFmtId="0" fontId="7" fillId="2" borderId="10" xfId="0" applyFont="1" applyFill="1" applyBorder="1" applyAlignment="1">
      <alignment horizontal="center"/>
    </xf>
    <xf numFmtId="0" fontId="8" fillId="3" borderId="0" xfId="0" applyFont="1" applyFill="1" applyAlignment="1">
      <alignment vertical="top" wrapText="1"/>
    </xf>
    <xf numFmtId="0" fontId="7" fillId="2" borderId="0" xfId="0" applyFont="1" applyFill="1" applyAlignment="1">
      <alignment vertical="top" wrapText="1"/>
    </xf>
  </cellXfs>
  <cellStyles count="2">
    <cellStyle name="Hyperlink" xfId="1" builtinId="8"/>
    <cellStyle name="Normal" xfId="0" builtinId="0"/>
  </cellStyles>
  <dxfs count="81">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2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2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13.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92</xdr:row>
      <xdr:rowOff>83820</xdr:rowOff>
    </xdr:from>
    <xdr:to>
      <xdr:col>0</xdr:col>
      <xdr:colOff>2260600</xdr:colOff>
      <xdr:row>103</xdr:row>
      <xdr:rowOff>121920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3656945"/>
          <a:ext cx="2216150" cy="1609725"/>
        </a:xfrm>
        <a:prstGeom prst="rect">
          <a:avLst/>
        </a:prstGeom>
        <a:noFill/>
        <a:ln>
          <a:noFill/>
        </a:ln>
      </xdr:spPr>
    </xdr:pic>
    <xdr:clientData/>
  </xdr:twoCellAnchor>
  <xdr:twoCellAnchor editAs="oneCell">
    <xdr:from>
      <xdr:col>0</xdr:col>
      <xdr:colOff>57150</xdr:colOff>
      <xdr:row>125</xdr:row>
      <xdr:rowOff>76200</xdr:rowOff>
    </xdr:from>
    <xdr:to>
      <xdr:col>0</xdr:col>
      <xdr:colOff>2266950</xdr:colOff>
      <xdr:row>136</xdr:row>
      <xdr:rowOff>114300</xdr:rowOff>
    </xdr:to>
    <xdr:pic>
      <xdr:nvPicPr>
        <xdr:cNvPr id="3" name="Picture 1">
          <a:extLst>
            <a:ext uri="{FF2B5EF4-FFF2-40B4-BE49-F238E27FC236}">
              <a16:creationId xmlns:a16="http://schemas.microsoft.com/office/drawing/2014/main" id="{F1ABF1E9-F84F-4377-BE18-12204BA7C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8364200"/>
          <a:ext cx="22098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108</xdr:row>
      <xdr:rowOff>52070</xdr:rowOff>
    </xdr:from>
    <xdr:to>
      <xdr:col>0</xdr:col>
      <xdr:colOff>2311400</xdr:colOff>
      <xdr:row>119</xdr:row>
      <xdr:rowOff>90170</xdr:rowOff>
    </xdr:to>
    <xdr:pic>
      <xdr:nvPicPr>
        <xdr:cNvPr id="4" name="Picture 3">
          <a:extLst>
            <a:ext uri="{FF2B5EF4-FFF2-40B4-BE49-F238E27FC236}">
              <a16:creationId xmlns:a16="http://schemas.microsoft.com/office/drawing/2014/main" id="{FC03D471-791A-4456-B5EF-1E26F49AA2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5911195"/>
          <a:ext cx="2216150" cy="16097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87316</xdr:colOff>
      <xdr:row>124</xdr:row>
      <xdr:rowOff>0</xdr:rowOff>
    </xdr:from>
    <xdr:to>
      <xdr:col>0</xdr:col>
      <xdr:colOff>2373316</xdr:colOff>
      <xdr:row>135</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18992850"/>
          <a:ext cx="2286000" cy="1637665"/>
        </a:xfrm>
        <a:prstGeom prst="rect">
          <a:avLst/>
        </a:prstGeom>
        <a:noFill/>
        <a:ln>
          <a:noFill/>
        </a:ln>
      </xdr:spPr>
    </xdr:pic>
    <xdr:clientData/>
  </xdr:twoCellAnchor>
  <xdr:twoCellAnchor editAs="oneCell">
    <xdr:from>
      <xdr:col>0</xdr:col>
      <xdr:colOff>87316</xdr:colOff>
      <xdr:row>108</xdr:row>
      <xdr:rowOff>38100</xdr:rowOff>
    </xdr:from>
    <xdr:to>
      <xdr:col>0</xdr:col>
      <xdr:colOff>2373316</xdr:colOff>
      <xdr:row>119</xdr:row>
      <xdr:rowOff>104140</xdr:rowOff>
    </xdr:to>
    <xdr:pic>
      <xdr:nvPicPr>
        <xdr:cNvPr id="4" name="Picture 3">
          <a:extLst>
            <a:ext uri="{FF2B5EF4-FFF2-40B4-BE49-F238E27FC236}">
              <a16:creationId xmlns:a16="http://schemas.microsoft.com/office/drawing/2014/main" id="{337B3DE7-2086-6BA6-E154-B4F1BB85410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14509750"/>
          <a:ext cx="2286000" cy="146304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116</xdr:row>
      <xdr:rowOff>71434</xdr:rowOff>
    </xdr:from>
    <xdr:to>
      <xdr:col>0</xdr:col>
      <xdr:colOff>2343155</xdr:colOff>
      <xdr:row>127</xdr:row>
      <xdr:rowOff>65719</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7349784"/>
          <a:ext cx="2263775" cy="1565910"/>
        </a:xfrm>
        <a:prstGeom prst="rect">
          <a:avLst/>
        </a:prstGeom>
        <a:noFill/>
        <a:ln>
          <a:noFill/>
        </a:ln>
      </xdr:spPr>
    </xdr:pic>
    <xdr:clientData/>
  </xdr:twoCellAnchor>
  <xdr:twoCellAnchor editAs="oneCell">
    <xdr:from>
      <xdr:col>0</xdr:col>
      <xdr:colOff>93663</xdr:colOff>
      <xdr:row>131</xdr:row>
      <xdr:rowOff>55563</xdr:rowOff>
    </xdr:from>
    <xdr:to>
      <xdr:col>0</xdr:col>
      <xdr:colOff>2357438</xdr:colOff>
      <xdr:row>142</xdr:row>
      <xdr:rowOff>53658</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663" y="19477038"/>
          <a:ext cx="2263775" cy="156972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86591</xdr:colOff>
      <xdr:row>122</xdr:row>
      <xdr:rowOff>103909</xdr:rowOff>
    </xdr:from>
    <xdr:to>
      <xdr:col>0</xdr:col>
      <xdr:colOff>2350366</xdr:colOff>
      <xdr:row>133</xdr:row>
      <xdr:rowOff>98194</xdr:rowOff>
    </xdr:to>
    <xdr:pic>
      <xdr:nvPicPr>
        <xdr:cNvPr id="2" name="Picture 1">
          <a:extLst>
            <a:ext uri="{FF2B5EF4-FFF2-40B4-BE49-F238E27FC236}">
              <a16:creationId xmlns:a16="http://schemas.microsoft.com/office/drawing/2014/main" id="{60F6FCC2-73A3-4D6A-A7DA-28FACEFD5E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1" y="18915784"/>
          <a:ext cx="2263775" cy="1565910"/>
        </a:xfrm>
        <a:prstGeom prst="rect">
          <a:avLst/>
        </a:prstGeom>
        <a:noFill/>
        <a:ln>
          <a:noFill/>
        </a:ln>
      </xdr:spPr>
    </xdr:pic>
    <xdr:clientData/>
  </xdr:twoCellAnchor>
  <xdr:oneCellAnchor>
    <xdr:from>
      <xdr:col>0</xdr:col>
      <xdr:colOff>69273</xdr:colOff>
      <xdr:row>140</xdr:row>
      <xdr:rowOff>121228</xdr:rowOff>
    </xdr:from>
    <xdr:ext cx="2300605" cy="1454150"/>
    <xdr:pic>
      <xdr:nvPicPr>
        <xdr:cNvPr id="3" name="Picture 2">
          <a:extLst>
            <a:ext uri="{FF2B5EF4-FFF2-40B4-BE49-F238E27FC236}">
              <a16:creationId xmlns:a16="http://schemas.microsoft.com/office/drawing/2014/main" id="{76AA28AF-FC38-4FB7-89DD-9921C5100CB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3" y="21504853"/>
          <a:ext cx="2300605" cy="145415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84</xdr:row>
      <xdr:rowOff>55558</xdr:rowOff>
    </xdr:from>
    <xdr:to>
      <xdr:col>0</xdr:col>
      <xdr:colOff>2346965</xdr:colOff>
      <xdr:row>95</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476158"/>
          <a:ext cx="2267585" cy="1637665"/>
        </a:xfrm>
        <a:prstGeom prst="rect">
          <a:avLst/>
        </a:prstGeom>
        <a:noFill/>
        <a:ln>
          <a:noFill/>
        </a:ln>
      </xdr:spPr>
    </xdr:pic>
    <xdr:clientData/>
  </xdr:twoCellAnchor>
  <xdr:twoCellAnchor editAs="oneCell">
    <xdr:from>
      <xdr:col>0</xdr:col>
      <xdr:colOff>95251</xdr:colOff>
      <xdr:row>101</xdr:row>
      <xdr:rowOff>0</xdr:rowOff>
    </xdr:from>
    <xdr:to>
      <xdr:col>0</xdr:col>
      <xdr:colOff>2362836</xdr:colOff>
      <xdr:row>112</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4849475"/>
          <a:ext cx="2267585" cy="163766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79380</xdr:colOff>
      <xdr:row>85</xdr:row>
      <xdr:rowOff>55558</xdr:rowOff>
    </xdr:from>
    <xdr:to>
      <xdr:col>0</xdr:col>
      <xdr:colOff>2346965</xdr:colOff>
      <xdr:row>96</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619033"/>
          <a:ext cx="2267585" cy="1532890"/>
        </a:xfrm>
        <a:prstGeom prst="rect">
          <a:avLst/>
        </a:prstGeom>
        <a:noFill/>
        <a:ln>
          <a:noFill/>
        </a:ln>
      </xdr:spPr>
    </xdr:pic>
    <xdr:clientData/>
  </xdr:twoCellAnchor>
  <xdr:twoCellAnchor editAs="oneCell">
    <xdr:from>
      <xdr:col>0</xdr:col>
      <xdr:colOff>79375</xdr:colOff>
      <xdr:row>100</xdr:row>
      <xdr:rowOff>119062</xdr:rowOff>
    </xdr:from>
    <xdr:to>
      <xdr:col>0</xdr:col>
      <xdr:colOff>2346960</xdr:colOff>
      <xdr:row>112</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4825662"/>
          <a:ext cx="2267585" cy="165354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95256</xdr:colOff>
      <xdr:row>77</xdr:row>
      <xdr:rowOff>0</xdr:rowOff>
    </xdr:from>
    <xdr:to>
      <xdr:col>0</xdr:col>
      <xdr:colOff>2362841</xdr:colOff>
      <xdr:row>88</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849100"/>
          <a:ext cx="2267585" cy="1574165"/>
        </a:xfrm>
        <a:prstGeom prst="rect">
          <a:avLst/>
        </a:prstGeom>
        <a:noFill/>
        <a:ln>
          <a:noFill/>
        </a:ln>
      </xdr:spPr>
    </xdr:pic>
    <xdr:clientData/>
  </xdr:twoCellAnchor>
  <xdr:twoCellAnchor editAs="oneCell">
    <xdr:from>
      <xdr:col>0</xdr:col>
      <xdr:colOff>95256</xdr:colOff>
      <xdr:row>93</xdr:row>
      <xdr:rowOff>0</xdr:rowOff>
    </xdr:from>
    <xdr:to>
      <xdr:col>0</xdr:col>
      <xdr:colOff>2362841</xdr:colOff>
      <xdr:row>104</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135100"/>
          <a:ext cx="2267585" cy="15741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63504</xdr:colOff>
      <xdr:row>121</xdr:row>
      <xdr:rowOff>0</xdr:rowOff>
    </xdr:from>
    <xdr:to>
      <xdr:col>0</xdr:col>
      <xdr:colOff>2331089</xdr:colOff>
      <xdr:row>132</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7421225"/>
          <a:ext cx="2267585" cy="1637665"/>
        </a:xfrm>
        <a:prstGeom prst="rect">
          <a:avLst/>
        </a:prstGeom>
        <a:noFill/>
        <a:ln>
          <a:noFill/>
        </a:ln>
      </xdr:spPr>
    </xdr:pic>
    <xdr:clientData/>
  </xdr:twoCellAnchor>
  <xdr:twoCellAnchor editAs="oneCell">
    <xdr:from>
      <xdr:col>0</xdr:col>
      <xdr:colOff>79376</xdr:colOff>
      <xdr:row>137</xdr:row>
      <xdr:rowOff>0</xdr:rowOff>
    </xdr:from>
    <xdr:to>
      <xdr:col>0</xdr:col>
      <xdr:colOff>2346961</xdr:colOff>
      <xdr:row>148</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9707225"/>
          <a:ext cx="2267585" cy="1637665"/>
        </a:xfrm>
        <a:prstGeom prst="rect">
          <a:avLst/>
        </a:prstGeom>
        <a:noFill/>
        <a:ln>
          <a:noFill/>
        </a:ln>
      </xdr:spPr>
    </xdr:pic>
    <xdr:clientData/>
  </xdr:twoCellAnchor>
  <xdr:twoCellAnchor editAs="oneCell">
    <xdr:from>
      <xdr:col>0</xdr:col>
      <xdr:colOff>63504</xdr:colOff>
      <xdr:row>121</xdr:row>
      <xdr:rowOff>0</xdr:rowOff>
    </xdr:from>
    <xdr:to>
      <xdr:col>0</xdr:col>
      <xdr:colOff>2331089</xdr:colOff>
      <xdr:row>132</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7421225"/>
          <a:ext cx="2267585" cy="1637665"/>
        </a:xfrm>
        <a:prstGeom prst="rect">
          <a:avLst/>
        </a:prstGeom>
        <a:noFill/>
        <a:ln>
          <a:noFill/>
        </a:ln>
      </xdr:spPr>
    </xdr:pic>
    <xdr:clientData/>
  </xdr:twoCellAnchor>
  <xdr:twoCellAnchor editAs="oneCell">
    <xdr:from>
      <xdr:col>0</xdr:col>
      <xdr:colOff>79376</xdr:colOff>
      <xdr:row>137</xdr:row>
      <xdr:rowOff>0</xdr:rowOff>
    </xdr:from>
    <xdr:to>
      <xdr:col>0</xdr:col>
      <xdr:colOff>2346961</xdr:colOff>
      <xdr:row>148</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9707225"/>
          <a:ext cx="2267585" cy="163766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110</xdr:row>
      <xdr:rowOff>0</xdr:rowOff>
    </xdr:from>
    <xdr:to>
      <xdr:col>0</xdr:col>
      <xdr:colOff>2362841</xdr:colOff>
      <xdr:row>121</xdr:row>
      <xdr:rowOff>2541</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278225"/>
          <a:ext cx="2267585" cy="1574166"/>
        </a:xfrm>
        <a:prstGeom prst="rect">
          <a:avLst/>
        </a:prstGeom>
        <a:noFill/>
        <a:ln>
          <a:noFill/>
        </a:ln>
      </xdr:spPr>
    </xdr:pic>
    <xdr:clientData/>
  </xdr:twoCellAnchor>
  <xdr:twoCellAnchor editAs="oneCell">
    <xdr:from>
      <xdr:col>0</xdr:col>
      <xdr:colOff>71437</xdr:colOff>
      <xdr:row>126</xdr:row>
      <xdr:rowOff>0</xdr:rowOff>
    </xdr:from>
    <xdr:to>
      <xdr:col>0</xdr:col>
      <xdr:colOff>2339022</xdr:colOff>
      <xdr:row>137</xdr:row>
      <xdr:rowOff>2541</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18564225"/>
          <a:ext cx="2267585" cy="1574166"/>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95256</xdr:colOff>
      <xdr:row>80</xdr:row>
      <xdr:rowOff>0</xdr:rowOff>
    </xdr:from>
    <xdr:to>
      <xdr:col>0</xdr:col>
      <xdr:colOff>2362841</xdr:colOff>
      <xdr:row>91</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277725"/>
          <a:ext cx="2267585" cy="1574165"/>
        </a:xfrm>
        <a:prstGeom prst="rect">
          <a:avLst/>
        </a:prstGeom>
        <a:noFill/>
        <a:ln>
          <a:noFill/>
        </a:ln>
      </xdr:spPr>
    </xdr:pic>
    <xdr:clientData/>
  </xdr:twoCellAnchor>
  <xdr:twoCellAnchor editAs="oneCell">
    <xdr:from>
      <xdr:col>0</xdr:col>
      <xdr:colOff>87318</xdr:colOff>
      <xdr:row>96</xdr:row>
      <xdr:rowOff>0</xdr:rowOff>
    </xdr:from>
    <xdr:to>
      <xdr:col>0</xdr:col>
      <xdr:colOff>2352998</xdr:colOff>
      <xdr:row>107</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4563725"/>
          <a:ext cx="2265680" cy="157416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87315</xdr:colOff>
      <xdr:row>60</xdr:row>
      <xdr:rowOff>0</xdr:rowOff>
    </xdr:from>
    <xdr:to>
      <xdr:col>0</xdr:col>
      <xdr:colOff>2354900</xdr:colOff>
      <xdr:row>71</xdr:row>
      <xdr:rowOff>66040</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8991600"/>
          <a:ext cx="2267585" cy="1637665"/>
        </a:xfrm>
        <a:prstGeom prst="rect">
          <a:avLst/>
        </a:prstGeom>
        <a:noFill/>
        <a:ln>
          <a:noFill/>
        </a:ln>
      </xdr:spPr>
    </xdr:pic>
    <xdr:clientData/>
  </xdr:twoCellAnchor>
  <xdr:twoCellAnchor editAs="oneCell">
    <xdr:from>
      <xdr:col>0</xdr:col>
      <xdr:colOff>79378</xdr:colOff>
      <xdr:row>76</xdr:row>
      <xdr:rowOff>0</xdr:rowOff>
    </xdr:from>
    <xdr:to>
      <xdr:col>0</xdr:col>
      <xdr:colOff>2346963</xdr:colOff>
      <xdr:row>87</xdr:row>
      <xdr:rowOff>66040</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8" y="11277600"/>
          <a:ext cx="2267585" cy="16376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38</xdr:row>
      <xdr:rowOff>95250</xdr:rowOff>
    </xdr:from>
    <xdr:to>
      <xdr:col>1</xdr:col>
      <xdr:colOff>323215</xdr:colOff>
      <xdr:row>50</xdr:row>
      <xdr:rowOff>635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086475"/>
          <a:ext cx="2348865" cy="1619885"/>
        </a:xfrm>
        <a:prstGeom prst="rect">
          <a:avLst/>
        </a:prstGeom>
        <a:noFill/>
        <a:ln>
          <a:noFill/>
        </a:ln>
      </xdr:spPr>
    </xdr:pic>
    <xdr:clientData/>
  </xdr:twoCellAnchor>
  <xdr:twoCellAnchor editAs="oneCell">
    <xdr:from>
      <xdr:col>0</xdr:col>
      <xdr:colOff>76200</xdr:colOff>
      <xdr:row>54</xdr:row>
      <xdr:rowOff>76200</xdr:rowOff>
    </xdr:from>
    <xdr:to>
      <xdr:col>1</xdr:col>
      <xdr:colOff>320040</xdr:colOff>
      <xdr:row>65</xdr:row>
      <xdr:rowOff>108585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53425"/>
          <a:ext cx="2358390" cy="160401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103194</xdr:colOff>
      <xdr:row>96</xdr:row>
      <xdr:rowOff>0</xdr:rowOff>
    </xdr:from>
    <xdr:to>
      <xdr:col>0</xdr:col>
      <xdr:colOff>2370779</xdr:colOff>
      <xdr:row>107</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4277975"/>
          <a:ext cx="2267585" cy="1574165"/>
        </a:xfrm>
        <a:prstGeom prst="rect">
          <a:avLst/>
        </a:prstGeom>
        <a:noFill/>
        <a:ln>
          <a:noFill/>
        </a:ln>
      </xdr:spPr>
    </xdr:pic>
    <xdr:clientData/>
  </xdr:twoCellAnchor>
  <xdr:twoCellAnchor editAs="oneCell">
    <xdr:from>
      <xdr:col>0</xdr:col>
      <xdr:colOff>95256</xdr:colOff>
      <xdr:row>112</xdr:row>
      <xdr:rowOff>0</xdr:rowOff>
    </xdr:from>
    <xdr:to>
      <xdr:col>0</xdr:col>
      <xdr:colOff>2362841</xdr:colOff>
      <xdr:row>123</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563975"/>
          <a:ext cx="2267585" cy="15741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95256</xdr:colOff>
      <xdr:row>100</xdr:row>
      <xdr:rowOff>0</xdr:rowOff>
    </xdr:from>
    <xdr:to>
      <xdr:col>0</xdr:col>
      <xdr:colOff>2362841</xdr:colOff>
      <xdr:row>111</xdr:row>
      <xdr:rowOff>66040</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5563850"/>
          <a:ext cx="2267585" cy="1637665"/>
        </a:xfrm>
        <a:prstGeom prst="rect">
          <a:avLst/>
        </a:prstGeom>
        <a:noFill/>
        <a:ln>
          <a:noFill/>
        </a:ln>
      </xdr:spPr>
    </xdr:pic>
    <xdr:clientData/>
  </xdr:twoCellAnchor>
  <xdr:twoCellAnchor editAs="oneCell">
    <xdr:from>
      <xdr:col>0</xdr:col>
      <xdr:colOff>95256</xdr:colOff>
      <xdr:row>116</xdr:row>
      <xdr:rowOff>0</xdr:rowOff>
    </xdr:from>
    <xdr:to>
      <xdr:col>0</xdr:col>
      <xdr:colOff>2362841</xdr:colOff>
      <xdr:row>127</xdr:row>
      <xdr:rowOff>66040</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7849850"/>
          <a:ext cx="2267585" cy="163766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134938</xdr:colOff>
      <xdr:row>78</xdr:row>
      <xdr:rowOff>0</xdr:rowOff>
    </xdr:from>
    <xdr:to>
      <xdr:col>0</xdr:col>
      <xdr:colOff>2402523</xdr:colOff>
      <xdr:row>89</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2134850"/>
          <a:ext cx="2267585" cy="1637665"/>
        </a:xfrm>
        <a:prstGeom prst="rect">
          <a:avLst/>
        </a:prstGeom>
        <a:noFill/>
        <a:ln>
          <a:noFill/>
        </a:ln>
      </xdr:spPr>
    </xdr:pic>
    <xdr:clientData/>
  </xdr:twoCellAnchor>
  <xdr:twoCellAnchor editAs="oneCell">
    <xdr:from>
      <xdr:col>0</xdr:col>
      <xdr:colOff>119070</xdr:colOff>
      <xdr:row>93</xdr:row>
      <xdr:rowOff>111124</xdr:rowOff>
    </xdr:from>
    <xdr:to>
      <xdr:col>0</xdr:col>
      <xdr:colOff>2386655</xdr:colOff>
      <xdr:row>105</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70" y="14389099"/>
          <a:ext cx="2267585" cy="165354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79380</xdr:colOff>
      <xdr:row>73</xdr:row>
      <xdr:rowOff>0</xdr:rowOff>
    </xdr:from>
    <xdr:to>
      <xdr:col>0</xdr:col>
      <xdr:colOff>2346965</xdr:colOff>
      <xdr:row>84</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706100"/>
          <a:ext cx="2267585" cy="1637665"/>
        </a:xfrm>
        <a:prstGeom prst="rect">
          <a:avLst/>
        </a:prstGeom>
        <a:noFill/>
        <a:ln>
          <a:noFill/>
        </a:ln>
      </xdr:spPr>
    </xdr:pic>
    <xdr:clientData/>
  </xdr:twoCellAnchor>
  <xdr:twoCellAnchor editAs="oneCell">
    <xdr:from>
      <xdr:col>0</xdr:col>
      <xdr:colOff>87318</xdr:colOff>
      <xdr:row>89</xdr:row>
      <xdr:rowOff>0</xdr:rowOff>
    </xdr:from>
    <xdr:to>
      <xdr:col>0</xdr:col>
      <xdr:colOff>2354903</xdr:colOff>
      <xdr:row>100</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2992100"/>
          <a:ext cx="22675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71442</xdr:colOff>
      <xdr:row>91</xdr:row>
      <xdr:rowOff>0</xdr:rowOff>
    </xdr:from>
    <xdr:to>
      <xdr:col>0</xdr:col>
      <xdr:colOff>2246317</xdr:colOff>
      <xdr:row>102</xdr:row>
      <xdr:rowOff>8255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3277850"/>
          <a:ext cx="2174875" cy="1579880"/>
        </a:xfrm>
        <a:prstGeom prst="rect">
          <a:avLst/>
        </a:prstGeom>
        <a:noFill/>
        <a:ln>
          <a:noFill/>
        </a:ln>
      </xdr:spPr>
    </xdr:pic>
    <xdr:clientData/>
  </xdr:twoCellAnchor>
  <xdr:twoCellAnchor editAs="oneCell">
    <xdr:from>
      <xdr:col>0</xdr:col>
      <xdr:colOff>95251</xdr:colOff>
      <xdr:row>107</xdr:row>
      <xdr:rowOff>0</xdr:rowOff>
    </xdr:from>
    <xdr:to>
      <xdr:col>0</xdr:col>
      <xdr:colOff>2266316</xdr:colOff>
      <xdr:row>118</xdr:row>
      <xdr:rowOff>8255</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5563850"/>
          <a:ext cx="2171065" cy="157988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103188</xdr:colOff>
      <xdr:row>82</xdr:row>
      <xdr:rowOff>0</xdr:rowOff>
    </xdr:from>
    <xdr:to>
      <xdr:col>0</xdr:col>
      <xdr:colOff>2370773</xdr:colOff>
      <xdr:row>93</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134850"/>
          <a:ext cx="2267585" cy="1631315"/>
        </a:xfrm>
        <a:prstGeom prst="rect">
          <a:avLst/>
        </a:prstGeom>
        <a:noFill/>
        <a:ln>
          <a:noFill/>
        </a:ln>
      </xdr:spPr>
    </xdr:pic>
    <xdr:clientData/>
  </xdr:twoCellAnchor>
  <xdr:twoCellAnchor editAs="oneCell">
    <xdr:from>
      <xdr:col>0</xdr:col>
      <xdr:colOff>103191</xdr:colOff>
      <xdr:row>98</xdr:row>
      <xdr:rowOff>0</xdr:rowOff>
    </xdr:from>
    <xdr:to>
      <xdr:col>0</xdr:col>
      <xdr:colOff>2370776</xdr:colOff>
      <xdr:row>109</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420850"/>
          <a:ext cx="226758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79380</xdr:colOff>
      <xdr:row>94</xdr:row>
      <xdr:rowOff>0</xdr:rowOff>
    </xdr:from>
    <xdr:to>
      <xdr:col>0</xdr:col>
      <xdr:colOff>2343155</xdr:colOff>
      <xdr:row>105</xdr:row>
      <xdr:rowOff>64135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3992225"/>
          <a:ext cx="2263775" cy="1635760"/>
        </a:xfrm>
        <a:prstGeom prst="rect">
          <a:avLst/>
        </a:prstGeom>
        <a:noFill/>
        <a:ln>
          <a:noFill/>
        </a:ln>
      </xdr:spPr>
    </xdr:pic>
    <xdr:clientData/>
  </xdr:twoCellAnchor>
  <xdr:twoCellAnchor editAs="oneCell">
    <xdr:from>
      <xdr:col>0</xdr:col>
      <xdr:colOff>71442</xdr:colOff>
      <xdr:row>110</xdr:row>
      <xdr:rowOff>0</xdr:rowOff>
    </xdr:from>
    <xdr:to>
      <xdr:col>0</xdr:col>
      <xdr:colOff>2342837</xdr:colOff>
      <xdr:row>121</xdr:row>
      <xdr:rowOff>64135</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42" y="16278225"/>
          <a:ext cx="2271395" cy="163576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103190</xdr:colOff>
      <xdr:row>32</xdr:row>
      <xdr:rowOff>0</xdr:rowOff>
    </xdr:from>
    <xdr:to>
      <xdr:col>1</xdr:col>
      <xdr:colOff>256225</xdr:colOff>
      <xdr:row>43</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4991100"/>
          <a:ext cx="2267585" cy="1637665"/>
        </a:xfrm>
        <a:prstGeom prst="rect">
          <a:avLst/>
        </a:prstGeom>
        <a:noFill/>
        <a:ln>
          <a:noFill/>
        </a:ln>
      </xdr:spPr>
    </xdr:pic>
    <xdr:clientData/>
  </xdr:twoCellAnchor>
  <xdr:twoCellAnchor editAs="oneCell">
    <xdr:from>
      <xdr:col>0</xdr:col>
      <xdr:colOff>95256</xdr:colOff>
      <xdr:row>48</xdr:row>
      <xdr:rowOff>0</xdr:rowOff>
    </xdr:from>
    <xdr:to>
      <xdr:col>1</xdr:col>
      <xdr:colOff>248291</xdr:colOff>
      <xdr:row>59</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277100"/>
          <a:ext cx="2267585" cy="16376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48</xdr:row>
      <xdr:rowOff>0</xdr:rowOff>
    </xdr:from>
    <xdr:to>
      <xdr:col>1</xdr:col>
      <xdr:colOff>248291</xdr:colOff>
      <xdr:row>59</xdr:row>
      <xdr:rowOff>66040</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277100"/>
          <a:ext cx="2267585" cy="1637665"/>
        </a:xfrm>
        <a:prstGeom prst="rect">
          <a:avLst/>
        </a:prstGeom>
        <a:noFill/>
        <a:ln>
          <a:noFill/>
        </a:ln>
      </xdr:spPr>
    </xdr:pic>
    <xdr:clientData/>
  </xdr:twoCellAnchor>
  <xdr:twoCellAnchor editAs="oneCell">
    <xdr:from>
      <xdr:col>0</xdr:col>
      <xdr:colOff>87316</xdr:colOff>
      <xdr:row>32</xdr:row>
      <xdr:rowOff>0</xdr:rowOff>
    </xdr:from>
    <xdr:to>
      <xdr:col>1</xdr:col>
      <xdr:colOff>147641</xdr:colOff>
      <xdr:row>43</xdr:row>
      <xdr:rowOff>0</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4991100"/>
          <a:ext cx="2174875" cy="157162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88900</xdr:colOff>
      <xdr:row>45</xdr:row>
      <xdr:rowOff>50799</xdr:rowOff>
    </xdr:from>
    <xdr:to>
      <xdr:col>1</xdr:col>
      <xdr:colOff>63500</xdr:colOff>
      <xdr:row>55</xdr:row>
      <xdr:rowOff>101294</xdr:rowOff>
    </xdr:to>
    <xdr:pic>
      <xdr:nvPicPr>
        <xdr:cNvPr id="2" name="Picture 1">
          <a:extLst>
            <a:ext uri="{FF2B5EF4-FFF2-40B4-BE49-F238E27FC236}">
              <a16:creationId xmlns:a16="http://schemas.microsoft.com/office/drawing/2014/main" id="{40C5524F-2630-65DA-6BD1-8F351A0AF8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7423149"/>
          <a:ext cx="2089150" cy="1479245"/>
        </a:xfrm>
        <a:prstGeom prst="rect">
          <a:avLst/>
        </a:prstGeom>
        <a:noFill/>
        <a:ln>
          <a:noFill/>
        </a:ln>
      </xdr:spPr>
    </xdr:pic>
    <xdr:clientData/>
  </xdr:twoCellAnchor>
  <xdr:twoCellAnchor editAs="oneCell">
    <xdr:from>
      <xdr:col>0</xdr:col>
      <xdr:colOff>88900</xdr:colOff>
      <xdr:row>61</xdr:row>
      <xdr:rowOff>95249</xdr:rowOff>
    </xdr:from>
    <xdr:to>
      <xdr:col>1</xdr:col>
      <xdr:colOff>63500</xdr:colOff>
      <xdr:row>72</xdr:row>
      <xdr:rowOff>18744</xdr:rowOff>
    </xdr:to>
    <xdr:pic>
      <xdr:nvPicPr>
        <xdr:cNvPr id="3" name="Picture 2">
          <a:extLst>
            <a:ext uri="{FF2B5EF4-FFF2-40B4-BE49-F238E27FC236}">
              <a16:creationId xmlns:a16="http://schemas.microsoft.com/office/drawing/2014/main" id="{52E37A37-1BA9-7853-B06D-E8DB69FCEF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9877424"/>
          <a:ext cx="2089150" cy="14951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76</xdr:row>
      <xdr:rowOff>83820</xdr:rowOff>
    </xdr:from>
    <xdr:to>
      <xdr:col>1</xdr:col>
      <xdr:colOff>83185</xdr:colOff>
      <xdr:row>87</xdr:row>
      <xdr:rowOff>121920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1370945"/>
          <a:ext cx="2153285" cy="1609725"/>
        </a:xfrm>
        <a:prstGeom prst="rect">
          <a:avLst/>
        </a:prstGeom>
        <a:noFill/>
        <a:ln>
          <a:noFill/>
        </a:ln>
      </xdr:spPr>
    </xdr:pic>
    <xdr:clientData/>
  </xdr:twoCellAnchor>
  <xdr:twoCellAnchor editAs="oneCell">
    <xdr:from>
      <xdr:col>0</xdr:col>
      <xdr:colOff>38100</xdr:colOff>
      <xdr:row>93</xdr:row>
      <xdr:rowOff>12700</xdr:rowOff>
    </xdr:from>
    <xdr:to>
      <xdr:col>1</xdr:col>
      <xdr:colOff>114935</xdr:colOff>
      <xdr:row>104</xdr:row>
      <xdr:rowOff>50800</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3728700"/>
          <a:ext cx="2191385" cy="1609725"/>
        </a:xfrm>
        <a:prstGeom prst="rect">
          <a:avLst/>
        </a:prstGeom>
        <a:noFill/>
        <a:ln>
          <a:noFill/>
        </a:ln>
      </xdr:spPr>
    </xdr:pic>
    <xdr:clientData/>
  </xdr:twoCellAnchor>
  <xdr:twoCellAnchor editAs="oneCell">
    <xdr:from>
      <xdr:col>0</xdr:col>
      <xdr:colOff>57150</xdr:colOff>
      <xdr:row>108</xdr:row>
      <xdr:rowOff>114300</xdr:rowOff>
    </xdr:from>
    <xdr:to>
      <xdr:col>1</xdr:col>
      <xdr:colOff>86360</xdr:colOff>
      <xdr:row>120</xdr:row>
      <xdr:rowOff>19050</xdr:rowOff>
    </xdr:to>
    <xdr:pic>
      <xdr:nvPicPr>
        <xdr:cNvPr id="4" name="Picture 1">
          <a:extLst>
            <a:ext uri="{FF2B5EF4-FFF2-40B4-BE49-F238E27FC236}">
              <a16:creationId xmlns:a16="http://schemas.microsoft.com/office/drawing/2014/main" id="{A8160EBE-9188-4F23-B93F-66D3F8AFEDF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15973425"/>
          <a:ext cx="214376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64</xdr:row>
      <xdr:rowOff>120650</xdr:rowOff>
    </xdr:from>
    <xdr:to>
      <xdr:col>1</xdr:col>
      <xdr:colOff>50800</xdr:colOff>
      <xdr:row>75</xdr:row>
      <xdr:rowOff>44145</xdr:rowOff>
    </xdr:to>
    <xdr:pic>
      <xdr:nvPicPr>
        <xdr:cNvPr id="2" name="Picture 1">
          <a:extLst>
            <a:ext uri="{FF2B5EF4-FFF2-40B4-BE49-F238E27FC236}">
              <a16:creationId xmlns:a16="http://schemas.microsoft.com/office/drawing/2014/main" id="{3827B07F-B2C3-46C0-ABF3-58E41EA99C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0636250"/>
          <a:ext cx="2089150" cy="1495120"/>
        </a:xfrm>
        <a:prstGeom prst="rect">
          <a:avLst/>
        </a:prstGeom>
        <a:noFill/>
        <a:ln>
          <a:noFill/>
        </a:ln>
      </xdr:spPr>
    </xdr:pic>
    <xdr:clientData/>
  </xdr:twoCellAnchor>
  <xdr:twoCellAnchor editAs="oneCell">
    <xdr:from>
      <xdr:col>0</xdr:col>
      <xdr:colOff>76200</xdr:colOff>
      <xdr:row>49</xdr:row>
      <xdr:rowOff>38100</xdr:rowOff>
    </xdr:from>
    <xdr:to>
      <xdr:col>1</xdr:col>
      <xdr:colOff>50800</xdr:colOff>
      <xdr:row>59</xdr:row>
      <xdr:rowOff>88595</xdr:rowOff>
    </xdr:to>
    <xdr:pic>
      <xdr:nvPicPr>
        <xdr:cNvPr id="3" name="Picture 2">
          <a:extLst>
            <a:ext uri="{FF2B5EF4-FFF2-40B4-BE49-F238E27FC236}">
              <a16:creationId xmlns:a16="http://schemas.microsoft.com/office/drawing/2014/main" id="{B009045B-85FD-4500-93F2-1FCCB8A9B5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410575"/>
          <a:ext cx="2089150" cy="147924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82550</xdr:colOff>
      <xdr:row>83</xdr:row>
      <xdr:rowOff>55880</xdr:rowOff>
    </xdr:from>
    <xdr:ext cx="2286000" cy="1463040"/>
    <xdr:pic>
      <xdr:nvPicPr>
        <xdr:cNvPr id="2" name="Pictur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4724380"/>
          <a:ext cx="2286000" cy="1463040"/>
        </a:xfrm>
        <a:prstGeom prst="rect">
          <a:avLst/>
        </a:prstGeom>
        <a:noFill/>
        <a:ln>
          <a:noFill/>
        </a:ln>
      </xdr:spPr>
    </xdr:pic>
    <xdr:clientData/>
  </xdr:oneCellAnchor>
  <xdr:twoCellAnchor editAs="oneCell">
    <xdr:from>
      <xdr:col>0</xdr:col>
      <xdr:colOff>63500</xdr:colOff>
      <xdr:row>67</xdr:row>
      <xdr:rowOff>50800</xdr:rowOff>
    </xdr:from>
    <xdr:to>
      <xdr:col>0</xdr:col>
      <xdr:colOff>2310130</xdr:colOff>
      <xdr:row>78</xdr:row>
      <xdr:rowOff>65405</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2433300"/>
          <a:ext cx="2246630" cy="1586230"/>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88900</xdr:colOff>
      <xdr:row>68</xdr:row>
      <xdr:rowOff>68580</xdr:rowOff>
    </xdr:from>
    <xdr:ext cx="2300605" cy="1454150"/>
    <xdr:pic>
      <xdr:nvPicPr>
        <xdr:cNvPr id="2" name="Picture 1">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12241530"/>
          <a:ext cx="2300605" cy="1454150"/>
        </a:xfrm>
        <a:prstGeom prst="rect">
          <a:avLst/>
        </a:prstGeom>
        <a:noFill/>
        <a:ln>
          <a:noFill/>
        </a:ln>
      </xdr:spPr>
    </xdr:pic>
    <xdr:clientData/>
  </xdr:oneCellAnchor>
  <xdr:oneCellAnchor>
    <xdr:from>
      <xdr:col>0</xdr:col>
      <xdr:colOff>95250</xdr:colOff>
      <xdr:row>52</xdr:row>
      <xdr:rowOff>57150</xdr:rowOff>
    </xdr:from>
    <xdr:ext cx="2286000" cy="1463040"/>
    <xdr:pic>
      <xdr:nvPicPr>
        <xdr:cNvPr id="4" name="Picture 3">
          <a:extLst>
            <a:ext uri="{FF2B5EF4-FFF2-40B4-BE49-F238E27FC236}">
              <a16:creationId xmlns:a16="http://schemas.microsoft.com/office/drawing/2014/main" id="{32AD46A6-8ADE-4D0D-8C4D-04FBB7B383C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9328150"/>
          <a:ext cx="2286000" cy="146304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60</xdr:row>
      <xdr:rowOff>83820</xdr:rowOff>
    </xdr:from>
    <xdr:to>
      <xdr:col>0</xdr:col>
      <xdr:colOff>2260600</xdr:colOff>
      <xdr:row>71</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9465945"/>
          <a:ext cx="2216150" cy="1562100"/>
        </a:xfrm>
        <a:prstGeom prst="rect">
          <a:avLst/>
        </a:prstGeom>
        <a:noFill/>
        <a:ln>
          <a:noFill/>
        </a:ln>
      </xdr:spPr>
    </xdr:pic>
    <xdr:clientData/>
  </xdr:twoCellAnchor>
  <xdr:twoCellAnchor editAs="oneCell">
    <xdr:from>
      <xdr:col>0</xdr:col>
      <xdr:colOff>38100</xdr:colOff>
      <xdr:row>76</xdr:row>
      <xdr:rowOff>63500</xdr:rowOff>
    </xdr:from>
    <xdr:to>
      <xdr:col>0</xdr:col>
      <xdr:colOff>2292350</xdr:colOff>
      <xdr:row>87</xdr:row>
      <xdr:rowOff>101600</xdr:rowOff>
    </xdr:to>
    <xdr:pic>
      <xdr:nvPicPr>
        <xdr:cNvPr id="3" name="Picture 2">
          <a:extLst>
            <a:ext uri="{FF2B5EF4-FFF2-40B4-BE49-F238E27FC236}">
              <a16:creationId xmlns:a16="http://schemas.microsoft.com/office/drawing/2014/main" id="{85438294-4A6A-4096-B9B3-4F623BB810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1731625"/>
          <a:ext cx="2254250" cy="16097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92</xdr:row>
      <xdr:rowOff>96520</xdr:rowOff>
    </xdr:from>
    <xdr:to>
      <xdr:col>0</xdr:col>
      <xdr:colOff>2314575</xdr:colOff>
      <xdr:row>104</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3669645"/>
          <a:ext cx="2238375" cy="1625600"/>
        </a:xfrm>
        <a:prstGeom prst="rect">
          <a:avLst/>
        </a:prstGeom>
        <a:noFill/>
        <a:ln>
          <a:noFill/>
        </a:ln>
      </xdr:spPr>
    </xdr:pic>
    <xdr:clientData/>
  </xdr:twoCellAnchor>
  <xdr:twoCellAnchor editAs="oneCell">
    <xdr:from>
      <xdr:col>0</xdr:col>
      <xdr:colOff>79380</xdr:colOff>
      <xdr:row>77</xdr:row>
      <xdr:rowOff>0</xdr:rowOff>
    </xdr:from>
    <xdr:to>
      <xdr:col>0</xdr:col>
      <xdr:colOff>2316485</xdr:colOff>
      <xdr:row>88</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1430000"/>
          <a:ext cx="2237105"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86</xdr:row>
      <xdr:rowOff>88900</xdr:rowOff>
    </xdr:from>
    <xdr:to>
      <xdr:col>0</xdr:col>
      <xdr:colOff>2320925</xdr:colOff>
      <xdr:row>98</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2852400"/>
          <a:ext cx="2219325" cy="1625600"/>
        </a:xfrm>
        <a:prstGeom prst="rect">
          <a:avLst/>
        </a:prstGeom>
        <a:noFill/>
        <a:ln>
          <a:noFill/>
        </a:ln>
      </xdr:spPr>
    </xdr:pic>
    <xdr:clientData/>
  </xdr:twoCellAnchor>
  <xdr:twoCellAnchor editAs="oneCell">
    <xdr:from>
      <xdr:col>0</xdr:col>
      <xdr:colOff>101600</xdr:colOff>
      <xdr:row>71</xdr:row>
      <xdr:rowOff>0</xdr:rowOff>
    </xdr:from>
    <xdr:to>
      <xdr:col>0</xdr:col>
      <xdr:colOff>2338705</xdr:colOff>
      <xdr:row>82</xdr:row>
      <xdr:rowOff>41910</xdr:rowOff>
    </xdr:to>
    <xdr:pic>
      <xdr:nvPicPr>
        <xdr:cNvPr id="3" name="Picture 2">
          <a:extLst>
            <a:ext uri="{FF2B5EF4-FFF2-40B4-BE49-F238E27FC236}">
              <a16:creationId xmlns:a16="http://schemas.microsoft.com/office/drawing/2014/main" id="{BFC8EE34-E431-4F1D-A59B-EA336A9859C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00" y="10620375"/>
          <a:ext cx="2237105" cy="161353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107950</xdr:colOff>
      <xdr:row>59</xdr:row>
      <xdr:rowOff>95250</xdr:rowOff>
    </xdr:from>
    <xdr:to>
      <xdr:col>1</xdr:col>
      <xdr:colOff>323215</xdr:colOff>
      <xdr:row>71</xdr:row>
      <xdr:rowOff>6350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8953500"/>
          <a:ext cx="2329815" cy="1625600"/>
        </a:xfrm>
        <a:prstGeom prst="rect">
          <a:avLst/>
        </a:prstGeom>
        <a:noFill/>
        <a:ln>
          <a:noFill/>
        </a:ln>
      </xdr:spPr>
    </xdr:pic>
    <xdr:clientData/>
  </xdr:twoCellAnchor>
  <xdr:twoCellAnchor editAs="oneCell">
    <xdr:from>
      <xdr:col>0</xdr:col>
      <xdr:colOff>57150</xdr:colOff>
      <xdr:row>43</xdr:row>
      <xdr:rowOff>101600</xdr:rowOff>
    </xdr:from>
    <xdr:to>
      <xdr:col>1</xdr:col>
      <xdr:colOff>53975</xdr:colOff>
      <xdr:row>55</xdr:row>
      <xdr:rowOff>12700</xdr:rowOff>
    </xdr:to>
    <xdr:pic>
      <xdr:nvPicPr>
        <xdr:cNvPr id="3" name="Picture 2">
          <a:extLst>
            <a:ext uri="{FF2B5EF4-FFF2-40B4-BE49-F238E27FC236}">
              <a16:creationId xmlns:a16="http://schemas.microsoft.com/office/drawing/2014/main" id="{0F206E4B-8AD9-40A5-97B4-9227CF91E81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6673850"/>
          <a:ext cx="2111375" cy="16256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124</xdr:row>
      <xdr:rowOff>107950</xdr:rowOff>
    </xdr:from>
    <xdr:to>
      <xdr:col>0</xdr:col>
      <xdr:colOff>2376805</xdr:colOff>
      <xdr:row>135</xdr:row>
      <xdr:rowOff>72390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8253075"/>
          <a:ext cx="2306955" cy="1536065"/>
        </a:xfrm>
        <a:prstGeom prst="rect">
          <a:avLst/>
        </a:prstGeom>
        <a:noFill/>
        <a:ln>
          <a:noFill/>
        </a:ln>
      </xdr:spPr>
    </xdr:pic>
    <xdr:clientData/>
  </xdr:twoCellAnchor>
  <xdr:twoCellAnchor editAs="oneCell">
    <xdr:from>
      <xdr:col>0</xdr:col>
      <xdr:colOff>57150</xdr:colOff>
      <xdr:row>108</xdr:row>
      <xdr:rowOff>107950</xdr:rowOff>
    </xdr:from>
    <xdr:to>
      <xdr:col>0</xdr:col>
      <xdr:colOff>2364105</xdr:colOff>
      <xdr:row>119</xdr:row>
      <xdr:rowOff>72390</xdr:rowOff>
    </xdr:to>
    <xdr:pic>
      <xdr:nvPicPr>
        <xdr:cNvPr id="3" name="Picture 2">
          <a:extLst>
            <a:ext uri="{FF2B5EF4-FFF2-40B4-BE49-F238E27FC236}">
              <a16:creationId xmlns:a16="http://schemas.microsoft.com/office/drawing/2014/main" id="{49990E78-6EB9-4126-95F6-79967B0C1C9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5967075"/>
          <a:ext cx="2306955" cy="153606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135</xdr:row>
      <xdr:rowOff>63500</xdr:rowOff>
    </xdr:from>
    <xdr:to>
      <xdr:col>0</xdr:col>
      <xdr:colOff>2310765</xdr:colOff>
      <xdr:row>146</xdr:row>
      <xdr:rowOff>16510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942175"/>
          <a:ext cx="2167890" cy="1524635"/>
        </a:xfrm>
        <a:prstGeom prst="rect">
          <a:avLst/>
        </a:prstGeom>
        <a:noFill/>
        <a:ln>
          <a:noFill/>
        </a:ln>
      </xdr:spPr>
    </xdr:pic>
    <xdr:clientData/>
  </xdr:twoCellAnchor>
  <xdr:twoCellAnchor editAs="oneCell">
    <xdr:from>
      <xdr:col>0</xdr:col>
      <xdr:colOff>127000</xdr:colOff>
      <xdr:row>120</xdr:row>
      <xdr:rowOff>31750</xdr:rowOff>
    </xdr:from>
    <xdr:to>
      <xdr:col>0</xdr:col>
      <xdr:colOff>2307590</xdr:colOff>
      <xdr:row>130</xdr:row>
      <xdr:rowOff>125095</xdr:rowOff>
    </xdr:to>
    <xdr:pic>
      <xdr:nvPicPr>
        <xdr:cNvPr id="3" name="Picture 2">
          <a:extLst>
            <a:ext uri="{FF2B5EF4-FFF2-40B4-BE49-F238E27FC236}">
              <a16:creationId xmlns:a16="http://schemas.microsoft.com/office/drawing/2014/main" id="{21FA70A1-B568-45B6-AD49-2EF9088BA6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7767300"/>
          <a:ext cx="2180590" cy="152209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downloadsServlet/pdf/product-labels-jg9o5k7l"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ranklintempletonindia.com/investor/reports"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investor/reports"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investor/reports"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investor/reports"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investor/report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franklintempletonindia.com/downloadsServlet/pdf/product-labels-jg9o5k7l"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investor/repor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5" Type="http://schemas.openxmlformats.org/officeDocument/2006/relationships/printerSettings" Target="../printerSettings/printerSettings31.bin"/><Relationship Id="rId4" Type="http://schemas.openxmlformats.org/officeDocument/2006/relationships/hyperlink" Target="https://www.franklintempletonindia.com/investor/repor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7" Type="http://schemas.openxmlformats.org/officeDocument/2006/relationships/drawing" Target="../drawings/drawing31.xml"/><Relationship Id="rId2" Type="http://schemas.openxmlformats.org/officeDocument/2006/relationships/hyperlink" Target="https://www.franklintempletonindia.com/download/en-in/latest%20updates/189ea834-ae3f-48eb-9d73-a9cc9cd9317e/franklin-templeton-update-on-reliance-broadcast-july-23-2020-kcg9m1gq-en-in.pdf" TargetMode="External"/><Relationship Id="rId1" Type="http://schemas.openxmlformats.org/officeDocument/2006/relationships/hyperlink" Target="https://www.franklintempletonindia.com/investor/reports" TargetMode="External"/><Relationship Id="rId6" Type="http://schemas.openxmlformats.org/officeDocument/2006/relationships/printerSettings" Target="../printerSettings/printerSettings33.bin"/><Relationship Id="rId5" Type="http://schemas.openxmlformats.org/officeDocument/2006/relationships/hyperlink" Target="https://www.franklintempletonindia.com/investor/reports" TargetMode="External"/><Relationship Id="rId4" Type="http://schemas.openxmlformats.org/officeDocument/2006/relationships/hyperlink" Target="https://www.franklintempletonindia.com/investor/reports"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32.xml"/><Relationship Id="rId5" Type="http://schemas.openxmlformats.org/officeDocument/2006/relationships/printerSettings" Target="../printerSettings/printerSettings36.bin"/><Relationship Id="rId4" Type="http://schemas.openxmlformats.org/officeDocument/2006/relationships/hyperlink" Target="https://www.franklintempletonindia.com/investor/report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40"/>
  <sheetViews>
    <sheetView tabSelected="1" workbookViewId="0">
      <selection sqref="A1:G1"/>
    </sheetView>
  </sheetViews>
  <sheetFormatPr defaultColWidth="9.28515625" defaultRowHeight="11.25" x14ac:dyDescent="0.2"/>
  <cols>
    <col min="1" max="1" width="38.7109375" style="7" bestFit="1" customWidth="1"/>
    <col min="2" max="2" width="50.5703125" style="7" bestFit="1" customWidth="1"/>
    <col min="3" max="3" width="24.7109375" style="7" bestFit="1" customWidth="1"/>
    <col min="4" max="4" width="15.5703125" style="7" bestFit="1" customWidth="1"/>
    <col min="5" max="5" width="23.28515625" style="10" customWidth="1"/>
    <col min="6" max="6" width="13.5703125" style="11" bestFit="1" customWidth="1"/>
    <col min="7" max="7" width="12.28515625" style="10" customWidth="1"/>
    <col min="8" max="16384" width="9.28515625" style="7"/>
  </cols>
  <sheetData>
    <row r="1" spans="1:9" s="1" customFormat="1" ht="15" x14ac:dyDescent="0.2">
      <c r="A1" s="79" t="s">
        <v>822</v>
      </c>
      <c r="B1" s="80"/>
      <c r="C1" s="80"/>
      <c r="D1" s="80"/>
      <c r="E1" s="80"/>
      <c r="F1" s="80"/>
      <c r="G1" s="80"/>
    </row>
    <row r="2" spans="1:9" s="1" customFormat="1" ht="12" x14ac:dyDescent="0.2">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32</v>
      </c>
      <c r="D4" s="13" t="s">
        <v>1</v>
      </c>
      <c r="E4" s="54"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823</v>
      </c>
      <c r="B7" s="21" t="s">
        <v>824</v>
      </c>
      <c r="C7" s="21" t="s">
        <v>75</v>
      </c>
      <c r="D7" s="24">
        <v>700</v>
      </c>
      <c r="E7" s="22">
        <v>7574.8359725999999</v>
      </c>
      <c r="F7" s="23">
        <v>4.41897717101961</v>
      </c>
      <c r="G7" s="22">
        <v>7.3013000000000003</v>
      </c>
    </row>
    <row r="8" spans="1:9" x14ac:dyDescent="0.2">
      <c r="A8" s="21" t="s">
        <v>825</v>
      </c>
      <c r="B8" s="21" t="s">
        <v>826</v>
      </c>
      <c r="C8" s="21" t="s">
        <v>827</v>
      </c>
      <c r="D8" s="24">
        <v>650</v>
      </c>
      <c r="E8" s="22">
        <v>7006.3781369999997</v>
      </c>
      <c r="F8" s="23">
        <v>4.0873525381839801</v>
      </c>
      <c r="G8" s="22">
        <v>6.9999000000000002</v>
      </c>
    </row>
    <row r="9" spans="1:9" x14ac:dyDescent="0.2">
      <c r="A9" s="21" t="s">
        <v>828</v>
      </c>
      <c r="B9" s="21" t="s">
        <v>829</v>
      </c>
      <c r="C9" s="21" t="s">
        <v>75</v>
      </c>
      <c r="D9" s="24">
        <v>600</v>
      </c>
      <c r="E9" s="22">
        <v>6261.8037533999996</v>
      </c>
      <c r="F9" s="23">
        <v>3.65298574593184</v>
      </c>
      <c r="G9" s="22">
        <v>7.1849999999999996</v>
      </c>
    </row>
    <row r="10" spans="1:9" x14ac:dyDescent="0.2">
      <c r="A10" s="21" t="s">
        <v>830</v>
      </c>
      <c r="B10" s="21" t="s">
        <v>831</v>
      </c>
      <c r="C10" s="21" t="s">
        <v>832</v>
      </c>
      <c r="D10" s="24">
        <v>400</v>
      </c>
      <c r="E10" s="22">
        <v>4259.1287123000002</v>
      </c>
      <c r="F10" s="23">
        <v>2.4846732808694401</v>
      </c>
      <c r="G10" s="22">
        <v>7.5846999999999998</v>
      </c>
    </row>
    <row r="11" spans="1:9" x14ac:dyDescent="0.2">
      <c r="A11" s="21" t="s">
        <v>833</v>
      </c>
      <c r="B11" s="21" t="s">
        <v>834</v>
      </c>
      <c r="C11" s="21" t="s">
        <v>75</v>
      </c>
      <c r="D11" s="24">
        <v>350</v>
      </c>
      <c r="E11" s="22">
        <v>3634.2528562000002</v>
      </c>
      <c r="F11" s="23">
        <v>2.1201357314339702</v>
      </c>
      <c r="G11" s="22">
        <v>7.2047999999999996</v>
      </c>
    </row>
    <row r="12" spans="1:9" x14ac:dyDescent="0.2">
      <c r="A12" s="20" t="s">
        <v>26</v>
      </c>
      <c r="B12" s="20"/>
      <c r="C12" s="20"/>
      <c r="D12" s="20"/>
      <c r="E12" s="25">
        <f>SUM(E6:E11)</f>
        <v>28736.399431500002</v>
      </c>
      <c r="F12" s="26">
        <f>SUM(F6:F11)</f>
        <v>16.76412446743884</v>
      </c>
      <c r="G12" s="25"/>
      <c r="H12" s="14"/>
      <c r="I12" s="14"/>
    </row>
    <row r="13" spans="1:9" x14ac:dyDescent="0.2">
      <c r="A13" s="21"/>
      <c r="B13" s="21"/>
      <c r="C13" s="21"/>
      <c r="D13" s="21"/>
      <c r="E13" s="22"/>
      <c r="F13" s="23"/>
      <c r="G13" s="22"/>
    </row>
    <row r="14" spans="1:9" x14ac:dyDescent="0.2">
      <c r="A14" s="20" t="s">
        <v>44</v>
      </c>
      <c r="B14" s="21"/>
      <c r="C14" s="21"/>
      <c r="D14" s="21"/>
      <c r="E14" s="22"/>
      <c r="F14" s="23"/>
      <c r="G14" s="22"/>
    </row>
    <row r="15" spans="1:9" x14ac:dyDescent="0.2">
      <c r="A15" s="20" t="s">
        <v>45</v>
      </c>
      <c r="B15" s="21"/>
      <c r="C15" s="21"/>
      <c r="D15" s="21"/>
      <c r="E15" s="22"/>
      <c r="F15" s="23"/>
      <c r="G15" s="22"/>
    </row>
    <row r="16" spans="1:9" x14ac:dyDescent="0.2">
      <c r="A16" s="21" t="s">
        <v>835</v>
      </c>
      <c r="B16" s="21" t="s">
        <v>836</v>
      </c>
      <c r="C16" s="21" t="s">
        <v>50</v>
      </c>
      <c r="D16" s="24">
        <v>1500</v>
      </c>
      <c r="E16" s="22">
        <v>7491.81</v>
      </c>
      <c r="F16" s="23">
        <v>4.3705418149474502</v>
      </c>
      <c r="G16" s="22">
        <v>6.6502999999999997</v>
      </c>
    </row>
    <row r="17" spans="1:9" x14ac:dyDescent="0.2">
      <c r="A17" s="21" t="s">
        <v>837</v>
      </c>
      <c r="B17" s="21" t="s">
        <v>838</v>
      </c>
      <c r="C17" s="21" t="s">
        <v>50</v>
      </c>
      <c r="D17" s="24">
        <v>1500</v>
      </c>
      <c r="E17" s="22">
        <v>7489.0874999999996</v>
      </c>
      <c r="F17" s="23">
        <v>4.3689535739094101</v>
      </c>
      <c r="G17" s="22">
        <v>6.6481000000000003</v>
      </c>
    </row>
    <row r="18" spans="1:9" x14ac:dyDescent="0.2">
      <c r="A18" s="21" t="s">
        <v>839</v>
      </c>
      <c r="B18" s="21" t="s">
        <v>840</v>
      </c>
      <c r="C18" s="21" t="s">
        <v>50</v>
      </c>
      <c r="D18" s="24">
        <v>1000</v>
      </c>
      <c r="E18" s="22">
        <v>4933.3050000000003</v>
      </c>
      <c r="F18" s="23">
        <v>2.8779715166814599</v>
      </c>
      <c r="G18" s="22">
        <v>6.9500999999999999</v>
      </c>
    </row>
    <row r="19" spans="1:9" x14ac:dyDescent="0.2">
      <c r="A19" s="21" t="s">
        <v>841</v>
      </c>
      <c r="B19" s="21" t="s">
        <v>842</v>
      </c>
      <c r="C19" s="21" t="s">
        <v>49</v>
      </c>
      <c r="D19" s="24">
        <v>500</v>
      </c>
      <c r="E19" s="22">
        <v>2494.0500000000002</v>
      </c>
      <c r="F19" s="23">
        <v>1.4549688010734001</v>
      </c>
      <c r="G19" s="22">
        <v>6.6981999999999999</v>
      </c>
    </row>
    <row r="20" spans="1:9" x14ac:dyDescent="0.2">
      <c r="A20" s="21" t="s">
        <v>843</v>
      </c>
      <c r="B20" s="21" t="s">
        <v>844</v>
      </c>
      <c r="C20" s="21" t="s">
        <v>49</v>
      </c>
      <c r="D20" s="24">
        <v>500</v>
      </c>
      <c r="E20" s="22">
        <v>2489.9450000000002</v>
      </c>
      <c r="F20" s="23">
        <v>1.45257404277729</v>
      </c>
      <c r="G20" s="22">
        <v>6.6997999999999998</v>
      </c>
    </row>
    <row r="21" spans="1:9" x14ac:dyDescent="0.2">
      <c r="A21" s="20" t="s">
        <v>26</v>
      </c>
      <c r="B21" s="20"/>
      <c r="C21" s="20"/>
      <c r="D21" s="20"/>
      <c r="E21" s="25">
        <f>SUM(E15:E20)</f>
        <v>24898.197499999998</v>
      </c>
      <c r="F21" s="26">
        <f>SUM(F15:F20)</f>
        <v>14.525009749389008</v>
      </c>
      <c r="G21" s="25"/>
      <c r="H21" s="14"/>
      <c r="I21" s="14"/>
    </row>
    <row r="22" spans="1:9" x14ac:dyDescent="0.2">
      <c r="A22" s="21"/>
      <c r="B22" s="21"/>
      <c r="C22" s="21"/>
      <c r="D22" s="21"/>
      <c r="E22" s="22"/>
      <c r="F22" s="23"/>
      <c r="G22" s="22"/>
    </row>
    <row r="23" spans="1:9" x14ac:dyDescent="0.2">
      <c r="A23" s="20" t="s">
        <v>54</v>
      </c>
      <c r="B23" s="21"/>
      <c r="C23" s="21"/>
      <c r="D23" s="21"/>
      <c r="E23" s="22"/>
      <c r="F23" s="23"/>
      <c r="G23" s="22"/>
    </row>
    <row r="24" spans="1:9" x14ac:dyDescent="0.2">
      <c r="A24" s="21" t="s">
        <v>845</v>
      </c>
      <c r="B24" s="21" t="s">
        <v>846</v>
      </c>
      <c r="C24" s="21" t="s">
        <v>46</v>
      </c>
      <c r="D24" s="24">
        <v>1500</v>
      </c>
      <c r="E24" s="22">
        <v>7469.9025000000001</v>
      </c>
      <c r="F24" s="23">
        <v>4.3577615062088499</v>
      </c>
      <c r="G24" s="22">
        <v>6.6848000000000001</v>
      </c>
    </row>
    <row r="25" spans="1:9" x14ac:dyDescent="0.2">
      <c r="A25" s="21" t="s">
        <v>847</v>
      </c>
      <c r="B25" s="21" t="s">
        <v>848</v>
      </c>
      <c r="C25" s="21" t="s">
        <v>49</v>
      </c>
      <c r="D25" s="24">
        <v>1500</v>
      </c>
      <c r="E25" s="22">
        <v>7463.5874999999996</v>
      </c>
      <c r="F25" s="23">
        <v>4.3540774870517396</v>
      </c>
      <c r="G25" s="22">
        <v>6.8495999999999997</v>
      </c>
    </row>
    <row r="26" spans="1:9" x14ac:dyDescent="0.2">
      <c r="A26" s="21" t="s">
        <v>849</v>
      </c>
      <c r="B26" s="21" t="s">
        <v>850</v>
      </c>
      <c r="C26" s="21" t="s">
        <v>49</v>
      </c>
      <c r="D26" s="24">
        <v>1200</v>
      </c>
      <c r="E26" s="22">
        <v>5904.6239999999998</v>
      </c>
      <c r="F26" s="23">
        <v>3.4446156661130298</v>
      </c>
      <c r="G26" s="22">
        <v>7.1898999999999997</v>
      </c>
    </row>
    <row r="27" spans="1:9" x14ac:dyDescent="0.2">
      <c r="A27" s="21" t="s">
        <v>851</v>
      </c>
      <c r="B27" s="21" t="s">
        <v>852</v>
      </c>
      <c r="C27" s="21" t="s">
        <v>50</v>
      </c>
      <c r="D27" s="24">
        <v>1000</v>
      </c>
      <c r="E27" s="22">
        <v>4994.5050000000001</v>
      </c>
      <c r="F27" s="23">
        <v>2.9136741251398699</v>
      </c>
      <c r="G27" s="22">
        <v>6.6959999999999997</v>
      </c>
    </row>
    <row r="28" spans="1:9" x14ac:dyDescent="0.2">
      <c r="A28" s="21" t="s">
        <v>853</v>
      </c>
      <c r="B28" s="21" t="s">
        <v>854</v>
      </c>
      <c r="C28" s="21" t="s">
        <v>53</v>
      </c>
      <c r="D28" s="24">
        <v>1000</v>
      </c>
      <c r="E28" s="22">
        <v>4993.54</v>
      </c>
      <c r="F28" s="23">
        <v>2.9131111673431</v>
      </c>
      <c r="G28" s="22">
        <v>6.7455999999999996</v>
      </c>
    </row>
    <row r="29" spans="1:9" x14ac:dyDescent="0.2">
      <c r="A29" s="21" t="s">
        <v>855</v>
      </c>
      <c r="B29" s="21" t="s">
        <v>856</v>
      </c>
      <c r="C29" s="21" t="s">
        <v>50</v>
      </c>
      <c r="D29" s="24">
        <v>1000</v>
      </c>
      <c r="E29" s="22">
        <v>4979.1400000000003</v>
      </c>
      <c r="F29" s="23">
        <v>2.9047105535881799</v>
      </c>
      <c r="G29" s="22">
        <v>6.9507000000000003</v>
      </c>
    </row>
    <row r="30" spans="1:9" x14ac:dyDescent="0.2">
      <c r="A30" s="21" t="s">
        <v>857</v>
      </c>
      <c r="B30" s="21" t="s">
        <v>858</v>
      </c>
      <c r="C30" s="21" t="s">
        <v>49</v>
      </c>
      <c r="D30" s="24">
        <v>1000</v>
      </c>
      <c r="E30" s="22">
        <v>4972.6400000000003</v>
      </c>
      <c r="F30" s="23">
        <v>2.9009186098793598</v>
      </c>
      <c r="G30" s="22">
        <v>6.9250999999999996</v>
      </c>
    </row>
    <row r="31" spans="1:9" x14ac:dyDescent="0.2">
      <c r="A31" s="21" t="s">
        <v>859</v>
      </c>
      <c r="B31" s="21" t="s">
        <v>860</v>
      </c>
      <c r="C31" s="21" t="s">
        <v>50</v>
      </c>
      <c r="D31" s="24">
        <v>1000</v>
      </c>
      <c r="E31" s="22">
        <v>4948.03</v>
      </c>
      <c r="F31" s="23">
        <v>2.8865617276218201</v>
      </c>
      <c r="G31" s="22">
        <v>7.0997000000000003</v>
      </c>
    </row>
    <row r="32" spans="1:9" x14ac:dyDescent="0.2">
      <c r="A32" s="21" t="s">
        <v>861</v>
      </c>
      <c r="B32" s="21" t="s">
        <v>862</v>
      </c>
      <c r="C32" s="21" t="s">
        <v>50</v>
      </c>
      <c r="D32" s="24">
        <v>1000</v>
      </c>
      <c r="E32" s="22">
        <v>4921.5</v>
      </c>
      <c r="F32" s="23">
        <v>2.8710847635302899</v>
      </c>
      <c r="G32" s="22">
        <v>7.0998999999999999</v>
      </c>
    </row>
    <row r="33" spans="1:9" x14ac:dyDescent="0.2">
      <c r="A33" s="21" t="s">
        <v>863</v>
      </c>
      <c r="B33" s="21" t="s">
        <v>864</v>
      </c>
      <c r="C33" s="21" t="s">
        <v>46</v>
      </c>
      <c r="D33" s="24">
        <v>500</v>
      </c>
      <c r="E33" s="22">
        <v>2497.1875</v>
      </c>
      <c r="F33" s="23">
        <v>1.45679914313285</v>
      </c>
      <c r="G33" s="22">
        <v>6.8514999999999997</v>
      </c>
    </row>
    <row r="34" spans="1:9" x14ac:dyDescent="0.2">
      <c r="A34" s="21" t="s">
        <v>865</v>
      </c>
      <c r="B34" s="21" t="s">
        <v>866</v>
      </c>
      <c r="C34" s="21" t="s">
        <v>46</v>
      </c>
      <c r="D34" s="24">
        <v>500</v>
      </c>
      <c r="E34" s="22">
        <v>2489.9074999999998</v>
      </c>
      <c r="F34" s="23">
        <v>1.45255216617897</v>
      </c>
      <c r="G34" s="22">
        <v>6.7248999999999999</v>
      </c>
    </row>
    <row r="35" spans="1:9" x14ac:dyDescent="0.2">
      <c r="A35" s="20" t="s">
        <v>26</v>
      </c>
      <c r="B35" s="20"/>
      <c r="C35" s="20"/>
      <c r="D35" s="20"/>
      <c r="E35" s="25">
        <f>SUM(E23:E34)</f>
        <v>55634.564000000006</v>
      </c>
      <c r="F35" s="26">
        <f>SUM(F23:F34)</f>
        <v>32.455866915788064</v>
      </c>
      <c r="G35" s="25"/>
      <c r="H35" s="14"/>
      <c r="I35" s="14"/>
    </row>
    <row r="36" spans="1:9" x14ac:dyDescent="0.2">
      <c r="A36" s="21"/>
      <c r="B36" s="21"/>
      <c r="C36" s="21"/>
      <c r="D36" s="21"/>
      <c r="E36" s="22"/>
      <c r="F36" s="23"/>
      <c r="G36" s="22"/>
    </row>
    <row r="37" spans="1:9" x14ac:dyDescent="0.2">
      <c r="A37" s="20" t="s">
        <v>867</v>
      </c>
      <c r="B37" s="21"/>
      <c r="C37" s="21"/>
      <c r="D37" s="21"/>
      <c r="E37" s="22"/>
      <c r="F37" s="23"/>
      <c r="G37" s="22"/>
    </row>
    <row r="38" spans="1:9" x14ac:dyDescent="0.2">
      <c r="A38" s="21" t="s">
        <v>868</v>
      </c>
      <c r="B38" s="21" t="s">
        <v>869</v>
      </c>
      <c r="C38" s="21" t="s">
        <v>64</v>
      </c>
      <c r="D38" s="24">
        <v>7500000</v>
      </c>
      <c r="E38" s="22">
        <v>7404.6075000000001</v>
      </c>
      <c r="F38" s="23">
        <v>4.3196699732138804</v>
      </c>
      <c r="G38" s="22">
        <v>6.7175000000000002</v>
      </c>
    </row>
    <row r="39" spans="1:9" x14ac:dyDescent="0.2">
      <c r="A39" s="21" t="s">
        <v>870</v>
      </c>
      <c r="B39" s="21" t="s">
        <v>871</v>
      </c>
      <c r="C39" s="21" t="s">
        <v>64</v>
      </c>
      <c r="D39" s="24">
        <v>7500000</v>
      </c>
      <c r="E39" s="22">
        <v>7394.7</v>
      </c>
      <c r="F39" s="23">
        <v>4.3138901759377104</v>
      </c>
      <c r="G39" s="22">
        <v>6.7500999999999998</v>
      </c>
    </row>
    <row r="40" spans="1:9" x14ac:dyDescent="0.2">
      <c r="A40" s="21" t="s">
        <v>872</v>
      </c>
      <c r="B40" s="21" t="s">
        <v>873</v>
      </c>
      <c r="C40" s="21" t="s">
        <v>64</v>
      </c>
      <c r="D40" s="24">
        <v>7500000</v>
      </c>
      <c r="E40" s="22">
        <v>7375.6724999999997</v>
      </c>
      <c r="F40" s="23">
        <v>4.3027899899500897</v>
      </c>
      <c r="G40" s="22">
        <v>6.7610999999999999</v>
      </c>
    </row>
    <row r="41" spans="1:9" x14ac:dyDescent="0.2">
      <c r="A41" s="21" t="s">
        <v>874</v>
      </c>
      <c r="B41" s="21" t="s">
        <v>875</v>
      </c>
      <c r="C41" s="21" t="s">
        <v>64</v>
      </c>
      <c r="D41" s="24">
        <v>5000000</v>
      </c>
      <c r="E41" s="22">
        <v>5000</v>
      </c>
      <c r="F41" s="23">
        <v>2.91687977601371</v>
      </c>
      <c r="G41" s="22">
        <v>6.4404000000000003</v>
      </c>
    </row>
    <row r="42" spans="1:9" x14ac:dyDescent="0.2">
      <c r="A42" s="21" t="s">
        <v>876</v>
      </c>
      <c r="B42" s="21" t="s">
        <v>877</v>
      </c>
      <c r="C42" s="21" t="s">
        <v>64</v>
      </c>
      <c r="D42" s="24">
        <v>5000000</v>
      </c>
      <c r="E42" s="22">
        <v>4981.6049999999996</v>
      </c>
      <c r="F42" s="23">
        <v>2.9061485753177498</v>
      </c>
      <c r="G42" s="22">
        <v>6.4188999999999998</v>
      </c>
    </row>
    <row r="43" spans="1:9" x14ac:dyDescent="0.2">
      <c r="A43" s="20" t="s">
        <v>26</v>
      </c>
      <c r="B43" s="20"/>
      <c r="C43" s="20"/>
      <c r="D43" s="20"/>
      <c r="E43" s="25">
        <f>SUM(E37:E42)</f>
        <v>32156.584999999999</v>
      </c>
      <c r="F43" s="26">
        <f>SUM(F37:F42)</f>
        <v>18.759378490433139</v>
      </c>
      <c r="G43" s="25"/>
      <c r="H43" s="14"/>
      <c r="I43" s="14"/>
    </row>
    <row r="44" spans="1:9" x14ac:dyDescent="0.2">
      <c r="A44" s="21"/>
      <c r="B44" s="21"/>
      <c r="C44" s="21"/>
      <c r="D44" s="21"/>
      <c r="E44" s="22"/>
      <c r="F44" s="23"/>
      <c r="G44" s="22"/>
    </row>
    <row r="45" spans="1:9" x14ac:dyDescent="0.2">
      <c r="A45" s="20" t="s">
        <v>29</v>
      </c>
      <c r="B45" s="20"/>
      <c r="C45" s="20"/>
      <c r="D45" s="20"/>
      <c r="E45" s="25">
        <f>E12+E21+E35+E43</f>
        <v>141425.74593149999</v>
      </c>
      <c r="F45" s="26">
        <f>F12+F21+F35+F43</f>
        <v>82.504379623049047</v>
      </c>
      <c r="G45" s="25"/>
      <c r="H45" s="14"/>
      <c r="I45" s="14"/>
    </row>
    <row r="46" spans="1:9" x14ac:dyDescent="0.2">
      <c r="A46" s="20"/>
      <c r="B46" s="20"/>
      <c r="C46" s="20"/>
      <c r="D46" s="20"/>
      <c r="E46" s="25"/>
      <c r="F46" s="26"/>
      <c r="G46" s="25"/>
      <c r="H46" s="14"/>
      <c r="I46" s="14"/>
    </row>
    <row r="47" spans="1:9" x14ac:dyDescent="0.2">
      <c r="A47" s="20" t="s">
        <v>31</v>
      </c>
      <c r="B47" s="20"/>
      <c r="C47" s="20"/>
      <c r="D47" s="20"/>
      <c r="E47" s="25">
        <f>E49-(E12+E21+E35+E43)</f>
        <v>29990.300801600009</v>
      </c>
      <c r="F47" s="26">
        <f>F49-(F12+F21+F35+F43)</f>
        <v>17.495620376950953</v>
      </c>
      <c r="G47" s="25"/>
      <c r="H47" s="14"/>
      <c r="I47" s="14"/>
    </row>
    <row r="48" spans="1:9" x14ac:dyDescent="0.2">
      <c r="A48" s="20"/>
      <c r="B48" s="20"/>
      <c r="C48" s="20"/>
      <c r="D48" s="20"/>
      <c r="E48" s="25"/>
      <c r="F48" s="26"/>
      <c r="G48" s="25"/>
      <c r="H48" s="14"/>
      <c r="I48" s="14"/>
    </row>
    <row r="49" spans="1:9" x14ac:dyDescent="0.2">
      <c r="A49" s="27" t="s">
        <v>30</v>
      </c>
      <c r="B49" s="27"/>
      <c r="C49" s="27"/>
      <c r="D49" s="27"/>
      <c r="E49" s="28">
        <v>171416.0467331</v>
      </c>
      <c r="F49" s="29">
        <v>100</v>
      </c>
      <c r="G49" s="28"/>
      <c r="H49" s="14"/>
      <c r="I49" s="14"/>
    </row>
    <row r="51" spans="1:9" x14ac:dyDescent="0.2">
      <c r="A51" s="14" t="s">
        <v>57</v>
      </c>
    </row>
    <row r="52" spans="1:9" x14ac:dyDescent="0.2">
      <c r="A52" s="14" t="s">
        <v>33</v>
      </c>
    </row>
    <row r="54" spans="1:9" x14ac:dyDescent="0.2">
      <c r="A54" s="14" t="s">
        <v>34</v>
      </c>
    </row>
    <row r="55" spans="1:9" x14ac:dyDescent="0.2">
      <c r="A55" s="14" t="s">
        <v>35</v>
      </c>
    </row>
    <row r="56" spans="1:9" x14ac:dyDescent="0.2">
      <c r="A56" s="14" t="s">
        <v>36</v>
      </c>
      <c r="B56" s="14"/>
      <c r="C56" s="30" t="s">
        <v>38</v>
      </c>
      <c r="D56" s="14" t="s">
        <v>37</v>
      </c>
    </row>
    <row r="57" spans="1:9" x14ac:dyDescent="0.2">
      <c r="A57" s="7" t="s">
        <v>878</v>
      </c>
      <c r="C57" s="31">
        <v>5028.8572999999997</v>
      </c>
      <c r="D57" s="31">
        <v>5181.8267999999998</v>
      </c>
    </row>
    <row r="58" spans="1:9" x14ac:dyDescent="0.2">
      <c r="A58" s="7" t="s">
        <v>879</v>
      </c>
      <c r="C58" s="31">
        <v>1509.5581999999999</v>
      </c>
      <c r="D58" s="31">
        <v>1509.3204000000001</v>
      </c>
    </row>
    <row r="59" spans="1:9" x14ac:dyDescent="0.2">
      <c r="A59" s="7" t="s">
        <v>880</v>
      </c>
      <c r="C59" s="31">
        <v>1244.9414999999999</v>
      </c>
      <c r="D59" s="31">
        <v>1244.876</v>
      </c>
    </row>
    <row r="60" spans="1:9" x14ac:dyDescent="0.2">
      <c r="A60" s="7" t="s">
        <v>881</v>
      </c>
      <c r="C60" s="31">
        <v>1000</v>
      </c>
      <c r="D60" s="31">
        <v>1000</v>
      </c>
    </row>
    <row r="61" spans="1:9" x14ac:dyDescent="0.2">
      <c r="A61" s="7" t="s">
        <v>882</v>
      </c>
      <c r="C61" s="31">
        <v>1055.287</v>
      </c>
      <c r="D61" s="31">
        <v>1055.2342000000001</v>
      </c>
    </row>
    <row r="62" spans="1:9" x14ac:dyDescent="0.2">
      <c r="A62" s="7" t="s">
        <v>883</v>
      </c>
      <c r="C62" s="31">
        <v>3286.5963000000002</v>
      </c>
      <c r="D62" s="31">
        <v>3397.6169</v>
      </c>
    </row>
    <row r="63" spans="1:9" x14ac:dyDescent="0.2">
      <c r="A63" s="7" t="s">
        <v>884</v>
      </c>
      <c r="C63" s="31">
        <v>1000</v>
      </c>
      <c r="D63" s="31">
        <v>1000</v>
      </c>
    </row>
    <row r="64" spans="1:9" x14ac:dyDescent="0.2">
      <c r="A64" s="7" t="s">
        <v>885</v>
      </c>
      <c r="C64" s="31">
        <v>1022.5086</v>
      </c>
      <c r="D64" s="31">
        <v>1022.7101</v>
      </c>
    </row>
    <row r="65" spans="1:4" x14ac:dyDescent="0.2">
      <c r="A65" s="7" t="s">
        <v>886</v>
      </c>
      <c r="C65" s="31">
        <v>3307.7658000000001</v>
      </c>
      <c r="D65" s="31">
        <v>3420.7984999999999</v>
      </c>
    </row>
    <row r="66" spans="1:4" x14ac:dyDescent="0.2">
      <c r="A66" s="7" t="s">
        <v>887</v>
      </c>
      <c r="C66" s="31">
        <v>1001.7308</v>
      </c>
      <c r="D66" s="31">
        <v>1001.6033</v>
      </c>
    </row>
    <row r="67" spans="1:4" x14ac:dyDescent="0.2">
      <c r="A67" s="7" t="s">
        <v>888</v>
      </c>
      <c r="C67" s="31">
        <v>1021.9791</v>
      </c>
      <c r="D67" s="31">
        <v>1021.9254</v>
      </c>
    </row>
    <row r="68" spans="1:4" x14ac:dyDescent="0.2">
      <c r="A68" s="7" t="s">
        <v>889</v>
      </c>
      <c r="C68" s="31">
        <v>13.9628</v>
      </c>
      <c r="D68" s="31">
        <v>14.439299999999999</v>
      </c>
    </row>
    <row r="69" spans="1:4" x14ac:dyDescent="0.2">
      <c r="A69" s="7" t="s">
        <v>890</v>
      </c>
      <c r="C69" s="31">
        <v>13.9628</v>
      </c>
      <c r="D69" s="31">
        <v>14.439299999999999</v>
      </c>
    </row>
    <row r="70" spans="1:4" x14ac:dyDescent="0.2">
      <c r="A70" s="7" t="s">
        <v>891</v>
      </c>
      <c r="C70" s="31">
        <v>10</v>
      </c>
      <c r="D70" s="31">
        <v>10</v>
      </c>
    </row>
    <row r="71" spans="1:4" x14ac:dyDescent="0.2">
      <c r="A71" s="7" t="s">
        <v>892</v>
      </c>
      <c r="C71" s="31">
        <v>10</v>
      </c>
      <c r="D71" s="31">
        <v>10</v>
      </c>
    </row>
    <row r="73" spans="1:4" x14ac:dyDescent="0.2">
      <c r="A73" s="14" t="s">
        <v>40</v>
      </c>
    </row>
    <row r="74" spans="1:4" x14ac:dyDescent="0.2">
      <c r="A74" s="81" t="s">
        <v>58</v>
      </c>
      <c r="B74" s="82"/>
      <c r="C74" s="34" t="s">
        <v>59</v>
      </c>
    </row>
    <row r="75" spans="1:4" x14ac:dyDescent="0.2">
      <c r="A75" s="77" t="s">
        <v>879</v>
      </c>
      <c r="B75" s="78"/>
      <c r="C75" s="35">
        <v>45.474287150000002</v>
      </c>
    </row>
    <row r="76" spans="1:4" x14ac:dyDescent="0.2">
      <c r="A76" s="77" t="s">
        <v>880</v>
      </c>
      <c r="B76" s="78"/>
      <c r="C76" s="35">
        <v>37.372335749999998</v>
      </c>
    </row>
    <row r="77" spans="1:4" x14ac:dyDescent="0.2">
      <c r="A77" s="77" t="s">
        <v>881</v>
      </c>
      <c r="B77" s="78"/>
      <c r="C77" s="35">
        <v>31.208391670000001</v>
      </c>
    </row>
    <row r="78" spans="1:4" x14ac:dyDescent="0.2">
      <c r="A78" s="77" t="s">
        <v>882</v>
      </c>
      <c r="B78" s="78"/>
      <c r="C78" s="35">
        <v>33.147847300000002</v>
      </c>
    </row>
    <row r="79" spans="1:4" x14ac:dyDescent="0.2">
      <c r="A79" s="77" t="s">
        <v>884</v>
      </c>
      <c r="B79" s="78"/>
      <c r="C79" s="35">
        <v>33.210193920000002</v>
      </c>
    </row>
    <row r="80" spans="1:4" x14ac:dyDescent="0.2">
      <c r="A80" s="77" t="s">
        <v>885</v>
      </c>
      <c r="B80" s="78"/>
      <c r="C80" s="35">
        <v>33.770202449999999</v>
      </c>
    </row>
    <row r="81" spans="1:5" x14ac:dyDescent="0.2">
      <c r="A81" s="77" t="s">
        <v>887</v>
      </c>
      <c r="B81" s="78"/>
      <c r="C81" s="35">
        <v>33.740182730000001</v>
      </c>
    </row>
    <row r="82" spans="1:5" x14ac:dyDescent="0.2">
      <c r="A82" s="77" t="s">
        <v>888</v>
      </c>
      <c r="B82" s="78"/>
      <c r="C82" s="35">
        <v>34.356719329999997</v>
      </c>
    </row>
    <row r="83" spans="1:5" x14ac:dyDescent="0.2">
      <c r="A83" s="7" t="s">
        <v>60</v>
      </c>
    </row>
    <row r="84" spans="1:5" x14ac:dyDescent="0.2">
      <c r="A84" s="7" t="s">
        <v>39</v>
      </c>
    </row>
    <row r="86" spans="1:5" x14ac:dyDescent="0.2">
      <c r="A86" s="14" t="s">
        <v>893</v>
      </c>
      <c r="D86" s="32">
        <v>8.9541959578690794E-2</v>
      </c>
      <c r="E86" s="10" t="s">
        <v>42</v>
      </c>
    </row>
    <row r="88" spans="1:5" x14ac:dyDescent="0.2">
      <c r="A88" s="14" t="s">
        <v>814</v>
      </c>
      <c r="D88" s="30" t="s">
        <v>41</v>
      </c>
    </row>
    <row r="90" spans="1:5" x14ac:dyDescent="0.2">
      <c r="A90" s="14" t="s">
        <v>894</v>
      </c>
    </row>
    <row r="92" spans="1:5" x14ac:dyDescent="0.2">
      <c r="A92" s="51" t="s">
        <v>785</v>
      </c>
    </row>
    <row r="93" spans="1:5" x14ac:dyDescent="0.2">
      <c r="A93" s="53"/>
    </row>
    <row r="94" spans="1:5" x14ac:dyDescent="0.2">
      <c r="A94" s="53"/>
    </row>
    <row r="95" spans="1:5" x14ac:dyDescent="0.2">
      <c r="A95" s="53"/>
    </row>
    <row r="96" spans="1:5"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1" t="s">
        <v>895</v>
      </c>
    </row>
    <row r="107" spans="1:1" x14ac:dyDescent="0.2">
      <c r="A107" s="53"/>
    </row>
    <row r="108" spans="1:1" x14ac:dyDescent="0.2">
      <c r="A108" s="51" t="s">
        <v>1172</v>
      </c>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3" spans="1:1" x14ac:dyDescent="0.2">
      <c r="A123" s="51" t="s">
        <v>896</v>
      </c>
    </row>
    <row r="124" spans="1:1" x14ac:dyDescent="0.2">
      <c r="A124" s="53"/>
    </row>
    <row r="125" spans="1:1" x14ac:dyDescent="0.2">
      <c r="A125" s="51" t="s">
        <v>1173</v>
      </c>
    </row>
    <row r="126" spans="1:1" x14ac:dyDescent="0.2">
      <c r="A126" s="53"/>
    </row>
    <row r="127" spans="1:1" x14ac:dyDescent="0.2">
      <c r="A127" s="53"/>
    </row>
    <row r="128" spans="1:1"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3"/>
    </row>
    <row r="140" spans="1:1" x14ac:dyDescent="0.2">
      <c r="A140" s="52"/>
    </row>
  </sheetData>
  <mergeCells count="10">
    <mergeCell ref="A79:B79"/>
    <mergeCell ref="A80:B80"/>
    <mergeCell ref="A81:B81"/>
    <mergeCell ref="A82:B82"/>
    <mergeCell ref="A1:G1"/>
    <mergeCell ref="A74:B74"/>
    <mergeCell ref="A75:B75"/>
    <mergeCell ref="A76:B76"/>
    <mergeCell ref="A77:B77"/>
    <mergeCell ref="A78:B78"/>
  </mergeCells>
  <conditionalFormatting sqref="F2:F3">
    <cfRule type="cellIs" dxfId="80" priority="2" stopIfTrue="1" operator="between">
      <formula>0.009</formula>
      <formula>-0.009</formula>
    </cfRule>
  </conditionalFormatting>
  <conditionalFormatting sqref="F5:F65536">
    <cfRule type="cellIs" dxfId="7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952"/>
  <sheetViews>
    <sheetView workbookViewId="0">
      <selection sqref="A1:I1"/>
    </sheetView>
  </sheetViews>
  <sheetFormatPr defaultColWidth="9.140625" defaultRowHeight="11.25" x14ac:dyDescent="0.2"/>
  <cols>
    <col min="1" max="1" width="38.7109375" style="7" bestFit="1" customWidth="1"/>
    <col min="2" max="2" width="32.140625" style="7" bestFit="1" customWidth="1"/>
    <col min="3" max="3" width="35.5703125" style="7" customWidth="1"/>
    <col min="4" max="4" width="15.5703125" style="7" bestFit="1" customWidth="1"/>
    <col min="5" max="5" width="23.5703125" style="10" customWidth="1"/>
    <col min="6" max="6" width="17.28515625" style="11" customWidth="1"/>
    <col min="7" max="7" width="21.7109375" style="10" customWidth="1"/>
    <col min="8" max="8" width="18.85546875" style="7" customWidth="1"/>
    <col min="9" max="16384" width="9.140625" style="7"/>
  </cols>
  <sheetData>
    <row r="1" spans="1:11" s="1" customFormat="1" ht="15" x14ac:dyDescent="0.2">
      <c r="A1" s="79" t="s">
        <v>8</v>
      </c>
      <c r="B1" s="80"/>
      <c r="C1" s="80"/>
      <c r="D1" s="80"/>
      <c r="E1" s="80"/>
      <c r="F1" s="80"/>
      <c r="G1" s="80"/>
      <c r="H1" s="80"/>
      <c r="I1" s="80"/>
    </row>
    <row r="2" spans="1:11" s="1" customFormat="1" ht="12" x14ac:dyDescent="0.2">
      <c r="E2" s="5"/>
      <c r="F2" s="9"/>
      <c r="G2" s="10"/>
    </row>
    <row r="3" spans="1:11" s="1" customFormat="1" ht="12" x14ac:dyDescent="0.2">
      <c r="A3" s="8" t="s">
        <v>7</v>
      </c>
      <c r="B3" s="2"/>
      <c r="C3" s="3"/>
      <c r="D3" s="3"/>
      <c r="E3" s="4"/>
      <c r="F3" s="9"/>
      <c r="G3" s="10"/>
    </row>
    <row r="4" spans="1:11" s="1" customFormat="1" ht="50.25" customHeight="1" x14ac:dyDescent="0.2">
      <c r="A4" s="36" t="s">
        <v>2</v>
      </c>
      <c r="B4" s="36" t="s">
        <v>0</v>
      </c>
      <c r="C4" s="37" t="s">
        <v>4</v>
      </c>
      <c r="D4" s="37" t="s">
        <v>1</v>
      </c>
      <c r="E4" s="55" t="s">
        <v>6</v>
      </c>
      <c r="F4" s="55" t="s">
        <v>206</v>
      </c>
      <c r="G4" s="55" t="s">
        <v>207</v>
      </c>
      <c r="H4" s="55" t="s">
        <v>208</v>
      </c>
      <c r="I4" s="55" t="s">
        <v>5</v>
      </c>
      <c r="J4" s="33"/>
      <c r="K4" s="33"/>
    </row>
    <row r="5" spans="1:11" x14ac:dyDescent="0.2">
      <c r="A5" s="38" t="s">
        <v>80</v>
      </c>
      <c r="B5" s="39"/>
      <c r="C5" s="39"/>
      <c r="D5" s="39"/>
      <c r="E5" s="40"/>
      <c r="F5" s="41"/>
      <c r="G5" s="40"/>
      <c r="H5" s="39"/>
      <c r="I5" s="39"/>
    </row>
    <row r="6" spans="1:11" x14ac:dyDescent="0.2">
      <c r="A6" s="38" t="s">
        <v>25</v>
      </c>
      <c r="B6" s="39"/>
      <c r="C6" s="39"/>
      <c r="D6" s="39"/>
      <c r="E6" s="40"/>
      <c r="F6" s="41"/>
      <c r="G6" s="40"/>
      <c r="H6" s="39"/>
      <c r="I6" s="39"/>
    </row>
    <row r="7" spans="1:11" x14ac:dyDescent="0.2">
      <c r="A7" s="39" t="s">
        <v>82</v>
      </c>
      <c r="B7" s="39" t="s">
        <v>81</v>
      </c>
      <c r="C7" s="39" t="s">
        <v>83</v>
      </c>
      <c r="D7" s="42">
        <v>65850</v>
      </c>
      <c r="E7" s="40">
        <v>1060.744725</v>
      </c>
      <c r="F7" s="41">
        <v>7.0973010105826697</v>
      </c>
      <c r="G7" s="40">
        <v>-580.40125</v>
      </c>
      <c r="H7" s="40">
        <v>-3.88338709689878</v>
      </c>
      <c r="I7" s="43"/>
    </row>
    <row r="8" spans="1:11" x14ac:dyDescent="0.2">
      <c r="A8" s="39" t="s">
        <v>93</v>
      </c>
      <c r="B8" s="39" t="s">
        <v>92</v>
      </c>
      <c r="C8" s="39" t="s">
        <v>83</v>
      </c>
      <c r="D8" s="42">
        <v>113000</v>
      </c>
      <c r="E8" s="40">
        <v>1033.7805000000001</v>
      </c>
      <c r="F8" s="41">
        <v>6.91688698934672</v>
      </c>
      <c r="G8" s="40">
        <v>-774.73199999999997</v>
      </c>
      <c r="H8" s="40">
        <v>-5.1836281406261397</v>
      </c>
      <c r="I8" s="43"/>
    </row>
    <row r="9" spans="1:11" x14ac:dyDescent="0.2">
      <c r="A9" s="39" t="s">
        <v>85</v>
      </c>
      <c r="B9" s="39" t="s">
        <v>84</v>
      </c>
      <c r="C9" s="39" t="s">
        <v>83</v>
      </c>
      <c r="D9" s="42">
        <v>105000</v>
      </c>
      <c r="E9" s="40">
        <v>996.60749999999996</v>
      </c>
      <c r="F9" s="41">
        <v>6.6681674206810397</v>
      </c>
      <c r="G9" s="40">
        <v>-528.64035000000001</v>
      </c>
      <c r="H9" s="40">
        <v>-3.5370618414244599</v>
      </c>
      <c r="I9" s="43"/>
    </row>
    <row r="10" spans="1:11" x14ac:dyDescent="0.2">
      <c r="A10" s="39" t="s">
        <v>105</v>
      </c>
      <c r="B10" s="39" t="s">
        <v>104</v>
      </c>
      <c r="C10" s="39" t="s">
        <v>106</v>
      </c>
      <c r="D10" s="42">
        <v>90000</v>
      </c>
      <c r="E10" s="40">
        <v>877.81500000000005</v>
      </c>
      <c r="F10" s="41">
        <v>5.8733426994931603</v>
      </c>
      <c r="G10" s="40">
        <v>-722.46825000000001</v>
      </c>
      <c r="H10" s="40">
        <v>-4.8339383830910796</v>
      </c>
      <c r="I10" s="43"/>
    </row>
    <row r="11" spans="1:11" x14ac:dyDescent="0.2">
      <c r="A11" s="39" t="s">
        <v>210</v>
      </c>
      <c r="B11" s="39" t="s">
        <v>209</v>
      </c>
      <c r="C11" s="39" t="s">
        <v>211</v>
      </c>
      <c r="D11" s="42">
        <v>30000</v>
      </c>
      <c r="E11" s="40">
        <v>800.26499999999999</v>
      </c>
      <c r="F11" s="41">
        <v>5.3544660269076001</v>
      </c>
      <c r="G11" s="40">
        <v>-799.995</v>
      </c>
      <c r="H11" s="40">
        <v>-5.3526594930378604</v>
      </c>
      <c r="I11" s="43"/>
    </row>
    <row r="12" spans="1:11" x14ac:dyDescent="0.2">
      <c r="A12" s="39" t="s">
        <v>213</v>
      </c>
      <c r="B12" s="39" t="s">
        <v>212</v>
      </c>
      <c r="C12" s="39" t="s">
        <v>118</v>
      </c>
      <c r="D12" s="42">
        <v>60200</v>
      </c>
      <c r="E12" s="40">
        <v>794.03800000000001</v>
      </c>
      <c r="F12" s="41">
        <v>5.3128020031785201</v>
      </c>
      <c r="G12" s="40">
        <v>-796.38580000000002</v>
      </c>
      <c r="H12" s="40">
        <v>-5.3285108188058103</v>
      </c>
      <c r="I12" s="43"/>
    </row>
    <row r="13" spans="1:11" x14ac:dyDescent="0.2">
      <c r="A13" s="39" t="s">
        <v>215</v>
      </c>
      <c r="B13" s="39" t="s">
        <v>214</v>
      </c>
      <c r="C13" s="39" t="s">
        <v>146</v>
      </c>
      <c r="D13" s="42">
        <v>22200</v>
      </c>
      <c r="E13" s="40">
        <v>708.83489999999995</v>
      </c>
      <c r="F13" s="41">
        <v>4.7427194625985702</v>
      </c>
      <c r="G13" s="40">
        <v>-709.78949999999998</v>
      </c>
      <c r="H13" s="40">
        <v>-4.7491065634580201</v>
      </c>
      <c r="I13" s="43"/>
    </row>
    <row r="14" spans="1:11" x14ac:dyDescent="0.2">
      <c r="A14" s="39" t="s">
        <v>133</v>
      </c>
      <c r="B14" s="39" t="s">
        <v>132</v>
      </c>
      <c r="C14" s="39" t="s">
        <v>88</v>
      </c>
      <c r="D14" s="42">
        <v>38800</v>
      </c>
      <c r="E14" s="40">
        <v>432.83339999999998</v>
      </c>
      <c r="F14" s="41">
        <v>2.8960303594570602</v>
      </c>
      <c r="G14" s="40">
        <v>-350.8596</v>
      </c>
      <c r="H14" s="40">
        <v>-2.3475546330457902</v>
      </c>
      <c r="I14" s="43"/>
    </row>
    <row r="15" spans="1:11" x14ac:dyDescent="0.2">
      <c r="A15" s="39" t="s">
        <v>87</v>
      </c>
      <c r="B15" s="39" t="s">
        <v>86</v>
      </c>
      <c r="C15" s="39" t="s">
        <v>88</v>
      </c>
      <c r="D15" s="42">
        <v>24300</v>
      </c>
      <c r="E15" s="40">
        <v>320.34690000000001</v>
      </c>
      <c r="F15" s="41">
        <v>2.1433982404268201</v>
      </c>
      <c r="G15" s="40"/>
      <c r="H15" s="40"/>
      <c r="I15" s="43"/>
    </row>
    <row r="16" spans="1:11" x14ac:dyDescent="0.2">
      <c r="A16" s="39" t="s">
        <v>90</v>
      </c>
      <c r="B16" s="39" t="s">
        <v>89</v>
      </c>
      <c r="C16" s="39" t="s">
        <v>91</v>
      </c>
      <c r="D16" s="42">
        <v>12300</v>
      </c>
      <c r="E16" s="40">
        <v>271.29494999999997</v>
      </c>
      <c r="F16" s="41">
        <v>1.8151982069022099</v>
      </c>
      <c r="G16" s="40"/>
      <c r="H16" s="40"/>
      <c r="I16" s="43"/>
    </row>
    <row r="17" spans="1:9" x14ac:dyDescent="0.2">
      <c r="A17" s="39" t="s">
        <v>98</v>
      </c>
      <c r="B17" s="39" t="s">
        <v>97</v>
      </c>
      <c r="C17" s="39" t="s">
        <v>99</v>
      </c>
      <c r="D17" s="42">
        <v>9150</v>
      </c>
      <c r="E17" s="40">
        <v>225.99584999999999</v>
      </c>
      <c r="F17" s="41">
        <v>1.5121079905370201</v>
      </c>
      <c r="G17" s="40">
        <v>-31.114374999999999</v>
      </c>
      <c r="H17" s="40">
        <v>-0.20818211953035901</v>
      </c>
      <c r="I17" s="43"/>
    </row>
    <row r="18" spans="1:9" x14ac:dyDescent="0.2">
      <c r="A18" s="39" t="s">
        <v>95</v>
      </c>
      <c r="B18" s="39" t="s">
        <v>94</v>
      </c>
      <c r="C18" s="39" t="s">
        <v>96</v>
      </c>
      <c r="D18" s="42">
        <v>25500</v>
      </c>
      <c r="E18" s="40">
        <v>216.72450000000001</v>
      </c>
      <c r="F18" s="41">
        <v>1.4500746283400301</v>
      </c>
      <c r="G18" s="40"/>
      <c r="H18" s="40"/>
      <c r="I18" s="43"/>
    </row>
    <row r="19" spans="1:9" x14ac:dyDescent="0.2">
      <c r="A19" s="39" t="s">
        <v>103</v>
      </c>
      <c r="B19" s="39" t="s">
        <v>102</v>
      </c>
      <c r="C19" s="39" t="s">
        <v>88</v>
      </c>
      <c r="D19" s="42">
        <v>16200</v>
      </c>
      <c r="E19" s="40">
        <v>185.50620000000001</v>
      </c>
      <c r="F19" s="41">
        <v>1.24119716054148</v>
      </c>
      <c r="G19" s="40"/>
      <c r="H19" s="40"/>
      <c r="I19" s="43"/>
    </row>
    <row r="20" spans="1:9" x14ac:dyDescent="0.2">
      <c r="A20" s="39" t="s">
        <v>101</v>
      </c>
      <c r="B20" s="39" t="s">
        <v>100</v>
      </c>
      <c r="C20" s="39" t="s">
        <v>83</v>
      </c>
      <c r="D20" s="42">
        <v>30300</v>
      </c>
      <c r="E20" s="40">
        <v>175.69454999999999</v>
      </c>
      <c r="F20" s="41">
        <v>1.17554872334517</v>
      </c>
      <c r="G20" s="40"/>
      <c r="H20" s="40"/>
      <c r="I20" s="43"/>
    </row>
    <row r="21" spans="1:9" x14ac:dyDescent="0.2">
      <c r="A21" s="39" t="s">
        <v>108</v>
      </c>
      <c r="B21" s="39" t="s">
        <v>107</v>
      </c>
      <c r="C21" s="39" t="s">
        <v>109</v>
      </c>
      <c r="D21" s="42">
        <v>10800</v>
      </c>
      <c r="E21" s="40">
        <v>157.167</v>
      </c>
      <c r="F21" s="41">
        <v>1.05158336557389</v>
      </c>
      <c r="G21" s="40"/>
      <c r="H21" s="40"/>
      <c r="I21" s="43"/>
    </row>
    <row r="22" spans="1:9" x14ac:dyDescent="0.2">
      <c r="A22" s="39" t="s">
        <v>114</v>
      </c>
      <c r="B22" s="39" t="s">
        <v>113</v>
      </c>
      <c r="C22" s="39" t="s">
        <v>115</v>
      </c>
      <c r="D22" s="42">
        <v>26500</v>
      </c>
      <c r="E22" s="40">
        <v>147.18100000000001</v>
      </c>
      <c r="F22" s="41">
        <v>0.98476837585835597</v>
      </c>
      <c r="G22" s="40"/>
      <c r="H22" s="40"/>
      <c r="I22" s="43"/>
    </row>
    <row r="23" spans="1:9" x14ac:dyDescent="0.2">
      <c r="A23" s="39" t="s">
        <v>217</v>
      </c>
      <c r="B23" s="39" t="s">
        <v>216</v>
      </c>
      <c r="C23" s="39" t="s">
        <v>83</v>
      </c>
      <c r="D23" s="42">
        <v>7200</v>
      </c>
      <c r="E23" s="40">
        <v>145.03319999999999</v>
      </c>
      <c r="F23" s="41">
        <v>0.97039773346790803</v>
      </c>
      <c r="G23" s="40">
        <v>-142.4376</v>
      </c>
      <c r="H23" s="40">
        <v>-0.95303092120016997</v>
      </c>
      <c r="I23" s="43"/>
    </row>
    <row r="24" spans="1:9" x14ac:dyDescent="0.2">
      <c r="A24" s="39" t="s">
        <v>111</v>
      </c>
      <c r="B24" s="39" t="s">
        <v>110</v>
      </c>
      <c r="C24" s="39" t="s">
        <v>112</v>
      </c>
      <c r="D24" s="42">
        <v>35700</v>
      </c>
      <c r="E24" s="40">
        <v>144.58500000000001</v>
      </c>
      <c r="F24" s="41">
        <v>0.96739888724414402</v>
      </c>
      <c r="G24" s="40"/>
      <c r="H24" s="40"/>
      <c r="I24" s="43"/>
    </row>
    <row r="25" spans="1:9" x14ac:dyDescent="0.2">
      <c r="A25" s="39" t="s">
        <v>117</v>
      </c>
      <c r="B25" s="39" t="s">
        <v>116</v>
      </c>
      <c r="C25" s="39" t="s">
        <v>118</v>
      </c>
      <c r="D25" s="42">
        <v>26400</v>
      </c>
      <c r="E25" s="40">
        <v>138.94319999999999</v>
      </c>
      <c r="F25" s="41">
        <v>0.92965035840606303</v>
      </c>
      <c r="G25" s="40"/>
      <c r="H25" s="40"/>
      <c r="I25" s="43"/>
    </row>
    <row r="26" spans="1:9" x14ac:dyDescent="0.2">
      <c r="A26" s="39" t="s">
        <v>120</v>
      </c>
      <c r="B26" s="39" t="s">
        <v>119</v>
      </c>
      <c r="C26" s="39" t="s">
        <v>121</v>
      </c>
      <c r="D26" s="42">
        <v>78600</v>
      </c>
      <c r="E26" s="40">
        <v>136.64609999999999</v>
      </c>
      <c r="F26" s="41">
        <v>0.91428076969431205</v>
      </c>
      <c r="G26" s="40"/>
      <c r="H26" s="40"/>
      <c r="I26" s="43"/>
    </row>
    <row r="27" spans="1:9" x14ac:dyDescent="0.2">
      <c r="A27" s="39" t="s">
        <v>123</v>
      </c>
      <c r="B27" s="39" t="s">
        <v>122</v>
      </c>
      <c r="C27" s="39" t="s">
        <v>83</v>
      </c>
      <c r="D27" s="42">
        <v>10400</v>
      </c>
      <c r="E27" s="40">
        <v>133.8064</v>
      </c>
      <c r="F27" s="41">
        <v>0.89528071699100797</v>
      </c>
      <c r="G27" s="40"/>
      <c r="H27" s="40"/>
      <c r="I27" s="43"/>
    </row>
    <row r="28" spans="1:9" x14ac:dyDescent="0.2">
      <c r="A28" s="39" t="s">
        <v>128</v>
      </c>
      <c r="B28" s="39" t="s">
        <v>127</v>
      </c>
      <c r="C28" s="39" t="s">
        <v>129</v>
      </c>
      <c r="D28" s="42">
        <v>14800</v>
      </c>
      <c r="E28" s="40">
        <v>130.75800000000001</v>
      </c>
      <c r="F28" s="41">
        <v>0.87488428051505895</v>
      </c>
      <c r="G28" s="40"/>
      <c r="H28" s="40"/>
      <c r="I28" s="43"/>
    </row>
    <row r="29" spans="1:9" x14ac:dyDescent="0.2">
      <c r="A29" s="39" t="s">
        <v>131</v>
      </c>
      <c r="B29" s="39" t="s">
        <v>130</v>
      </c>
      <c r="C29" s="39" t="s">
        <v>99</v>
      </c>
      <c r="D29" s="42">
        <v>42900</v>
      </c>
      <c r="E29" s="40">
        <v>111.92610000000001</v>
      </c>
      <c r="F29" s="41">
        <v>0.74888255762061695</v>
      </c>
      <c r="G29" s="40"/>
      <c r="H29" s="40"/>
      <c r="I29" s="43"/>
    </row>
    <row r="30" spans="1:9" x14ac:dyDescent="0.2">
      <c r="A30" s="39" t="s">
        <v>135</v>
      </c>
      <c r="B30" s="39" t="s">
        <v>134</v>
      </c>
      <c r="C30" s="39" t="s">
        <v>136</v>
      </c>
      <c r="D30" s="42">
        <v>12000</v>
      </c>
      <c r="E30" s="40">
        <v>110.03400000000001</v>
      </c>
      <c r="F30" s="41">
        <v>0.736222769713471</v>
      </c>
      <c r="G30" s="40"/>
      <c r="H30" s="40"/>
      <c r="I30" s="43"/>
    </row>
    <row r="31" spans="1:9" x14ac:dyDescent="0.2">
      <c r="A31" s="39" t="s">
        <v>125</v>
      </c>
      <c r="B31" s="39" t="s">
        <v>124</v>
      </c>
      <c r="C31" s="39" t="s">
        <v>126</v>
      </c>
      <c r="D31" s="42">
        <v>103827</v>
      </c>
      <c r="E31" s="40">
        <v>108.81069599999999</v>
      </c>
      <c r="F31" s="41">
        <v>0.72803780634686099</v>
      </c>
      <c r="G31" s="40"/>
      <c r="H31" s="40"/>
      <c r="I31" s="43"/>
    </row>
    <row r="32" spans="1:9" x14ac:dyDescent="0.2">
      <c r="A32" s="39" t="s">
        <v>138</v>
      </c>
      <c r="B32" s="39" t="s">
        <v>137</v>
      </c>
      <c r="C32" s="39" t="s">
        <v>139</v>
      </c>
      <c r="D32" s="42">
        <v>1300</v>
      </c>
      <c r="E32" s="40">
        <v>102.31065</v>
      </c>
      <c r="F32" s="41">
        <v>0.68454686836964496</v>
      </c>
      <c r="G32" s="40"/>
      <c r="H32" s="40"/>
      <c r="I32" s="43"/>
    </row>
    <row r="33" spans="1:9" x14ac:dyDescent="0.2">
      <c r="A33" s="39" t="s">
        <v>219</v>
      </c>
      <c r="B33" s="39" t="s">
        <v>218</v>
      </c>
      <c r="C33" s="39" t="s">
        <v>121</v>
      </c>
      <c r="D33" s="42">
        <v>47250</v>
      </c>
      <c r="E33" s="40">
        <v>100.90237500000001</v>
      </c>
      <c r="F33" s="41">
        <v>0.67512428879407504</v>
      </c>
      <c r="G33" s="40">
        <v>-100.66612499999999</v>
      </c>
      <c r="H33" s="40">
        <v>-0.67354357165805501</v>
      </c>
      <c r="I33" s="43"/>
    </row>
    <row r="34" spans="1:9" x14ac:dyDescent="0.2">
      <c r="A34" s="39" t="s">
        <v>141</v>
      </c>
      <c r="B34" s="39" t="s">
        <v>140</v>
      </c>
      <c r="C34" s="39" t="s">
        <v>109</v>
      </c>
      <c r="D34" s="42">
        <v>19200</v>
      </c>
      <c r="E34" s="40">
        <v>92.793599999999998</v>
      </c>
      <c r="F34" s="41">
        <v>0.6208695603512</v>
      </c>
      <c r="G34" s="40"/>
      <c r="H34" s="40"/>
      <c r="I34" s="43"/>
    </row>
    <row r="35" spans="1:9" x14ac:dyDescent="0.2">
      <c r="A35" s="39" t="s">
        <v>154</v>
      </c>
      <c r="B35" s="39" t="s">
        <v>153</v>
      </c>
      <c r="C35" s="39" t="s">
        <v>155</v>
      </c>
      <c r="D35" s="42">
        <v>4200</v>
      </c>
      <c r="E35" s="40">
        <v>91.404600000000002</v>
      </c>
      <c r="F35" s="41">
        <v>0.61157594722133102</v>
      </c>
      <c r="G35" s="40"/>
      <c r="H35" s="40"/>
      <c r="I35" s="43"/>
    </row>
    <row r="36" spans="1:9" x14ac:dyDescent="0.2">
      <c r="A36" s="39" t="s">
        <v>148</v>
      </c>
      <c r="B36" s="39" t="s">
        <v>147</v>
      </c>
      <c r="C36" s="39" t="s">
        <v>149</v>
      </c>
      <c r="D36" s="42">
        <v>129800</v>
      </c>
      <c r="E36" s="40">
        <v>89.626900000000006</v>
      </c>
      <c r="F36" s="41">
        <v>0.59968159440565905</v>
      </c>
      <c r="G36" s="40"/>
      <c r="H36" s="40"/>
      <c r="I36" s="43"/>
    </row>
    <row r="37" spans="1:9" x14ac:dyDescent="0.2">
      <c r="A37" s="39" t="s">
        <v>145</v>
      </c>
      <c r="B37" s="39" t="s">
        <v>144</v>
      </c>
      <c r="C37" s="39" t="s">
        <v>146</v>
      </c>
      <c r="D37" s="42">
        <v>32600</v>
      </c>
      <c r="E37" s="40">
        <v>89.584800000000001</v>
      </c>
      <c r="F37" s="41">
        <v>0.59939990893930395</v>
      </c>
      <c r="G37" s="40"/>
      <c r="H37" s="40"/>
      <c r="I37" s="43"/>
    </row>
    <row r="38" spans="1:9" x14ac:dyDescent="0.2">
      <c r="A38" s="39" t="s">
        <v>151</v>
      </c>
      <c r="B38" s="39" t="s">
        <v>150</v>
      </c>
      <c r="C38" s="39" t="s">
        <v>152</v>
      </c>
      <c r="D38" s="42">
        <v>18700</v>
      </c>
      <c r="E38" s="40">
        <v>87.141999999999996</v>
      </c>
      <c r="F38" s="41">
        <v>0.583055461024513</v>
      </c>
      <c r="G38" s="40"/>
      <c r="H38" s="40"/>
      <c r="I38" s="43"/>
    </row>
    <row r="39" spans="1:9" x14ac:dyDescent="0.2">
      <c r="A39" s="39" t="s">
        <v>143</v>
      </c>
      <c r="B39" s="39" t="s">
        <v>142</v>
      </c>
      <c r="C39" s="39" t="s">
        <v>118</v>
      </c>
      <c r="D39" s="42">
        <v>900</v>
      </c>
      <c r="E39" s="40">
        <v>84.309299999999993</v>
      </c>
      <c r="F39" s="41">
        <v>0.56410224438449896</v>
      </c>
      <c r="G39" s="40"/>
      <c r="H39" s="40"/>
      <c r="I39" s="43"/>
    </row>
    <row r="40" spans="1:9" x14ac:dyDescent="0.2">
      <c r="A40" s="39" t="s">
        <v>160</v>
      </c>
      <c r="B40" s="39" t="s">
        <v>159</v>
      </c>
      <c r="C40" s="39" t="s">
        <v>139</v>
      </c>
      <c r="D40" s="42">
        <v>20600</v>
      </c>
      <c r="E40" s="40">
        <v>69.761899999999997</v>
      </c>
      <c r="F40" s="41">
        <v>0.46676753765630802</v>
      </c>
      <c r="G40" s="40"/>
      <c r="H40" s="40"/>
      <c r="I40" s="43"/>
    </row>
    <row r="41" spans="1:9" x14ac:dyDescent="0.2">
      <c r="A41" s="39" t="s">
        <v>157</v>
      </c>
      <c r="B41" s="39" t="s">
        <v>156</v>
      </c>
      <c r="C41" s="39" t="s">
        <v>158</v>
      </c>
      <c r="D41" s="42">
        <v>2200</v>
      </c>
      <c r="E41" s="40">
        <v>68.575100000000006</v>
      </c>
      <c r="F41" s="41">
        <v>0.458826817668886</v>
      </c>
      <c r="G41" s="40"/>
      <c r="H41" s="40"/>
      <c r="I41" s="43"/>
    </row>
    <row r="42" spans="1:9" x14ac:dyDescent="0.2">
      <c r="A42" s="39" t="s">
        <v>162</v>
      </c>
      <c r="B42" s="39" t="s">
        <v>161</v>
      </c>
      <c r="C42" s="39" t="s">
        <v>106</v>
      </c>
      <c r="D42" s="42">
        <v>3600</v>
      </c>
      <c r="E42" s="40">
        <v>66.088800000000006</v>
      </c>
      <c r="F42" s="41">
        <v>0.44219131707508302</v>
      </c>
      <c r="G42" s="40"/>
      <c r="H42" s="40"/>
      <c r="I42" s="43"/>
    </row>
    <row r="43" spans="1:9" x14ac:dyDescent="0.2">
      <c r="A43" s="39" t="s">
        <v>164</v>
      </c>
      <c r="B43" s="39" t="s">
        <v>163</v>
      </c>
      <c r="C43" s="39" t="s">
        <v>165</v>
      </c>
      <c r="D43" s="42">
        <v>30300</v>
      </c>
      <c r="E43" s="40">
        <v>63.402749999999997</v>
      </c>
      <c r="F43" s="41">
        <v>0.424219315960983</v>
      </c>
      <c r="G43" s="40"/>
      <c r="H43" s="40"/>
      <c r="I43" s="43"/>
    </row>
    <row r="44" spans="1:9" x14ac:dyDescent="0.2">
      <c r="A44" s="39" t="s">
        <v>167</v>
      </c>
      <c r="B44" s="39" t="s">
        <v>166</v>
      </c>
      <c r="C44" s="39" t="s">
        <v>168</v>
      </c>
      <c r="D44" s="42">
        <v>10300</v>
      </c>
      <c r="E44" s="40">
        <v>62.412849999999999</v>
      </c>
      <c r="F44" s="41">
        <v>0.41759602752523201</v>
      </c>
      <c r="G44" s="40"/>
      <c r="H44" s="40"/>
      <c r="I44" s="43"/>
    </row>
    <row r="45" spans="1:9" x14ac:dyDescent="0.2">
      <c r="A45" s="39" t="s">
        <v>170</v>
      </c>
      <c r="B45" s="39" t="s">
        <v>169</v>
      </c>
      <c r="C45" s="39" t="s">
        <v>109</v>
      </c>
      <c r="D45" s="42">
        <v>7700</v>
      </c>
      <c r="E45" s="40">
        <v>59.370849999999997</v>
      </c>
      <c r="F45" s="41">
        <v>0.39724241259286203</v>
      </c>
      <c r="G45" s="40"/>
      <c r="H45" s="40"/>
      <c r="I45" s="43"/>
    </row>
    <row r="46" spans="1:9" x14ac:dyDescent="0.2">
      <c r="A46" s="39" t="s">
        <v>174</v>
      </c>
      <c r="B46" s="39" t="s">
        <v>173</v>
      </c>
      <c r="C46" s="39" t="s">
        <v>139</v>
      </c>
      <c r="D46" s="42">
        <v>2727</v>
      </c>
      <c r="E46" s="40">
        <v>58.083736500000001</v>
      </c>
      <c r="F46" s="41">
        <v>0.38863050840047098</v>
      </c>
      <c r="G46" s="40"/>
      <c r="H46" s="40"/>
      <c r="I46" s="43"/>
    </row>
    <row r="47" spans="1:9" x14ac:dyDescent="0.2">
      <c r="A47" s="39" t="s">
        <v>176</v>
      </c>
      <c r="B47" s="39" t="s">
        <v>175</v>
      </c>
      <c r="C47" s="39" t="s">
        <v>106</v>
      </c>
      <c r="D47" s="42">
        <v>5900</v>
      </c>
      <c r="E47" s="40">
        <v>56.229950000000002</v>
      </c>
      <c r="F47" s="41">
        <v>0.37622707099487401</v>
      </c>
      <c r="G47" s="40"/>
      <c r="H47" s="40"/>
      <c r="I47" s="43"/>
    </row>
    <row r="48" spans="1:9" x14ac:dyDescent="0.2">
      <c r="A48" s="39" t="s">
        <v>178</v>
      </c>
      <c r="B48" s="39" t="s">
        <v>177</v>
      </c>
      <c r="C48" s="39" t="s">
        <v>179</v>
      </c>
      <c r="D48" s="42">
        <v>4300</v>
      </c>
      <c r="E48" s="40">
        <v>55.949449999999999</v>
      </c>
      <c r="F48" s="41">
        <v>0.37435028303020301</v>
      </c>
      <c r="G48" s="40"/>
      <c r="H48" s="40"/>
      <c r="I48" s="43"/>
    </row>
    <row r="49" spans="1:9" x14ac:dyDescent="0.2">
      <c r="A49" s="39" t="s">
        <v>181</v>
      </c>
      <c r="B49" s="39" t="s">
        <v>180</v>
      </c>
      <c r="C49" s="39" t="s">
        <v>182</v>
      </c>
      <c r="D49" s="42">
        <v>3800</v>
      </c>
      <c r="E49" s="40">
        <v>55.299500000000002</v>
      </c>
      <c r="F49" s="41">
        <v>0.37000155455377498</v>
      </c>
      <c r="G49" s="40"/>
      <c r="H49" s="40"/>
      <c r="I49" s="43"/>
    </row>
    <row r="50" spans="1:9" x14ac:dyDescent="0.2">
      <c r="A50" s="39" t="s">
        <v>184</v>
      </c>
      <c r="B50" s="39" t="s">
        <v>183</v>
      </c>
      <c r="C50" s="39" t="s">
        <v>185</v>
      </c>
      <c r="D50" s="42">
        <v>2400</v>
      </c>
      <c r="E50" s="40">
        <v>53.316000000000003</v>
      </c>
      <c r="F50" s="41">
        <v>0.35673022147739297</v>
      </c>
      <c r="G50" s="40"/>
      <c r="H50" s="40"/>
      <c r="I50" s="43"/>
    </row>
    <row r="51" spans="1:9" x14ac:dyDescent="0.2">
      <c r="A51" s="39" t="s">
        <v>187</v>
      </c>
      <c r="B51" s="39" t="s">
        <v>186</v>
      </c>
      <c r="C51" s="39" t="s">
        <v>146</v>
      </c>
      <c r="D51" s="42">
        <v>6300</v>
      </c>
      <c r="E51" s="40">
        <v>51.745049999999999</v>
      </c>
      <c r="F51" s="41">
        <v>0.34621920524530603</v>
      </c>
      <c r="G51" s="40"/>
      <c r="H51" s="40"/>
      <c r="I51" s="43"/>
    </row>
    <row r="52" spans="1:9" x14ac:dyDescent="0.2">
      <c r="A52" s="39" t="s">
        <v>189</v>
      </c>
      <c r="B52" s="39" t="s">
        <v>188</v>
      </c>
      <c r="C52" s="39" t="s">
        <v>106</v>
      </c>
      <c r="D52" s="42">
        <v>3666</v>
      </c>
      <c r="E52" s="40">
        <v>49.857599999999998</v>
      </c>
      <c r="F52" s="41">
        <v>0.33359052986591697</v>
      </c>
      <c r="G52" s="40"/>
      <c r="H52" s="40"/>
      <c r="I52" s="43"/>
    </row>
    <row r="53" spans="1:9" x14ac:dyDescent="0.2">
      <c r="A53" s="39" t="s">
        <v>193</v>
      </c>
      <c r="B53" s="39" t="s">
        <v>192</v>
      </c>
      <c r="C53" s="39" t="s">
        <v>194</v>
      </c>
      <c r="D53" s="42">
        <v>4800</v>
      </c>
      <c r="E53" s="40">
        <v>46.039200000000001</v>
      </c>
      <c r="F53" s="41">
        <v>0.30804212642812601</v>
      </c>
      <c r="G53" s="40"/>
      <c r="H53" s="40"/>
      <c r="I53" s="43"/>
    </row>
    <row r="54" spans="1:9" x14ac:dyDescent="0.2">
      <c r="A54" s="39" t="s">
        <v>172</v>
      </c>
      <c r="B54" s="39" t="s">
        <v>171</v>
      </c>
      <c r="C54" s="39" t="s">
        <v>139</v>
      </c>
      <c r="D54" s="42">
        <v>2500</v>
      </c>
      <c r="E54" s="40">
        <v>44.43</v>
      </c>
      <c r="F54" s="41">
        <v>0.29727518456449398</v>
      </c>
      <c r="G54" s="40"/>
      <c r="H54" s="40"/>
      <c r="I54" s="43"/>
    </row>
    <row r="55" spans="1:9" x14ac:dyDescent="0.2">
      <c r="A55" s="39" t="s">
        <v>191</v>
      </c>
      <c r="B55" s="39" t="s">
        <v>190</v>
      </c>
      <c r="C55" s="39" t="s">
        <v>118</v>
      </c>
      <c r="D55" s="42">
        <v>900</v>
      </c>
      <c r="E55" s="40">
        <v>33.047550000000001</v>
      </c>
      <c r="F55" s="41">
        <v>0.22111673476602201</v>
      </c>
      <c r="G55" s="40"/>
      <c r="H55" s="40"/>
      <c r="I55" s="43"/>
    </row>
    <row r="56" spans="1:9" x14ac:dyDescent="0.2">
      <c r="A56" s="38" t="s">
        <v>26</v>
      </c>
      <c r="B56" s="38"/>
      <c r="C56" s="38"/>
      <c r="D56" s="38"/>
      <c r="E56" s="44">
        <f>SUM(E7:E55)</f>
        <v>11197.057182499997</v>
      </c>
      <c r="F56" s="45">
        <f>SUM(F7:F55)</f>
        <v>74.918011265065942</v>
      </c>
      <c r="G56" s="44">
        <f>SUM(G7:G55)</f>
        <v>-5537.489849999999</v>
      </c>
      <c r="H56" s="44">
        <f>SUM(H7:H55)</f>
        <v>-37.050603582776525</v>
      </c>
      <c r="I56" s="38"/>
    </row>
    <row r="57" spans="1:9" x14ac:dyDescent="0.2">
      <c r="A57" s="39"/>
      <c r="B57" s="39"/>
      <c r="C57" s="39"/>
      <c r="D57" s="39"/>
      <c r="E57" s="40"/>
      <c r="F57" s="41"/>
      <c r="G57" s="40"/>
      <c r="H57" s="39"/>
      <c r="I57" s="39"/>
    </row>
    <row r="58" spans="1:9" x14ac:dyDescent="0.2">
      <c r="A58" s="38" t="s">
        <v>203</v>
      </c>
      <c r="B58" s="39"/>
      <c r="C58" s="39"/>
      <c r="D58" s="39"/>
      <c r="E58" s="40"/>
      <c r="F58" s="41"/>
      <c r="G58" s="40"/>
      <c r="H58" s="39"/>
      <c r="I58" s="39"/>
    </row>
    <row r="59" spans="1:9" x14ac:dyDescent="0.2">
      <c r="A59" s="39" t="s">
        <v>205</v>
      </c>
      <c r="B59" s="39" t="s">
        <v>204</v>
      </c>
      <c r="C59" s="39" t="s">
        <v>194</v>
      </c>
      <c r="D59" s="42">
        <v>1200</v>
      </c>
      <c r="E59" s="40">
        <v>61.9997355</v>
      </c>
      <c r="F59" s="41">
        <v>0.41483193368697502</v>
      </c>
      <c r="G59" s="40"/>
      <c r="H59" s="40"/>
      <c r="I59" s="43"/>
    </row>
    <row r="60" spans="1:9" x14ac:dyDescent="0.2">
      <c r="A60" s="38" t="s">
        <v>26</v>
      </c>
      <c r="B60" s="38"/>
      <c r="C60" s="38"/>
      <c r="D60" s="38"/>
      <c r="E60" s="44">
        <f>SUM(E58:E59)</f>
        <v>61.9997355</v>
      </c>
      <c r="F60" s="45">
        <f>SUM(F58:F59)</f>
        <v>0.41483193368697502</v>
      </c>
      <c r="G60" s="44"/>
      <c r="H60" s="38"/>
      <c r="I60" s="38"/>
    </row>
    <row r="61" spans="1:9" x14ac:dyDescent="0.2">
      <c r="A61" s="39"/>
      <c r="B61" s="39"/>
      <c r="C61" s="39"/>
      <c r="D61" s="39"/>
      <c r="E61" s="40"/>
      <c r="F61" s="41"/>
      <c r="G61" s="40"/>
      <c r="H61" s="39"/>
      <c r="I61" s="39"/>
    </row>
    <row r="62" spans="1:9" x14ac:dyDescent="0.2">
      <c r="A62" s="38" t="s">
        <v>61</v>
      </c>
      <c r="B62" s="39"/>
      <c r="C62" s="39"/>
      <c r="D62" s="39"/>
      <c r="E62" s="40"/>
      <c r="F62" s="41"/>
      <c r="G62" s="40"/>
      <c r="H62" s="39"/>
      <c r="I62" s="39"/>
    </row>
    <row r="63" spans="1:9" x14ac:dyDescent="0.2">
      <c r="A63" s="39" t="s">
        <v>70</v>
      </c>
      <c r="B63" s="39" t="s">
        <v>69</v>
      </c>
      <c r="C63" s="39" t="s">
        <v>64</v>
      </c>
      <c r="D63" s="42">
        <v>750000</v>
      </c>
      <c r="E63" s="40">
        <v>786.73050000000001</v>
      </c>
      <c r="F63" s="41">
        <v>5.2639084985373996</v>
      </c>
      <c r="G63" s="43"/>
      <c r="H63" s="43"/>
      <c r="I63" s="43">
        <v>7.0397028101124999</v>
      </c>
    </row>
    <row r="64" spans="1:9" x14ac:dyDescent="0.2">
      <c r="A64" s="39" t="s">
        <v>66</v>
      </c>
      <c r="B64" s="39" t="s">
        <v>65</v>
      </c>
      <c r="C64" s="39" t="s">
        <v>64</v>
      </c>
      <c r="D64" s="42">
        <v>300000</v>
      </c>
      <c r="E64" s="40">
        <v>292.68721670000002</v>
      </c>
      <c r="F64" s="41">
        <v>1.9583310007688599</v>
      </c>
      <c r="G64" s="43"/>
      <c r="H64" s="43"/>
      <c r="I64" s="43">
        <v>6.9980818855125104</v>
      </c>
    </row>
    <row r="65" spans="1:9" x14ac:dyDescent="0.2">
      <c r="A65" s="38" t="s">
        <v>26</v>
      </c>
      <c r="B65" s="38"/>
      <c r="C65" s="38"/>
      <c r="D65" s="38"/>
      <c r="E65" s="44">
        <f>SUM(E63:E64)</f>
        <v>1079.4177167</v>
      </c>
      <c r="F65" s="45">
        <f>SUM(F63:F64)</f>
        <v>7.2222394993062595</v>
      </c>
      <c r="G65" s="44"/>
      <c r="H65" s="38"/>
      <c r="I65" s="38"/>
    </row>
    <row r="66" spans="1:9" x14ac:dyDescent="0.2">
      <c r="A66" s="39"/>
      <c r="B66" s="39"/>
      <c r="C66" s="39"/>
      <c r="D66" s="39"/>
      <c r="E66" s="40"/>
      <c r="F66" s="41"/>
      <c r="G66" s="40"/>
      <c r="H66" s="39"/>
      <c r="I66" s="39"/>
    </row>
    <row r="67" spans="1:9" x14ac:dyDescent="0.2">
      <c r="A67" s="38" t="s">
        <v>29</v>
      </c>
      <c r="B67" s="38"/>
      <c r="C67" s="38"/>
      <c r="D67" s="38"/>
      <c r="E67" s="44">
        <f>E56+E60+E65</f>
        <v>12338.474634699996</v>
      </c>
      <c r="F67" s="45">
        <f>F56+F60+F65</f>
        <v>82.555082698059167</v>
      </c>
      <c r="G67" s="44"/>
      <c r="H67" s="38"/>
      <c r="I67" s="38"/>
    </row>
    <row r="68" spans="1:9" x14ac:dyDescent="0.2">
      <c r="A68" s="38"/>
      <c r="B68" s="38"/>
      <c r="C68" s="38"/>
      <c r="D68" s="38"/>
      <c r="E68" s="44"/>
      <c r="F68" s="45"/>
      <c r="G68" s="44"/>
      <c r="H68" s="38"/>
      <c r="I68" s="38"/>
    </row>
    <row r="69" spans="1:9" x14ac:dyDescent="0.2">
      <c r="A69" s="38" t="s">
        <v>220</v>
      </c>
      <c r="B69" s="38"/>
      <c r="C69" s="38"/>
      <c r="D69" s="38"/>
      <c r="E69" s="44">
        <v>1363.4000550000001</v>
      </c>
      <c r="F69" s="45">
        <f>E69/E73*100</f>
        <v>9.1223273235508895</v>
      </c>
      <c r="G69" s="44"/>
      <c r="H69" s="38"/>
      <c r="I69" s="38"/>
    </row>
    <row r="70" spans="1:9" x14ac:dyDescent="0.2">
      <c r="A70" s="38"/>
      <c r="B70" s="38"/>
      <c r="C70" s="38"/>
      <c r="D70" s="38"/>
      <c r="E70" s="44"/>
      <c r="F70" s="45"/>
      <c r="G70" s="44"/>
      <c r="H70" s="38"/>
      <c r="I70" s="38"/>
    </row>
    <row r="71" spans="1:9" x14ac:dyDescent="0.2">
      <c r="A71" s="38" t="s">
        <v>31</v>
      </c>
      <c r="B71" s="38"/>
      <c r="C71" s="38"/>
      <c r="D71" s="38"/>
      <c r="E71" s="44">
        <f>E73-(E56+E60+E65+E69)</f>
        <v>1243.8733266000036</v>
      </c>
      <c r="F71" s="45">
        <f>F73-(F56+F60+F65+F69)</f>
        <v>8.3225899783899422</v>
      </c>
      <c r="G71" s="44"/>
      <c r="H71" s="38"/>
      <c r="I71" s="38"/>
    </row>
    <row r="72" spans="1:9" x14ac:dyDescent="0.2">
      <c r="A72" s="39"/>
      <c r="B72" s="39"/>
      <c r="C72" s="39"/>
      <c r="D72" s="39"/>
      <c r="E72" s="40"/>
      <c r="F72" s="41"/>
      <c r="G72" s="40"/>
      <c r="H72" s="39"/>
      <c r="I72" s="39"/>
    </row>
    <row r="73" spans="1:9" x14ac:dyDescent="0.2">
      <c r="A73" s="46" t="s">
        <v>30</v>
      </c>
      <c r="B73" s="46"/>
      <c r="C73" s="46"/>
      <c r="D73" s="46"/>
      <c r="E73" s="47">
        <v>14945.7480163</v>
      </c>
      <c r="F73" s="48">
        <v>100</v>
      </c>
      <c r="G73" s="47"/>
      <c r="H73" s="46"/>
      <c r="I73" s="46"/>
    </row>
    <row r="75" spans="1:9" x14ac:dyDescent="0.2">
      <c r="A75" s="14" t="s">
        <v>34</v>
      </c>
    </row>
    <row r="76" spans="1:9" x14ac:dyDescent="0.2">
      <c r="A76" s="14" t="s">
        <v>35</v>
      </c>
    </row>
    <row r="77" spans="1:9" x14ac:dyDescent="0.2">
      <c r="A77" s="14" t="s">
        <v>36</v>
      </c>
      <c r="B77" s="14"/>
      <c r="C77" s="30" t="s">
        <v>38</v>
      </c>
      <c r="D77" s="14" t="s">
        <v>37</v>
      </c>
    </row>
    <row r="78" spans="1:9" x14ac:dyDescent="0.2">
      <c r="A78" s="7" t="s">
        <v>71</v>
      </c>
      <c r="C78" s="31">
        <v>13.3895</v>
      </c>
      <c r="D78" s="31">
        <v>13.487299999999999</v>
      </c>
    </row>
    <row r="79" spans="1:9" x14ac:dyDescent="0.2">
      <c r="A79" s="7" t="s">
        <v>73</v>
      </c>
      <c r="C79" s="31">
        <v>12.0167</v>
      </c>
      <c r="D79" s="31">
        <v>12.1045</v>
      </c>
    </row>
    <row r="80" spans="1:9" x14ac:dyDescent="0.2">
      <c r="A80" s="7" t="s">
        <v>76</v>
      </c>
      <c r="C80" s="31">
        <v>11.8222</v>
      </c>
      <c r="D80" s="31">
        <v>11.694100000000001</v>
      </c>
    </row>
    <row r="81" spans="1:4" x14ac:dyDescent="0.2">
      <c r="A81" s="7" t="s">
        <v>77</v>
      </c>
      <c r="C81" s="31">
        <v>11.5092</v>
      </c>
      <c r="D81" s="31">
        <v>11.1867</v>
      </c>
    </row>
    <row r="82" spans="1:4" x14ac:dyDescent="0.2">
      <c r="A82" s="7" t="s">
        <v>72</v>
      </c>
      <c r="C82" s="31">
        <v>14.282400000000001</v>
      </c>
      <c r="D82" s="31">
        <v>14.486599999999999</v>
      </c>
    </row>
    <row r="83" spans="1:4" x14ac:dyDescent="0.2">
      <c r="A83" s="7" t="s">
        <v>74</v>
      </c>
      <c r="C83" s="31">
        <v>12.892200000000001</v>
      </c>
      <c r="D83" s="31">
        <v>13.074999999999999</v>
      </c>
    </row>
    <row r="84" spans="1:4" x14ac:dyDescent="0.2">
      <c r="A84" s="7" t="s">
        <v>78</v>
      </c>
      <c r="C84" s="31">
        <v>12.638999999999999</v>
      </c>
      <c r="D84" s="31">
        <v>12.3675</v>
      </c>
    </row>
    <row r="85" spans="1:4" x14ac:dyDescent="0.2">
      <c r="A85" s="7" t="s">
        <v>79</v>
      </c>
      <c r="C85" s="31">
        <v>12.3627</v>
      </c>
      <c r="D85" s="31">
        <v>12.105399999999999</v>
      </c>
    </row>
    <row r="87" spans="1:4" x14ac:dyDescent="0.2">
      <c r="A87" s="14" t="s">
        <v>40</v>
      </c>
    </row>
    <row r="88" spans="1:4" x14ac:dyDescent="0.2">
      <c r="A88" s="81" t="s">
        <v>58</v>
      </c>
      <c r="B88" s="82"/>
      <c r="C88" s="34" t="s">
        <v>59</v>
      </c>
    </row>
    <row r="89" spans="1:4" x14ac:dyDescent="0.2">
      <c r="A89" s="77" t="s">
        <v>76</v>
      </c>
      <c r="B89" s="78"/>
      <c r="C89" s="35">
        <v>0.21</v>
      </c>
    </row>
    <row r="90" spans="1:4" x14ac:dyDescent="0.2">
      <c r="A90" s="77" t="s">
        <v>77</v>
      </c>
      <c r="B90" s="78"/>
      <c r="C90" s="35">
        <v>0.4</v>
      </c>
    </row>
    <row r="91" spans="1:4" x14ac:dyDescent="0.2">
      <c r="A91" s="77" t="s">
        <v>78</v>
      </c>
      <c r="B91" s="78"/>
      <c r="C91" s="35">
        <v>0.44</v>
      </c>
    </row>
    <row r="92" spans="1:4" x14ac:dyDescent="0.2">
      <c r="A92" s="77" t="s">
        <v>79</v>
      </c>
      <c r="B92" s="78"/>
      <c r="C92" s="35">
        <v>0.42499999999999999</v>
      </c>
    </row>
    <row r="93" spans="1:4" x14ac:dyDescent="0.2">
      <c r="A93" s="7" t="s">
        <v>60</v>
      </c>
    </row>
    <row r="94" spans="1:4" x14ac:dyDescent="0.2">
      <c r="A94" s="7" t="s">
        <v>39</v>
      </c>
    </row>
    <row r="96" spans="1:4" x14ac:dyDescent="0.2">
      <c r="A96" s="14" t="s">
        <v>221</v>
      </c>
      <c r="D96" s="32" t="s">
        <v>1174</v>
      </c>
    </row>
    <row r="98" spans="1:9" x14ac:dyDescent="0.2">
      <c r="A98" s="14" t="s">
        <v>222</v>
      </c>
      <c r="D98" s="32">
        <f>ABS(+H56+H60)</f>
        <v>37.050603582776525</v>
      </c>
    </row>
    <row r="100" spans="1:9" x14ac:dyDescent="0.2">
      <c r="A100" s="14" t="s">
        <v>223</v>
      </c>
      <c r="D100" s="49">
        <v>2.3303227372911901</v>
      </c>
    </row>
    <row r="102" spans="1:9" x14ac:dyDescent="0.2">
      <c r="A102" s="14" t="s">
        <v>224</v>
      </c>
      <c r="D102" s="32">
        <v>1.7223076918615701</v>
      </c>
      <c r="E102" s="10" t="s">
        <v>42</v>
      </c>
    </row>
    <row r="104" spans="1:9" x14ac:dyDescent="0.2">
      <c r="A104" s="14" t="s">
        <v>1176</v>
      </c>
      <c r="D104" s="30" t="s">
        <v>41</v>
      </c>
    </row>
    <row r="106" spans="1:9" x14ac:dyDescent="0.2">
      <c r="A106" s="14" t="s">
        <v>783</v>
      </c>
      <c r="F106" s="10"/>
      <c r="H106" s="10"/>
      <c r="I106" s="10"/>
    </row>
    <row r="107" spans="1:9" x14ac:dyDescent="0.2">
      <c r="A107" s="50"/>
      <c r="F107" s="10"/>
      <c r="H107" s="10"/>
      <c r="I107" s="10"/>
    </row>
    <row r="108" spans="1:9" x14ac:dyDescent="0.2">
      <c r="A108" s="51" t="s">
        <v>785</v>
      </c>
      <c r="F108" s="10"/>
      <c r="H108" s="10"/>
      <c r="I108" s="10"/>
    </row>
    <row r="109" spans="1:9" x14ac:dyDescent="0.2">
      <c r="A109" s="52"/>
      <c r="F109" s="10"/>
      <c r="H109" s="10"/>
      <c r="I109" s="10"/>
    </row>
    <row r="110" spans="1:9" x14ac:dyDescent="0.2">
      <c r="A110" s="53"/>
      <c r="F110" s="10"/>
      <c r="H110" s="10"/>
      <c r="I110" s="10"/>
    </row>
    <row r="111" spans="1:9" x14ac:dyDescent="0.2">
      <c r="A111" s="53"/>
      <c r="F111" s="10"/>
      <c r="H111" s="10"/>
      <c r="I111" s="10"/>
    </row>
    <row r="112" spans="1:9" x14ac:dyDescent="0.2">
      <c r="A112" s="53"/>
      <c r="F112" s="10"/>
      <c r="H112" s="10"/>
      <c r="I112" s="10"/>
    </row>
    <row r="113" spans="1:9" x14ac:dyDescent="0.2">
      <c r="A113" s="53"/>
      <c r="F113" s="10"/>
      <c r="H113" s="10"/>
      <c r="I113" s="10"/>
    </row>
    <row r="114" spans="1:9" x14ac:dyDescent="0.2">
      <c r="A114" s="53"/>
      <c r="F114" s="10"/>
      <c r="H114" s="10"/>
      <c r="I114" s="10"/>
    </row>
    <row r="115" spans="1:9" x14ac:dyDescent="0.2">
      <c r="A115" s="53"/>
      <c r="F115" s="10"/>
      <c r="H115" s="10"/>
      <c r="I115" s="10"/>
    </row>
    <row r="116" spans="1:9" x14ac:dyDescent="0.2">
      <c r="A116" s="53"/>
      <c r="F116" s="10"/>
      <c r="H116" s="10"/>
      <c r="I116" s="10"/>
    </row>
    <row r="117" spans="1:9" x14ac:dyDescent="0.2">
      <c r="A117" s="53"/>
      <c r="F117" s="10"/>
      <c r="H117" s="10"/>
      <c r="I117" s="10"/>
    </row>
    <row r="118" spans="1:9" x14ac:dyDescent="0.2">
      <c r="A118" s="53"/>
      <c r="F118" s="10"/>
      <c r="H118" s="10"/>
      <c r="I118" s="10"/>
    </row>
    <row r="119" spans="1:9" x14ac:dyDescent="0.2">
      <c r="A119" s="53"/>
      <c r="F119" s="10"/>
      <c r="H119" s="10"/>
      <c r="I119" s="10"/>
    </row>
    <row r="120" spans="1:9" x14ac:dyDescent="0.2">
      <c r="A120" s="53"/>
      <c r="F120" s="10"/>
      <c r="H120" s="10"/>
      <c r="I120" s="10"/>
    </row>
    <row r="121" spans="1:9" x14ac:dyDescent="0.2">
      <c r="A121" s="51" t="s">
        <v>784</v>
      </c>
      <c r="F121" s="10"/>
      <c r="H121" s="10"/>
      <c r="I121" s="10"/>
    </row>
    <row r="122" spans="1:9" x14ac:dyDescent="0.2">
      <c r="A122" s="53"/>
      <c r="F122" s="10"/>
      <c r="H122" s="10"/>
      <c r="I122" s="10"/>
    </row>
    <row r="123" spans="1:9" x14ac:dyDescent="0.2">
      <c r="A123" s="51" t="s">
        <v>786</v>
      </c>
      <c r="F123" s="10"/>
      <c r="H123" s="10"/>
      <c r="I123" s="10"/>
    </row>
    <row r="124" spans="1:9" x14ac:dyDescent="0.2">
      <c r="A124" s="53"/>
      <c r="F124" s="10"/>
      <c r="H124" s="10"/>
      <c r="I124" s="10"/>
    </row>
    <row r="125" spans="1:9" x14ac:dyDescent="0.2">
      <c r="A125" s="53"/>
      <c r="F125" s="10"/>
      <c r="H125" s="10"/>
      <c r="I125" s="10"/>
    </row>
    <row r="126" spans="1:9" x14ac:dyDescent="0.2">
      <c r="A126" s="53"/>
      <c r="F126" s="10"/>
      <c r="H126" s="10"/>
      <c r="I126" s="10"/>
    </row>
    <row r="127" spans="1:9" x14ac:dyDescent="0.2">
      <c r="A127" s="53"/>
      <c r="F127" s="10"/>
      <c r="H127" s="10"/>
      <c r="I127" s="10"/>
    </row>
    <row r="128" spans="1:9" x14ac:dyDescent="0.2">
      <c r="A128" s="53"/>
      <c r="F128" s="10"/>
      <c r="H128" s="10"/>
      <c r="I128" s="10"/>
    </row>
    <row r="129" spans="1:9" x14ac:dyDescent="0.2">
      <c r="A129" s="53"/>
      <c r="F129" s="10"/>
      <c r="H129" s="10"/>
      <c r="I129" s="10"/>
    </row>
    <row r="130" spans="1:9" x14ac:dyDescent="0.2">
      <c r="A130" s="53"/>
      <c r="F130" s="10"/>
      <c r="H130" s="10"/>
      <c r="I130" s="10"/>
    </row>
    <row r="131" spans="1:9" x14ac:dyDescent="0.2">
      <c r="A131" s="53"/>
      <c r="F131" s="10"/>
      <c r="H131" s="10"/>
      <c r="I131" s="10"/>
    </row>
    <row r="132" spans="1:9" x14ac:dyDescent="0.2">
      <c r="A132" s="53"/>
      <c r="F132" s="10"/>
      <c r="H132" s="10"/>
      <c r="I132" s="10"/>
    </row>
    <row r="133" spans="1:9" x14ac:dyDescent="0.2">
      <c r="A133" s="53"/>
      <c r="F133" s="10"/>
      <c r="H133" s="10"/>
      <c r="I133" s="10"/>
    </row>
    <row r="134" spans="1:9" x14ac:dyDescent="0.2">
      <c r="A134" s="53"/>
      <c r="F134" s="10"/>
      <c r="H134" s="10"/>
      <c r="I134" s="10"/>
    </row>
    <row r="135" spans="1:9" x14ac:dyDescent="0.2">
      <c r="A135" s="53"/>
      <c r="F135" s="10"/>
      <c r="H135" s="10"/>
      <c r="I135" s="10"/>
    </row>
    <row r="136" spans="1:9" x14ac:dyDescent="0.2">
      <c r="A136" s="53"/>
      <c r="F136" s="10"/>
      <c r="H136" s="10"/>
      <c r="I136" s="10"/>
    </row>
    <row r="137" spans="1:9" x14ac:dyDescent="0.2">
      <c r="F137" s="10"/>
      <c r="H137" s="10"/>
      <c r="I137" s="10"/>
    </row>
    <row r="138" spans="1:9" x14ac:dyDescent="0.2">
      <c r="F138" s="10"/>
      <c r="H138" s="10"/>
      <c r="I138" s="10"/>
    </row>
    <row r="139" spans="1:9" x14ac:dyDescent="0.2">
      <c r="F139" s="10"/>
      <c r="H139" s="10"/>
      <c r="I139" s="10"/>
    </row>
    <row r="140" spans="1:9" x14ac:dyDescent="0.2">
      <c r="F140" s="10"/>
      <c r="H140" s="10"/>
      <c r="I140" s="10"/>
    </row>
    <row r="141" spans="1:9" x14ac:dyDescent="0.2">
      <c r="F141" s="10"/>
      <c r="H141" s="10"/>
      <c r="I141" s="10"/>
    </row>
    <row r="142" spans="1:9" x14ac:dyDescent="0.2">
      <c r="F142" s="10"/>
      <c r="H142" s="10"/>
      <c r="I142" s="10"/>
    </row>
    <row r="143" spans="1:9" x14ac:dyDescent="0.2">
      <c r="F143" s="10"/>
      <c r="H143" s="10"/>
      <c r="I143" s="10"/>
    </row>
    <row r="144" spans="1:9" x14ac:dyDescent="0.2">
      <c r="F144" s="10"/>
      <c r="H144" s="10"/>
      <c r="I144" s="10"/>
    </row>
    <row r="145" spans="6:9" x14ac:dyDescent="0.2">
      <c r="F145" s="10"/>
      <c r="H145" s="10"/>
      <c r="I145" s="10"/>
    </row>
    <row r="146" spans="6:9" x14ac:dyDescent="0.2">
      <c r="F146" s="10"/>
      <c r="H146" s="10"/>
      <c r="I146" s="10"/>
    </row>
    <row r="147" spans="6:9" x14ac:dyDescent="0.2">
      <c r="F147" s="10"/>
      <c r="H147" s="10"/>
      <c r="I147" s="10"/>
    </row>
    <row r="148" spans="6:9" x14ac:dyDescent="0.2">
      <c r="F148" s="10"/>
      <c r="H148" s="10"/>
      <c r="I148" s="10"/>
    </row>
    <row r="149" spans="6:9" x14ac:dyDescent="0.2">
      <c r="F149" s="10"/>
      <c r="H149" s="10"/>
      <c r="I149" s="10"/>
    </row>
    <row r="150" spans="6:9" x14ac:dyDescent="0.2">
      <c r="F150" s="10"/>
      <c r="H150" s="10"/>
      <c r="I150" s="10"/>
    </row>
    <row r="151" spans="6:9" x14ac:dyDescent="0.2">
      <c r="F151" s="10"/>
      <c r="H151" s="10"/>
      <c r="I151" s="10"/>
    </row>
    <row r="152" spans="6:9" x14ac:dyDescent="0.2">
      <c r="F152" s="10"/>
      <c r="H152" s="10"/>
      <c r="I152" s="10"/>
    </row>
    <row r="153" spans="6:9" x14ac:dyDescent="0.2">
      <c r="F153" s="10"/>
      <c r="H153" s="10"/>
      <c r="I153" s="10"/>
    </row>
    <row r="154" spans="6:9" x14ac:dyDescent="0.2">
      <c r="F154" s="10"/>
      <c r="H154" s="10"/>
      <c r="I154" s="10"/>
    </row>
    <row r="155" spans="6:9" x14ac:dyDescent="0.2">
      <c r="F155" s="10"/>
      <c r="H155" s="10"/>
      <c r="I155" s="10"/>
    </row>
    <row r="156" spans="6:9" x14ac:dyDescent="0.2">
      <c r="F156" s="10"/>
      <c r="H156" s="10"/>
      <c r="I156" s="10"/>
    </row>
    <row r="157" spans="6:9" x14ac:dyDescent="0.2">
      <c r="F157" s="10"/>
      <c r="H157" s="10"/>
      <c r="I157" s="10"/>
    </row>
    <row r="158" spans="6:9" x14ac:dyDescent="0.2">
      <c r="F158" s="10"/>
      <c r="H158" s="10"/>
      <c r="I158" s="10"/>
    </row>
    <row r="159" spans="6:9" x14ac:dyDescent="0.2">
      <c r="F159" s="10"/>
      <c r="H159" s="10"/>
      <c r="I159" s="10"/>
    </row>
    <row r="160" spans="6:9" x14ac:dyDescent="0.2">
      <c r="F160" s="10"/>
      <c r="H160" s="10"/>
      <c r="I160" s="10"/>
    </row>
    <row r="161" spans="6:9" x14ac:dyDescent="0.2">
      <c r="F161" s="10"/>
      <c r="H161" s="10"/>
      <c r="I161" s="10"/>
    </row>
    <row r="162" spans="6:9" x14ac:dyDescent="0.2">
      <c r="F162" s="10"/>
      <c r="H162" s="10"/>
      <c r="I162" s="10"/>
    </row>
    <row r="163" spans="6:9" x14ac:dyDescent="0.2">
      <c r="F163" s="10"/>
      <c r="H163" s="10"/>
      <c r="I163" s="10"/>
    </row>
    <row r="164" spans="6:9" x14ac:dyDescent="0.2">
      <c r="F164" s="10"/>
      <c r="H164" s="10"/>
      <c r="I164" s="10"/>
    </row>
    <row r="165" spans="6:9" x14ac:dyDescent="0.2">
      <c r="F165" s="10"/>
      <c r="H165" s="10"/>
      <c r="I165" s="10"/>
    </row>
    <row r="166" spans="6:9" x14ac:dyDescent="0.2">
      <c r="F166" s="10"/>
      <c r="H166" s="10"/>
      <c r="I166" s="10"/>
    </row>
    <row r="167" spans="6:9" x14ac:dyDescent="0.2">
      <c r="F167" s="10"/>
      <c r="H167" s="10"/>
      <c r="I167" s="10"/>
    </row>
    <row r="168" spans="6:9" x14ac:dyDescent="0.2">
      <c r="F168" s="10"/>
      <c r="H168" s="10"/>
      <c r="I168" s="10"/>
    </row>
    <row r="169" spans="6:9" x14ac:dyDescent="0.2">
      <c r="F169" s="10"/>
      <c r="H169" s="10"/>
      <c r="I169" s="10"/>
    </row>
    <row r="170" spans="6:9" x14ac:dyDescent="0.2">
      <c r="F170" s="10"/>
      <c r="H170" s="10"/>
      <c r="I170" s="10"/>
    </row>
    <row r="171" spans="6:9" x14ac:dyDescent="0.2">
      <c r="F171" s="10"/>
      <c r="H171" s="10"/>
      <c r="I171" s="10"/>
    </row>
    <row r="172" spans="6:9" x14ac:dyDescent="0.2">
      <c r="F172" s="10"/>
      <c r="H172" s="10"/>
      <c r="I172" s="10"/>
    </row>
    <row r="173" spans="6:9" x14ac:dyDescent="0.2">
      <c r="F173" s="10"/>
      <c r="H173" s="10"/>
      <c r="I173" s="10"/>
    </row>
    <row r="174" spans="6:9" x14ac:dyDescent="0.2">
      <c r="F174" s="10"/>
      <c r="H174" s="10"/>
      <c r="I174" s="10"/>
    </row>
    <row r="175" spans="6:9" x14ac:dyDescent="0.2">
      <c r="F175" s="10"/>
      <c r="H175" s="10"/>
      <c r="I175" s="10"/>
    </row>
    <row r="176" spans="6:9" x14ac:dyDescent="0.2">
      <c r="F176" s="10"/>
      <c r="H176" s="10"/>
      <c r="I176" s="10"/>
    </row>
    <row r="177" spans="6:9" x14ac:dyDescent="0.2">
      <c r="F177" s="10"/>
      <c r="H177" s="10"/>
      <c r="I177" s="10"/>
    </row>
    <row r="178" spans="6:9" x14ac:dyDescent="0.2">
      <c r="F178" s="10"/>
      <c r="H178" s="10"/>
      <c r="I178" s="10"/>
    </row>
    <row r="179" spans="6:9" x14ac:dyDescent="0.2">
      <c r="F179" s="10"/>
      <c r="H179" s="10"/>
      <c r="I179" s="10"/>
    </row>
    <row r="180" spans="6:9" x14ac:dyDescent="0.2">
      <c r="F180" s="10"/>
      <c r="H180" s="10"/>
      <c r="I180" s="10"/>
    </row>
    <row r="181" spans="6:9" x14ac:dyDescent="0.2">
      <c r="F181" s="10"/>
      <c r="H181" s="10"/>
      <c r="I181" s="10"/>
    </row>
    <row r="182" spans="6:9" x14ac:dyDescent="0.2">
      <c r="F182" s="10"/>
      <c r="H182" s="10"/>
      <c r="I182" s="10"/>
    </row>
    <row r="183" spans="6:9" x14ac:dyDescent="0.2">
      <c r="F183" s="10"/>
      <c r="H183" s="10"/>
      <c r="I183" s="10"/>
    </row>
    <row r="184" spans="6:9" x14ac:dyDescent="0.2">
      <c r="F184" s="10"/>
      <c r="H184" s="10"/>
      <c r="I184" s="10"/>
    </row>
    <row r="185" spans="6:9" x14ac:dyDescent="0.2">
      <c r="F185" s="10"/>
      <c r="H185" s="10"/>
      <c r="I185" s="10"/>
    </row>
    <row r="186" spans="6:9" x14ac:dyDescent="0.2">
      <c r="F186" s="10"/>
      <c r="H186" s="10"/>
      <c r="I186" s="10"/>
    </row>
    <row r="187" spans="6:9" x14ac:dyDescent="0.2">
      <c r="F187" s="10"/>
      <c r="H187" s="10"/>
      <c r="I187" s="10"/>
    </row>
    <row r="188" spans="6:9" x14ac:dyDescent="0.2">
      <c r="F188" s="10"/>
      <c r="H188" s="10"/>
      <c r="I188" s="10"/>
    </row>
    <row r="189" spans="6:9" x14ac:dyDescent="0.2">
      <c r="F189" s="10"/>
      <c r="H189" s="10"/>
      <c r="I189" s="10"/>
    </row>
    <row r="190" spans="6:9" x14ac:dyDescent="0.2">
      <c r="F190" s="10"/>
      <c r="H190" s="10"/>
      <c r="I190" s="10"/>
    </row>
    <row r="191" spans="6:9" x14ac:dyDescent="0.2">
      <c r="F191" s="10"/>
      <c r="H191" s="10"/>
      <c r="I191" s="10"/>
    </row>
    <row r="192" spans="6:9" x14ac:dyDescent="0.2">
      <c r="F192" s="10"/>
      <c r="H192" s="10"/>
      <c r="I192" s="10"/>
    </row>
    <row r="193" spans="6:9" x14ac:dyDescent="0.2">
      <c r="F193" s="10"/>
      <c r="H193" s="10"/>
      <c r="I193" s="10"/>
    </row>
    <row r="194" spans="6:9" x14ac:dyDescent="0.2">
      <c r="F194" s="10"/>
      <c r="H194" s="10"/>
      <c r="I194" s="10"/>
    </row>
    <row r="195" spans="6:9" x14ac:dyDescent="0.2">
      <c r="F195" s="10"/>
      <c r="H195" s="10"/>
      <c r="I195" s="10"/>
    </row>
    <row r="196" spans="6:9" x14ac:dyDescent="0.2">
      <c r="F196" s="10"/>
      <c r="H196" s="10"/>
      <c r="I196" s="10"/>
    </row>
    <row r="197" spans="6:9" x14ac:dyDescent="0.2">
      <c r="F197" s="10"/>
      <c r="H197" s="10"/>
      <c r="I197" s="10"/>
    </row>
    <row r="198" spans="6:9" x14ac:dyDescent="0.2">
      <c r="F198" s="10"/>
      <c r="H198" s="10"/>
      <c r="I198" s="10"/>
    </row>
    <row r="199" spans="6:9" x14ac:dyDescent="0.2">
      <c r="F199" s="10"/>
      <c r="H199" s="10"/>
      <c r="I199" s="10"/>
    </row>
    <row r="200" spans="6:9" x14ac:dyDescent="0.2">
      <c r="F200" s="10"/>
      <c r="H200" s="10"/>
      <c r="I200" s="10"/>
    </row>
    <row r="201" spans="6:9" x14ac:dyDescent="0.2">
      <c r="F201" s="10"/>
      <c r="H201" s="10"/>
      <c r="I201" s="10"/>
    </row>
    <row r="202" spans="6:9" x14ac:dyDescent="0.2">
      <c r="F202" s="10"/>
      <c r="H202" s="10"/>
      <c r="I202" s="10"/>
    </row>
    <row r="203" spans="6:9" x14ac:dyDescent="0.2">
      <c r="F203" s="10"/>
      <c r="H203" s="10"/>
      <c r="I203" s="10"/>
    </row>
    <row r="204" spans="6:9" x14ac:dyDescent="0.2">
      <c r="F204" s="10"/>
      <c r="H204" s="10"/>
      <c r="I204" s="10"/>
    </row>
    <row r="205" spans="6:9" x14ac:dyDescent="0.2">
      <c r="F205" s="10"/>
      <c r="H205" s="10"/>
      <c r="I205" s="10"/>
    </row>
    <row r="206" spans="6:9" x14ac:dyDescent="0.2">
      <c r="F206" s="10"/>
      <c r="H206" s="10"/>
      <c r="I206" s="10"/>
    </row>
    <row r="207" spans="6:9" x14ac:dyDescent="0.2">
      <c r="F207" s="10"/>
      <c r="H207" s="10"/>
      <c r="I207" s="10"/>
    </row>
    <row r="208" spans="6:9" x14ac:dyDescent="0.2">
      <c r="F208" s="10"/>
      <c r="H208" s="10"/>
      <c r="I208" s="10"/>
    </row>
    <row r="209" spans="6:9" x14ac:dyDescent="0.2">
      <c r="F209" s="10"/>
      <c r="H209" s="10"/>
      <c r="I209" s="10"/>
    </row>
    <row r="210" spans="6:9" x14ac:dyDescent="0.2">
      <c r="F210" s="10"/>
      <c r="H210" s="10"/>
      <c r="I210" s="10"/>
    </row>
    <row r="211" spans="6:9" x14ac:dyDescent="0.2">
      <c r="F211" s="10"/>
      <c r="H211" s="10"/>
      <c r="I211" s="10"/>
    </row>
    <row r="212" spans="6:9" x14ac:dyDescent="0.2">
      <c r="F212" s="10"/>
      <c r="H212" s="10"/>
      <c r="I212" s="10"/>
    </row>
    <row r="213" spans="6:9" x14ac:dyDescent="0.2">
      <c r="F213" s="10"/>
      <c r="H213" s="10"/>
      <c r="I213" s="10"/>
    </row>
    <row r="214" spans="6:9" x14ac:dyDescent="0.2">
      <c r="F214" s="10"/>
      <c r="H214" s="10"/>
      <c r="I214" s="10"/>
    </row>
    <row r="215" spans="6:9" x14ac:dyDescent="0.2">
      <c r="F215" s="10"/>
      <c r="H215" s="10"/>
      <c r="I215" s="10"/>
    </row>
    <row r="216" spans="6:9" x14ac:dyDescent="0.2">
      <c r="F216" s="10"/>
      <c r="H216" s="10"/>
      <c r="I216" s="10"/>
    </row>
    <row r="217" spans="6:9" x14ac:dyDescent="0.2">
      <c r="F217" s="10"/>
      <c r="H217" s="10"/>
      <c r="I217" s="10"/>
    </row>
    <row r="218" spans="6:9" x14ac:dyDescent="0.2">
      <c r="F218" s="10"/>
      <c r="H218" s="10"/>
      <c r="I218" s="10"/>
    </row>
    <row r="219" spans="6:9" x14ac:dyDescent="0.2">
      <c r="F219" s="10"/>
      <c r="H219" s="10"/>
      <c r="I219" s="10"/>
    </row>
    <row r="220" spans="6:9" x14ac:dyDescent="0.2">
      <c r="F220" s="10"/>
      <c r="H220" s="10"/>
      <c r="I220" s="10"/>
    </row>
    <row r="221" spans="6:9" x14ac:dyDescent="0.2">
      <c r="F221" s="10"/>
      <c r="H221" s="10"/>
      <c r="I221" s="10"/>
    </row>
    <row r="222" spans="6:9" x14ac:dyDescent="0.2">
      <c r="F222" s="10"/>
      <c r="H222" s="10"/>
      <c r="I222" s="10"/>
    </row>
    <row r="223" spans="6:9" x14ac:dyDescent="0.2">
      <c r="F223" s="10"/>
      <c r="H223" s="10"/>
      <c r="I223" s="10"/>
    </row>
    <row r="224" spans="6:9" x14ac:dyDescent="0.2">
      <c r="F224" s="10"/>
      <c r="H224" s="10"/>
      <c r="I224" s="10"/>
    </row>
    <row r="225" spans="6:9" x14ac:dyDescent="0.2">
      <c r="F225" s="10"/>
      <c r="H225" s="10"/>
      <c r="I225" s="10"/>
    </row>
    <row r="226" spans="6:9" x14ac:dyDescent="0.2">
      <c r="F226" s="10"/>
      <c r="H226" s="10"/>
      <c r="I226" s="10"/>
    </row>
    <row r="227" spans="6:9" x14ac:dyDescent="0.2">
      <c r="F227" s="10"/>
      <c r="H227" s="10"/>
      <c r="I227" s="10"/>
    </row>
    <row r="228" spans="6:9" x14ac:dyDescent="0.2">
      <c r="F228" s="10"/>
      <c r="H228" s="10"/>
      <c r="I228" s="10"/>
    </row>
    <row r="229" spans="6:9" x14ac:dyDescent="0.2">
      <c r="F229" s="10"/>
      <c r="H229" s="10"/>
      <c r="I229" s="10"/>
    </row>
    <row r="230" spans="6:9" x14ac:dyDescent="0.2">
      <c r="F230" s="10"/>
      <c r="H230" s="10"/>
      <c r="I230" s="10"/>
    </row>
    <row r="231" spans="6:9" x14ac:dyDescent="0.2">
      <c r="F231" s="10"/>
      <c r="H231" s="10"/>
      <c r="I231" s="10"/>
    </row>
    <row r="232" spans="6:9" x14ac:dyDescent="0.2">
      <c r="F232" s="10"/>
      <c r="H232" s="10"/>
      <c r="I232" s="10"/>
    </row>
    <row r="233" spans="6:9" x14ac:dyDescent="0.2">
      <c r="F233" s="10"/>
      <c r="H233" s="10"/>
      <c r="I233" s="10"/>
    </row>
    <row r="234" spans="6:9" x14ac:dyDescent="0.2">
      <c r="F234" s="10"/>
      <c r="H234" s="10"/>
      <c r="I234" s="10"/>
    </row>
    <row r="235" spans="6:9" x14ac:dyDescent="0.2">
      <c r="F235" s="10"/>
      <c r="H235" s="10"/>
      <c r="I235" s="10"/>
    </row>
    <row r="236" spans="6:9" x14ac:dyDescent="0.2">
      <c r="F236" s="10"/>
      <c r="H236" s="10"/>
      <c r="I236" s="10"/>
    </row>
    <row r="237" spans="6:9" x14ac:dyDescent="0.2">
      <c r="F237" s="10"/>
      <c r="H237" s="10"/>
      <c r="I237" s="10"/>
    </row>
    <row r="238" spans="6:9" x14ac:dyDescent="0.2">
      <c r="F238" s="10"/>
      <c r="H238" s="10"/>
      <c r="I238" s="10"/>
    </row>
    <row r="239" spans="6:9" x14ac:dyDescent="0.2">
      <c r="F239" s="10"/>
      <c r="H239" s="10"/>
      <c r="I239" s="10"/>
    </row>
    <row r="240" spans="6:9" x14ac:dyDescent="0.2">
      <c r="F240" s="10"/>
      <c r="H240" s="10"/>
      <c r="I240" s="10"/>
    </row>
    <row r="241" spans="6:9" x14ac:dyDescent="0.2">
      <c r="F241" s="10"/>
      <c r="H241" s="10"/>
      <c r="I241" s="10"/>
    </row>
    <row r="242" spans="6:9" x14ac:dyDescent="0.2">
      <c r="F242" s="10"/>
      <c r="H242" s="10"/>
      <c r="I242" s="10"/>
    </row>
    <row r="243" spans="6:9" x14ac:dyDescent="0.2">
      <c r="F243" s="10"/>
      <c r="H243" s="10"/>
      <c r="I243" s="10"/>
    </row>
    <row r="244" spans="6:9" x14ac:dyDescent="0.2">
      <c r="F244" s="10"/>
      <c r="H244" s="10"/>
      <c r="I244" s="10"/>
    </row>
    <row r="245" spans="6:9" x14ac:dyDescent="0.2">
      <c r="F245" s="10"/>
      <c r="H245" s="10"/>
      <c r="I245" s="10"/>
    </row>
    <row r="246" spans="6:9" x14ac:dyDescent="0.2">
      <c r="F246" s="10"/>
      <c r="H246" s="10"/>
      <c r="I246" s="10"/>
    </row>
    <row r="247" spans="6:9" x14ac:dyDescent="0.2">
      <c r="F247" s="10"/>
      <c r="H247" s="10"/>
      <c r="I247" s="10"/>
    </row>
    <row r="248" spans="6:9" x14ac:dyDescent="0.2">
      <c r="F248" s="10"/>
      <c r="H248" s="10"/>
      <c r="I248" s="10"/>
    </row>
    <row r="249" spans="6:9" x14ac:dyDescent="0.2">
      <c r="F249" s="10"/>
      <c r="H249" s="10"/>
      <c r="I249" s="10"/>
    </row>
    <row r="250" spans="6:9" x14ac:dyDescent="0.2">
      <c r="F250" s="10"/>
      <c r="H250" s="10"/>
      <c r="I250" s="10"/>
    </row>
    <row r="251" spans="6:9" x14ac:dyDescent="0.2">
      <c r="F251" s="10"/>
      <c r="H251" s="10"/>
      <c r="I251" s="10"/>
    </row>
    <row r="252" spans="6:9" x14ac:dyDescent="0.2">
      <c r="F252" s="10"/>
      <c r="H252" s="10"/>
      <c r="I252" s="10"/>
    </row>
    <row r="253" spans="6:9" x14ac:dyDescent="0.2">
      <c r="F253" s="10"/>
      <c r="H253" s="10"/>
      <c r="I253" s="10"/>
    </row>
    <row r="254" spans="6:9" x14ac:dyDescent="0.2">
      <c r="F254" s="10"/>
      <c r="H254" s="10"/>
      <c r="I254" s="10"/>
    </row>
    <row r="255" spans="6:9" x14ac:dyDescent="0.2">
      <c r="F255" s="10"/>
      <c r="H255" s="10"/>
      <c r="I255" s="10"/>
    </row>
    <row r="256" spans="6:9" x14ac:dyDescent="0.2">
      <c r="F256" s="10"/>
      <c r="H256" s="10"/>
      <c r="I256" s="10"/>
    </row>
    <row r="257" spans="6:9" x14ac:dyDescent="0.2">
      <c r="F257" s="10"/>
      <c r="H257" s="10"/>
      <c r="I257" s="10"/>
    </row>
    <row r="258" spans="6:9" x14ac:dyDescent="0.2">
      <c r="F258" s="10"/>
      <c r="H258" s="10"/>
      <c r="I258" s="10"/>
    </row>
    <row r="259" spans="6:9" x14ac:dyDescent="0.2">
      <c r="F259" s="10"/>
      <c r="H259" s="10"/>
      <c r="I259" s="10"/>
    </row>
    <row r="260" spans="6:9" x14ac:dyDescent="0.2">
      <c r="F260" s="10"/>
      <c r="H260" s="10"/>
      <c r="I260" s="10"/>
    </row>
    <row r="261" spans="6:9" x14ac:dyDescent="0.2">
      <c r="F261" s="10"/>
      <c r="H261" s="10"/>
      <c r="I261" s="10"/>
    </row>
    <row r="262" spans="6:9" x14ac:dyDescent="0.2">
      <c r="F262" s="10"/>
      <c r="H262" s="10"/>
      <c r="I262" s="10"/>
    </row>
    <row r="263" spans="6:9" x14ac:dyDescent="0.2">
      <c r="F263" s="10"/>
      <c r="H263" s="10"/>
      <c r="I263" s="10"/>
    </row>
    <row r="264" spans="6:9" x14ac:dyDescent="0.2">
      <c r="F264" s="10"/>
      <c r="H264" s="10"/>
      <c r="I264" s="10"/>
    </row>
    <row r="265" spans="6:9" x14ac:dyDescent="0.2">
      <c r="F265" s="10"/>
      <c r="H265" s="10"/>
      <c r="I265" s="10"/>
    </row>
    <row r="266" spans="6:9" x14ac:dyDescent="0.2">
      <c r="F266" s="10"/>
      <c r="H266" s="10"/>
      <c r="I266" s="10"/>
    </row>
    <row r="267" spans="6:9" x14ac:dyDescent="0.2">
      <c r="F267" s="10"/>
      <c r="H267" s="10"/>
      <c r="I267" s="10"/>
    </row>
    <row r="268" spans="6:9" x14ac:dyDescent="0.2">
      <c r="F268" s="10"/>
      <c r="H268" s="10"/>
      <c r="I268" s="10"/>
    </row>
    <row r="269" spans="6:9" x14ac:dyDescent="0.2">
      <c r="F269" s="10"/>
      <c r="H269" s="10"/>
      <c r="I269" s="10"/>
    </row>
    <row r="270" spans="6:9" x14ac:dyDescent="0.2">
      <c r="F270" s="10"/>
      <c r="H270" s="10"/>
      <c r="I270" s="10"/>
    </row>
    <row r="271" spans="6:9" x14ac:dyDescent="0.2">
      <c r="F271" s="10"/>
      <c r="H271" s="10"/>
      <c r="I271" s="10"/>
    </row>
    <row r="272" spans="6:9" x14ac:dyDescent="0.2">
      <c r="F272" s="10"/>
      <c r="H272" s="10"/>
      <c r="I272" s="10"/>
    </row>
    <row r="273" spans="6:9" x14ac:dyDescent="0.2">
      <c r="F273" s="10"/>
      <c r="H273" s="10"/>
      <c r="I273" s="10"/>
    </row>
    <row r="274" spans="6:9" x14ac:dyDescent="0.2">
      <c r="F274" s="10"/>
      <c r="H274" s="10"/>
      <c r="I274" s="10"/>
    </row>
    <row r="275" spans="6:9" x14ac:dyDescent="0.2">
      <c r="F275" s="10"/>
      <c r="H275" s="10"/>
      <c r="I275" s="10"/>
    </row>
    <row r="276" spans="6:9" x14ac:dyDescent="0.2">
      <c r="F276" s="10"/>
      <c r="H276" s="10"/>
      <c r="I276" s="10"/>
    </row>
    <row r="277" spans="6:9" x14ac:dyDescent="0.2">
      <c r="F277" s="10"/>
      <c r="H277" s="10"/>
      <c r="I277" s="10"/>
    </row>
    <row r="278" spans="6:9" x14ac:dyDescent="0.2">
      <c r="F278" s="10"/>
      <c r="H278" s="10"/>
      <c r="I278" s="10"/>
    </row>
    <row r="279" spans="6:9" x14ac:dyDescent="0.2">
      <c r="F279" s="10"/>
      <c r="H279" s="10"/>
      <c r="I279" s="10"/>
    </row>
    <row r="280" spans="6:9" x14ac:dyDescent="0.2">
      <c r="F280" s="10"/>
      <c r="H280" s="10"/>
      <c r="I280" s="10"/>
    </row>
    <row r="281" spans="6:9" x14ac:dyDescent="0.2">
      <c r="F281" s="10"/>
      <c r="H281" s="10"/>
      <c r="I281" s="10"/>
    </row>
    <row r="282" spans="6:9" x14ac:dyDescent="0.2">
      <c r="F282" s="10"/>
      <c r="H282" s="10"/>
      <c r="I282" s="10"/>
    </row>
    <row r="283" spans="6:9" x14ac:dyDescent="0.2">
      <c r="F283" s="10"/>
      <c r="H283" s="10"/>
      <c r="I283" s="10"/>
    </row>
    <row r="284" spans="6:9" x14ac:dyDescent="0.2">
      <c r="F284" s="10"/>
      <c r="H284" s="10"/>
      <c r="I284" s="10"/>
    </row>
    <row r="285" spans="6:9" x14ac:dyDescent="0.2">
      <c r="F285" s="10"/>
      <c r="H285" s="10"/>
      <c r="I285" s="10"/>
    </row>
    <row r="286" spans="6:9" x14ac:dyDescent="0.2">
      <c r="F286" s="10"/>
      <c r="H286" s="10"/>
      <c r="I286" s="10"/>
    </row>
    <row r="287" spans="6:9" x14ac:dyDescent="0.2">
      <c r="F287" s="10"/>
      <c r="H287" s="10"/>
      <c r="I287" s="10"/>
    </row>
    <row r="288" spans="6:9" x14ac:dyDescent="0.2">
      <c r="F288" s="10"/>
      <c r="H288" s="10"/>
      <c r="I288" s="10"/>
    </row>
    <row r="289" spans="6:9" x14ac:dyDescent="0.2">
      <c r="F289" s="10"/>
      <c r="H289" s="10"/>
      <c r="I289" s="10"/>
    </row>
    <row r="290" spans="6:9" x14ac:dyDescent="0.2">
      <c r="F290" s="10"/>
      <c r="H290" s="10"/>
      <c r="I290" s="10"/>
    </row>
    <row r="291" spans="6:9" x14ac:dyDescent="0.2">
      <c r="F291" s="10"/>
      <c r="H291" s="10"/>
      <c r="I291" s="10"/>
    </row>
    <row r="292" spans="6:9" x14ac:dyDescent="0.2">
      <c r="F292" s="10"/>
      <c r="H292" s="10"/>
      <c r="I292" s="10"/>
    </row>
    <row r="293" spans="6:9" x14ac:dyDescent="0.2">
      <c r="F293" s="10"/>
      <c r="H293" s="10"/>
      <c r="I293" s="10"/>
    </row>
    <row r="294" spans="6:9" x14ac:dyDescent="0.2">
      <c r="F294" s="10"/>
      <c r="H294" s="10"/>
      <c r="I294" s="10"/>
    </row>
    <row r="295" spans="6:9" x14ac:dyDescent="0.2">
      <c r="F295" s="10"/>
      <c r="H295" s="10"/>
      <c r="I295" s="10"/>
    </row>
    <row r="296" spans="6:9" x14ac:dyDescent="0.2">
      <c r="F296" s="10"/>
      <c r="H296" s="10"/>
      <c r="I296" s="10"/>
    </row>
    <row r="297" spans="6:9" x14ac:dyDescent="0.2">
      <c r="F297" s="10"/>
      <c r="H297" s="10"/>
      <c r="I297" s="10"/>
    </row>
    <row r="298" spans="6:9" x14ac:dyDescent="0.2">
      <c r="F298" s="10"/>
      <c r="H298" s="10"/>
      <c r="I298" s="10"/>
    </row>
    <row r="299" spans="6:9" x14ac:dyDescent="0.2">
      <c r="F299" s="10"/>
      <c r="H299" s="10"/>
      <c r="I299" s="10"/>
    </row>
    <row r="300" spans="6:9" x14ac:dyDescent="0.2">
      <c r="F300" s="10"/>
      <c r="H300" s="10"/>
      <c r="I300" s="10"/>
    </row>
    <row r="301" spans="6:9" x14ac:dyDescent="0.2">
      <c r="F301" s="10"/>
      <c r="H301" s="10"/>
      <c r="I301" s="10"/>
    </row>
    <row r="302" spans="6:9" x14ac:dyDescent="0.2">
      <c r="F302" s="10"/>
      <c r="H302" s="10"/>
      <c r="I302" s="10"/>
    </row>
    <row r="303" spans="6:9" x14ac:dyDescent="0.2">
      <c r="F303" s="10"/>
      <c r="H303" s="10"/>
      <c r="I303" s="10"/>
    </row>
    <row r="304" spans="6:9" x14ac:dyDescent="0.2">
      <c r="F304" s="10"/>
      <c r="H304" s="10"/>
      <c r="I304" s="10"/>
    </row>
    <row r="305" spans="6:9" x14ac:dyDescent="0.2">
      <c r="F305" s="10"/>
      <c r="H305" s="10"/>
      <c r="I305" s="10"/>
    </row>
    <row r="306" spans="6:9" x14ac:dyDescent="0.2">
      <c r="F306" s="10"/>
      <c r="H306" s="10"/>
      <c r="I306" s="10"/>
    </row>
    <row r="307" spans="6:9" x14ac:dyDescent="0.2">
      <c r="F307" s="10"/>
      <c r="H307" s="10"/>
      <c r="I307" s="10"/>
    </row>
    <row r="308" spans="6:9" x14ac:dyDescent="0.2">
      <c r="F308" s="10"/>
      <c r="H308" s="10"/>
      <c r="I308" s="10"/>
    </row>
    <row r="309" spans="6:9" x14ac:dyDescent="0.2">
      <c r="F309" s="10"/>
      <c r="H309" s="10"/>
      <c r="I309" s="10"/>
    </row>
    <row r="310" spans="6:9" x14ac:dyDescent="0.2">
      <c r="F310" s="10"/>
      <c r="H310" s="10"/>
      <c r="I310" s="10"/>
    </row>
    <row r="311" spans="6:9" x14ac:dyDescent="0.2">
      <c r="F311" s="10"/>
      <c r="H311" s="10"/>
      <c r="I311" s="10"/>
    </row>
    <row r="312" spans="6:9" x14ac:dyDescent="0.2">
      <c r="F312" s="10"/>
      <c r="H312" s="10"/>
      <c r="I312" s="10"/>
    </row>
    <row r="313" spans="6:9" x14ac:dyDescent="0.2">
      <c r="F313" s="10"/>
      <c r="H313" s="10"/>
      <c r="I313" s="10"/>
    </row>
    <row r="314" spans="6:9" x14ac:dyDescent="0.2">
      <c r="F314" s="10"/>
      <c r="H314" s="10"/>
      <c r="I314" s="10"/>
    </row>
    <row r="315" spans="6:9" x14ac:dyDescent="0.2">
      <c r="F315" s="10"/>
      <c r="H315" s="10"/>
      <c r="I315" s="10"/>
    </row>
    <row r="316" spans="6:9" x14ac:dyDescent="0.2">
      <c r="F316" s="10"/>
      <c r="H316" s="10"/>
      <c r="I316" s="10"/>
    </row>
    <row r="317" spans="6:9" x14ac:dyDescent="0.2">
      <c r="F317" s="10"/>
      <c r="H317" s="10"/>
      <c r="I317" s="10"/>
    </row>
    <row r="318" spans="6:9" x14ac:dyDescent="0.2">
      <c r="F318" s="10"/>
      <c r="H318" s="10"/>
      <c r="I318" s="10"/>
    </row>
    <row r="319" spans="6:9" x14ac:dyDescent="0.2">
      <c r="F319" s="10"/>
      <c r="H319" s="10"/>
      <c r="I319" s="10"/>
    </row>
    <row r="320" spans="6:9" x14ac:dyDescent="0.2">
      <c r="F320" s="10"/>
      <c r="H320" s="10"/>
      <c r="I320" s="10"/>
    </row>
    <row r="321" spans="6:9" x14ac:dyDescent="0.2">
      <c r="F321" s="10"/>
      <c r="H321" s="10"/>
      <c r="I321" s="10"/>
    </row>
    <row r="322" spans="6:9" x14ac:dyDescent="0.2">
      <c r="F322" s="10"/>
      <c r="H322" s="10"/>
      <c r="I322" s="10"/>
    </row>
    <row r="323" spans="6:9" x14ac:dyDescent="0.2">
      <c r="F323" s="10"/>
      <c r="H323" s="10"/>
      <c r="I323" s="10"/>
    </row>
    <row r="324" spans="6:9" x14ac:dyDescent="0.2">
      <c r="F324" s="10"/>
      <c r="H324" s="10"/>
      <c r="I324" s="10"/>
    </row>
    <row r="325" spans="6:9" x14ac:dyDescent="0.2">
      <c r="F325" s="10"/>
      <c r="H325" s="10"/>
      <c r="I325" s="10"/>
    </row>
    <row r="326" spans="6:9" x14ac:dyDescent="0.2">
      <c r="F326" s="10"/>
      <c r="H326" s="10"/>
      <c r="I326" s="10"/>
    </row>
    <row r="327" spans="6:9" x14ac:dyDescent="0.2">
      <c r="F327" s="10"/>
      <c r="H327" s="10"/>
      <c r="I327" s="10"/>
    </row>
    <row r="328" spans="6:9" x14ac:dyDescent="0.2">
      <c r="F328" s="10"/>
      <c r="H328" s="10"/>
      <c r="I328" s="10"/>
    </row>
    <row r="329" spans="6:9" x14ac:dyDescent="0.2">
      <c r="F329" s="10"/>
      <c r="H329" s="10"/>
      <c r="I329" s="10"/>
    </row>
    <row r="330" spans="6:9" x14ac:dyDescent="0.2">
      <c r="F330" s="10"/>
      <c r="H330" s="10"/>
      <c r="I330" s="10"/>
    </row>
    <row r="331" spans="6:9" x14ac:dyDescent="0.2">
      <c r="F331" s="10"/>
      <c r="H331" s="10"/>
      <c r="I331" s="10"/>
    </row>
    <row r="332" spans="6:9" x14ac:dyDescent="0.2">
      <c r="F332" s="10"/>
      <c r="H332" s="10"/>
      <c r="I332" s="10"/>
    </row>
    <row r="333" spans="6:9" x14ac:dyDescent="0.2">
      <c r="F333" s="10"/>
      <c r="H333" s="10"/>
      <c r="I333" s="10"/>
    </row>
    <row r="334" spans="6:9" x14ac:dyDescent="0.2">
      <c r="F334" s="10"/>
      <c r="H334" s="10"/>
      <c r="I334" s="10"/>
    </row>
    <row r="335" spans="6:9" x14ac:dyDescent="0.2">
      <c r="F335" s="10"/>
      <c r="H335" s="10"/>
      <c r="I335" s="10"/>
    </row>
    <row r="336" spans="6:9" x14ac:dyDescent="0.2">
      <c r="F336" s="10"/>
      <c r="H336" s="10"/>
      <c r="I336" s="10"/>
    </row>
    <row r="337" spans="6:9" x14ac:dyDescent="0.2">
      <c r="F337" s="10"/>
      <c r="H337" s="10"/>
      <c r="I337" s="10"/>
    </row>
    <row r="338" spans="6:9" x14ac:dyDescent="0.2">
      <c r="F338" s="10"/>
      <c r="H338" s="10"/>
      <c r="I338" s="10"/>
    </row>
    <row r="339" spans="6:9" x14ac:dyDescent="0.2">
      <c r="F339" s="10"/>
      <c r="H339" s="10"/>
      <c r="I339" s="10"/>
    </row>
    <row r="340" spans="6:9" x14ac:dyDescent="0.2">
      <c r="F340" s="10"/>
      <c r="H340" s="10"/>
      <c r="I340" s="10"/>
    </row>
    <row r="341" spans="6:9" x14ac:dyDescent="0.2">
      <c r="F341" s="10"/>
      <c r="H341" s="10"/>
      <c r="I341" s="10"/>
    </row>
    <row r="342" spans="6:9" x14ac:dyDescent="0.2">
      <c r="F342" s="10"/>
      <c r="H342" s="10"/>
      <c r="I342" s="10"/>
    </row>
    <row r="343" spans="6:9" x14ac:dyDescent="0.2">
      <c r="F343" s="10"/>
      <c r="H343" s="10"/>
      <c r="I343" s="10"/>
    </row>
    <row r="344" spans="6:9" x14ac:dyDescent="0.2">
      <c r="F344" s="10"/>
      <c r="H344" s="10"/>
      <c r="I344" s="10"/>
    </row>
    <row r="345" spans="6:9" x14ac:dyDescent="0.2">
      <c r="F345" s="10"/>
      <c r="H345" s="10"/>
      <c r="I345" s="10"/>
    </row>
    <row r="346" spans="6:9" x14ac:dyDescent="0.2">
      <c r="F346" s="10"/>
      <c r="H346" s="10"/>
      <c r="I346" s="10"/>
    </row>
    <row r="347" spans="6:9" x14ac:dyDescent="0.2">
      <c r="F347" s="10"/>
      <c r="H347" s="10"/>
      <c r="I347" s="10"/>
    </row>
    <row r="348" spans="6:9" x14ac:dyDescent="0.2">
      <c r="F348" s="10"/>
      <c r="H348" s="10"/>
      <c r="I348" s="10"/>
    </row>
    <row r="349" spans="6:9" x14ac:dyDescent="0.2">
      <c r="F349" s="10"/>
      <c r="H349" s="10"/>
      <c r="I349" s="10"/>
    </row>
    <row r="350" spans="6:9" x14ac:dyDescent="0.2">
      <c r="F350" s="10"/>
      <c r="H350" s="10"/>
      <c r="I350" s="10"/>
    </row>
    <row r="351" spans="6:9" x14ac:dyDescent="0.2">
      <c r="F351" s="10"/>
      <c r="H351" s="10"/>
      <c r="I351" s="10"/>
    </row>
    <row r="352" spans="6:9" x14ac:dyDescent="0.2">
      <c r="F352" s="10"/>
      <c r="H352" s="10"/>
      <c r="I352" s="10"/>
    </row>
    <row r="353" spans="6:9" x14ac:dyDescent="0.2">
      <c r="F353" s="10"/>
      <c r="H353" s="10"/>
      <c r="I353" s="10"/>
    </row>
    <row r="354" spans="6:9" x14ac:dyDescent="0.2">
      <c r="F354" s="10"/>
      <c r="H354" s="10"/>
      <c r="I354" s="10"/>
    </row>
    <row r="355" spans="6:9" x14ac:dyDescent="0.2">
      <c r="F355" s="10"/>
      <c r="H355" s="10"/>
      <c r="I355" s="10"/>
    </row>
    <row r="356" spans="6:9" x14ac:dyDescent="0.2">
      <c r="F356" s="10"/>
      <c r="H356" s="10"/>
      <c r="I356" s="10"/>
    </row>
    <row r="357" spans="6:9" x14ac:dyDescent="0.2">
      <c r="F357" s="10"/>
      <c r="H357" s="10"/>
      <c r="I357" s="10"/>
    </row>
    <row r="358" spans="6:9" x14ac:dyDescent="0.2">
      <c r="F358" s="10"/>
      <c r="H358" s="10"/>
      <c r="I358" s="10"/>
    </row>
    <row r="359" spans="6:9" x14ac:dyDescent="0.2">
      <c r="F359" s="10"/>
      <c r="H359" s="10"/>
      <c r="I359" s="10"/>
    </row>
    <row r="360" spans="6:9" x14ac:dyDescent="0.2">
      <c r="F360" s="10"/>
      <c r="H360" s="10"/>
      <c r="I360" s="10"/>
    </row>
    <row r="361" spans="6:9" x14ac:dyDescent="0.2">
      <c r="F361" s="10"/>
      <c r="H361" s="10"/>
      <c r="I361" s="10"/>
    </row>
    <row r="362" spans="6:9" x14ac:dyDescent="0.2">
      <c r="F362" s="10"/>
      <c r="H362" s="10"/>
      <c r="I362" s="10"/>
    </row>
    <row r="363" spans="6:9" x14ac:dyDescent="0.2">
      <c r="F363" s="10"/>
      <c r="H363" s="10"/>
      <c r="I363" s="10"/>
    </row>
    <row r="364" spans="6:9" x14ac:dyDescent="0.2">
      <c r="F364" s="10"/>
      <c r="H364" s="10"/>
      <c r="I364" s="10"/>
    </row>
    <row r="365" spans="6:9" x14ac:dyDescent="0.2">
      <c r="F365" s="10"/>
      <c r="H365" s="10"/>
      <c r="I365" s="10"/>
    </row>
    <row r="366" spans="6:9" x14ac:dyDescent="0.2">
      <c r="F366" s="10"/>
      <c r="H366" s="10"/>
      <c r="I366" s="10"/>
    </row>
    <row r="367" spans="6:9" x14ac:dyDescent="0.2">
      <c r="F367" s="10"/>
      <c r="H367" s="10"/>
      <c r="I367" s="10"/>
    </row>
    <row r="368" spans="6:9" x14ac:dyDescent="0.2">
      <c r="F368" s="10"/>
      <c r="H368" s="10"/>
      <c r="I368" s="10"/>
    </row>
    <row r="369" spans="6:9" x14ac:dyDescent="0.2">
      <c r="F369" s="10"/>
      <c r="H369" s="10"/>
      <c r="I369" s="10"/>
    </row>
    <row r="370" spans="6:9" x14ac:dyDescent="0.2">
      <c r="F370" s="10"/>
      <c r="H370" s="10"/>
      <c r="I370" s="10"/>
    </row>
    <row r="371" spans="6:9" x14ac:dyDescent="0.2">
      <c r="F371" s="10"/>
      <c r="H371" s="10"/>
      <c r="I371" s="10"/>
    </row>
    <row r="372" spans="6:9" x14ac:dyDescent="0.2">
      <c r="F372" s="10"/>
      <c r="H372" s="10"/>
      <c r="I372" s="10"/>
    </row>
    <row r="373" spans="6:9" x14ac:dyDescent="0.2">
      <c r="F373" s="10"/>
      <c r="H373" s="10"/>
      <c r="I373" s="10"/>
    </row>
    <row r="374" spans="6:9" x14ac:dyDescent="0.2">
      <c r="F374" s="10"/>
      <c r="H374" s="10"/>
      <c r="I374" s="10"/>
    </row>
    <row r="375" spans="6:9" x14ac:dyDescent="0.2">
      <c r="F375" s="10"/>
      <c r="H375" s="10"/>
      <c r="I375" s="10"/>
    </row>
    <row r="376" spans="6:9" x14ac:dyDescent="0.2">
      <c r="F376" s="10"/>
      <c r="H376" s="10"/>
      <c r="I376" s="10"/>
    </row>
    <row r="377" spans="6:9" x14ac:dyDescent="0.2">
      <c r="F377" s="10"/>
      <c r="H377" s="10"/>
      <c r="I377" s="10"/>
    </row>
    <row r="378" spans="6:9" x14ac:dyDescent="0.2">
      <c r="F378" s="10"/>
      <c r="H378" s="10"/>
      <c r="I378" s="10"/>
    </row>
    <row r="379" spans="6:9" x14ac:dyDescent="0.2">
      <c r="F379" s="10"/>
      <c r="H379" s="10"/>
      <c r="I379" s="10"/>
    </row>
    <row r="380" spans="6:9" x14ac:dyDescent="0.2">
      <c r="F380" s="10"/>
      <c r="H380" s="10"/>
      <c r="I380" s="10"/>
    </row>
    <row r="381" spans="6:9" x14ac:dyDescent="0.2">
      <c r="F381" s="10"/>
      <c r="H381" s="10"/>
      <c r="I381" s="10"/>
    </row>
    <row r="382" spans="6:9" x14ac:dyDescent="0.2">
      <c r="F382" s="10"/>
      <c r="H382" s="10"/>
      <c r="I382" s="10"/>
    </row>
    <row r="383" spans="6:9" x14ac:dyDescent="0.2">
      <c r="F383" s="10"/>
      <c r="H383" s="10"/>
      <c r="I383" s="10"/>
    </row>
    <row r="384" spans="6:9" x14ac:dyDescent="0.2">
      <c r="F384" s="10"/>
      <c r="H384" s="10"/>
      <c r="I384" s="10"/>
    </row>
    <row r="385" spans="6:9" x14ac:dyDescent="0.2">
      <c r="F385" s="10"/>
      <c r="H385" s="10"/>
      <c r="I385" s="10"/>
    </row>
    <row r="386" spans="6:9" x14ac:dyDescent="0.2">
      <c r="F386" s="10"/>
      <c r="H386" s="10"/>
      <c r="I386" s="10"/>
    </row>
    <row r="387" spans="6:9" x14ac:dyDescent="0.2">
      <c r="F387" s="10"/>
      <c r="H387" s="10"/>
      <c r="I387" s="10"/>
    </row>
    <row r="388" spans="6:9" x14ac:dyDescent="0.2">
      <c r="F388" s="10"/>
      <c r="H388" s="10"/>
      <c r="I388" s="10"/>
    </row>
    <row r="389" spans="6:9" x14ac:dyDescent="0.2">
      <c r="F389" s="10"/>
      <c r="H389" s="10"/>
      <c r="I389" s="10"/>
    </row>
    <row r="390" spans="6:9" x14ac:dyDescent="0.2">
      <c r="F390" s="10"/>
      <c r="H390" s="10"/>
      <c r="I390" s="10"/>
    </row>
    <row r="391" spans="6:9" x14ac:dyDescent="0.2">
      <c r="F391" s="10"/>
      <c r="H391" s="10"/>
      <c r="I391" s="10"/>
    </row>
    <row r="392" spans="6:9" x14ac:dyDescent="0.2">
      <c r="F392" s="10"/>
      <c r="H392" s="10"/>
      <c r="I392" s="10"/>
    </row>
    <row r="393" spans="6:9" x14ac:dyDescent="0.2">
      <c r="F393" s="10"/>
      <c r="H393" s="10"/>
      <c r="I393" s="10"/>
    </row>
    <row r="394" spans="6:9" x14ac:dyDescent="0.2">
      <c r="F394" s="10"/>
      <c r="H394" s="10"/>
      <c r="I394" s="10"/>
    </row>
    <row r="395" spans="6:9" x14ac:dyDescent="0.2">
      <c r="F395" s="10"/>
      <c r="H395" s="10"/>
      <c r="I395" s="10"/>
    </row>
    <row r="396" spans="6:9" x14ac:dyDescent="0.2">
      <c r="F396" s="10"/>
      <c r="H396" s="10"/>
      <c r="I396" s="10"/>
    </row>
    <row r="397" spans="6:9" x14ac:dyDescent="0.2">
      <c r="F397" s="10"/>
      <c r="H397" s="10"/>
      <c r="I397" s="10"/>
    </row>
    <row r="398" spans="6:9" x14ac:dyDescent="0.2">
      <c r="F398" s="10"/>
      <c r="H398" s="10"/>
      <c r="I398" s="10"/>
    </row>
    <row r="399" spans="6:9" x14ac:dyDescent="0.2">
      <c r="F399" s="10"/>
      <c r="H399" s="10"/>
      <c r="I399" s="10"/>
    </row>
    <row r="400" spans="6:9" x14ac:dyDescent="0.2">
      <c r="F400" s="10"/>
      <c r="H400" s="10"/>
      <c r="I400" s="10"/>
    </row>
    <row r="401" spans="6:9" x14ac:dyDescent="0.2">
      <c r="F401" s="10"/>
      <c r="H401" s="10"/>
      <c r="I401" s="10"/>
    </row>
    <row r="402" spans="6:9" x14ac:dyDescent="0.2">
      <c r="F402" s="10"/>
      <c r="H402" s="10"/>
      <c r="I402" s="10"/>
    </row>
    <row r="403" spans="6:9" x14ac:dyDescent="0.2">
      <c r="F403" s="10"/>
      <c r="H403" s="10"/>
      <c r="I403" s="10"/>
    </row>
    <row r="404" spans="6:9" x14ac:dyDescent="0.2">
      <c r="F404" s="10"/>
      <c r="H404" s="10"/>
      <c r="I404" s="10"/>
    </row>
    <row r="405" spans="6:9" x14ac:dyDescent="0.2">
      <c r="F405" s="10"/>
      <c r="H405" s="10"/>
      <c r="I405" s="10"/>
    </row>
    <row r="406" spans="6:9" x14ac:dyDescent="0.2">
      <c r="F406" s="10"/>
      <c r="H406" s="10"/>
      <c r="I406" s="10"/>
    </row>
    <row r="407" spans="6:9" x14ac:dyDescent="0.2">
      <c r="F407" s="10"/>
      <c r="H407" s="10"/>
      <c r="I407" s="10"/>
    </row>
    <row r="408" spans="6:9" x14ac:dyDescent="0.2">
      <c r="F408" s="10"/>
      <c r="H408" s="10"/>
      <c r="I408" s="10"/>
    </row>
    <row r="409" spans="6:9" x14ac:dyDescent="0.2">
      <c r="F409" s="10"/>
      <c r="H409" s="10"/>
      <c r="I409" s="10"/>
    </row>
    <row r="410" spans="6:9" x14ac:dyDescent="0.2">
      <c r="F410" s="10"/>
      <c r="H410" s="10"/>
      <c r="I410" s="10"/>
    </row>
    <row r="411" spans="6:9" x14ac:dyDescent="0.2">
      <c r="F411" s="10"/>
      <c r="H411" s="10"/>
      <c r="I411" s="10"/>
    </row>
    <row r="412" spans="6:9" x14ac:dyDescent="0.2">
      <c r="F412" s="10"/>
      <c r="H412" s="10"/>
      <c r="I412" s="10"/>
    </row>
    <row r="413" spans="6:9" x14ac:dyDescent="0.2">
      <c r="F413" s="10"/>
      <c r="H413" s="10"/>
      <c r="I413" s="10"/>
    </row>
    <row r="414" spans="6:9" x14ac:dyDescent="0.2">
      <c r="F414" s="10"/>
      <c r="H414" s="10"/>
      <c r="I414" s="10"/>
    </row>
    <row r="415" spans="6:9" x14ac:dyDescent="0.2">
      <c r="F415" s="10"/>
      <c r="H415" s="10"/>
      <c r="I415" s="10"/>
    </row>
    <row r="416" spans="6:9" x14ac:dyDescent="0.2">
      <c r="F416" s="10"/>
      <c r="H416" s="10"/>
      <c r="I416" s="10"/>
    </row>
    <row r="417" spans="6:9" x14ac:dyDescent="0.2">
      <c r="F417" s="10"/>
      <c r="H417" s="10"/>
      <c r="I417" s="10"/>
    </row>
    <row r="418" spans="6:9" x14ac:dyDescent="0.2">
      <c r="F418" s="10"/>
      <c r="H418" s="10"/>
      <c r="I418" s="10"/>
    </row>
    <row r="419" spans="6:9" x14ac:dyDescent="0.2">
      <c r="F419" s="10"/>
      <c r="H419" s="10"/>
      <c r="I419" s="10"/>
    </row>
    <row r="420" spans="6:9" x14ac:dyDescent="0.2">
      <c r="F420" s="10"/>
      <c r="H420" s="10"/>
      <c r="I420" s="10"/>
    </row>
    <row r="421" spans="6:9" x14ac:dyDescent="0.2">
      <c r="F421" s="10"/>
      <c r="H421" s="10"/>
      <c r="I421" s="10"/>
    </row>
    <row r="422" spans="6:9" x14ac:dyDescent="0.2">
      <c r="F422" s="10"/>
      <c r="H422" s="10"/>
      <c r="I422" s="10"/>
    </row>
    <row r="423" spans="6:9" x14ac:dyDescent="0.2">
      <c r="F423" s="10"/>
      <c r="H423" s="10"/>
      <c r="I423" s="10"/>
    </row>
    <row r="424" spans="6:9" x14ac:dyDescent="0.2">
      <c r="F424" s="10"/>
      <c r="H424" s="10"/>
      <c r="I424" s="10"/>
    </row>
    <row r="425" spans="6:9" x14ac:dyDescent="0.2">
      <c r="F425" s="10"/>
      <c r="H425" s="10"/>
      <c r="I425" s="10"/>
    </row>
    <row r="426" spans="6:9" x14ac:dyDescent="0.2">
      <c r="F426" s="10"/>
      <c r="H426" s="10"/>
      <c r="I426" s="10"/>
    </row>
    <row r="427" spans="6:9" x14ac:dyDescent="0.2">
      <c r="F427" s="10"/>
      <c r="H427" s="10"/>
      <c r="I427" s="10"/>
    </row>
    <row r="428" spans="6:9" x14ac:dyDescent="0.2">
      <c r="F428" s="10"/>
      <c r="H428" s="10"/>
      <c r="I428" s="10"/>
    </row>
    <row r="429" spans="6:9" x14ac:dyDescent="0.2">
      <c r="F429" s="10"/>
      <c r="H429" s="10"/>
      <c r="I429" s="10"/>
    </row>
    <row r="430" spans="6:9" x14ac:dyDescent="0.2">
      <c r="F430" s="10"/>
      <c r="H430" s="10"/>
      <c r="I430" s="10"/>
    </row>
    <row r="431" spans="6:9" x14ac:dyDescent="0.2">
      <c r="F431" s="10"/>
      <c r="H431" s="10"/>
      <c r="I431" s="10"/>
    </row>
    <row r="432" spans="6:9" x14ac:dyDescent="0.2">
      <c r="F432" s="10"/>
      <c r="H432" s="10"/>
      <c r="I432" s="10"/>
    </row>
    <row r="433" spans="6:9" x14ac:dyDescent="0.2">
      <c r="F433" s="10"/>
      <c r="H433" s="10"/>
      <c r="I433" s="10"/>
    </row>
    <row r="434" spans="6:9" x14ac:dyDescent="0.2">
      <c r="F434" s="10"/>
      <c r="H434" s="10"/>
      <c r="I434" s="10"/>
    </row>
    <row r="435" spans="6:9" x14ac:dyDescent="0.2">
      <c r="F435" s="10"/>
      <c r="H435" s="10"/>
      <c r="I435" s="10"/>
    </row>
    <row r="436" spans="6:9" x14ac:dyDescent="0.2">
      <c r="F436" s="10"/>
      <c r="H436" s="10"/>
      <c r="I436" s="10"/>
    </row>
    <row r="437" spans="6:9" x14ac:dyDescent="0.2">
      <c r="F437" s="10"/>
      <c r="H437" s="10"/>
      <c r="I437" s="10"/>
    </row>
    <row r="438" spans="6:9" x14ac:dyDescent="0.2">
      <c r="F438" s="10"/>
      <c r="H438" s="10"/>
      <c r="I438" s="10"/>
    </row>
    <row r="439" spans="6:9" x14ac:dyDescent="0.2">
      <c r="F439" s="10"/>
      <c r="H439" s="10"/>
      <c r="I439" s="10"/>
    </row>
    <row r="440" spans="6:9" x14ac:dyDescent="0.2">
      <c r="F440" s="10"/>
      <c r="H440" s="10"/>
      <c r="I440" s="10"/>
    </row>
    <row r="441" spans="6:9" x14ac:dyDescent="0.2">
      <c r="F441" s="10"/>
      <c r="H441" s="10"/>
      <c r="I441" s="10"/>
    </row>
    <row r="442" spans="6:9" x14ac:dyDescent="0.2">
      <c r="F442" s="10"/>
      <c r="H442" s="10"/>
      <c r="I442" s="10"/>
    </row>
    <row r="443" spans="6:9" x14ac:dyDescent="0.2">
      <c r="G443" s="11"/>
      <c r="H443" s="11"/>
      <c r="I443" s="11"/>
    </row>
    <row r="444" spans="6:9" x14ac:dyDescent="0.2">
      <c r="G444" s="11"/>
      <c r="H444" s="11"/>
      <c r="I444" s="11"/>
    </row>
    <row r="445" spans="6:9" x14ac:dyDescent="0.2">
      <c r="G445" s="11"/>
      <c r="H445" s="11"/>
      <c r="I445" s="11"/>
    </row>
    <row r="446" spans="6:9" x14ac:dyDescent="0.2">
      <c r="G446" s="11"/>
      <c r="H446" s="11"/>
      <c r="I446" s="11"/>
    </row>
    <row r="447" spans="6:9" x14ac:dyDescent="0.2">
      <c r="G447" s="11"/>
      <c r="H447" s="11"/>
      <c r="I447" s="11"/>
    </row>
    <row r="448" spans="6:9" x14ac:dyDescent="0.2">
      <c r="G448" s="11"/>
      <c r="H448" s="11"/>
      <c r="I448" s="11"/>
    </row>
    <row r="449" spans="7:9" x14ac:dyDescent="0.2">
      <c r="G449" s="11"/>
      <c r="H449" s="11"/>
      <c r="I449" s="11"/>
    </row>
    <row r="450" spans="7:9" x14ac:dyDescent="0.2">
      <c r="G450" s="11"/>
      <c r="H450" s="11"/>
      <c r="I450" s="11"/>
    </row>
    <row r="451" spans="7:9" x14ac:dyDescent="0.2">
      <c r="G451" s="11"/>
      <c r="H451" s="11"/>
      <c r="I451" s="11"/>
    </row>
    <row r="452" spans="7:9" x14ac:dyDescent="0.2">
      <c r="G452" s="11"/>
      <c r="H452" s="11"/>
      <c r="I452" s="11"/>
    </row>
    <row r="453" spans="7:9" x14ac:dyDescent="0.2">
      <c r="G453" s="11"/>
      <c r="H453" s="11"/>
      <c r="I453" s="11"/>
    </row>
    <row r="454" spans="7:9" x14ac:dyDescent="0.2">
      <c r="G454" s="11"/>
      <c r="H454" s="11"/>
      <c r="I454" s="11"/>
    </row>
    <row r="455" spans="7:9" x14ac:dyDescent="0.2">
      <c r="G455" s="11"/>
      <c r="H455" s="11"/>
      <c r="I455" s="11"/>
    </row>
    <row r="456" spans="7:9" x14ac:dyDescent="0.2">
      <c r="G456" s="11"/>
      <c r="H456" s="11"/>
      <c r="I456" s="11"/>
    </row>
    <row r="457" spans="7:9" x14ac:dyDescent="0.2">
      <c r="G457" s="11"/>
      <c r="H457" s="11"/>
      <c r="I457" s="11"/>
    </row>
    <row r="458" spans="7:9" x14ac:dyDescent="0.2">
      <c r="G458" s="11"/>
      <c r="H458" s="11"/>
      <c r="I458" s="11"/>
    </row>
    <row r="459" spans="7:9" x14ac:dyDescent="0.2">
      <c r="G459" s="11"/>
      <c r="H459" s="11"/>
      <c r="I459" s="11"/>
    </row>
    <row r="460" spans="7:9" x14ac:dyDescent="0.2">
      <c r="G460" s="11"/>
      <c r="H460" s="11"/>
      <c r="I460" s="11"/>
    </row>
    <row r="461" spans="7:9" x14ac:dyDescent="0.2">
      <c r="G461" s="11"/>
      <c r="H461" s="11"/>
      <c r="I461" s="11"/>
    </row>
    <row r="462" spans="7:9" x14ac:dyDescent="0.2">
      <c r="G462" s="11"/>
      <c r="H462" s="11"/>
      <c r="I462" s="11"/>
    </row>
    <row r="463" spans="7:9" x14ac:dyDescent="0.2">
      <c r="G463" s="11"/>
      <c r="H463" s="11"/>
      <c r="I463" s="11"/>
    </row>
    <row r="464" spans="7:9" x14ac:dyDescent="0.2">
      <c r="G464" s="11"/>
      <c r="H464" s="11"/>
      <c r="I464" s="11"/>
    </row>
    <row r="465" spans="7:9" x14ac:dyDescent="0.2">
      <c r="G465" s="11"/>
      <c r="H465" s="11"/>
      <c r="I465" s="11"/>
    </row>
    <row r="466" spans="7:9" x14ac:dyDescent="0.2">
      <c r="G466" s="11"/>
      <c r="H466" s="11"/>
      <c r="I466" s="11"/>
    </row>
    <row r="467" spans="7:9" x14ac:dyDescent="0.2">
      <c r="G467" s="11"/>
      <c r="H467" s="11"/>
      <c r="I467" s="11"/>
    </row>
    <row r="468" spans="7:9" x14ac:dyDescent="0.2">
      <c r="G468" s="11"/>
      <c r="H468" s="11"/>
      <c r="I468" s="11"/>
    </row>
    <row r="469" spans="7:9" x14ac:dyDescent="0.2">
      <c r="G469" s="11"/>
      <c r="H469" s="11"/>
      <c r="I469" s="11"/>
    </row>
    <row r="470" spans="7:9" x14ac:dyDescent="0.2">
      <c r="G470" s="11"/>
      <c r="H470" s="11"/>
      <c r="I470" s="11"/>
    </row>
    <row r="471" spans="7:9" x14ac:dyDescent="0.2">
      <c r="G471" s="11"/>
      <c r="H471" s="11"/>
      <c r="I471" s="11"/>
    </row>
    <row r="472" spans="7:9" x14ac:dyDescent="0.2">
      <c r="G472" s="11"/>
      <c r="H472" s="11"/>
      <c r="I472" s="11"/>
    </row>
    <row r="473" spans="7:9" x14ac:dyDescent="0.2">
      <c r="G473" s="11"/>
      <c r="H473" s="11"/>
      <c r="I473" s="11"/>
    </row>
    <row r="474" spans="7:9" x14ac:dyDescent="0.2">
      <c r="G474" s="11"/>
      <c r="H474" s="11"/>
      <c r="I474" s="11"/>
    </row>
    <row r="475" spans="7:9" x14ac:dyDescent="0.2">
      <c r="G475" s="11"/>
      <c r="H475" s="11"/>
      <c r="I475" s="11"/>
    </row>
    <row r="476" spans="7:9" x14ac:dyDescent="0.2">
      <c r="G476" s="11"/>
      <c r="H476" s="11"/>
      <c r="I476" s="11"/>
    </row>
    <row r="477" spans="7:9" x14ac:dyDescent="0.2">
      <c r="G477" s="11"/>
      <c r="H477" s="11"/>
      <c r="I477" s="11"/>
    </row>
    <row r="478" spans="7:9" x14ac:dyDescent="0.2">
      <c r="G478" s="11"/>
      <c r="H478" s="11"/>
      <c r="I478" s="11"/>
    </row>
    <row r="479" spans="7:9" x14ac:dyDescent="0.2">
      <c r="G479" s="11"/>
      <c r="H479" s="11"/>
      <c r="I479" s="11"/>
    </row>
    <row r="480" spans="7:9" x14ac:dyDescent="0.2">
      <c r="G480" s="11"/>
      <c r="H480" s="11"/>
      <c r="I480" s="11"/>
    </row>
    <row r="481" spans="7:9" x14ac:dyDescent="0.2">
      <c r="G481" s="11"/>
      <c r="H481" s="11"/>
      <c r="I481" s="11"/>
    </row>
    <row r="482" spans="7:9" x14ac:dyDescent="0.2">
      <c r="G482" s="11"/>
      <c r="H482" s="11"/>
      <c r="I482" s="11"/>
    </row>
    <row r="483" spans="7:9" x14ac:dyDescent="0.2">
      <c r="G483" s="11"/>
      <c r="H483" s="11"/>
      <c r="I483" s="11"/>
    </row>
    <row r="484" spans="7:9" x14ac:dyDescent="0.2">
      <c r="G484" s="11"/>
      <c r="H484" s="11"/>
      <c r="I484" s="11"/>
    </row>
    <row r="485" spans="7:9" x14ac:dyDescent="0.2">
      <c r="G485" s="11"/>
      <c r="H485" s="11"/>
      <c r="I485" s="11"/>
    </row>
    <row r="486" spans="7:9" x14ac:dyDescent="0.2">
      <c r="G486" s="11"/>
      <c r="H486" s="11"/>
      <c r="I486" s="11"/>
    </row>
    <row r="487" spans="7:9" x14ac:dyDescent="0.2">
      <c r="G487" s="11"/>
      <c r="H487" s="11"/>
      <c r="I487" s="11"/>
    </row>
    <row r="488" spans="7:9" x14ac:dyDescent="0.2">
      <c r="G488" s="11"/>
      <c r="H488" s="11"/>
      <c r="I488" s="11"/>
    </row>
    <row r="489" spans="7:9" x14ac:dyDescent="0.2">
      <c r="G489" s="11"/>
      <c r="H489" s="11"/>
      <c r="I489" s="11"/>
    </row>
    <row r="490" spans="7:9" x14ac:dyDescent="0.2">
      <c r="G490" s="11"/>
      <c r="H490" s="11"/>
      <c r="I490" s="11"/>
    </row>
    <row r="491" spans="7:9" x14ac:dyDescent="0.2">
      <c r="G491" s="11"/>
      <c r="H491" s="11"/>
      <c r="I491" s="11"/>
    </row>
    <row r="492" spans="7:9" x14ac:dyDescent="0.2">
      <c r="G492" s="11"/>
      <c r="H492" s="11"/>
      <c r="I492" s="11"/>
    </row>
    <row r="493" spans="7:9" x14ac:dyDescent="0.2">
      <c r="G493" s="11"/>
      <c r="H493" s="11"/>
      <c r="I493" s="11"/>
    </row>
    <row r="494" spans="7:9" x14ac:dyDescent="0.2">
      <c r="G494" s="11"/>
      <c r="H494" s="11"/>
      <c r="I494" s="11"/>
    </row>
    <row r="495" spans="7:9" x14ac:dyDescent="0.2">
      <c r="G495" s="11"/>
      <c r="H495" s="11"/>
      <c r="I495" s="11"/>
    </row>
    <row r="496" spans="7:9" x14ac:dyDescent="0.2">
      <c r="G496" s="11"/>
      <c r="H496" s="11"/>
      <c r="I496" s="11"/>
    </row>
    <row r="497" spans="7:9" x14ac:dyDescent="0.2">
      <c r="G497" s="11"/>
      <c r="H497" s="11"/>
      <c r="I497" s="11"/>
    </row>
    <row r="498" spans="7:9" x14ac:dyDescent="0.2">
      <c r="G498" s="11"/>
      <c r="H498" s="11"/>
      <c r="I498" s="11"/>
    </row>
    <row r="499" spans="7:9" x14ac:dyDescent="0.2">
      <c r="G499" s="11"/>
      <c r="H499" s="11"/>
      <c r="I499" s="11"/>
    </row>
    <row r="500" spans="7:9" x14ac:dyDescent="0.2">
      <c r="G500" s="11"/>
      <c r="H500" s="11"/>
      <c r="I500" s="11"/>
    </row>
    <row r="501" spans="7:9" x14ac:dyDescent="0.2">
      <c r="G501" s="11"/>
      <c r="H501" s="11"/>
      <c r="I501" s="11"/>
    </row>
    <row r="502" spans="7:9" x14ac:dyDescent="0.2">
      <c r="G502" s="11"/>
      <c r="H502" s="11"/>
      <c r="I502" s="11"/>
    </row>
    <row r="503" spans="7:9" x14ac:dyDescent="0.2">
      <c r="G503" s="11"/>
      <c r="H503" s="11"/>
      <c r="I503" s="11"/>
    </row>
    <row r="504" spans="7:9" x14ac:dyDescent="0.2">
      <c r="G504" s="11"/>
      <c r="H504" s="11"/>
      <c r="I504" s="11"/>
    </row>
    <row r="505" spans="7:9" x14ac:dyDescent="0.2">
      <c r="G505" s="11"/>
      <c r="H505" s="11"/>
      <c r="I505" s="11"/>
    </row>
    <row r="506" spans="7:9" x14ac:dyDescent="0.2">
      <c r="G506" s="11"/>
      <c r="H506" s="11"/>
      <c r="I506" s="11"/>
    </row>
    <row r="507" spans="7:9" x14ac:dyDescent="0.2">
      <c r="G507" s="11"/>
      <c r="H507" s="11"/>
      <c r="I507" s="11"/>
    </row>
    <row r="508" spans="7:9" x14ac:dyDescent="0.2">
      <c r="G508" s="11"/>
      <c r="H508" s="11"/>
      <c r="I508" s="11"/>
    </row>
    <row r="509" spans="7:9" x14ac:dyDescent="0.2">
      <c r="G509" s="11"/>
      <c r="H509" s="11"/>
      <c r="I509" s="11"/>
    </row>
    <row r="510" spans="7:9" x14ac:dyDescent="0.2">
      <c r="G510" s="11"/>
      <c r="H510" s="11"/>
      <c r="I510" s="11"/>
    </row>
    <row r="511" spans="7:9" x14ac:dyDescent="0.2">
      <c r="G511" s="11"/>
      <c r="H511" s="11"/>
      <c r="I511" s="11"/>
    </row>
    <row r="512" spans="7:9" x14ac:dyDescent="0.2">
      <c r="G512" s="11"/>
      <c r="H512" s="11"/>
      <c r="I512" s="11"/>
    </row>
    <row r="513" spans="7:9" x14ac:dyDescent="0.2">
      <c r="G513" s="11"/>
      <c r="H513" s="11"/>
      <c r="I513" s="11"/>
    </row>
    <row r="514" spans="7:9" x14ac:dyDescent="0.2">
      <c r="G514" s="11"/>
      <c r="H514" s="11"/>
      <c r="I514" s="11"/>
    </row>
    <row r="515" spans="7:9" x14ac:dyDescent="0.2">
      <c r="G515" s="11"/>
      <c r="H515" s="11"/>
      <c r="I515" s="11"/>
    </row>
    <row r="516" spans="7:9" x14ac:dyDescent="0.2">
      <c r="G516" s="11"/>
      <c r="H516" s="11"/>
      <c r="I516" s="11"/>
    </row>
    <row r="517" spans="7:9" x14ac:dyDescent="0.2">
      <c r="G517" s="11"/>
      <c r="H517" s="11"/>
      <c r="I517" s="11"/>
    </row>
    <row r="518" spans="7:9" x14ac:dyDescent="0.2">
      <c r="G518" s="11"/>
      <c r="H518" s="11"/>
      <c r="I518" s="11"/>
    </row>
    <row r="519" spans="7:9" x14ac:dyDescent="0.2">
      <c r="G519" s="11"/>
      <c r="H519" s="11"/>
      <c r="I519" s="11"/>
    </row>
    <row r="520" spans="7:9" x14ac:dyDescent="0.2">
      <c r="G520" s="11"/>
      <c r="H520" s="11"/>
      <c r="I520" s="11"/>
    </row>
    <row r="521" spans="7:9" x14ac:dyDescent="0.2">
      <c r="G521" s="11"/>
      <c r="H521" s="11"/>
      <c r="I521" s="11"/>
    </row>
    <row r="522" spans="7:9" x14ac:dyDescent="0.2">
      <c r="G522" s="11"/>
      <c r="H522" s="11"/>
      <c r="I522" s="11"/>
    </row>
    <row r="523" spans="7:9" x14ac:dyDescent="0.2">
      <c r="G523" s="11"/>
      <c r="H523" s="11"/>
      <c r="I523" s="11"/>
    </row>
    <row r="524" spans="7:9" x14ac:dyDescent="0.2">
      <c r="G524" s="11"/>
      <c r="H524" s="11"/>
      <c r="I524" s="11"/>
    </row>
    <row r="525" spans="7:9" x14ac:dyDescent="0.2">
      <c r="G525" s="11"/>
      <c r="H525" s="11"/>
      <c r="I525" s="11"/>
    </row>
    <row r="526" spans="7:9" x14ac:dyDescent="0.2">
      <c r="G526" s="11"/>
      <c r="H526" s="11"/>
      <c r="I526" s="11"/>
    </row>
    <row r="527" spans="7:9" x14ac:dyDescent="0.2">
      <c r="G527" s="11"/>
      <c r="H527" s="11"/>
      <c r="I527" s="11"/>
    </row>
    <row r="528" spans="7:9" x14ac:dyDescent="0.2">
      <c r="G528" s="11"/>
      <c r="H528" s="11"/>
      <c r="I528" s="11"/>
    </row>
    <row r="529" spans="7:9" x14ac:dyDescent="0.2">
      <c r="G529" s="11"/>
      <c r="H529" s="11"/>
      <c r="I529" s="11"/>
    </row>
    <row r="530" spans="7:9" x14ac:dyDescent="0.2">
      <c r="G530" s="11"/>
      <c r="H530" s="11"/>
      <c r="I530" s="11"/>
    </row>
    <row r="531" spans="7:9" x14ac:dyDescent="0.2">
      <c r="G531" s="11"/>
      <c r="H531" s="11"/>
      <c r="I531" s="11"/>
    </row>
    <row r="532" spans="7:9" x14ac:dyDescent="0.2">
      <c r="G532" s="11"/>
      <c r="H532" s="11"/>
      <c r="I532" s="11"/>
    </row>
    <row r="533" spans="7:9" x14ac:dyDescent="0.2">
      <c r="G533" s="11"/>
      <c r="H533" s="11"/>
      <c r="I533" s="11"/>
    </row>
    <row r="534" spans="7:9" x14ac:dyDescent="0.2">
      <c r="G534" s="11"/>
      <c r="H534" s="11"/>
      <c r="I534" s="11"/>
    </row>
    <row r="535" spans="7:9" x14ac:dyDescent="0.2">
      <c r="G535" s="11"/>
      <c r="H535" s="11"/>
      <c r="I535" s="11"/>
    </row>
    <row r="536" spans="7:9" x14ac:dyDescent="0.2">
      <c r="G536" s="11"/>
      <c r="H536" s="11"/>
      <c r="I536" s="11"/>
    </row>
    <row r="537" spans="7:9" x14ac:dyDescent="0.2">
      <c r="G537" s="11"/>
      <c r="H537" s="11"/>
      <c r="I537" s="11"/>
    </row>
    <row r="538" spans="7:9" x14ac:dyDescent="0.2">
      <c r="G538" s="11"/>
      <c r="H538" s="11"/>
      <c r="I538" s="11"/>
    </row>
    <row r="539" spans="7:9" x14ac:dyDescent="0.2">
      <c r="G539" s="11"/>
      <c r="H539" s="11"/>
      <c r="I539" s="11"/>
    </row>
    <row r="540" spans="7:9" x14ac:dyDescent="0.2">
      <c r="G540" s="11"/>
      <c r="H540" s="11"/>
      <c r="I540" s="11"/>
    </row>
    <row r="541" spans="7:9" x14ac:dyDescent="0.2">
      <c r="G541" s="11"/>
      <c r="H541" s="11"/>
      <c r="I541" s="11"/>
    </row>
    <row r="542" spans="7:9" x14ac:dyDescent="0.2">
      <c r="G542" s="11"/>
      <c r="H542" s="11"/>
      <c r="I542" s="11"/>
    </row>
    <row r="543" spans="7:9" x14ac:dyDescent="0.2">
      <c r="G543" s="11"/>
      <c r="H543" s="11"/>
      <c r="I543" s="11"/>
    </row>
    <row r="544" spans="7:9" x14ac:dyDescent="0.2">
      <c r="G544" s="11"/>
      <c r="H544" s="11"/>
      <c r="I544" s="11"/>
    </row>
    <row r="545" spans="7:9" x14ac:dyDescent="0.2">
      <c r="G545" s="11"/>
      <c r="H545" s="11"/>
      <c r="I545" s="11"/>
    </row>
    <row r="546" spans="7:9" x14ac:dyDescent="0.2">
      <c r="G546" s="11"/>
      <c r="H546" s="11"/>
      <c r="I546" s="11"/>
    </row>
    <row r="547" spans="7:9" x14ac:dyDescent="0.2">
      <c r="G547" s="11"/>
      <c r="H547" s="11"/>
      <c r="I547" s="11"/>
    </row>
    <row r="548" spans="7:9" x14ac:dyDescent="0.2">
      <c r="G548" s="11"/>
      <c r="H548" s="11"/>
      <c r="I548" s="11"/>
    </row>
    <row r="549" spans="7:9" x14ac:dyDescent="0.2">
      <c r="G549" s="11"/>
      <c r="H549" s="11"/>
      <c r="I549" s="11"/>
    </row>
    <row r="550" spans="7:9" x14ac:dyDescent="0.2">
      <c r="G550" s="11"/>
      <c r="H550" s="11"/>
      <c r="I550" s="11"/>
    </row>
    <row r="551" spans="7:9" x14ac:dyDescent="0.2">
      <c r="G551" s="11"/>
      <c r="H551" s="11"/>
      <c r="I551" s="11"/>
    </row>
    <row r="552" spans="7:9" x14ac:dyDescent="0.2">
      <c r="G552" s="11"/>
      <c r="H552" s="11"/>
      <c r="I552" s="11"/>
    </row>
    <row r="553" spans="7:9" x14ac:dyDescent="0.2">
      <c r="G553" s="11"/>
      <c r="H553" s="11"/>
      <c r="I553" s="11"/>
    </row>
    <row r="554" spans="7:9" x14ac:dyDescent="0.2">
      <c r="G554" s="11"/>
      <c r="H554" s="11"/>
      <c r="I554" s="11"/>
    </row>
    <row r="555" spans="7:9" x14ac:dyDescent="0.2">
      <c r="G555" s="11"/>
      <c r="H555" s="11"/>
      <c r="I555" s="11"/>
    </row>
    <row r="556" spans="7:9" x14ac:dyDescent="0.2">
      <c r="G556" s="11"/>
      <c r="H556" s="11"/>
      <c r="I556" s="11"/>
    </row>
    <row r="557" spans="7:9" x14ac:dyDescent="0.2">
      <c r="G557" s="11"/>
      <c r="H557" s="11"/>
      <c r="I557" s="11"/>
    </row>
    <row r="558" spans="7:9" x14ac:dyDescent="0.2">
      <c r="G558" s="11"/>
      <c r="H558" s="11"/>
      <c r="I558" s="11"/>
    </row>
    <row r="559" spans="7:9" x14ac:dyDescent="0.2">
      <c r="G559" s="11"/>
      <c r="H559" s="11"/>
      <c r="I559" s="11"/>
    </row>
    <row r="560" spans="7:9" x14ac:dyDescent="0.2">
      <c r="G560" s="11"/>
      <c r="H560" s="11"/>
      <c r="I560" s="11"/>
    </row>
    <row r="561" spans="7:9" x14ac:dyDescent="0.2">
      <c r="G561" s="11"/>
      <c r="H561" s="11"/>
      <c r="I561" s="11"/>
    </row>
    <row r="562" spans="7:9" x14ac:dyDescent="0.2">
      <c r="G562" s="11"/>
      <c r="H562" s="11"/>
      <c r="I562" s="11"/>
    </row>
    <row r="563" spans="7:9" x14ac:dyDescent="0.2">
      <c r="G563" s="11"/>
      <c r="H563" s="11"/>
      <c r="I563" s="11"/>
    </row>
    <row r="564" spans="7:9" x14ac:dyDescent="0.2">
      <c r="G564" s="11"/>
      <c r="H564" s="11"/>
      <c r="I564" s="11"/>
    </row>
    <row r="565" spans="7:9" x14ac:dyDescent="0.2">
      <c r="G565" s="11"/>
      <c r="H565" s="11"/>
      <c r="I565" s="11"/>
    </row>
    <row r="566" spans="7:9" x14ac:dyDescent="0.2">
      <c r="G566" s="11"/>
      <c r="H566" s="11"/>
      <c r="I566" s="11"/>
    </row>
    <row r="567" spans="7:9" x14ac:dyDescent="0.2">
      <c r="G567" s="11"/>
      <c r="H567" s="11"/>
      <c r="I567" s="11"/>
    </row>
    <row r="568" spans="7:9" x14ac:dyDescent="0.2">
      <c r="G568" s="11"/>
      <c r="H568" s="11"/>
      <c r="I568" s="11"/>
    </row>
    <row r="569" spans="7:9" x14ac:dyDescent="0.2">
      <c r="G569" s="11"/>
      <c r="H569" s="11"/>
      <c r="I569" s="11"/>
    </row>
    <row r="570" spans="7:9" x14ac:dyDescent="0.2">
      <c r="G570" s="11"/>
      <c r="H570" s="11"/>
      <c r="I570" s="11"/>
    </row>
    <row r="571" spans="7:9" x14ac:dyDescent="0.2">
      <c r="G571" s="11"/>
      <c r="H571" s="11"/>
      <c r="I571" s="11"/>
    </row>
    <row r="572" spans="7:9" x14ac:dyDescent="0.2">
      <c r="G572" s="11"/>
      <c r="H572" s="11"/>
      <c r="I572" s="11"/>
    </row>
    <row r="573" spans="7:9" x14ac:dyDescent="0.2">
      <c r="G573" s="11"/>
      <c r="H573" s="11"/>
      <c r="I573" s="11"/>
    </row>
    <row r="574" spans="7:9" x14ac:dyDescent="0.2">
      <c r="G574" s="11"/>
      <c r="H574" s="11"/>
      <c r="I574" s="11"/>
    </row>
    <row r="575" spans="7:9" x14ac:dyDescent="0.2">
      <c r="G575" s="11"/>
      <c r="H575" s="11"/>
      <c r="I575" s="11"/>
    </row>
    <row r="576" spans="7:9" x14ac:dyDescent="0.2">
      <c r="G576" s="11"/>
      <c r="H576" s="11"/>
      <c r="I576" s="11"/>
    </row>
    <row r="577" spans="7:9" x14ac:dyDescent="0.2">
      <c r="G577" s="11"/>
      <c r="H577" s="11"/>
      <c r="I577" s="11"/>
    </row>
    <row r="578" spans="7:9" x14ac:dyDescent="0.2">
      <c r="G578" s="11"/>
      <c r="H578" s="11"/>
      <c r="I578" s="11"/>
    </row>
    <row r="579" spans="7:9" x14ac:dyDescent="0.2">
      <c r="G579" s="11"/>
      <c r="H579" s="11"/>
      <c r="I579" s="11"/>
    </row>
    <row r="580" spans="7:9" x14ac:dyDescent="0.2">
      <c r="G580" s="11"/>
      <c r="H580" s="11"/>
      <c r="I580" s="11"/>
    </row>
    <row r="581" spans="7:9" x14ac:dyDescent="0.2">
      <c r="G581" s="11"/>
      <c r="H581" s="11"/>
      <c r="I581" s="11"/>
    </row>
    <row r="582" spans="7:9" x14ac:dyDescent="0.2">
      <c r="G582" s="11"/>
      <c r="H582" s="11"/>
      <c r="I582" s="11"/>
    </row>
    <row r="583" spans="7:9" x14ac:dyDescent="0.2">
      <c r="G583" s="11"/>
      <c r="H583" s="11"/>
      <c r="I583" s="11"/>
    </row>
    <row r="584" spans="7:9" x14ac:dyDescent="0.2">
      <c r="G584" s="11"/>
      <c r="H584" s="11"/>
      <c r="I584" s="11"/>
    </row>
    <row r="585" spans="7:9" x14ac:dyDescent="0.2">
      <c r="G585" s="11"/>
      <c r="H585" s="11"/>
      <c r="I585" s="11"/>
    </row>
    <row r="586" spans="7:9" x14ac:dyDescent="0.2">
      <c r="G586" s="11"/>
      <c r="H586" s="11"/>
      <c r="I586" s="11"/>
    </row>
    <row r="587" spans="7:9" x14ac:dyDescent="0.2">
      <c r="G587" s="11"/>
      <c r="H587" s="11"/>
      <c r="I587" s="11"/>
    </row>
    <row r="588" spans="7:9" x14ac:dyDescent="0.2">
      <c r="G588" s="11"/>
      <c r="H588" s="11"/>
      <c r="I588" s="11"/>
    </row>
    <row r="589" spans="7:9" x14ac:dyDescent="0.2">
      <c r="G589" s="11"/>
      <c r="H589" s="11"/>
      <c r="I589" s="11"/>
    </row>
    <row r="590" spans="7:9" x14ac:dyDescent="0.2">
      <c r="G590" s="11"/>
      <c r="H590" s="11"/>
      <c r="I590" s="11"/>
    </row>
    <row r="591" spans="7:9" x14ac:dyDescent="0.2">
      <c r="G591" s="11"/>
      <c r="H591" s="11"/>
      <c r="I591" s="11"/>
    </row>
    <row r="592" spans="7:9" x14ac:dyDescent="0.2">
      <c r="G592" s="11"/>
      <c r="H592" s="11"/>
      <c r="I592" s="11"/>
    </row>
    <row r="593" spans="7:9" x14ac:dyDescent="0.2">
      <c r="G593" s="11"/>
      <c r="H593" s="11"/>
      <c r="I593" s="11"/>
    </row>
    <row r="594" spans="7:9" x14ac:dyDescent="0.2">
      <c r="G594" s="11"/>
      <c r="H594" s="11"/>
      <c r="I594" s="11"/>
    </row>
    <row r="595" spans="7:9" x14ac:dyDescent="0.2">
      <c r="G595" s="11"/>
      <c r="H595" s="11"/>
      <c r="I595" s="11"/>
    </row>
    <row r="596" spans="7:9" x14ac:dyDescent="0.2">
      <c r="G596" s="11"/>
      <c r="H596" s="11"/>
      <c r="I596" s="11"/>
    </row>
    <row r="597" spans="7:9" x14ac:dyDescent="0.2">
      <c r="G597" s="11"/>
      <c r="H597" s="11"/>
      <c r="I597" s="11"/>
    </row>
    <row r="598" spans="7:9" x14ac:dyDescent="0.2">
      <c r="G598" s="11"/>
      <c r="H598" s="11"/>
      <c r="I598" s="11"/>
    </row>
    <row r="599" spans="7:9" x14ac:dyDescent="0.2">
      <c r="G599" s="11"/>
      <c r="H599" s="11"/>
      <c r="I599" s="11"/>
    </row>
    <row r="600" spans="7:9" x14ac:dyDescent="0.2">
      <c r="G600" s="11"/>
      <c r="H600" s="11"/>
      <c r="I600" s="11"/>
    </row>
    <row r="601" spans="7:9" x14ac:dyDescent="0.2">
      <c r="G601" s="11"/>
      <c r="H601" s="11"/>
      <c r="I601" s="11"/>
    </row>
    <row r="602" spans="7:9" x14ac:dyDescent="0.2">
      <c r="G602" s="11"/>
      <c r="H602" s="11"/>
      <c r="I602" s="11"/>
    </row>
    <row r="603" spans="7:9" x14ac:dyDescent="0.2">
      <c r="G603" s="11"/>
      <c r="H603" s="11"/>
      <c r="I603" s="11"/>
    </row>
    <row r="604" spans="7:9" x14ac:dyDescent="0.2">
      <c r="G604" s="11"/>
      <c r="H604" s="11"/>
      <c r="I604" s="11"/>
    </row>
    <row r="605" spans="7:9" x14ac:dyDescent="0.2">
      <c r="G605" s="11"/>
      <c r="H605" s="11"/>
      <c r="I605" s="11"/>
    </row>
    <row r="606" spans="7:9" x14ac:dyDescent="0.2">
      <c r="G606" s="11"/>
      <c r="H606" s="11"/>
      <c r="I606" s="11"/>
    </row>
    <row r="607" spans="7:9" x14ac:dyDescent="0.2">
      <c r="G607" s="11"/>
      <c r="H607" s="11"/>
      <c r="I607" s="11"/>
    </row>
    <row r="608" spans="7:9" x14ac:dyDescent="0.2">
      <c r="G608" s="11"/>
      <c r="H608" s="11"/>
      <c r="I608" s="11"/>
    </row>
    <row r="609" spans="7:9" x14ac:dyDescent="0.2">
      <c r="G609" s="11"/>
      <c r="H609" s="11"/>
      <c r="I609" s="11"/>
    </row>
    <row r="610" spans="7:9" x14ac:dyDescent="0.2">
      <c r="G610" s="11"/>
      <c r="H610" s="11"/>
      <c r="I610" s="11"/>
    </row>
    <row r="611" spans="7:9" x14ac:dyDescent="0.2">
      <c r="G611" s="11"/>
      <c r="H611" s="11"/>
      <c r="I611" s="11"/>
    </row>
    <row r="612" spans="7:9" x14ac:dyDescent="0.2">
      <c r="G612" s="11"/>
      <c r="H612" s="11"/>
      <c r="I612" s="11"/>
    </row>
    <row r="613" spans="7:9" x14ac:dyDescent="0.2">
      <c r="G613" s="11"/>
      <c r="H613" s="11"/>
      <c r="I613" s="11"/>
    </row>
    <row r="614" spans="7:9" x14ac:dyDescent="0.2">
      <c r="G614" s="11"/>
      <c r="H614" s="11"/>
      <c r="I614" s="11"/>
    </row>
    <row r="615" spans="7:9" x14ac:dyDescent="0.2">
      <c r="G615" s="11"/>
      <c r="H615" s="11"/>
      <c r="I615" s="11"/>
    </row>
    <row r="616" spans="7:9" x14ac:dyDescent="0.2">
      <c r="G616" s="11"/>
      <c r="H616" s="11"/>
      <c r="I616" s="11"/>
    </row>
    <row r="617" spans="7:9" x14ac:dyDescent="0.2">
      <c r="G617" s="11"/>
      <c r="H617" s="11"/>
      <c r="I617" s="11"/>
    </row>
    <row r="618" spans="7:9" x14ac:dyDescent="0.2">
      <c r="G618" s="11"/>
      <c r="H618" s="11"/>
      <c r="I618" s="11"/>
    </row>
    <row r="619" spans="7:9" x14ac:dyDescent="0.2">
      <c r="G619" s="11"/>
      <c r="H619" s="11"/>
      <c r="I619" s="11"/>
    </row>
    <row r="620" spans="7:9" x14ac:dyDescent="0.2">
      <c r="G620" s="11"/>
      <c r="H620" s="11"/>
      <c r="I620" s="11"/>
    </row>
    <row r="621" spans="7:9" x14ac:dyDescent="0.2">
      <c r="G621" s="11"/>
      <c r="H621" s="11"/>
      <c r="I621" s="11"/>
    </row>
    <row r="622" spans="7:9" x14ac:dyDescent="0.2">
      <c r="G622" s="11"/>
      <c r="H622" s="11"/>
      <c r="I622" s="11"/>
    </row>
    <row r="623" spans="7:9" x14ac:dyDescent="0.2">
      <c r="G623" s="11"/>
      <c r="H623" s="11"/>
      <c r="I623" s="11"/>
    </row>
    <row r="624" spans="7:9" x14ac:dyDescent="0.2">
      <c r="G624" s="11"/>
      <c r="H624" s="11"/>
      <c r="I624" s="11"/>
    </row>
    <row r="625" spans="7:9" x14ac:dyDescent="0.2">
      <c r="G625" s="11"/>
      <c r="H625" s="11"/>
      <c r="I625" s="11"/>
    </row>
    <row r="626" spans="7:9" x14ac:dyDescent="0.2">
      <c r="G626" s="11"/>
      <c r="H626" s="11"/>
      <c r="I626" s="11"/>
    </row>
    <row r="627" spans="7:9" x14ac:dyDescent="0.2">
      <c r="G627" s="11"/>
      <c r="H627" s="11"/>
      <c r="I627" s="11"/>
    </row>
    <row r="628" spans="7:9" x14ac:dyDescent="0.2">
      <c r="G628" s="11"/>
      <c r="H628" s="11"/>
      <c r="I628" s="11"/>
    </row>
    <row r="629" spans="7:9" x14ac:dyDescent="0.2">
      <c r="G629" s="11"/>
      <c r="H629" s="11"/>
      <c r="I629" s="11"/>
    </row>
    <row r="630" spans="7:9" x14ac:dyDescent="0.2">
      <c r="G630" s="11"/>
      <c r="H630" s="11"/>
      <c r="I630" s="11"/>
    </row>
    <row r="631" spans="7:9" x14ac:dyDescent="0.2">
      <c r="G631" s="11"/>
      <c r="H631" s="11"/>
      <c r="I631" s="11"/>
    </row>
    <row r="632" spans="7:9" x14ac:dyDescent="0.2">
      <c r="G632" s="11"/>
      <c r="H632" s="11"/>
      <c r="I632" s="11"/>
    </row>
    <row r="633" spans="7:9" x14ac:dyDescent="0.2">
      <c r="G633" s="11"/>
      <c r="H633" s="11"/>
      <c r="I633" s="11"/>
    </row>
    <row r="634" spans="7:9" x14ac:dyDescent="0.2">
      <c r="G634" s="11"/>
      <c r="H634" s="11"/>
      <c r="I634" s="11"/>
    </row>
    <row r="635" spans="7:9" x14ac:dyDescent="0.2">
      <c r="G635" s="11"/>
      <c r="H635" s="11"/>
      <c r="I635" s="11"/>
    </row>
    <row r="636" spans="7:9" x14ac:dyDescent="0.2">
      <c r="G636" s="11"/>
      <c r="H636" s="11"/>
      <c r="I636" s="11"/>
    </row>
    <row r="637" spans="7:9" x14ac:dyDescent="0.2">
      <c r="G637" s="11"/>
      <c r="H637" s="11"/>
      <c r="I637" s="11"/>
    </row>
    <row r="638" spans="7:9" x14ac:dyDescent="0.2">
      <c r="G638" s="11"/>
      <c r="H638" s="11"/>
      <c r="I638" s="11"/>
    </row>
    <row r="639" spans="7:9" x14ac:dyDescent="0.2">
      <c r="G639" s="11"/>
      <c r="H639" s="11"/>
      <c r="I639" s="11"/>
    </row>
    <row r="640" spans="7:9" x14ac:dyDescent="0.2">
      <c r="G640" s="11"/>
      <c r="H640" s="11"/>
      <c r="I640" s="11"/>
    </row>
    <row r="641" spans="7:9" x14ac:dyDescent="0.2">
      <c r="G641" s="11"/>
      <c r="H641" s="11"/>
      <c r="I641" s="11"/>
    </row>
    <row r="642" spans="7:9" x14ac:dyDescent="0.2">
      <c r="G642" s="11"/>
      <c r="H642" s="11"/>
      <c r="I642" s="11"/>
    </row>
    <row r="643" spans="7:9" x14ac:dyDescent="0.2">
      <c r="G643" s="11"/>
      <c r="H643" s="11"/>
      <c r="I643" s="11"/>
    </row>
    <row r="644" spans="7:9" x14ac:dyDescent="0.2">
      <c r="G644" s="11"/>
      <c r="H644" s="11"/>
      <c r="I644" s="11"/>
    </row>
    <row r="645" spans="7:9" x14ac:dyDescent="0.2">
      <c r="G645" s="11"/>
      <c r="H645" s="11"/>
      <c r="I645" s="11"/>
    </row>
    <row r="646" spans="7:9" x14ac:dyDescent="0.2">
      <c r="G646" s="11"/>
      <c r="H646" s="11"/>
      <c r="I646" s="11"/>
    </row>
    <row r="647" spans="7:9" x14ac:dyDescent="0.2">
      <c r="G647" s="11"/>
      <c r="H647" s="11"/>
      <c r="I647" s="11"/>
    </row>
    <row r="648" spans="7:9" x14ac:dyDescent="0.2">
      <c r="G648" s="11"/>
      <c r="H648" s="11"/>
      <c r="I648" s="11"/>
    </row>
    <row r="649" spans="7:9" x14ac:dyDescent="0.2">
      <c r="G649" s="11"/>
      <c r="H649" s="11"/>
      <c r="I649" s="11"/>
    </row>
    <row r="650" spans="7:9" x14ac:dyDescent="0.2">
      <c r="G650" s="11"/>
      <c r="H650" s="11"/>
      <c r="I650" s="11"/>
    </row>
    <row r="651" spans="7:9" x14ac:dyDescent="0.2">
      <c r="G651" s="11"/>
      <c r="H651" s="11"/>
      <c r="I651" s="11"/>
    </row>
    <row r="652" spans="7:9" x14ac:dyDescent="0.2">
      <c r="G652" s="11"/>
      <c r="H652" s="11"/>
      <c r="I652" s="11"/>
    </row>
    <row r="653" spans="7:9" x14ac:dyDescent="0.2">
      <c r="G653" s="11"/>
      <c r="H653" s="11"/>
      <c r="I653" s="11"/>
    </row>
    <row r="654" spans="7:9" x14ac:dyDescent="0.2">
      <c r="G654" s="11"/>
      <c r="H654" s="11"/>
      <c r="I654" s="11"/>
    </row>
    <row r="655" spans="7:9" x14ac:dyDescent="0.2">
      <c r="G655" s="11"/>
      <c r="H655" s="11"/>
      <c r="I655" s="11"/>
    </row>
    <row r="656" spans="7:9" x14ac:dyDescent="0.2">
      <c r="G656" s="11"/>
      <c r="H656" s="11"/>
      <c r="I656" s="11"/>
    </row>
    <row r="657" spans="7:9" x14ac:dyDescent="0.2">
      <c r="G657" s="11"/>
      <c r="H657" s="11"/>
      <c r="I657" s="11"/>
    </row>
    <row r="658" spans="7:9" x14ac:dyDescent="0.2">
      <c r="G658" s="11"/>
      <c r="H658" s="11"/>
      <c r="I658" s="11"/>
    </row>
    <row r="659" spans="7:9" x14ac:dyDescent="0.2">
      <c r="G659" s="11"/>
      <c r="H659" s="11"/>
      <c r="I659" s="11"/>
    </row>
    <row r="660" spans="7:9" x14ac:dyDescent="0.2">
      <c r="G660" s="11"/>
      <c r="H660" s="11"/>
      <c r="I660" s="11"/>
    </row>
    <row r="661" spans="7:9" x14ac:dyDescent="0.2">
      <c r="G661" s="11"/>
      <c r="H661" s="11"/>
      <c r="I661" s="11"/>
    </row>
    <row r="662" spans="7:9" x14ac:dyDescent="0.2">
      <c r="G662" s="11"/>
      <c r="H662" s="11"/>
      <c r="I662" s="11"/>
    </row>
    <row r="663" spans="7:9" x14ac:dyDescent="0.2">
      <c r="G663" s="11"/>
      <c r="H663" s="11"/>
      <c r="I663" s="11"/>
    </row>
    <row r="664" spans="7:9" x14ac:dyDescent="0.2">
      <c r="G664" s="11"/>
      <c r="H664" s="11"/>
      <c r="I664" s="11"/>
    </row>
    <row r="665" spans="7:9" x14ac:dyDescent="0.2">
      <c r="G665" s="11"/>
      <c r="H665" s="11"/>
      <c r="I665" s="11"/>
    </row>
    <row r="666" spans="7:9" x14ac:dyDescent="0.2">
      <c r="G666" s="11"/>
      <c r="H666" s="11"/>
      <c r="I666" s="11"/>
    </row>
    <row r="667" spans="7:9" x14ac:dyDescent="0.2">
      <c r="G667" s="11"/>
      <c r="H667" s="11"/>
      <c r="I667" s="11"/>
    </row>
    <row r="668" spans="7:9" x14ac:dyDescent="0.2">
      <c r="G668" s="11"/>
      <c r="H668" s="11"/>
      <c r="I668" s="11"/>
    </row>
    <row r="669" spans="7:9" x14ac:dyDescent="0.2">
      <c r="G669" s="11"/>
      <c r="H669" s="11"/>
      <c r="I669" s="11"/>
    </row>
    <row r="670" spans="7:9" x14ac:dyDescent="0.2">
      <c r="G670" s="11"/>
      <c r="H670" s="11"/>
      <c r="I670" s="11"/>
    </row>
    <row r="671" spans="7:9" x14ac:dyDescent="0.2">
      <c r="G671" s="11"/>
      <c r="H671" s="11"/>
      <c r="I671" s="11"/>
    </row>
    <row r="672" spans="7:9" x14ac:dyDescent="0.2">
      <c r="G672" s="11"/>
      <c r="H672" s="11"/>
      <c r="I672" s="11"/>
    </row>
    <row r="673" spans="7:9" x14ac:dyDescent="0.2">
      <c r="G673" s="11"/>
      <c r="H673" s="11"/>
      <c r="I673" s="11"/>
    </row>
    <row r="674" spans="7:9" x14ac:dyDescent="0.2">
      <c r="G674" s="11"/>
      <c r="H674" s="11"/>
      <c r="I674" s="11"/>
    </row>
    <row r="675" spans="7:9" x14ac:dyDescent="0.2">
      <c r="G675" s="11"/>
      <c r="H675" s="11"/>
      <c r="I675" s="11"/>
    </row>
    <row r="676" spans="7:9" x14ac:dyDescent="0.2">
      <c r="G676" s="11"/>
      <c r="H676" s="11"/>
      <c r="I676" s="11"/>
    </row>
    <row r="677" spans="7:9" x14ac:dyDescent="0.2">
      <c r="G677" s="11"/>
      <c r="H677" s="11"/>
      <c r="I677" s="11"/>
    </row>
    <row r="678" spans="7:9" x14ac:dyDescent="0.2">
      <c r="G678" s="11"/>
      <c r="H678" s="11"/>
      <c r="I678" s="11"/>
    </row>
    <row r="679" spans="7:9" x14ac:dyDescent="0.2">
      <c r="G679" s="11"/>
      <c r="H679" s="11"/>
      <c r="I679" s="11"/>
    </row>
    <row r="680" spans="7:9" x14ac:dyDescent="0.2">
      <c r="G680" s="11"/>
      <c r="H680" s="11"/>
      <c r="I680" s="11"/>
    </row>
    <row r="681" spans="7:9" x14ac:dyDescent="0.2">
      <c r="G681" s="11"/>
      <c r="H681" s="11"/>
      <c r="I681" s="11"/>
    </row>
    <row r="682" spans="7:9" x14ac:dyDescent="0.2">
      <c r="G682" s="11"/>
      <c r="H682" s="11"/>
      <c r="I682" s="11"/>
    </row>
    <row r="683" spans="7:9" x14ac:dyDescent="0.2">
      <c r="G683" s="11"/>
      <c r="H683" s="11"/>
      <c r="I683" s="11"/>
    </row>
    <row r="684" spans="7:9" x14ac:dyDescent="0.2">
      <c r="G684" s="11"/>
      <c r="H684" s="11"/>
      <c r="I684" s="11"/>
    </row>
    <row r="685" spans="7:9" x14ac:dyDescent="0.2">
      <c r="G685" s="11"/>
      <c r="H685" s="11"/>
      <c r="I685" s="11"/>
    </row>
    <row r="686" spans="7:9" x14ac:dyDescent="0.2">
      <c r="G686" s="11"/>
      <c r="H686" s="11"/>
      <c r="I686" s="11"/>
    </row>
    <row r="687" spans="7:9" x14ac:dyDescent="0.2">
      <c r="G687" s="11"/>
      <c r="H687" s="11"/>
      <c r="I687" s="11"/>
    </row>
    <row r="688" spans="7:9" x14ac:dyDescent="0.2">
      <c r="G688" s="11"/>
      <c r="H688" s="11"/>
      <c r="I688" s="11"/>
    </row>
    <row r="689" spans="7:9" x14ac:dyDescent="0.2">
      <c r="G689" s="11"/>
      <c r="H689" s="11"/>
      <c r="I689" s="11"/>
    </row>
    <row r="690" spans="7:9" x14ac:dyDescent="0.2">
      <c r="G690" s="11"/>
      <c r="H690" s="11"/>
      <c r="I690" s="11"/>
    </row>
    <row r="691" spans="7:9" x14ac:dyDescent="0.2">
      <c r="G691" s="11"/>
      <c r="H691" s="11"/>
      <c r="I691" s="11"/>
    </row>
    <row r="692" spans="7:9" x14ac:dyDescent="0.2">
      <c r="G692" s="11"/>
      <c r="H692" s="11"/>
      <c r="I692" s="11"/>
    </row>
    <row r="693" spans="7:9" x14ac:dyDescent="0.2">
      <c r="G693" s="11"/>
      <c r="H693" s="11"/>
      <c r="I693" s="11"/>
    </row>
    <row r="694" spans="7:9" x14ac:dyDescent="0.2">
      <c r="G694" s="11"/>
      <c r="H694" s="11"/>
      <c r="I694" s="11"/>
    </row>
    <row r="695" spans="7:9" x14ac:dyDescent="0.2">
      <c r="G695" s="11"/>
      <c r="H695" s="11"/>
      <c r="I695" s="11"/>
    </row>
    <row r="696" spans="7:9" x14ac:dyDescent="0.2">
      <c r="G696" s="11"/>
      <c r="H696" s="11"/>
      <c r="I696" s="11"/>
    </row>
    <row r="697" spans="7:9" x14ac:dyDescent="0.2">
      <c r="G697" s="11"/>
      <c r="H697" s="11"/>
      <c r="I697" s="11"/>
    </row>
    <row r="698" spans="7:9" x14ac:dyDescent="0.2">
      <c r="G698" s="11"/>
      <c r="H698" s="11"/>
      <c r="I698" s="11"/>
    </row>
    <row r="699" spans="7:9" x14ac:dyDescent="0.2">
      <c r="G699" s="11"/>
      <c r="H699" s="11"/>
      <c r="I699" s="11"/>
    </row>
    <row r="700" spans="7:9" x14ac:dyDescent="0.2">
      <c r="G700" s="11"/>
      <c r="H700" s="11"/>
      <c r="I700" s="11"/>
    </row>
    <row r="701" spans="7:9" x14ac:dyDescent="0.2">
      <c r="G701" s="11"/>
      <c r="H701" s="11"/>
      <c r="I701" s="11"/>
    </row>
    <row r="702" spans="7:9" x14ac:dyDescent="0.2">
      <c r="G702" s="11"/>
      <c r="H702" s="11"/>
      <c r="I702" s="11"/>
    </row>
    <row r="703" spans="7:9" x14ac:dyDescent="0.2">
      <c r="G703" s="11"/>
      <c r="H703" s="11"/>
      <c r="I703" s="11"/>
    </row>
    <row r="704" spans="7:9" x14ac:dyDescent="0.2">
      <c r="G704" s="11"/>
      <c r="H704" s="11"/>
      <c r="I704" s="11"/>
    </row>
    <row r="705" spans="7:9" x14ac:dyDescent="0.2">
      <c r="G705" s="11"/>
      <c r="H705" s="11"/>
      <c r="I705" s="11"/>
    </row>
    <row r="706" spans="7:9" x14ac:dyDescent="0.2">
      <c r="G706" s="11"/>
      <c r="H706" s="11"/>
      <c r="I706" s="11"/>
    </row>
    <row r="707" spans="7:9" x14ac:dyDescent="0.2">
      <c r="G707" s="11"/>
      <c r="H707" s="11"/>
      <c r="I707" s="11"/>
    </row>
    <row r="708" spans="7:9" x14ac:dyDescent="0.2">
      <c r="G708" s="11"/>
      <c r="H708" s="11"/>
      <c r="I708" s="11"/>
    </row>
    <row r="709" spans="7:9" x14ac:dyDescent="0.2">
      <c r="G709" s="11"/>
      <c r="H709" s="11"/>
      <c r="I709" s="11"/>
    </row>
    <row r="710" spans="7:9" x14ac:dyDescent="0.2">
      <c r="G710" s="11"/>
      <c r="H710" s="11"/>
      <c r="I710" s="11"/>
    </row>
    <row r="711" spans="7:9" x14ac:dyDescent="0.2">
      <c r="G711" s="11"/>
      <c r="H711" s="11"/>
      <c r="I711" s="11"/>
    </row>
    <row r="712" spans="7:9" x14ac:dyDescent="0.2">
      <c r="G712" s="11"/>
      <c r="H712" s="11"/>
      <c r="I712" s="11"/>
    </row>
    <row r="713" spans="7:9" x14ac:dyDescent="0.2">
      <c r="G713" s="11"/>
      <c r="H713" s="11"/>
      <c r="I713" s="11"/>
    </row>
    <row r="714" spans="7:9" x14ac:dyDescent="0.2">
      <c r="G714" s="11"/>
      <c r="H714" s="11"/>
      <c r="I714" s="11"/>
    </row>
    <row r="715" spans="7:9" x14ac:dyDescent="0.2">
      <c r="G715" s="11"/>
      <c r="H715" s="11"/>
      <c r="I715" s="11"/>
    </row>
    <row r="716" spans="7:9" x14ac:dyDescent="0.2">
      <c r="G716" s="11"/>
      <c r="H716" s="11"/>
      <c r="I716" s="11"/>
    </row>
    <row r="717" spans="7:9" x14ac:dyDescent="0.2">
      <c r="G717" s="11"/>
      <c r="H717" s="11"/>
      <c r="I717" s="11"/>
    </row>
    <row r="718" spans="7:9" x14ac:dyDescent="0.2">
      <c r="G718" s="11"/>
      <c r="H718" s="11"/>
      <c r="I718" s="11"/>
    </row>
    <row r="719" spans="7:9" x14ac:dyDescent="0.2">
      <c r="G719" s="11"/>
      <c r="H719" s="11"/>
      <c r="I719" s="11"/>
    </row>
    <row r="720" spans="7:9" x14ac:dyDescent="0.2">
      <c r="G720" s="11"/>
      <c r="H720" s="11"/>
      <c r="I720" s="11"/>
    </row>
    <row r="721" spans="7:9" x14ac:dyDescent="0.2">
      <c r="G721" s="11"/>
      <c r="H721" s="11"/>
      <c r="I721" s="11"/>
    </row>
    <row r="722" spans="7:9" x14ac:dyDescent="0.2">
      <c r="G722" s="11"/>
      <c r="H722" s="11"/>
      <c r="I722" s="11"/>
    </row>
    <row r="723" spans="7:9" x14ac:dyDescent="0.2">
      <c r="G723" s="11"/>
      <c r="H723" s="11"/>
      <c r="I723" s="11"/>
    </row>
    <row r="724" spans="7:9" x14ac:dyDescent="0.2">
      <c r="G724" s="11"/>
      <c r="H724" s="11"/>
      <c r="I724" s="11"/>
    </row>
    <row r="725" spans="7:9" x14ac:dyDescent="0.2">
      <c r="G725" s="11"/>
      <c r="H725" s="11"/>
      <c r="I725" s="11"/>
    </row>
    <row r="726" spans="7:9" x14ac:dyDescent="0.2">
      <c r="G726" s="11"/>
      <c r="H726" s="11"/>
      <c r="I726" s="11"/>
    </row>
    <row r="727" spans="7:9" x14ac:dyDescent="0.2">
      <c r="G727" s="11"/>
      <c r="H727" s="11"/>
      <c r="I727" s="11"/>
    </row>
    <row r="728" spans="7:9" x14ac:dyDescent="0.2">
      <c r="G728" s="11"/>
      <c r="H728" s="11"/>
      <c r="I728" s="11"/>
    </row>
    <row r="729" spans="7:9" x14ac:dyDescent="0.2">
      <c r="G729" s="11"/>
      <c r="H729" s="11"/>
      <c r="I729" s="11"/>
    </row>
    <row r="730" spans="7:9" x14ac:dyDescent="0.2">
      <c r="G730" s="11"/>
      <c r="H730" s="11"/>
      <c r="I730" s="11"/>
    </row>
    <row r="731" spans="7:9" x14ac:dyDescent="0.2">
      <c r="G731" s="11"/>
      <c r="H731" s="11"/>
      <c r="I731" s="11"/>
    </row>
    <row r="732" spans="7:9" x14ac:dyDescent="0.2">
      <c r="G732" s="11"/>
      <c r="H732" s="11"/>
      <c r="I732" s="11"/>
    </row>
    <row r="733" spans="7:9" x14ac:dyDescent="0.2">
      <c r="G733" s="11"/>
      <c r="H733" s="11"/>
      <c r="I733" s="11"/>
    </row>
    <row r="734" spans="7:9" x14ac:dyDescent="0.2">
      <c r="G734" s="11"/>
      <c r="H734" s="11"/>
      <c r="I734" s="11"/>
    </row>
    <row r="735" spans="7:9" x14ac:dyDescent="0.2">
      <c r="G735" s="11"/>
      <c r="H735" s="11"/>
      <c r="I735" s="11"/>
    </row>
    <row r="736" spans="7:9" x14ac:dyDescent="0.2">
      <c r="G736" s="11"/>
      <c r="H736" s="11"/>
      <c r="I736" s="11"/>
    </row>
    <row r="737" spans="7:9" x14ac:dyDescent="0.2">
      <c r="G737" s="11"/>
      <c r="H737" s="11"/>
      <c r="I737" s="11"/>
    </row>
    <row r="738" spans="7:9" x14ac:dyDescent="0.2">
      <c r="G738" s="11"/>
      <c r="H738" s="11"/>
      <c r="I738" s="11"/>
    </row>
    <row r="739" spans="7:9" x14ac:dyDescent="0.2">
      <c r="G739" s="11"/>
      <c r="H739" s="11"/>
      <c r="I739" s="11"/>
    </row>
    <row r="740" spans="7:9" x14ac:dyDescent="0.2">
      <c r="G740" s="11"/>
      <c r="H740" s="11"/>
      <c r="I740" s="11"/>
    </row>
    <row r="741" spans="7:9" x14ac:dyDescent="0.2">
      <c r="G741" s="11"/>
      <c r="H741" s="11"/>
      <c r="I741" s="11"/>
    </row>
    <row r="742" spans="7:9" x14ac:dyDescent="0.2">
      <c r="G742" s="11"/>
      <c r="H742" s="11"/>
      <c r="I742" s="11"/>
    </row>
    <row r="743" spans="7:9" x14ac:dyDescent="0.2">
      <c r="G743" s="11"/>
      <c r="H743" s="11"/>
      <c r="I743" s="11"/>
    </row>
    <row r="744" spans="7:9" x14ac:dyDescent="0.2">
      <c r="G744" s="11"/>
      <c r="H744" s="11"/>
      <c r="I744" s="11"/>
    </row>
    <row r="745" spans="7:9" x14ac:dyDescent="0.2">
      <c r="G745" s="11"/>
      <c r="H745" s="11"/>
      <c r="I745" s="11"/>
    </row>
    <row r="746" spans="7:9" x14ac:dyDescent="0.2">
      <c r="G746" s="11"/>
      <c r="H746" s="11"/>
      <c r="I746" s="11"/>
    </row>
    <row r="747" spans="7:9" x14ac:dyDescent="0.2">
      <c r="G747" s="11"/>
      <c r="H747" s="11"/>
      <c r="I747" s="11"/>
    </row>
    <row r="748" spans="7:9" x14ac:dyDescent="0.2">
      <c r="G748" s="11"/>
      <c r="H748" s="11"/>
      <c r="I748" s="11"/>
    </row>
    <row r="749" spans="7:9" x14ac:dyDescent="0.2">
      <c r="G749" s="11"/>
      <c r="H749" s="11"/>
      <c r="I749" s="11"/>
    </row>
    <row r="750" spans="7:9" x14ac:dyDescent="0.2">
      <c r="G750" s="11"/>
      <c r="H750" s="11"/>
      <c r="I750" s="11"/>
    </row>
    <row r="751" spans="7:9" x14ac:dyDescent="0.2">
      <c r="G751" s="11"/>
      <c r="H751" s="11"/>
      <c r="I751" s="11"/>
    </row>
    <row r="752" spans="7:9" x14ac:dyDescent="0.2">
      <c r="G752" s="11"/>
      <c r="H752" s="11"/>
      <c r="I752" s="11"/>
    </row>
    <row r="753" spans="7:9" x14ac:dyDescent="0.2">
      <c r="G753" s="11"/>
      <c r="H753" s="11"/>
      <c r="I753" s="11"/>
    </row>
    <row r="754" spans="7:9" x14ac:dyDescent="0.2">
      <c r="G754" s="11"/>
      <c r="H754" s="11"/>
      <c r="I754" s="11"/>
    </row>
    <row r="755" spans="7:9" x14ac:dyDescent="0.2">
      <c r="G755" s="11"/>
      <c r="H755" s="11"/>
      <c r="I755" s="11"/>
    </row>
    <row r="756" spans="7:9" x14ac:dyDescent="0.2">
      <c r="G756" s="11"/>
      <c r="H756" s="11"/>
      <c r="I756" s="11"/>
    </row>
    <row r="757" spans="7:9" x14ac:dyDescent="0.2">
      <c r="G757" s="11"/>
      <c r="H757" s="11"/>
      <c r="I757" s="11"/>
    </row>
    <row r="758" spans="7:9" x14ac:dyDescent="0.2">
      <c r="G758" s="11"/>
      <c r="H758" s="11"/>
      <c r="I758" s="11"/>
    </row>
    <row r="759" spans="7:9" x14ac:dyDescent="0.2">
      <c r="G759" s="11"/>
      <c r="H759" s="11"/>
      <c r="I759" s="11"/>
    </row>
    <row r="760" spans="7:9" x14ac:dyDescent="0.2">
      <c r="G760" s="11"/>
      <c r="H760" s="11"/>
      <c r="I760" s="11"/>
    </row>
    <row r="761" spans="7:9" x14ac:dyDescent="0.2">
      <c r="G761" s="11"/>
      <c r="H761" s="11"/>
      <c r="I761" s="11"/>
    </row>
    <row r="762" spans="7:9" x14ac:dyDescent="0.2">
      <c r="G762" s="11"/>
      <c r="H762" s="11"/>
      <c r="I762" s="11"/>
    </row>
    <row r="763" spans="7:9" x14ac:dyDescent="0.2">
      <c r="G763" s="11"/>
      <c r="H763" s="11"/>
      <c r="I763" s="11"/>
    </row>
    <row r="764" spans="7:9" x14ac:dyDescent="0.2">
      <c r="G764" s="11"/>
      <c r="H764" s="11"/>
      <c r="I764" s="11"/>
    </row>
    <row r="765" spans="7:9" x14ac:dyDescent="0.2">
      <c r="G765" s="11"/>
      <c r="H765" s="11"/>
      <c r="I765" s="11"/>
    </row>
    <row r="766" spans="7:9" x14ac:dyDescent="0.2">
      <c r="G766" s="11"/>
      <c r="H766" s="11"/>
      <c r="I766" s="11"/>
    </row>
    <row r="767" spans="7:9" x14ac:dyDescent="0.2">
      <c r="G767" s="11"/>
      <c r="H767" s="11"/>
      <c r="I767" s="11"/>
    </row>
    <row r="768" spans="7:9" x14ac:dyDescent="0.2">
      <c r="G768" s="11"/>
      <c r="H768" s="11"/>
      <c r="I768" s="11"/>
    </row>
    <row r="769" spans="7:9" x14ac:dyDescent="0.2">
      <c r="G769" s="11"/>
      <c r="H769" s="11"/>
      <c r="I769" s="11"/>
    </row>
    <row r="770" spans="7:9" x14ac:dyDescent="0.2">
      <c r="G770" s="11"/>
      <c r="H770" s="11"/>
      <c r="I770" s="11"/>
    </row>
    <row r="771" spans="7:9" x14ac:dyDescent="0.2">
      <c r="G771" s="11"/>
      <c r="H771" s="11"/>
      <c r="I771" s="11"/>
    </row>
    <row r="772" spans="7:9" x14ac:dyDescent="0.2">
      <c r="G772" s="11"/>
      <c r="H772" s="11"/>
      <c r="I772" s="11"/>
    </row>
    <row r="773" spans="7:9" x14ac:dyDescent="0.2">
      <c r="G773" s="11"/>
      <c r="H773" s="11"/>
      <c r="I773" s="11"/>
    </row>
    <row r="774" spans="7:9" x14ac:dyDescent="0.2">
      <c r="G774" s="11"/>
      <c r="H774" s="11"/>
      <c r="I774" s="11"/>
    </row>
    <row r="775" spans="7:9" x14ac:dyDescent="0.2">
      <c r="G775" s="11"/>
      <c r="H775" s="11"/>
      <c r="I775" s="11"/>
    </row>
    <row r="776" spans="7:9" x14ac:dyDescent="0.2">
      <c r="G776" s="11"/>
      <c r="H776" s="11"/>
      <c r="I776" s="11"/>
    </row>
    <row r="777" spans="7:9" x14ac:dyDescent="0.2">
      <c r="G777" s="11"/>
      <c r="H777" s="11"/>
      <c r="I777" s="11"/>
    </row>
    <row r="778" spans="7:9" x14ac:dyDescent="0.2">
      <c r="G778" s="11"/>
      <c r="H778" s="11"/>
      <c r="I778" s="11"/>
    </row>
    <row r="779" spans="7:9" x14ac:dyDescent="0.2">
      <c r="G779" s="11"/>
      <c r="H779" s="11"/>
      <c r="I779" s="11"/>
    </row>
    <row r="780" spans="7:9" x14ac:dyDescent="0.2">
      <c r="G780" s="11"/>
      <c r="H780" s="11"/>
      <c r="I780" s="11"/>
    </row>
    <row r="781" spans="7:9" x14ac:dyDescent="0.2">
      <c r="G781" s="11"/>
      <c r="H781" s="11"/>
      <c r="I781" s="11"/>
    </row>
    <row r="782" spans="7:9" x14ac:dyDescent="0.2">
      <c r="G782" s="11"/>
      <c r="H782" s="11"/>
      <c r="I782" s="11"/>
    </row>
    <row r="783" spans="7:9" x14ac:dyDescent="0.2">
      <c r="G783" s="11"/>
      <c r="H783" s="11"/>
      <c r="I783" s="11"/>
    </row>
    <row r="784" spans="7:9" x14ac:dyDescent="0.2">
      <c r="G784" s="11"/>
      <c r="H784" s="11"/>
      <c r="I784" s="11"/>
    </row>
    <row r="785" spans="7:9" x14ac:dyDescent="0.2">
      <c r="G785" s="11"/>
      <c r="H785" s="11"/>
      <c r="I785" s="11"/>
    </row>
    <row r="786" spans="7:9" x14ac:dyDescent="0.2">
      <c r="G786" s="11"/>
      <c r="H786" s="11"/>
      <c r="I786" s="11"/>
    </row>
    <row r="787" spans="7:9" x14ac:dyDescent="0.2">
      <c r="G787" s="11"/>
      <c r="H787" s="11"/>
      <c r="I787" s="11"/>
    </row>
    <row r="788" spans="7:9" x14ac:dyDescent="0.2">
      <c r="G788" s="11"/>
      <c r="H788" s="11"/>
      <c r="I788" s="11"/>
    </row>
    <row r="789" spans="7:9" x14ac:dyDescent="0.2">
      <c r="G789" s="11"/>
      <c r="H789" s="11"/>
      <c r="I789" s="11"/>
    </row>
    <row r="790" spans="7:9" x14ac:dyDescent="0.2">
      <c r="G790" s="11"/>
      <c r="H790" s="11"/>
      <c r="I790" s="11"/>
    </row>
    <row r="791" spans="7:9" x14ac:dyDescent="0.2">
      <c r="G791" s="11"/>
      <c r="H791" s="11"/>
      <c r="I791" s="11"/>
    </row>
    <row r="792" spans="7:9" x14ac:dyDescent="0.2">
      <c r="G792" s="11"/>
      <c r="H792" s="11"/>
      <c r="I792" s="11"/>
    </row>
    <row r="793" spans="7:9" x14ac:dyDescent="0.2">
      <c r="G793" s="11"/>
      <c r="H793" s="11"/>
      <c r="I793" s="11"/>
    </row>
    <row r="794" spans="7:9" x14ac:dyDescent="0.2">
      <c r="G794" s="11"/>
      <c r="H794" s="11"/>
      <c r="I794" s="11"/>
    </row>
    <row r="795" spans="7:9" x14ac:dyDescent="0.2">
      <c r="G795" s="11"/>
      <c r="H795" s="11"/>
      <c r="I795" s="11"/>
    </row>
    <row r="796" spans="7:9" x14ac:dyDescent="0.2">
      <c r="G796" s="11"/>
      <c r="H796" s="11"/>
      <c r="I796" s="11"/>
    </row>
    <row r="797" spans="7:9" x14ac:dyDescent="0.2">
      <c r="G797" s="11"/>
      <c r="H797" s="11"/>
      <c r="I797" s="11"/>
    </row>
    <row r="798" spans="7:9" x14ac:dyDescent="0.2">
      <c r="G798" s="11"/>
      <c r="H798" s="11"/>
      <c r="I798" s="11"/>
    </row>
    <row r="799" spans="7:9" x14ac:dyDescent="0.2">
      <c r="G799" s="11"/>
      <c r="H799" s="11"/>
      <c r="I799" s="11"/>
    </row>
    <row r="800" spans="7:9" x14ac:dyDescent="0.2">
      <c r="G800" s="11"/>
      <c r="H800" s="11"/>
      <c r="I800" s="11"/>
    </row>
    <row r="801" spans="7:9" x14ac:dyDescent="0.2">
      <c r="G801" s="11"/>
      <c r="H801" s="11"/>
      <c r="I801" s="11"/>
    </row>
    <row r="802" spans="7:9" x14ac:dyDescent="0.2">
      <c r="G802" s="11"/>
      <c r="H802" s="11"/>
      <c r="I802" s="11"/>
    </row>
    <row r="803" spans="7:9" x14ac:dyDescent="0.2">
      <c r="G803" s="11"/>
      <c r="H803" s="11"/>
      <c r="I803" s="11"/>
    </row>
    <row r="804" spans="7:9" x14ac:dyDescent="0.2">
      <c r="G804" s="11"/>
      <c r="H804" s="11"/>
      <c r="I804" s="11"/>
    </row>
    <row r="805" spans="7:9" x14ac:dyDescent="0.2">
      <c r="G805" s="11"/>
      <c r="H805" s="11"/>
      <c r="I805" s="11"/>
    </row>
    <row r="806" spans="7:9" x14ac:dyDescent="0.2">
      <c r="G806" s="11"/>
      <c r="H806" s="11"/>
      <c r="I806" s="11"/>
    </row>
    <row r="807" spans="7:9" x14ac:dyDescent="0.2">
      <c r="G807" s="11"/>
      <c r="H807" s="11"/>
      <c r="I807" s="11"/>
    </row>
    <row r="808" spans="7:9" x14ac:dyDescent="0.2">
      <c r="G808" s="11"/>
      <c r="H808" s="11"/>
      <c r="I808" s="11"/>
    </row>
    <row r="809" spans="7:9" x14ac:dyDescent="0.2">
      <c r="G809" s="11"/>
      <c r="H809" s="11"/>
      <c r="I809" s="11"/>
    </row>
    <row r="810" spans="7:9" x14ac:dyDescent="0.2">
      <c r="G810" s="11"/>
      <c r="H810" s="11"/>
      <c r="I810" s="11"/>
    </row>
    <row r="811" spans="7:9" x14ac:dyDescent="0.2">
      <c r="G811" s="11"/>
      <c r="H811" s="11"/>
      <c r="I811" s="11"/>
    </row>
    <row r="812" spans="7:9" x14ac:dyDescent="0.2">
      <c r="G812" s="11"/>
      <c r="H812" s="11"/>
      <c r="I812" s="11"/>
    </row>
    <row r="813" spans="7:9" x14ac:dyDescent="0.2">
      <c r="G813" s="11"/>
      <c r="H813" s="11"/>
      <c r="I813" s="11"/>
    </row>
    <row r="814" spans="7:9" x14ac:dyDescent="0.2">
      <c r="G814" s="11"/>
      <c r="H814" s="11"/>
      <c r="I814" s="11"/>
    </row>
    <row r="815" spans="7:9" x14ac:dyDescent="0.2">
      <c r="G815" s="11"/>
      <c r="H815" s="11"/>
      <c r="I815" s="11"/>
    </row>
    <row r="816" spans="7:9" x14ac:dyDescent="0.2">
      <c r="G816" s="11"/>
      <c r="H816" s="11"/>
      <c r="I816" s="11"/>
    </row>
    <row r="817" spans="7:9" x14ac:dyDescent="0.2">
      <c r="G817" s="11"/>
      <c r="H817" s="11"/>
      <c r="I817" s="11"/>
    </row>
    <row r="818" spans="7:9" x14ac:dyDescent="0.2">
      <c r="G818" s="11"/>
      <c r="H818" s="11"/>
      <c r="I818" s="11"/>
    </row>
    <row r="819" spans="7:9" x14ac:dyDescent="0.2">
      <c r="G819" s="11"/>
      <c r="H819" s="11"/>
      <c r="I819" s="11"/>
    </row>
    <row r="820" spans="7:9" x14ac:dyDescent="0.2">
      <c r="G820" s="11"/>
      <c r="H820" s="11"/>
      <c r="I820" s="11"/>
    </row>
    <row r="821" spans="7:9" x14ac:dyDescent="0.2">
      <c r="G821" s="11"/>
      <c r="H821" s="11"/>
      <c r="I821" s="11"/>
    </row>
    <row r="822" spans="7:9" x14ac:dyDescent="0.2">
      <c r="G822" s="11"/>
      <c r="H822" s="11"/>
      <c r="I822" s="11"/>
    </row>
    <row r="823" spans="7:9" x14ac:dyDescent="0.2">
      <c r="G823" s="11"/>
      <c r="H823" s="11"/>
      <c r="I823" s="11"/>
    </row>
    <row r="824" spans="7:9" x14ac:dyDescent="0.2">
      <c r="G824" s="11"/>
      <c r="H824" s="11"/>
      <c r="I824" s="11"/>
    </row>
    <row r="825" spans="7:9" x14ac:dyDescent="0.2">
      <c r="G825" s="11"/>
      <c r="H825" s="11"/>
      <c r="I825" s="11"/>
    </row>
    <row r="826" spans="7:9" x14ac:dyDescent="0.2">
      <c r="G826" s="11"/>
      <c r="H826" s="11"/>
      <c r="I826" s="11"/>
    </row>
    <row r="827" spans="7:9" x14ac:dyDescent="0.2">
      <c r="G827" s="11"/>
      <c r="H827" s="11"/>
      <c r="I827" s="11"/>
    </row>
    <row r="828" spans="7:9" x14ac:dyDescent="0.2">
      <c r="G828" s="11"/>
      <c r="H828" s="11"/>
      <c r="I828" s="11"/>
    </row>
    <row r="829" spans="7:9" x14ac:dyDescent="0.2">
      <c r="G829" s="11"/>
      <c r="H829" s="11"/>
      <c r="I829" s="11"/>
    </row>
    <row r="830" spans="7:9" x14ac:dyDescent="0.2">
      <c r="G830" s="11"/>
      <c r="H830" s="11"/>
      <c r="I830" s="11"/>
    </row>
    <row r="831" spans="7:9" x14ac:dyDescent="0.2">
      <c r="G831" s="11"/>
      <c r="H831" s="11"/>
      <c r="I831" s="11"/>
    </row>
    <row r="832" spans="7:9" x14ac:dyDescent="0.2">
      <c r="G832" s="11"/>
      <c r="H832" s="11"/>
      <c r="I832" s="11"/>
    </row>
    <row r="833" spans="7:9" x14ac:dyDescent="0.2">
      <c r="G833" s="11"/>
      <c r="H833" s="11"/>
      <c r="I833" s="11"/>
    </row>
    <row r="834" spans="7:9" x14ac:dyDescent="0.2">
      <c r="G834" s="11"/>
      <c r="H834" s="11"/>
      <c r="I834" s="11"/>
    </row>
    <row r="835" spans="7:9" x14ac:dyDescent="0.2">
      <c r="G835" s="11"/>
      <c r="H835" s="11"/>
      <c r="I835" s="11"/>
    </row>
    <row r="836" spans="7:9" x14ac:dyDescent="0.2">
      <c r="G836" s="11"/>
      <c r="H836" s="11"/>
      <c r="I836" s="11"/>
    </row>
    <row r="837" spans="7:9" x14ac:dyDescent="0.2">
      <c r="G837" s="11"/>
      <c r="H837" s="11"/>
      <c r="I837" s="11"/>
    </row>
    <row r="838" spans="7:9" x14ac:dyDescent="0.2">
      <c r="G838" s="11"/>
      <c r="H838" s="11"/>
      <c r="I838" s="11"/>
    </row>
    <row r="839" spans="7:9" x14ac:dyDescent="0.2">
      <c r="G839" s="11"/>
      <c r="H839" s="11"/>
      <c r="I839" s="11"/>
    </row>
    <row r="840" spans="7:9" x14ac:dyDescent="0.2">
      <c r="G840" s="11"/>
      <c r="H840" s="11"/>
      <c r="I840" s="11"/>
    </row>
    <row r="841" spans="7:9" x14ac:dyDescent="0.2">
      <c r="G841" s="11"/>
      <c r="H841" s="11"/>
      <c r="I841" s="11"/>
    </row>
    <row r="842" spans="7:9" x14ac:dyDescent="0.2">
      <c r="G842" s="11"/>
      <c r="H842" s="11"/>
      <c r="I842" s="11"/>
    </row>
    <row r="843" spans="7:9" x14ac:dyDescent="0.2">
      <c r="G843" s="11"/>
      <c r="H843" s="11"/>
      <c r="I843" s="11"/>
    </row>
    <row r="844" spans="7:9" x14ac:dyDescent="0.2">
      <c r="G844" s="11"/>
      <c r="H844" s="11"/>
      <c r="I844" s="11"/>
    </row>
    <row r="845" spans="7:9" x14ac:dyDescent="0.2">
      <c r="G845" s="11"/>
      <c r="H845" s="11"/>
      <c r="I845" s="11"/>
    </row>
    <row r="846" spans="7:9" x14ac:dyDescent="0.2">
      <c r="G846" s="11"/>
      <c r="H846" s="11"/>
      <c r="I846" s="11"/>
    </row>
    <row r="847" spans="7:9" x14ac:dyDescent="0.2">
      <c r="G847" s="11"/>
      <c r="H847" s="11"/>
      <c r="I847" s="11"/>
    </row>
    <row r="848" spans="7:9" x14ac:dyDescent="0.2">
      <c r="G848" s="11"/>
      <c r="H848" s="11"/>
      <c r="I848" s="11"/>
    </row>
    <row r="849" spans="7:9" x14ac:dyDescent="0.2">
      <c r="G849" s="11"/>
      <c r="H849" s="11"/>
      <c r="I849" s="11"/>
    </row>
    <row r="850" spans="7:9" x14ac:dyDescent="0.2">
      <c r="G850" s="11"/>
      <c r="H850" s="11"/>
      <c r="I850" s="11"/>
    </row>
    <row r="851" spans="7:9" x14ac:dyDescent="0.2">
      <c r="G851" s="11"/>
      <c r="H851" s="11"/>
      <c r="I851" s="10"/>
    </row>
    <row r="852" spans="7:9" x14ac:dyDescent="0.2">
      <c r="G852" s="11"/>
      <c r="H852" s="11"/>
      <c r="I852" s="10"/>
    </row>
    <row r="853" spans="7:9" x14ac:dyDescent="0.2">
      <c r="G853" s="11"/>
      <c r="H853" s="11"/>
      <c r="I853" s="10"/>
    </row>
    <row r="854" spans="7:9" x14ac:dyDescent="0.2">
      <c r="G854" s="11"/>
      <c r="H854" s="11"/>
      <c r="I854" s="10"/>
    </row>
    <row r="855" spans="7:9" x14ac:dyDescent="0.2">
      <c r="G855" s="11"/>
      <c r="H855" s="11"/>
      <c r="I855" s="10"/>
    </row>
    <row r="856" spans="7:9" x14ac:dyDescent="0.2">
      <c r="G856" s="11"/>
      <c r="H856" s="11"/>
      <c r="I856" s="10"/>
    </row>
    <row r="857" spans="7:9" x14ac:dyDescent="0.2">
      <c r="G857" s="11"/>
      <c r="H857" s="11"/>
      <c r="I857" s="10"/>
    </row>
    <row r="858" spans="7:9" x14ac:dyDescent="0.2">
      <c r="G858" s="11"/>
      <c r="H858" s="11"/>
      <c r="I858" s="10"/>
    </row>
    <row r="859" spans="7:9" x14ac:dyDescent="0.2">
      <c r="G859" s="11"/>
      <c r="H859" s="11"/>
      <c r="I859" s="10"/>
    </row>
    <row r="860" spans="7:9" x14ac:dyDescent="0.2">
      <c r="G860" s="11"/>
      <c r="H860" s="11"/>
      <c r="I860" s="10"/>
    </row>
    <row r="861" spans="7:9" x14ac:dyDescent="0.2">
      <c r="G861" s="11"/>
      <c r="H861" s="11"/>
      <c r="I861" s="10"/>
    </row>
    <row r="862" spans="7:9" x14ac:dyDescent="0.2">
      <c r="G862" s="11"/>
      <c r="H862" s="11"/>
      <c r="I862" s="10"/>
    </row>
    <row r="863" spans="7:9" x14ac:dyDescent="0.2">
      <c r="G863" s="11"/>
      <c r="H863" s="11"/>
      <c r="I863" s="10"/>
    </row>
    <row r="864" spans="7:9" x14ac:dyDescent="0.2">
      <c r="G864" s="11"/>
      <c r="H864" s="11"/>
      <c r="I864" s="10"/>
    </row>
    <row r="865" spans="7:9" x14ac:dyDescent="0.2">
      <c r="G865" s="11"/>
      <c r="H865" s="11"/>
      <c r="I865" s="10"/>
    </row>
    <row r="866" spans="7:9" x14ac:dyDescent="0.2">
      <c r="G866" s="11"/>
      <c r="H866" s="11"/>
      <c r="I866" s="10"/>
    </row>
    <row r="867" spans="7:9" x14ac:dyDescent="0.2">
      <c r="G867" s="11"/>
      <c r="H867" s="11"/>
      <c r="I867" s="10"/>
    </row>
    <row r="868" spans="7:9" x14ac:dyDescent="0.2">
      <c r="G868" s="11"/>
      <c r="H868" s="11"/>
      <c r="I868" s="10"/>
    </row>
    <row r="869" spans="7:9" x14ac:dyDescent="0.2">
      <c r="G869" s="11"/>
      <c r="H869" s="11"/>
      <c r="I869" s="10"/>
    </row>
    <row r="870" spans="7:9" x14ac:dyDescent="0.2">
      <c r="G870" s="11"/>
      <c r="H870" s="11"/>
      <c r="I870" s="10"/>
    </row>
    <row r="871" spans="7:9" x14ac:dyDescent="0.2">
      <c r="G871" s="11"/>
      <c r="H871" s="11"/>
      <c r="I871" s="10"/>
    </row>
    <row r="872" spans="7:9" x14ac:dyDescent="0.2">
      <c r="G872" s="11"/>
      <c r="H872" s="11"/>
      <c r="I872" s="10"/>
    </row>
    <row r="873" spans="7:9" x14ac:dyDescent="0.2">
      <c r="G873" s="11"/>
      <c r="H873" s="11"/>
      <c r="I873" s="10"/>
    </row>
    <row r="874" spans="7:9" x14ac:dyDescent="0.2">
      <c r="G874" s="11"/>
      <c r="H874" s="11"/>
      <c r="I874" s="10"/>
    </row>
    <row r="875" spans="7:9" x14ac:dyDescent="0.2">
      <c r="G875" s="11"/>
      <c r="H875" s="11"/>
      <c r="I875" s="10"/>
    </row>
    <row r="876" spans="7:9" x14ac:dyDescent="0.2">
      <c r="G876" s="11"/>
      <c r="H876" s="11"/>
      <c r="I876" s="10"/>
    </row>
    <row r="877" spans="7:9" x14ac:dyDescent="0.2">
      <c r="G877" s="11"/>
      <c r="H877" s="11"/>
      <c r="I877" s="10"/>
    </row>
    <row r="878" spans="7:9" x14ac:dyDescent="0.2">
      <c r="G878" s="11"/>
      <c r="H878" s="11"/>
      <c r="I878" s="10"/>
    </row>
    <row r="879" spans="7:9" x14ac:dyDescent="0.2">
      <c r="G879" s="11"/>
      <c r="H879" s="11"/>
      <c r="I879" s="10"/>
    </row>
    <row r="880" spans="7:9" x14ac:dyDescent="0.2">
      <c r="G880" s="11"/>
      <c r="H880" s="11"/>
      <c r="I880" s="10"/>
    </row>
    <row r="881" spans="7:9" x14ac:dyDescent="0.2">
      <c r="G881" s="11"/>
      <c r="H881" s="11"/>
      <c r="I881" s="10"/>
    </row>
    <row r="882" spans="7:9" x14ac:dyDescent="0.2">
      <c r="G882" s="11"/>
      <c r="H882" s="11"/>
      <c r="I882" s="10"/>
    </row>
    <row r="883" spans="7:9" x14ac:dyDescent="0.2">
      <c r="G883" s="11"/>
      <c r="H883" s="11"/>
      <c r="I883" s="10"/>
    </row>
    <row r="884" spans="7:9" x14ac:dyDescent="0.2">
      <c r="G884" s="11"/>
      <c r="H884" s="11"/>
      <c r="I884" s="10"/>
    </row>
    <row r="885" spans="7:9" x14ac:dyDescent="0.2">
      <c r="G885" s="11"/>
      <c r="H885" s="11"/>
      <c r="I885" s="10"/>
    </row>
    <row r="886" spans="7:9" x14ac:dyDescent="0.2">
      <c r="G886" s="11"/>
      <c r="H886" s="11"/>
      <c r="I886" s="10"/>
    </row>
    <row r="887" spans="7:9" x14ac:dyDescent="0.2">
      <c r="G887" s="11"/>
      <c r="H887" s="11"/>
      <c r="I887" s="10"/>
    </row>
    <row r="888" spans="7:9" x14ac:dyDescent="0.2">
      <c r="G888" s="11"/>
      <c r="H888" s="11"/>
      <c r="I888" s="10"/>
    </row>
    <row r="889" spans="7:9" x14ac:dyDescent="0.2">
      <c r="G889" s="11"/>
      <c r="H889" s="11"/>
      <c r="I889" s="10"/>
    </row>
    <row r="890" spans="7:9" x14ac:dyDescent="0.2">
      <c r="G890" s="11"/>
      <c r="H890" s="11"/>
      <c r="I890" s="10"/>
    </row>
    <row r="891" spans="7:9" x14ac:dyDescent="0.2">
      <c r="G891" s="11"/>
      <c r="H891" s="11"/>
      <c r="I891" s="10"/>
    </row>
    <row r="892" spans="7:9" x14ac:dyDescent="0.2">
      <c r="G892" s="11"/>
      <c r="H892" s="11"/>
      <c r="I892" s="10"/>
    </row>
    <row r="893" spans="7:9" x14ac:dyDescent="0.2">
      <c r="G893" s="11"/>
      <c r="H893" s="11"/>
      <c r="I893" s="10"/>
    </row>
    <row r="894" spans="7:9" x14ac:dyDescent="0.2">
      <c r="G894" s="11"/>
      <c r="H894" s="11"/>
      <c r="I894" s="10"/>
    </row>
    <row r="895" spans="7:9" x14ac:dyDescent="0.2">
      <c r="G895" s="11"/>
      <c r="H895" s="11"/>
      <c r="I895" s="10"/>
    </row>
    <row r="896" spans="7:9" x14ac:dyDescent="0.2">
      <c r="G896" s="11"/>
      <c r="H896" s="11"/>
      <c r="I896" s="10"/>
    </row>
    <row r="897" spans="7:9" x14ac:dyDescent="0.2">
      <c r="G897" s="11"/>
      <c r="H897" s="11"/>
      <c r="I897" s="10"/>
    </row>
    <row r="898" spans="7:9" x14ac:dyDescent="0.2">
      <c r="G898" s="11"/>
      <c r="H898" s="11"/>
      <c r="I898" s="10"/>
    </row>
    <row r="899" spans="7:9" x14ac:dyDescent="0.2">
      <c r="G899" s="11"/>
      <c r="H899" s="11"/>
      <c r="I899" s="10"/>
    </row>
    <row r="900" spans="7:9" x14ac:dyDescent="0.2">
      <c r="G900" s="11"/>
      <c r="H900" s="11"/>
      <c r="I900" s="10"/>
    </row>
    <row r="901" spans="7:9" x14ac:dyDescent="0.2">
      <c r="G901" s="11"/>
      <c r="H901" s="11"/>
      <c r="I901" s="10"/>
    </row>
    <row r="902" spans="7:9" x14ac:dyDescent="0.2">
      <c r="G902" s="11"/>
      <c r="H902" s="11"/>
      <c r="I902" s="10"/>
    </row>
    <row r="903" spans="7:9" x14ac:dyDescent="0.2">
      <c r="G903" s="11"/>
      <c r="H903" s="11"/>
      <c r="I903" s="10"/>
    </row>
    <row r="904" spans="7:9" x14ac:dyDescent="0.2">
      <c r="G904" s="11"/>
      <c r="H904" s="11"/>
      <c r="I904" s="10"/>
    </row>
    <row r="905" spans="7:9" x14ac:dyDescent="0.2">
      <c r="G905" s="11"/>
      <c r="H905" s="11"/>
      <c r="I905" s="10"/>
    </row>
    <row r="906" spans="7:9" x14ac:dyDescent="0.2">
      <c r="G906" s="11"/>
      <c r="H906" s="11"/>
      <c r="I906" s="10"/>
    </row>
    <row r="907" spans="7:9" x14ac:dyDescent="0.2">
      <c r="G907" s="11"/>
      <c r="H907" s="11"/>
      <c r="I907" s="10"/>
    </row>
    <row r="908" spans="7:9" x14ac:dyDescent="0.2">
      <c r="G908" s="11"/>
      <c r="H908" s="11"/>
      <c r="I908" s="10"/>
    </row>
    <row r="909" spans="7:9" x14ac:dyDescent="0.2">
      <c r="G909" s="11"/>
      <c r="H909" s="11"/>
      <c r="I909" s="10"/>
    </row>
    <row r="910" spans="7:9" x14ac:dyDescent="0.2">
      <c r="G910" s="11"/>
      <c r="H910" s="11"/>
      <c r="I910" s="10"/>
    </row>
    <row r="911" spans="7:9" x14ac:dyDescent="0.2">
      <c r="G911" s="11"/>
      <c r="H911" s="11"/>
      <c r="I911" s="10"/>
    </row>
    <row r="912" spans="7:9" x14ac:dyDescent="0.2">
      <c r="G912" s="11"/>
      <c r="H912" s="11"/>
      <c r="I912" s="10"/>
    </row>
    <row r="913" spans="7:9" x14ac:dyDescent="0.2">
      <c r="G913" s="11"/>
      <c r="H913" s="11"/>
      <c r="I913" s="10"/>
    </row>
    <row r="914" spans="7:9" x14ac:dyDescent="0.2">
      <c r="G914" s="11"/>
      <c r="H914" s="11"/>
      <c r="I914" s="10"/>
    </row>
    <row r="915" spans="7:9" x14ac:dyDescent="0.2">
      <c r="G915" s="11"/>
      <c r="H915" s="11"/>
      <c r="I915" s="10"/>
    </row>
    <row r="916" spans="7:9" x14ac:dyDescent="0.2">
      <c r="G916" s="11"/>
      <c r="H916" s="11"/>
      <c r="I916" s="10"/>
    </row>
    <row r="917" spans="7:9" x14ac:dyDescent="0.2">
      <c r="G917" s="11"/>
      <c r="H917" s="11"/>
      <c r="I917" s="10"/>
    </row>
    <row r="918" spans="7:9" x14ac:dyDescent="0.2">
      <c r="G918" s="11"/>
      <c r="H918" s="11"/>
      <c r="I918" s="10"/>
    </row>
    <row r="919" spans="7:9" x14ac:dyDescent="0.2">
      <c r="G919" s="11"/>
      <c r="H919" s="11"/>
      <c r="I919" s="10"/>
    </row>
    <row r="920" spans="7:9" x14ac:dyDescent="0.2">
      <c r="G920" s="11"/>
      <c r="H920" s="11"/>
      <c r="I920" s="10"/>
    </row>
    <row r="921" spans="7:9" x14ac:dyDescent="0.2">
      <c r="G921" s="11"/>
      <c r="H921" s="11"/>
      <c r="I921" s="10"/>
    </row>
    <row r="922" spans="7:9" x14ac:dyDescent="0.2">
      <c r="G922" s="11"/>
      <c r="H922" s="11"/>
      <c r="I922" s="10"/>
    </row>
    <row r="923" spans="7:9" x14ac:dyDescent="0.2">
      <c r="G923" s="11"/>
      <c r="H923" s="11"/>
      <c r="I923" s="10"/>
    </row>
    <row r="924" spans="7:9" x14ac:dyDescent="0.2">
      <c r="G924" s="11"/>
      <c r="H924" s="11"/>
      <c r="I924" s="10"/>
    </row>
    <row r="925" spans="7:9" x14ac:dyDescent="0.2">
      <c r="G925" s="11"/>
      <c r="H925" s="11"/>
      <c r="I925" s="10"/>
    </row>
    <row r="926" spans="7:9" x14ac:dyDescent="0.2">
      <c r="G926" s="11"/>
      <c r="H926" s="11"/>
      <c r="I926" s="10"/>
    </row>
    <row r="927" spans="7:9" x14ac:dyDescent="0.2">
      <c r="G927" s="11"/>
      <c r="H927" s="11"/>
      <c r="I927" s="10"/>
    </row>
    <row r="928" spans="7:9" x14ac:dyDescent="0.2">
      <c r="G928" s="11"/>
      <c r="H928" s="11"/>
      <c r="I928" s="10"/>
    </row>
    <row r="929" spans="7:9" x14ac:dyDescent="0.2">
      <c r="G929" s="11"/>
      <c r="H929" s="11"/>
      <c r="I929" s="10"/>
    </row>
    <row r="930" spans="7:9" x14ac:dyDescent="0.2">
      <c r="G930" s="11"/>
      <c r="H930" s="11"/>
      <c r="I930" s="10"/>
    </row>
    <row r="931" spans="7:9" x14ac:dyDescent="0.2">
      <c r="G931" s="11"/>
      <c r="H931" s="11"/>
      <c r="I931" s="10"/>
    </row>
    <row r="932" spans="7:9" x14ac:dyDescent="0.2">
      <c r="G932" s="11"/>
      <c r="H932" s="11"/>
      <c r="I932" s="10"/>
    </row>
    <row r="933" spans="7:9" x14ac:dyDescent="0.2">
      <c r="G933" s="11"/>
      <c r="H933" s="11"/>
      <c r="I933" s="10"/>
    </row>
    <row r="934" spans="7:9" x14ac:dyDescent="0.2">
      <c r="G934" s="11"/>
      <c r="H934" s="11"/>
      <c r="I934" s="10"/>
    </row>
    <row r="935" spans="7:9" x14ac:dyDescent="0.2">
      <c r="G935" s="11"/>
      <c r="H935" s="11"/>
      <c r="I935" s="10"/>
    </row>
    <row r="936" spans="7:9" x14ac:dyDescent="0.2">
      <c r="G936" s="11"/>
      <c r="H936" s="11"/>
      <c r="I936" s="10"/>
    </row>
    <row r="937" spans="7:9" x14ac:dyDescent="0.2">
      <c r="G937" s="11"/>
      <c r="H937" s="11"/>
      <c r="I937" s="10"/>
    </row>
    <row r="938" spans="7:9" x14ac:dyDescent="0.2">
      <c r="G938" s="11"/>
      <c r="H938" s="11"/>
      <c r="I938" s="10"/>
    </row>
    <row r="939" spans="7:9" x14ac:dyDescent="0.2">
      <c r="G939" s="11"/>
      <c r="H939" s="11"/>
      <c r="I939" s="10"/>
    </row>
    <row r="940" spans="7:9" x14ac:dyDescent="0.2">
      <c r="G940" s="11"/>
      <c r="H940" s="11"/>
      <c r="I940" s="10"/>
    </row>
    <row r="941" spans="7:9" x14ac:dyDescent="0.2">
      <c r="G941" s="11"/>
      <c r="H941" s="11"/>
      <c r="I941" s="10"/>
    </row>
    <row r="942" spans="7:9" x14ac:dyDescent="0.2">
      <c r="G942" s="11"/>
      <c r="H942" s="11"/>
      <c r="I942" s="10"/>
    </row>
    <row r="943" spans="7:9" x14ac:dyDescent="0.2">
      <c r="G943" s="11"/>
      <c r="H943" s="11"/>
      <c r="I943" s="10"/>
    </row>
    <row r="944" spans="7:9" x14ac:dyDescent="0.2">
      <c r="G944" s="11"/>
      <c r="H944" s="11"/>
      <c r="I944" s="10"/>
    </row>
    <row r="945" spans="7:9" x14ac:dyDescent="0.2">
      <c r="G945" s="11"/>
      <c r="H945" s="11"/>
      <c r="I945" s="10"/>
    </row>
    <row r="946" spans="7:9" x14ac:dyDescent="0.2">
      <c r="G946" s="11"/>
      <c r="H946" s="11"/>
      <c r="I946" s="10"/>
    </row>
    <row r="947" spans="7:9" x14ac:dyDescent="0.2">
      <c r="G947" s="11"/>
      <c r="H947" s="11"/>
      <c r="I947" s="10"/>
    </row>
    <row r="948" spans="7:9" x14ac:dyDescent="0.2">
      <c r="G948" s="11"/>
      <c r="H948" s="11"/>
      <c r="I948" s="10"/>
    </row>
    <row r="949" spans="7:9" x14ac:dyDescent="0.2">
      <c r="G949" s="11"/>
      <c r="H949" s="11"/>
      <c r="I949" s="10"/>
    </row>
    <row r="950" spans="7:9" x14ac:dyDescent="0.2">
      <c r="G950" s="11"/>
      <c r="H950" s="11"/>
      <c r="I950" s="10"/>
    </row>
    <row r="951" spans="7:9" x14ac:dyDescent="0.2">
      <c r="G951" s="11"/>
      <c r="H951" s="11"/>
      <c r="I951" s="10"/>
    </row>
    <row r="952" spans="7:9" x14ac:dyDescent="0.2">
      <c r="G952" s="11"/>
      <c r="H952" s="11"/>
      <c r="I952" s="10"/>
    </row>
  </sheetData>
  <mergeCells count="6">
    <mergeCell ref="A92:B92"/>
    <mergeCell ref="A1:I1"/>
    <mergeCell ref="A88:B88"/>
    <mergeCell ref="A89:B89"/>
    <mergeCell ref="A90:B90"/>
    <mergeCell ref="A91:B91"/>
  </mergeCells>
  <conditionalFormatting sqref="F2:F3 F1055:F65536">
    <cfRule type="cellIs" dxfId="63" priority="2" stopIfTrue="1" operator="between">
      <formula>0.009</formula>
      <formula>-0.009</formula>
    </cfRule>
  </conditionalFormatting>
  <conditionalFormatting sqref="F5:F105">
    <cfRule type="cellIs" dxfId="6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3"/>
  <sheetViews>
    <sheetView workbookViewId="0">
      <selection sqref="A1:G1"/>
    </sheetView>
  </sheetViews>
  <sheetFormatPr defaultColWidth="9.140625" defaultRowHeight="11.25" x14ac:dyDescent="0.2"/>
  <cols>
    <col min="1" max="1" width="38.7109375" style="7" bestFit="1" customWidth="1"/>
    <col min="2" max="2" width="50.85546875" style="7" bestFit="1" customWidth="1"/>
    <col min="3" max="3" width="35.42578125" style="7" bestFit="1" customWidth="1"/>
    <col min="4" max="4" width="15.5703125" style="7" bestFit="1" customWidth="1"/>
    <col min="5" max="5" width="23.5703125" style="10" customWidth="1"/>
    <col min="6" max="6" width="13.5703125" style="11" bestFit="1" customWidth="1"/>
    <col min="7" max="7" width="9" style="10" customWidth="1"/>
    <col min="8" max="16384" width="9.140625" style="7"/>
  </cols>
  <sheetData>
    <row r="1" spans="1:7" s="1" customFormat="1" ht="15" x14ac:dyDescent="0.2">
      <c r="A1" s="79" t="s">
        <v>9</v>
      </c>
      <c r="B1" s="80"/>
      <c r="C1" s="80"/>
      <c r="D1" s="80"/>
      <c r="E1" s="80"/>
      <c r="F1" s="80"/>
      <c r="G1" s="80"/>
    </row>
    <row r="2" spans="1:7" s="1" customFormat="1" ht="12" x14ac:dyDescent="0.2">
      <c r="E2" s="5"/>
      <c r="F2" s="9"/>
      <c r="G2" s="10"/>
    </row>
    <row r="3" spans="1:7" s="1" customFormat="1" ht="12" x14ac:dyDescent="0.2">
      <c r="A3" s="8" t="s">
        <v>7</v>
      </c>
      <c r="B3" s="2"/>
      <c r="C3" s="3"/>
      <c r="D3" s="3"/>
      <c r="E3" s="4"/>
      <c r="F3" s="9"/>
      <c r="G3" s="10"/>
    </row>
    <row r="4" spans="1:7" s="1" customFormat="1" ht="38.25" customHeight="1" x14ac:dyDescent="0.2">
      <c r="A4" s="6" t="s">
        <v>2</v>
      </c>
      <c r="B4" s="6" t="s">
        <v>0</v>
      </c>
      <c r="C4" s="13" t="s">
        <v>4</v>
      </c>
      <c r="D4" s="13" t="s">
        <v>1</v>
      </c>
      <c r="E4" s="54" t="s">
        <v>6</v>
      </c>
      <c r="F4" s="12" t="s">
        <v>3</v>
      </c>
      <c r="G4" s="12" t="s">
        <v>5</v>
      </c>
    </row>
    <row r="5" spans="1:7" x14ac:dyDescent="0.2">
      <c r="A5" s="16" t="s">
        <v>80</v>
      </c>
      <c r="B5" s="17"/>
      <c r="C5" s="17"/>
      <c r="D5" s="17"/>
      <c r="E5" s="18"/>
      <c r="F5" s="19"/>
      <c r="G5" s="18"/>
    </row>
    <row r="6" spans="1:7" x14ac:dyDescent="0.2">
      <c r="A6" s="20" t="s">
        <v>25</v>
      </c>
      <c r="B6" s="21"/>
      <c r="C6" s="21"/>
      <c r="D6" s="21"/>
      <c r="E6" s="22"/>
      <c r="F6" s="23"/>
      <c r="G6" s="22"/>
    </row>
    <row r="7" spans="1:7" x14ac:dyDescent="0.2">
      <c r="A7" s="21" t="s">
        <v>85</v>
      </c>
      <c r="B7" s="21" t="s">
        <v>84</v>
      </c>
      <c r="C7" s="21" t="s">
        <v>83</v>
      </c>
      <c r="D7" s="24">
        <v>882000</v>
      </c>
      <c r="E7" s="22">
        <v>8371.5030000000006</v>
      </c>
      <c r="F7" s="23">
        <v>6.0390325825237596</v>
      </c>
      <c r="G7" s="22"/>
    </row>
    <row r="8" spans="1:7" x14ac:dyDescent="0.2">
      <c r="A8" s="21" t="s">
        <v>82</v>
      </c>
      <c r="B8" s="21" t="s">
        <v>81</v>
      </c>
      <c r="C8" s="21" t="s">
        <v>83</v>
      </c>
      <c r="D8" s="24">
        <v>515900</v>
      </c>
      <c r="E8" s="22">
        <v>8310.3751499999998</v>
      </c>
      <c r="F8" s="23">
        <v>5.9949361905318197</v>
      </c>
      <c r="G8" s="22"/>
    </row>
    <row r="9" spans="1:7" x14ac:dyDescent="0.2">
      <c r="A9" s="21" t="s">
        <v>87</v>
      </c>
      <c r="B9" s="21" t="s">
        <v>86</v>
      </c>
      <c r="C9" s="21" t="s">
        <v>88</v>
      </c>
      <c r="D9" s="24">
        <v>425800</v>
      </c>
      <c r="E9" s="22">
        <v>5613.3213999999998</v>
      </c>
      <c r="F9" s="23">
        <v>4.0493362817618097</v>
      </c>
      <c r="G9" s="22"/>
    </row>
    <row r="10" spans="1:7" x14ac:dyDescent="0.2">
      <c r="A10" s="21" t="s">
        <v>90</v>
      </c>
      <c r="B10" s="21" t="s">
        <v>89</v>
      </c>
      <c r="C10" s="21" t="s">
        <v>91</v>
      </c>
      <c r="D10" s="24">
        <v>219700</v>
      </c>
      <c r="E10" s="22">
        <v>4845.8130499999997</v>
      </c>
      <c r="F10" s="23">
        <v>3.4956713146694001</v>
      </c>
      <c r="G10" s="22"/>
    </row>
    <row r="11" spans="1:7" x14ac:dyDescent="0.2">
      <c r="A11" s="21" t="s">
        <v>93</v>
      </c>
      <c r="B11" s="21" t="s">
        <v>92</v>
      </c>
      <c r="C11" s="21" t="s">
        <v>83</v>
      </c>
      <c r="D11" s="24">
        <v>497400</v>
      </c>
      <c r="E11" s="22">
        <v>4550.4638999999997</v>
      </c>
      <c r="F11" s="23">
        <v>3.2826124242800998</v>
      </c>
      <c r="G11" s="22"/>
    </row>
    <row r="12" spans="1:7" x14ac:dyDescent="0.2">
      <c r="A12" s="21" t="s">
        <v>95</v>
      </c>
      <c r="B12" s="21" t="s">
        <v>94</v>
      </c>
      <c r="C12" s="21" t="s">
        <v>96</v>
      </c>
      <c r="D12" s="24">
        <v>422500</v>
      </c>
      <c r="E12" s="22">
        <v>3590.8274999999999</v>
      </c>
      <c r="F12" s="23">
        <v>2.5903501761538301</v>
      </c>
      <c r="G12" s="22"/>
    </row>
    <row r="13" spans="1:7" x14ac:dyDescent="0.2">
      <c r="A13" s="21" t="s">
        <v>98</v>
      </c>
      <c r="B13" s="21" t="s">
        <v>97</v>
      </c>
      <c r="C13" s="21" t="s">
        <v>99</v>
      </c>
      <c r="D13" s="24">
        <v>129000</v>
      </c>
      <c r="E13" s="22">
        <v>3186.1709999999998</v>
      </c>
      <c r="F13" s="23">
        <v>2.2984391790210501</v>
      </c>
      <c r="G13" s="22"/>
    </row>
    <row r="14" spans="1:7" x14ac:dyDescent="0.2">
      <c r="A14" s="21" t="s">
        <v>117</v>
      </c>
      <c r="B14" s="21" t="s">
        <v>116</v>
      </c>
      <c r="C14" s="21" t="s">
        <v>118</v>
      </c>
      <c r="D14" s="24">
        <v>597000</v>
      </c>
      <c r="E14" s="22">
        <v>3142.011</v>
      </c>
      <c r="F14" s="23">
        <v>2.2665830500984199</v>
      </c>
      <c r="G14" s="22"/>
    </row>
    <row r="15" spans="1:7" x14ac:dyDescent="0.2">
      <c r="A15" s="21" t="s">
        <v>101</v>
      </c>
      <c r="B15" s="21" t="s">
        <v>100</v>
      </c>
      <c r="C15" s="21" t="s">
        <v>83</v>
      </c>
      <c r="D15" s="24">
        <v>536000</v>
      </c>
      <c r="E15" s="22">
        <v>3107.9960000000001</v>
      </c>
      <c r="F15" s="23">
        <v>2.2420453185471598</v>
      </c>
      <c r="G15" s="22"/>
    </row>
    <row r="16" spans="1:7" x14ac:dyDescent="0.2">
      <c r="A16" s="21" t="s">
        <v>103</v>
      </c>
      <c r="B16" s="21" t="s">
        <v>102</v>
      </c>
      <c r="C16" s="21" t="s">
        <v>88</v>
      </c>
      <c r="D16" s="24">
        <v>269300</v>
      </c>
      <c r="E16" s="22">
        <v>3083.7543000000001</v>
      </c>
      <c r="F16" s="23">
        <v>2.2245578475212602</v>
      </c>
      <c r="G16" s="22"/>
    </row>
    <row r="17" spans="1:7" x14ac:dyDescent="0.2">
      <c r="A17" s="21" t="s">
        <v>105</v>
      </c>
      <c r="B17" s="21" t="s">
        <v>104</v>
      </c>
      <c r="C17" s="21" t="s">
        <v>106</v>
      </c>
      <c r="D17" s="24">
        <v>276400</v>
      </c>
      <c r="E17" s="22">
        <v>2695.8674000000001</v>
      </c>
      <c r="F17" s="23">
        <v>1.9447440999260901</v>
      </c>
      <c r="G17" s="22"/>
    </row>
    <row r="18" spans="1:7" x14ac:dyDescent="0.2">
      <c r="A18" s="21" t="s">
        <v>108</v>
      </c>
      <c r="B18" s="21" t="s">
        <v>107</v>
      </c>
      <c r="C18" s="21" t="s">
        <v>109</v>
      </c>
      <c r="D18" s="24">
        <v>178300</v>
      </c>
      <c r="E18" s="22">
        <v>2594.7107500000002</v>
      </c>
      <c r="F18" s="23">
        <v>1.87177174295639</v>
      </c>
      <c r="G18" s="22"/>
    </row>
    <row r="19" spans="1:7" x14ac:dyDescent="0.2">
      <c r="A19" s="21" t="s">
        <v>111</v>
      </c>
      <c r="B19" s="21" t="s">
        <v>110</v>
      </c>
      <c r="C19" s="21" t="s">
        <v>112</v>
      </c>
      <c r="D19" s="24">
        <v>607100</v>
      </c>
      <c r="E19" s="22">
        <v>2458.7550000000001</v>
      </c>
      <c r="F19" s="23">
        <v>1.7736960205883201</v>
      </c>
      <c r="G19" s="22"/>
    </row>
    <row r="20" spans="1:7" x14ac:dyDescent="0.2">
      <c r="A20" s="21" t="s">
        <v>114</v>
      </c>
      <c r="B20" s="21" t="s">
        <v>113</v>
      </c>
      <c r="C20" s="21" t="s">
        <v>115</v>
      </c>
      <c r="D20" s="24">
        <v>427400</v>
      </c>
      <c r="E20" s="22">
        <v>2373.7795999999998</v>
      </c>
      <c r="F20" s="23">
        <v>1.71239648939148</v>
      </c>
      <c r="G20" s="22"/>
    </row>
    <row r="21" spans="1:7" x14ac:dyDescent="0.2">
      <c r="A21" s="21" t="s">
        <v>123</v>
      </c>
      <c r="B21" s="21" t="s">
        <v>122</v>
      </c>
      <c r="C21" s="21" t="s">
        <v>83</v>
      </c>
      <c r="D21" s="24">
        <v>177700</v>
      </c>
      <c r="E21" s="22">
        <v>2286.2882</v>
      </c>
      <c r="F21" s="23">
        <v>1.6492819667913401</v>
      </c>
      <c r="G21" s="22"/>
    </row>
    <row r="22" spans="1:7" x14ac:dyDescent="0.2">
      <c r="A22" s="21" t="s">
        <v>120</v>
      </c>
      <c r="B22" s="21" t="s">
        <v>119</v>
      </c>
      <c r="C22" s="21" t="s">
        <v>121</v>
      </c>
      <c r="D22" s="24">
        <v>1308500</v>
      </c>
      <c r="E22" s="22">
        <v>2274.8272499999998</v>
      </c>
      <c r="F22" s="23">
        <v>1.6410142697629</v>
      </c>
      <c r="G22" s="22"/>
    </row>
    <row r="23" spans="1:7" x14ac:dyDescent="0.2">
      <c r="A23" s="21" t="s">
        <v>125</v>
      </c>
      <c r="B23" s="21" t="s">
        <v>124</v>
      </c>
      <c r="C23" s="21" t="s">
        <v>126</v>
      </c>
      <c r="D23" s="24">
        <v>2113611</v>
      </c>
      <c r="E23" s="22">
        <v>2215.0643279999999</v>
      </c>
      <c r="F23" s="23">
        <v>1.5979025091644901</v>
      </c>
      <c r="G23" s="22"/>
    </row>
    <row r="24" spans="1:7" x14ac:dyDescent="0.2">
      <c r="A24" s="21" t="s">
        <v>128</v>
      </c>
      <c r="B24" s="21" t="s">
        <v>127</v>
      </c>
      <c r="C24" s="21" t="s">
        <v>129</v>
      </c>
      <c r="D24" s="24">
        <v>241600</v>
      </c>
      <c r="E24" s="22">
        <v>2134.5360000000001</v>
      </c>
      <c r="F24" s="23">
        <v>1.53981100557091</v>
      </c>
      <c r="G24" s="22"/>
    </row>
    <row r="25" spans="1:7" x14ac:dyDescent="0.2">
      <c r="A25" s="21" t="s">
        <v>131</v>
      </c>
      <c r="B25" s="21" t="s">
        <v>130</v>
      </c>
      <c r="C25" s="21" t="s">
        <v>99</v>
      </c>
      <c r="D25" s="24">
        <v>803800</v>
      </c>
      <c r="E25" s="22">
        <v>2097.1142</v>
      </c>
      <c r="F25" s="23">
        <v>1.5128156775519599</v>
      </c>
      <c r="G25" s="22"/>
    </row>
    <row r="26" spans="1:7" x14ac:dyDescent="0.2">
      <c r="A26" s="21" t="s">
        <v>135</v>
      </c>
      <c r="B26" s="21" t="s">
        <v>134</v>
      </c>
      <c r="C26" s="21" t="s">
        <v>136</v>
      </c>
      <c r="D26" s="24">
        <v>210400</v>
      </c>
      <c r="E26" s="22">
        <v>1929.2628</v>
      </c>
      <c r="F26" s="23">
        <v>1.3917310797656099</v>
      </c>
      <c r="G26" s="22"/>
    </row>
    <row r="27" spans="1:7" x14ac:dyDescent="0.2">
      <c r="A27" s="21" t="s">
        <v>138</v>
      </c>
      <c r="B27" s="21" t="s">
        <v>137</v>
      </c>
      <c r="C27" s="21" t="s">
        <v>139</v>
      </c>
      <c r="D27" s="24">
        <v>22400</v>
      </c>
      <c r="E27" s="22">
        <v>1762.8912</v>
      </c>
      <c r="F27" s="23">
        <v>1.2717139797052499</v>
      </c>
      <c r="G27" s="22"/>
    </row>
    <row r="28" spans="1:7" x14ac:dyDescent="0.2">
      <c r="A28" s="21" t="s">
        <v>141</v>
      </c>
      <c r="B28" s="21" t="s">
        <v>140</v>
      </c>
      <c r="C28" s="21" t="s">
        <v>109</v>
      </c>
      <c r="D28" s="24">
        <v>321500</v>
      </c>
      <c r="E28" s="22">
        <v>1553.8095000000001</v>
      </c>
      <c r="F28" s="23">
        <v>1.12088667919428</v>
      </c>
      <c r="G28" s="22"/>
    </row>
    <row r="29" spans="1:7" x14ac:dyDescent="0.2">
      <c r="A29" s="21" t="s">
        <v>143</v>
      </c>
      <c r="B29" s="21" t="s">
        <v>142</v>
      </c>
      <c r="C29" s="21" t="s">
        <v>118</v>
      </c>
      <c r="D29" s="24">
        <v>16400</v>
      </c>
      <c r="E29" s="22">
        <v>1536.3027999999999</v>
      </c>
      <c r="F29" s="23">
        <v>1.1082577006569201</v>
      </c>
      <c r="G29" s="22"/>
    </row>
    <row r="30" spans="1:7" x14ac:dyDescent="0.2">
      <c r="A30" s="21" t="s">
        <v>154</v>
      </c>
      <c r="B30" s="21" t="s">
        <v>153</v>
      </c>
      <c r="C30" s="21" t="s">
        <v>155</v>
      </c>
      <c r="D30" s="24">
        <v>70000</v>
      </c>
      <c r="E30" s="22">
        <v>1523.41</v>
      </c>
      <c r="F30" s="23">
        <v>1.0989570960605901</v>
      </c>
      <c r="G30" s="22"/>
    </row>
    <row r="31" spans="1:7" x14ac:dyDescent="0.2">
      <c r="A31" s="21" t="s">
        <v>145</v>
      </c>
      <c r="B31" s="21" t="s">
        <v>144</v>
      </c>
      <c r="C31" s="21" t="s">
        <v>146</v>
      </c>
      <c r="D31" s="24">
        <v>546100</v>
      </c>
      <c r="E31" s="22">
        <v>1500.6828</v>
      </c>
      <c r="F31" s="23">
        <v>1.0825621546373401</v>
      </c>
      <c r="G31" s="22"/>
    </row>
    <row r="32" spans="1:7" x14ac:dyDescent="0.2">
      <c r="A32" s="21" t="s">
        <v>151</v>
      </c>
      <c r="B32" s="21" t="s">
        <v>150</v>
      </c>
      <c r="C32" s="21" t="s">
        <v>152</v>
      </c>
      <c r="D32" s="24">
        <v>310200</v>
      </c>
      <c r="E32" s="22">
        <v>1445.5319999999999</v>
      </c>
      <c r="F32" s="23">
        <v>1.0427774853668099</v>
      </c>
      <c r="G32" s="22"/>
    </row>
    <row r="33" spans="1:7" x14ac:dyDescent="0.2">
      <c r="A33" s="21" t="s">
        <v>148</v>
      </c>
      <c r="B33" s="21" t="s">
        <v>147</v>
      </c>
      <c r="C33" s="21" t="s">
        <v>149</v>
      </c>
      <c r="D33" s="24">
        <v>2088000</v>
      </c>
      <c r="E33" s="22">
        <v>1441.7639999999999</v>
      </c>
      <c r="F33" s="23">
        <v>1.04005932654026</v>
      </c>
      <c r="G33" s="22"/>
    </row>
    <row r="34" spans="1:7" x14ac:dyDescent="0.2">
      <c r="A34" s="21" t="s">
        <v>133</v>
      </c>
      <c r="B34" s="21" t="s">
        <v>132</v>
      </c>
      <c r="C34" s="21" t="s">
        <v>88</v>
      </c>
      <c r="D34" s="24">
        <v>126800</v>
      </c>
      <c r="E34" s="22">
        <v>1414.5174</v>
      </c>
      <c r="F34" s="23">
        <v>1.02040418156056</v>
      </c>
      <c r="G34" s="22"/>
    </row>
    <row r="35" spans="1:7" x14ac:dyDescent="0.2">
      <c r="A35" s="21" t="s">
        <v>157</v>
      </c>
      <c r="B35" s="21" t="s">
        <v>156</v>
      </c>
      <c r="C35" s="21" t="s">
        <v>158</v>
      </c>
      <c r="D35" s="24">
        <v>38000</v>
      </c>
      <c r="E35" s="22">
        <v>1184.479</v>
      </c>
      <c r="F35" s="23">
        <v>0.85445914244015098</v>
      </c>
      <c r="G35" s="22"/>
    </row>
    <row r="36" spans="1:7" x14ac:dyDescent="0.2">
      <c r="A36" s="21" t="s">
        <v>167</v>
      </c>
      <c r="B36" s="21" t="s">
        <v>166</v>
      </c>
      <c r="C36" s="21" t="s">
        <v>168</v>
      </c>
      <c r="D36" s="24">
        <v>192800</v>
      </c>
      <c r="E36" s="22">
        <v>1168.2716</v>
      </c>
      <c r="F36" s="23">
        <v>0.84276745258732599</v>
      </c>
      <c r="G36" s="22"/>
    </row>
    <row r="37" spans="1:7" x14ac:dyDescent="0.2">
      <c r="A37" s="21" t="s">
        <v>160</v>
      </c>
      <c r="B37" s="21" t="s">
        <v>159</v>
      </c>
      <c r="C37" s="21" t="s">
        <v>139</v>
      </c>
      <c r="D37" s="24">
        <v>343500</v>
      </c>
      <c r="E37" s="22">
        <v>1163.2627500000001</v>
      </c>
      <c r="F37" s="23">
        <v>0.83915416972151702</v>
      </c>
      <c r="G37" s="22"/>
    </row>
    <row r="38" spans="1:7" x14ac:dyDescent="0.2">
      <c r="A38" s="21" t="s">
        <v>162</v>
      </c>
      <c r="B38" s="21" t="s">
        <v>161</v>
      </c>
      <c r="C38" s="21" t="s">
        <v>106</v>
      </c>
      <c r="D38" s="24">
        <v>60700</v>
      </c>
      <c r="E38" s="22">
        <v>1114.3306</v>
      </c>
      <c r="F38" s="23">
        <v>0.80385550851540599</v>
      </c>
      <c r="G38" s="22"/>
    </row>
    <row r="39" spans="1:7" x14ac:dyDescent="0.2">
      <c r="A39" s="21" t="s">
        <v>164</v>
      </c>
      <c r="B39" s="21" t="s">
        <v>163</v>
      </c>
      <c r="C39" s="21" t="s">
        <v>165</v>
      </c>
      <c r="D39" s="24">
        <v>513400</v>
      </c>
      <c r="E39" s="22">
        <v>1074.2895000000001</v>
      </c>
      <c r="F39" s="23">
        <v>0.77497067056694002</v>
      </c>
      <c r="G39" s="22"/>
    </row>
    <row r="40" spans="1:7" x14ac:dyDescent="0.2">
      <c r="A40" s="21" t="s">
        <v>170</v>
      </c>
      <c r="B40" s="21" t="s">
        <v>169</v>
      </c>
      <c r="C40" s="21" t="s">
        <v>109</v>
      </c>
      <c r="D40" s="24">
        <v>128700</v>
      </c>
      <c r="E40" s="22">
        <v>992.34135000000003</v>
      </c>
      <c r="F40" s="23">
        <v>0.71585493616087903</v>
      </c>
      <c r="G40" s="22"/>
    </row>
    <row r="41" spans="1:7" x14ac:dyDescent="0.2">
      <c r="A41" s="21" t="s">
        <v>172</v>
      </c>
      <c r="B41" s="21" t="s">
        <v>171</v>
      </c>
      <c r="C41" s="21" t="s">
        <v>139</v>
      </c>
      <c r="D41" s="24">
        <v>55000</v>
      </c>
      <c r="E41" s="22">
        <v>977.46</v>
      </c>
      <c r="F41" s="23">
        <v>0.70511983190039695</v>
      </c>
      <c r="G41" s="22"/>
    </row>
    <row r="42" spans="1:7" x14ac:dyDescent="0.2">
      <c r="A42" s="21" t="s">
        <v>174</v>
      </c>
      <c r="B42" s="21" t="s">
        <v>173</v>
      </c>
      <c r="C42" s="21" t="s">
        <v>139</v>
      </c>
      <c r="D42" s="24">
        <v>45197</v>
      </c>
      <c r="E42" s="22">
        <v>962.67350150000004</v>
      </c>
      <c r="F42" s="23">
        <v>0.69445315158947296</v>
      </c>
      <c r="G42" s="22"/>
    </row>
    <row r="43" spans="1:7" x14ac:dyDescent="0.2">
      <c r="A43" s="21" t="s">
        <v>176</v>
      </c>
      <c r="B43" s="21" t="s">
        <v>175</v>
      </c>
      <c r="C43" s="21" t="s">
        <v>106</v>
      </c>
      <c r="D43" s="24">
        <v>98700</v>
      </c>
      <c r="E43" s="22">
        <v>940.66034999999999</v>
      </c>
      <c r="F43" s="23">
        <v>0.67857331028110501</v>
      </c>
      <c r="G43" s="22"/>
    </row>
    <row r="44" spans="1:7" x14ac:dyDescent="0.2">
      <c r="A44" s="21" t="s">
        <v>178</v>
      </c>
      <c r="B44" s="21" t="s">
        <v>177</v>
      </c>
      <c r="C44" s="21" t="s">
        <v>179</v>
      </c>
      <c r="D44" s="24">
        <v>71800</v>
      </c>
      <c r="E44" s="22">
        <v>934.22569999999996</v>
      </c>
      <c r="F44" s="23">
        <v>0.67393148419478099</v>
      </c>
      <c r="G44" s="22"/>
    </row>
    <row r="45" spans="1:7" x14ac:dyDescent="0.2">
      <c r="A45" s="21" t="s">
        <v>181</v>
      </c>
      <c r="B45" s="21" t="s">
        <v>180</v>
      </c>
      <c r="C45" s="21" t="s">
        <v>182</v>
      </c>
      <c r="D45" s="24">
        <v>63400</v>
      </c>
      <c r="E45" s="22">
        <v>922.62850000000003</v>
      </c>
      <c r="F45" s="23">
        <v>0.66556549917798702</v>
      </c>
      <c r="G45" s="22"/>
    </row>
    <row r="46" spans="1:7" x14ac:dyDescent="0.2">
      <c r="A46" s="21" t="s">
        <v>184</v>
      </c>
      <c r="B46" s="21" t="s">
        <v>183</v>
      </c>
      <c r="C46" s="21" t="s">
        <v>185</v>
      </c>
      <c r="D46" s="24">
        <v>39600</v>
      </c>
      <c r="E46" s="22">
        <v>879.71400000000006</v>
      </c>
      <c r="F46" s="23">
        <v>0.63460784871035703</v>
      </c>
      <c r="G46" s="22"/>
    </row>
    <row r="47" spans="1:7" x14ac:dyDescent="0.2">
      <c r="A47" s="21" t="s">
        <v>187</v>
      </c>
      <c r="B47" s="21" t="s">
        <v>186</v>
      </c>
      <c r="C47" s="21" t="s">
        <v>146</v>
      </c>
      <c r="D47" s="24">
        <v>106300</v>
      </c>
      <c r="E47" s="22">
        <v>873.09505000000001</v>
      </c>
      <c r="F47" s="23">
        <v>0.62983307233960295</v>
      </c>
      <c r="G47" s="22"/>
    </row>
    <row r="48" spans="1:7" x14ac:dyDescent="0.2">
      <c r="A48" s="21" t="s">
        <v>189</v>
      </c>
      <c r="B48" s="21" t="s">
        <v>188</v>
      </c>
      <c r="C48" s="21" t="s">
        <v>106</v>
      </c>
      <c r="D48" s="24">
        <v>58708</v>
      </c>
      <c r="E48" s="22">
        <v>798.42880000000002</v>
      </c>
      <c r="F48" s="23">
        <v>0.57597035299698796</v>
      </c>
      <c r="G48" s="22"/>
    </row>
    <row r="49" spans="1:9" x14ac:dyDescent="0.2">
      <c r="A49" s="21" t="s">
        <v>193</v>
      </c>
      <c r="B49" s="21" t="s">
        <v>192</v>
      </c>
      <c r="C49" s="21" t="s">
        <v>194</v>
      </c>
      <c r="D49" s="24">
        <v>78700</v>
      </c>
      <c r="E49" s="22">
        <v>754.85104999999999</v>
      </c>
      <c r="F49" s="23">
        <v>0.54453424742274703</v>
      </c>
      <c r="G49" s="22"/>
    </row>
    <row r="50" spans="1:9" x14ac:dyDescent="0.2">
      <c r="A50" s="21" t="s">
        <v>191</v>
      </c>
      <c r="B50" s="21" t="s">
        <v>190</v>
      </c>
      <c r="C50" s="21" t="s">
        <v>118</v>
      </c>
      <c r="D50" s="24">
        <v>15900</v>
      </c>
      <c r="E50" s="22">
        <v>583.84005000000002</v>
      </c>
      <c r="F50" s="23">
        <v>0.42117037823820902</v>
      </c>
      <c r="G50" s="22"/>
    </row>
    <row r="51" spans="1:9" x14ac:dyDescent="0.2">
      <c r="A51" s="20" t="s">
        <v>26</v>
      </c>
      <c r="B51" s="20"/>
      <c r="C51" s="20"/>
      <c r="D51" s="20"/>
      <c r="E51" s="25">
        <f>SUM(E7:E50)</f>
        <v>98365.903329500012</v>
      </c>
      <c r="F51" s="26">
        <f>SUM(F7:F50)</f>
        <v>70.959168887143989</v>
      </c>
      <c r="G51" s="25"/>
      <c r="H51" s="14"/>
      <c r="I51" s="14"/>
    </row>
    <row r="52" spans="1:9" x14ac:dyDescent="0.2">
      <c r="A52" s="21"/>
      <c r="B52" s="21"/>
      <c r="C52" s="21"/>
      <c r="D52" s="21"/>
      <c r="E52" s="22"/>
      <c r="F52" s="23"/>
      <c r="G52" s="22"/>
    </row>
    <row r="53" spans="1:9" x14ac:dyDescent="0.2">
      <c r="A53" s="20" t="s">
        <v>225</v>
      </c>
      <c r="B53" s="21"/>
      <c r="C53" s="21"/>
      <c r="D53" s="21"/>
      <c r="E53" s="22"/>
      <c r="F53" s="23"/>
      <c r="G53" s="22"/>
    </row>
    <row r="54" spans="1:9" x14ac:dyDescent="0.2">
      <c r="A54" s="21"/>
      <c r="B54" s="21" t="s">
        <v>226</v>
      </c>
      <c r="C54" s="21" t="s">
        <v>136</v>
      </c>
      <c r="D54" s="24">
        <v>27500</v>
      </c>
      <c r="E54" s="22">
        <v>2.7499999999999998E-3</v>
      </c>
      <c r="F54" s="23">
        <v>1.9837942603544798E-6</v>
      </c>
      <c r="G54" s="22"/>
    </row>
    <row r="55" spans="1:9" x14ac:dyDescent="0.2">
      <c r="A55" s="21" t="s">
        <v>228</v>
      </c>
      <c r="B55" s="21" t="s">
        <v>227</v>
      </c>
      <c r="C55" s="21" t="s">
        <v>194</v>
      </c>
      <c r="D55" s="24">
        <v>27000</v>
      </c>
      <c r="E55" s="22">
        <v>2.7000000000000001E-3</v>
      </c>
      <c r="F55" s="23">
        <v>1.9477252738025799E-6</v>
      </c>
      <c r="G55" s="22"/>
    </row>
    <row r="56" spans="1:9" x14ac:dyDescent="0.2">
      <c r="A56" s="20" t="s">
        <v>26</v>
      </c>
      <c r="B56" s="20"/>
      <c r="C56" s="20"/>
      <c r="D56" s="20"/>
      <c r="E56" s="25">
        <f>SUM(E53:E55)</f>
        <v>5.45E-3</v>
      </c>
      <c r="F56" s="26">
        <f>SUM(F53:F55)</f>
        <v>3.9315195341570597E-6</v>
      </c>
      <c r="G56" s="25"/>
      <c r="H56" s="14"/>
      <c r="I56" s="14"/>
    </row>
    <row r="57" spans="1:9" x14ac:dyDescent="0.2">
      <c r="A57" s="21"/>
      <c r="B57" s="21"/>
      <c r="C57" s="21"/>
      <c r="D57" s="21"/>
      <c r="E57" s="22"/>
      <c r="F57" s="23"/>
      <c r="G57" s="22"/>
    </row>
    <row r="58" spans="1:9" x14ac:dyDescent="0.2">
      <c r="A58" s="20" t="s">
        <v>203</v>
      </c>
      <c r="B58" s="21"/>
      <c r="C58" s="21"/>
      <c r="D58" s="21"/>
      <c r="E58" s="22"/>
      <c r="F58" s="23"/>
      <c r="G58" s="22"/>
    </row>
    <row r="59" spans="1:9" x14ac:dyDescent="0.2">
      <c r="A59" s="21" t="s">
        <v>205</v>
      </c>
      <c r="B59" s="21" t="s">
        <v>204</v>
      </c>
      <c r="C59" s="21" t="s">
        <v>194</v>
      </c>
      <c r="D59" s="24">
        <v>19500</v>
      </c>
      <c r="E59" s="22">
        <v>1007.4957020000001</v>
      </c>
      <c r="F59" s="23">
        <v>0.72678697853069396</v>
      </c>
      <c r="G59" s="22"/>
    </row>
    <row r="60" spans="1:9" x14ac:dyDescent="0.2">
      <c r="A60" s="20" t="s">
        <v>26</v>
      </c>
      <c r="B60" s="20"/>
      <c r="C60" s="20"/>
      <c r="D60" s="20"/>
      <c r="E60" s="25">
        <f>SUM(E58:E59)</f>
        <v>1007.4957020000001</v>
      </c>
      <c r="F60" s="26">
        <f>SUM(F58:F59)</f>
        <v>0.72678697853069396</v>
      </c>
      <c r="G60" s="25"/>
      <c r="H60" s="14"/>
      <c r="I60" s="14"/>
    </row>
    <row r="61" spans="1:9" x14ac:dyDescent="0.2">
      <c r="A61" s="21"/>
      <c r="B61" s="21"/>
      <c r="C61" s="21"/>
      <c r="D61" s="21"/>
      <c r="E61" s="22"/>
      <c r="F61" s="23"/>
      <c r="G61" s="22"/>
    </row>
    <row r="62" spans="1:9" x14ac:dyDescent="0.2">
      <c r="A62" s="20" t="s">
        <v>24</v>
      </c>
      <c r="B62" s="21"/>
      <c r="C62" s="21"/>
      <c r="D62" s="21"/>
      <c r="E62" s="22"/>
      <c r="F62" s="23"/>
      <c r="G62" s="22"/>
    </row>
    <row r="63" spans="1:9" x14ac:dyDescent="0.2">
      <c r="A63" s="20" t="s">
        <v>25</v>
      </c>
      <c r="B63" s="21"/>
      <c r="C63" s="21"/>
      <c r="D63" s="21"/>
      <c r="E63" s="22"/>
      <c r="F63" s="23"/>
      <c r="G63" s="22"/>
    </row>
    <row r="64" spans="1:9" x14ac:dyDescent="0.2">
      <c r="A64" s="21" t="s">
        <v>230</v>
      </c>
      <c r="B64" s="21" t="s">
        <v>229</v>
      </c>
      <c r="C64" s="21" t="s">
        <v>75</v>
      </c>
      <c r="D64" s="24">
        <v>200</v>
      </c>
      <c r="E64" s="22">
        <v>2120.5938081999998</v>
      </c>
      <c r="F64" s="23">
        <v>1.52975339100015</v>
      </c>
      <c r="G64" s="22">
        <v>7.7720000000000002</v>
      </c>
    </row>
    <row r="65" spans="1:9" x14ac:dyDescent="0.2">
      <c r="A65" s="21" t="s">
        <v>232</v>
      </c>
      <c r="B65" s="21" t="s">
        <v>231</v>
      </c>
      <c r="C65" s="21" t="s">
        <v>75</v>
      </c>
      <c r="D65" s="24">
        <v>150</v>
      </c>
      <c r="E65" s="22">
        <v>1601.2788903999999</v>
      </c>
      <c r="F65" s="23">
        <v>1.1551301352735699</v>
      </c>
      <c r="G65" s="22">
        <v>7.75</v>
      </c>
    </row>
    <row r="66" spans="1:9" x14ac:dyDescent="0.2">
      <c r="A66" s="20" t="s">
        <v>26</v>
      </c>
      <c r="B66" s="20"/>
      <c r="C66" s="20"/>
      <c r="D66" s="20"/>
      <c r="E66" s="25">
        <f>SUM(E63:E65)</f>
        <v>3721.8726985999997</v>
      </c>
      <c r="F66" s="26">
        <f>SUM(F63:F65)</f>
        <v>2.6848835262737198</v>
      </c>
      <c r="G66" s="25"/>
      <c r="H66" s="14"/>
      <c r="I66" s="14"/>
    </row>
    <row r="67" spans="1:9" x14ac:dyDescent="0.2">
      <c r="A67" s="21"/>
      <c r="B67" s="21"/>
      <c r="C67" s="21"/>
      <c r="D67" s="21"/>
      <c r="E67" s="22"/>
      <c r="F67" s="23"/>
      <c r="G67" s="22"/>
    </row>
    <row r="68" spans="1:9" x14ac:dyDescent="0.2">
      <c r="A68" s="20" t="s">
        <v>44</v>
      </c>
      <c r="B68" s="21"/>
      <c r="C68" s="21"/>
      <c r="D68" s="21"/>
      <c r="E68" s="22"/>
      <c r="F68" s="23"/>
      <c r="G68" s="22"/>
    </row>
    <row r="69" spans="1:9" x14ac:dyDescent="0.2">
      <c r="A69" s="20" t="s">
        <v>54</v>
      </c>
      <c r="B69" s="21"/>
      <c r="C69" s="21"/>
      <c r="D69" s="21"/>
      <c r="E69" s="22"/>
      <c r="F69" s="23"/>
      <c r="G69" s="22"/>
    </row>
    <row r="70" spans="1:9" x14ac:dyDescent="0.2">
      <c r="A70" s="21" t="s">
        <v>56</v>
      </c>
      <c r="B70" s="21" t="s">
        <v>55</v>
      </c>
      <c r="C70" s="21" t="s">
        <v>50</v>
      </c>
      <c r="D70" s="24">
        <v>700</v>
      </c>
      <c r="E70" s="22">
        <v>3423.3290000000002</v>
      </c>
      <c r="F70" s="23">
        <v>2.4695201532745599</v>
      </c>
      <c r="G70" s="22">
        <v>8.2573000000000008</v>
      </c>
    </row>
    <row r="71" spans="1:9" x14ac:dyDescent="0.2">
      <c r="A71" s="20" t="s">
        <v>26</v>
      </c>
      <c r="B71" s="20"/>
      <c r="C71" s="20"/>
      <c r="D71" s="20"/>
      <c r="E71" s="25">
        <f>SUM(E69:E70)</f>
        <v>3423.3290000000002</v>
      </c>
      <c r="F71" s="26">
        <f>SUM(F69:F70)</f>
        <v>2.4695201532745599</v>
      </c>
      <c r="G71" s="25"/>
      <c r="H71" s="14"/>
      <c r="I71" s="14"/>
    </row>
    <row r="72" spans="1:9" x14ac:dyDescent="0.2">
      <c r="A72" s="21"/>
      <c r="B72" s="21"/>
      <c r="C72" s="21"/>
      <c r="D72" s="21"/>
      <c r="E72" s="22"/>
      <c r="F72" s="23"/>
      <c r="G72" s="22"/>
    </row>
    <row r="73" spans="1:9" x14ac:dyDescent="0.2">
      <c r="A73" s="20" t="s">
        <v>61</v>
      </c>
      <c r="B73" s="21"/>
      <c r="C73" s="21"/>
      <c r="D73" s="21"/>
      <c r="E73" s="22"/>
      <c r="F73" s="23"/>
      <c r="G73" s="22"/>
    </row>
    <row r="74" spans="1:9" x14ac:dyDescent="0.2">
      <c r="A74" s="21" t="s">
        <v>198</v>
      </c>
      <c r="B74" s="21" t="s">
        <v>197</v>
      </c>
      <c r="C74" s="21" t="s">
        <v>64</v>
      </c>
      <c r="D74" s="24">
        <v>10000000</v>
      </c>
      <c r="E74" s="22">
        <v>9651.4822222000003</v>
      </c>
      <c r="F74" s="23">
        <v>6.9623836495686096</v>
      </c>
      <c r="G74" s="22">
        <v>6.9822377444499999</v>
      </c>
    </row>
    <row r="75" spans="1:9" x14ac:dyDescent="0.2">
      <c r="A75" s="21" t="s">
        <v>66</v>
      </c>
      <c r="B75" s="21" t="s">
        <v>65</v>
      </c>
      <c r="C75" s="21" t="s">
        <v>64</v>
      </c>
      <c r="D75" s="24">
        <v>7400000</v>
      </c>
      <c r="E75" s="22">
        <v>7219.6180111000003</v>
      </c>
      <c r="F75" s="23">
        <v>5.2080860990443698</v>
      </c>
      <c r="G75" s="22">
        <v>6.9980818855125104</v>
      </c>
    </row>
    <row r="76" spans="1:9" x14ac:dyDescent="0.2">
      <c r="A76" s="21" t="s">
        <v>63</v>
      </c>
      <c r="B76" s="21" t="s">
        <v>62</v>
      </c>
      <c r="C76" s="21" t="s">
        <v>64</v>
      </c>
      <c r="D76" s="24">
        <v>5000000</v>
      </c>
      <c r="E76" s="22">
        <v>4841.8305555999996</v>
      </c>
      <c r="F76" s="23">
        <v>3.4927984239302701</v>
      </c>
      <c r="G76" s="22">
        <v>6.9823411778000102</v>
      </c>
    </row>
    <row r="77" spans="1:9" x14ac:dyDescent="0.2">
      <c r="A77" s="21" t="s">
        <v>70</v>
      </c>
      <c r="B77" s="21" t="s">
        <v>69</v>
      </c>
      <c r="C77" s="21" t="s">
        <v>64</v>
      </c>
      <c r="D77" s="24">
        <v>4500000</v>
      </c>
      <c r="E77" s="22">
        <v>4720.3829999999998</v>
      </c>
      <c r="F77" s="23">
        <v>3.4051886189363199</v>
      </c>
      <c r="G77" s="22">
        <v>7.0397028101124999</v>
      </c>
    </row>
    <row r="78" spans="1:9" x14ac:dyDescent="0.2">
      <c r="A78" s="21" t="s">
        <v>200</v>
      </c>
      <c r="B78" s="21" t="s">
        <v>199</v>
      </c>
      <c r="C78" s="21" t="s">
        <v>64</v>
      </c>
      <c r="D78" s="24">
        <v>300000</v>
      </c>
      <c r="E78" s="22">
        <v>298.79219999999998</v>
      </c>
      <c r="F78" s="23">
        <v>0.21554263687225</v>
      </c>
      <c r="G78" s="22">
        <v>6.9397950728000097</v>
      </c>
    </row>
    <row r="79" spans="1:9" x14ac:dyDescent="0.2">
      <c r="A79" s="21" t="s">
        <v>202</v>
      </c>
      <c r="B79" s="21" t="s">
        <v>201</v>
      </c>
      <c r="C79" s="21" t="s">
        <v>64</v>
      </c>
      <c r="D79" s="24">
        <v>100000</v>
      </c>
      <c r="E79" s="22">
        <v>102.7535</v>
      </c>
      <c r="F79" s="23">
        <v>7.4124292193212496E-2</v>
      </c>
      <c r="G79" s="22">
        <v>7.0194090500500002</v>
      </c>
    </row>
    <row r="80" spans="1:9" x14ac:dyDescent="0.2">
      <c r="A80" s="21" t="s">
        <v>68</v>
      </c>
      <c r="B80" s="21" t="s">
        <v>67</v>
      </c>
      <c r="C80" s="21" t="s">
        <v>64</v>
      </c>
      <c r="D80" s="24">
        <v>100000</v>
      </c>
      <c r="E80" s="22">
        <v>99.376999999999995</v>
      </c>
      <c r="F80" s="23">
        <v>7.1688553531362706E-2</v>
      </c>
      <c r="G80" s="22">
        <v>6.9512067842000098</v>
      </c>
    </row>
    <row r="81" spans="1:9" x14ac:dyDescent="0.2">
      <c r="A81" s="20" t="s">
        <v>26</v>
      </c>
      <c r="B81" s="20"/>
      <c r="C81" s="20"/>
      <c r="D81" s="20"/>
      <c r="E81" s="25">
        <f>SUM(E74:E80)</f>
        <v>26934.236488899998</v>
      </c>
      <c r="F81" s="26">
        <f>SUM(F74:F80)</f>
        <v>19.429812274076394</v>
      </c>
      <c r="G81" s="25"/>
      <c r="H81" s="14"/>
      <c r="I81" s="14"/>
    </row>
    <row r="82" spans="1:9" x14ac:dyDescent="0.2">
      <c r="A82" s="21"/>
      <c r="B82" s="21"/>
      <c r="C82" s="21"/>
      <c r="D82" s="21"/>
      <c r="E82" s="22"/>
      <c r="F82" s="23"/>
      <c r="G82" s="22"/>
    </row>
    <row r="83" spans="1:9" x14ac:dyDescent="0.2">
      <c r="A83" s="20" t="s">
        <v>29</v>
      </c>
      <c r="B83" s="20"/>
      <c r="C83" s="20"/>
      <c r="D83" s="20"/>
      <c r="E83" s="25">
        <f>E51+E56+E60+E66+E71+E81</f>
        <v>133452.84266900001</v>
      </c>
      <c r="F83" s="26">
        <f>F51+F56+F60+F66+F71+F81</f>
        <v>96.270175750818893</v>
      </c>
      <c r="G83" s="25"/>
      <c r="H83" s="14"/>
      <c r="I83" s="14"/>
    </row>
    <row r="84" spans="1:9" x14ac:dyDescent="0.2">
      <c r="A84" s="20"/>
      <c r="B84" s="20"/>
      <c r="C84" s="20"/>
      <c r="D84" s="20"/>
      <c r="E84" s="25"/>
      <c r="F84" s="26"/>
      <c r="G84" s="25"/>
      <c r="H84" s="14"/>
      <c r="I84" s="14"/>
    </row>
    <row r="85" spans="1:9" x14ac:dyDescent="0.2">
      <c r="A85" s="20" t="s">
        <v>31</v>
      </c>
      <c r="B85" s="20"/>
      <c r="C85" s="20"/>
      <c r="D85" s="20"/>
      <c r="E85" s="25">
        <f>E87-(E51+E56+E60+E66+E71+E81)</f>
        <v>5170.4034487000026</v>
      </c>
      <c r="F85" s="26">
        <f>F87-(F51+F56+F60+F66+F71+F81)</f>
        <v>3.7298242491811067</v>
      </c>
      <c r="G85" s="25"/>
      <c r="H85" s="14"/>
      <c r="I85" s="14"/>
    </row>
    <row r="86" spans="1:9" x14ac:dyDescent="0.2">
      <c r="A86" s="20"/>
      <c r="B86" s="20"/>
      <c r="C86" s="20"/>
      <c r="D86" s="20"/>
      <c r="E86" s="25"/>
      <c r="F86" s="26"/>
      <c r="G86" s="25"/>
      <c r="H86" s="14"/>
      <c r="I86" s="14"/>
    </row>
    <row r="87" spans="1:9" x14ac:dyDescent="0.2">
      <c r="A87" s="27" t="s">
        <v>30</v>
      </c>
      <c r="B87" s="27"/>
      <c r="C87" s="27"/>
      <c r="D87" s="27"/>
      <c r="E87" s="28">
        <v>138623.24611770001</v>
      </c>
      <c r="F87" s="29">
        <v>100</v>
      </c>
      <c r="G87" s="28"/>
      <c r="H87" s="14"/>
      <c r="I87" s="14"/>
    </row>
    <row r="89" spans="1:9" x14ac:dyDescent="0.2">
      <c r="A89" s="14" t="s">
        <v>57</v>
      </c>
      <c r="F89" s="15" t="s">
        <v>607</v>
      </c>
    </row>
    <row r="90" spans="1:9" x14ac:dyDescent="0.2">
      <c r="A90" s="14" t="s">
        <v>33</v>
      </c>
    </row>
    <row r="91" spans="1:9" x14ac:dyDescent="0.2">
      <c r="A91" s="14" t="s">
        <v>43</v>
      </c>
    </row>
    <row r="93" spans="1:9" x14ac:dyDescent="0.2">
      <c r="A93" s="14" t="s">
        <v>34</v>
      </c>
    </row>
    <row r="94" spans="1:9" x14ac:dyDescent="0.2">
      <c r="A94" s="14" t="s">
        <v>35</v>
      </c>
    </row>
    <row r="95" spans="1:9" x14ac:dyDescent="0.2">
      <c r="A95" s="14" t="s">
        <v>36</v>
      </c>
      <c r="B95" s="14"/>
      <c r="C95" s="30" t="s">
        <v>38</v>
      </c>
      <c r="D95" s="14" t="s">
        <v>37</v>
      </c>
    </row>
    <row r="96" spans="1:9" x14ac:dyDescent="0.2">
      <c r="A96" s="7" t="s">
        <v>71</v>
      </c>
      <c r="C96" s="31">
        <v>187.8716</v>
      </c>
      <c r="D96" s="31">
        <v>187.5823</v>
      </c>
    </row>
    <row r="97" spans="1:5" x14ac:dyDescent="0.2">
      <c r="A97" s="7" t="s">
        <v>73</v>
      </c>
      <c r="C97" s="31">
        <v>25.641300000000001</v>
      </c>
      <c r="D97" s="31">
        <v>23.592700000000001</v>
      </c>
    </row>
    <row r="98" spans="1:5" x14ac:dyDescent="0.2">
      <c r="A98" s="7" t="s">
        <v>72</v>
      </c>
      <c r="C98" s="31">
        <v>208.74029999999999</v>
      </c>
      <c r="D98" s="31">
        <v>209.54470000000001</v>
      </c>
    </row>
    <row r="99" spans="1:5" x14ac:dyDescent="0.2">
      <c r="A99" s="7" t="s">
        <v>74</v>
      </c>
      <c r="C99" s="31">
        <v>29.878499999999999</v>
      </c>
      <c r="D99" s="31">
        <v>27.479099999999999</v>
      </c>
    </row>
    <row r="101" spans="1:5" x14ac:dyDescent="0.2">
      <c r="A101" s="14" t="s">
        <v>40</v>
      </c>
    </row>
    <row r="102" spans="1:5" x14ac:dyDescent="0.2">
      <c r="A102" s="81" t="s">
        <v>58</v>
      </c>
      <c r="B102" s="82"/>
      <c r="C102" s="34" t="s">
        <v>59</v>
      </c>
    </row>
    <row r="103" spans="1:5" x14ac:dyDescent="0.2">
      <c r="A103" s="77" t="s">
        <v>73</v>
      </c>
      <c r="B103" s="78"/>
      <c r="C103" s="35">
        <v>2</v>
      </c>
    </row>
    <row r="104" spans="1:5" x14ac:dyDescent="0.2">
      <c r="A104" s="77" t="s">
        <v>74</v>
      </c>
      <c r="B104" s="78"/>
      <c r="C104" s="35">
        <v>2.5</v>
      </c>
    </row>
    <row r="105" spans="1:5" x14ac:dyDescent="0.2">
      <c r="A105" s="7" t="s">
        <v>60</v>
      </c>
    </row>
    <row r="106" spans="1:5" x14ac:dyDescent="0.2">
      <c r="A106" s="7" t="s">
        <v>39</v>
      </c>
    </row>
    <row r="108" spans="1:5" x14ac:dyDescent="0.2">
      <c r="A108" s="14" t="s">
        <v>233</v>
      </c>
      <c r="D108" s="49">
        <v>0.18681259098567199</v>
      </c>
    </row>
    <row r="110" spans="1:5" x14ac:dyDescent="0.2">
      <c r="A110" s="14" t="s">
        <v>234</v>
      </c>
      <c r="D110" s="32">
        <v>2.26639184477005</v>
      </c>
      <c r="E110" s="10" t="s">
        <v>42</v>
      </c>
    </row>
    <row r="112" spans="1:5" x14ac:dyDescent="0.2">
      <c r="A112" s="14" t="s">
        <v>1177</v>
      </c>
      <c r="D112" s="30" t="s">
        <v>41</v>
      </c>
    </row>
    <row r="114" spans="1:1" x14ac:dyDescent="0.2">
      <c r="A114" s="14" t="s">
        <v>787</v>
      </c>
    </row>
    <row r="115" spans="1:1" x14ac:dyDescent="0.2">
      <c r="A115" s="14"/>
    </row>
    <row r="116" spans="1:1" x14ac:dyDescent="0.2">
      <c r="A116" s="51" t="s">
        <v>785</v>
      </c>
    </row>
    <row r="117" spans="1:1" x14ac:dyDescent="0.2">
      <c r="A117" s="52"/>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3"/>
    </row>
    <row r="125" spans="1:1" x14ac:dyDescent="0.2">
      <c r="A125" s="53"/>
    </row>
    <row r="126" spans="1:1" x14ac:dyDescent="0.2">
      <c r="A126" s="53"/>
    </row>
    <row r="127" spans="1:1" x14ac:dyDescent="0.2">
      <c r="A127" s="53"/>
    </row>
    <row r="128" spans="1:1" x14ac:dyDescent="0.2">
      <c r="A128" s="53"/>
    </row>
    <row r="129" spans="1:1" x14ac:dyDescent="0.2">
      <c r="A129" s="51" t="s">
        <v>788</v>
      </c>
    </row>
    <row r="130" spans="1:1" x14ac:dyDescent="0.2">
      <c r="A130" s="53"/>
    </row>
    <row r="131" spans="1:1" x14ac:dyDescent="0.2">
      <c r="A131" s="51" t="s">
        <v>786</v>
      </c>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3"/>
    </row>
    <row r="143" spans="1:1" x14ac:dyDescent="0.2">
      <c r="A143" s="53"/>
    </row>
  </sheetData>
  <mergeCells count="4">
    <mergeCell ref="A1:G1"/>
    <mergeCell ref="A102:B102"/>
    <mergeCell ref="A103:B103"/>
    <mergeCell ref="A104:B104"/>
  </mergeCells>
  <conditionalFormatting sqref="F2:F3 F246:F65536">
    <cfRule type="cellIs" dxfId="61" priority="3" stopIfTrue="1" operator="between">
      <formula>0.009</formula>
      <formula>-0.009</formula>
    </cfRule>
  </conditionalFormatting>
  <conditionalFormatting sqref="F5:F146">
    <cfRule type="cellIs" dxfId="6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54"/>
  <sheetViews>
    <sheetView workbookViewId="0">
      <selection sqref="A1:I1"/>
    </sheetView>
  </sheetViews>
  <sheetFormatPr defaultColWidth="9.140625" defaultRowHeight="11.25" x14ac:dyDescent="0.2"/>
  <cols>
    <col min="1" max="1" width="38.7109375" style="7" bestFit="1" customWidth="1"/>
    <col min="2" max="2" width="50.85546875" style="7" bestFit="1" customWidth="1"/>
    <col min="3" max="3" width="35.42578125" style="7" bestFit="1" customWidth="1"/>
    <col min="4" max="4" width="15.5703125" style="7" bestFit="1" customWidth="1"/>
    <col min="5" max="5" width="23.5703125" style="10" customWidth="1"/>
    <col min="6" max="6" width="16.28515625" style="11" customWidth="1"/>
    <col min="7" max="7" width="19.28515625" style="10" customWidth="1"/>
    <col min="8" max="8" width="14.7109375" style="7" customWidth="1"/>
    <col min="9" max="16384" width="9.140625" style="7"/>
  </cols>
  <sheetData>
    <row r="1" spans="1:11" s="1" customFormat="1" ht="15" customHeight="1" x14ac:dyDescent="0.2">
      <c r="A1" s="79" t="s">
        <v>10</v>
      </c>
      <c r="B1" s="80"/>
      <c r="C1" s="80"/>
      <c r="D1" s="80"/>
      <c r="E1" s="80"/>
      <c r="F1" s="80"/>
      <c r="G1" s="80"/>
      <c r="H1" s="80"/>
      <c r="I1" s="80"/>
    </row>
    <row r="2" spans="1:11" s="1" customFormat="1" ht="12" x14ac:dyDescent="0.2">
      <c r="E2" s="5"/>
      <c r="F2" s="9"/>
      <c r="G2" s="10"/>
    </row>
    <row r="3" spans="1:11" s="1" customFormat="1" ht="12" x14ac:dyDescent="0.2">
      <c r="A3" s="8" t="s">
        <v>7</v>
      </c>
      <c r="B3" s="2"/>
      <c r="C3" s="3"/>
      <c r="D3" s="3"/>
      <c r="E3" s="4"/>
      <c r="F3" s="9"/>
      <c r="G3" s="10"/>
    </row>
    <row r="4" spans="1:11" s="1" customFormat="1" ht="52.5" customHeight="1" x14ac:dyDescent="0.2">
      <c r="A4" s="36" t="s">
        <v>2</v>
      </c>
      <c r="B4" s="36" t="s">
        <v>0</v>
      </c>
      <c r="C4" s="37" t="s">
        <v>4</v>
      </c>
      <c r="D4" s="37" t="s">
        <v>1</v>
      </c>
      <c r="E4" s="55" t="s">
        <v>6</v>
      </c>
      <c r="F4" s="55" t="s">
        <v>206</v>
      </c>
      <c r="G4" s="55" t="s">
        <v>207</v>
      </c>
      <c r="H4" s="55" t="s">
        <v>208</v>
      </c>
      <c r="I4" s="55" t="s">
        <v>5</v>
      </c>
      <c r="J4" s="33"/>
      <c r="K4" s="33"/>
    </row>
    <row r="5" spans="1:11" x14ac:dyDescent="0.2">
      <c r="A5" s="38" t="s">
        <v>80</v>
      </c>
      <c r="B5" s="39"/>
      <c r="C5" s="39"/>
      <c r="D5" s="39"/>
      <c r="E5" s="40"/>
      <c r="F5" s="41"/>
      <c r="G5" s="40"/>
      <c r="H5" s="39"/>
      <c r="I5" s="39"/>
    </row>
    <row r="6" spans="1:11" x14ac:dyDescent="0.2">
      <c r="A6" s="38" t="s">
        <v>25</v>
      </c>
      <c r="B6" s="39"/>
      <c r="C6" s="39"/>
      <c r="D6" s="39"/>
      <c r="E6" s="40"/>
      <c r="F6" s="41"/>
      <c r="G6" s="40"/>
      <c r="H6" s="39"/>
      <c r="I6" s="39"/>
    </row>
    <row r="7" spans="1:11" x14ac:dyDescent="0.2">
      <c r="A7" s="39" t="s">
        <v>85</v>
      </c>
      <c r="B7" s="39" t="s">
        <v>84</v>
      </c>
      <c r="C7" s="39" t="s">
        <v>83</v>
      </c>
      <c r="D7" s="42">
        <v>666500</v>
      </c>
      <c r="E7" s="40">
        <v>6326.08475</v>
      </c>
      <c r="F7" s="41">
        <v>5.5288718657654599</v>
      </c>
      <c r="G7" s="40"/>
      <c r="H7" s="40"/>
      <c r="I7" s="43"/>
    </row>
    <row r="8" spans="1:11" x14ac:dyDescent="0.2">
      <c r="A8" s="39" t="s">
        <v>82</v>
      </c>
      <c r="B8" s="39" t="s">
        <v>81</v>
      </c>
      <c r="C8" s="39" t="s">
        <v>83</v>
      </c>
      <c r="D8" s="42">
        <v>389200</v>
      </c>
      <c r="E8" s="40">
        <v>6269.4282000000003</v>
      </c>
      <c r="F8" s="41">
        <v>5.4793551713667101</v>
      </c>
      <c r="G8" s="40"/>
      <c r="H8" s="40"/>
      <c r="I8" s="43"/>
    </row>
    <row r="9" spans="1:11" x14ac:dyDescent="0.2">
      <c r="A9" s="39" t="s">
        <v>87</v>
      </c>
      <c r="B9" s="39" t="s">
        <v>86</v>
      </c>
      <c r="C9" s="39" t="s">
        <v>88</v>
      </c>
      <c r="D9" s="42">
        <v>311500</v>
      </c>
      <c r="E9" s="40">
        <v>4106.5045</v>
      </c>
      <c r="F9" s="41">
        <v>3.5890030080120701</v>
      </c>
      <c r="G9" s="40"/>
      <c r="H9" s="40"/>
      <c r="I9" s="43"/>
    </row>
    <row r="10" spans="1:11" x14ac:dyDescent="0.2">
      <c r="A10" s="39" t="s">
        <v>90</v>
      </c>
      <c r="B10" s="39" t="s">
        <v>89</v>
      </c>
      <c r="C10" s="39" t="s">
        <v>91</v>
      </c>
      <c r="D10" s="42">
        <v>163800</v>
      </c>
      <c r="E10" s="40">
        <v>3612.8546999999999</v>
      </c>
      <c r="F10" s="41">
        <v>3.1575629311524001</v>
      </c>
      <c r="G10" s="40"/>
      <c r="H10" s="40"/>
      <c r="I10" s="43"/>
    </row>
    <row r="11" spans="1:11" x14ac:dyDescent="0.2">
      <c r="A11" s="39" t="s">
        <v>93</v>
      </c>
      <c r="B11" s="39" t="s">
        <v>92</v>
      </c>
      <c r="C11" s="39" t="s">
        <v>83</v>
      </c>
      <c r="D11" s="42">
        <v>388500</v>
      </c>
      <c r="E11" s="40">
        <v>3554.1922500000001</v>
      </c>
      <c r="F11" s="41">
        <v>3.1062931201714701</v>
      </c>
      <c r="G11" s="40"/>
      <c r="H11" s="40"/>
      <c r="I11" s="43"/>
    </row>
    <row r="12" spans="1:11" x14ac:dyDescent="0.2">
      <c r="A12" s="39" t="s">
        <v>98</v>
      </c>
      <c r="B12" s="39" t="s">
        <v>97</v>
      </c>
      <c r="C12" s="39" t="s">
        <v>99</v>
      </c>
      <c r="D12" s="42">
        <v>129700</v>
      </c>
      <c r="E12" s="40">
        <v>3203.4603000000002</v>
      </c>
      <c r="F12" s="41">
        <v>2.7997603929929298</v>
      </c>
      <c r="G12" s="40"/>
      <c r="H12" s="40"/>
      <c r="I12" s="43"/>
    </row>
    <row r="13" spans="1:11" x14ac:dyDescent="0.2">
      <c r="A13" s="39" t="s">
        <v>95</v>
      </c>
      <c r="B13" s="39" t="s">
        <v>94</v>
      </c>
      <c r="C13" s="39" t="s">
        <v>96</v>
      </c>
      <c r="D13" s="42">
        <v>343500</v>
      </c>
      <c r="E13" s="40">
        <v>2919.4065000000001</v>
      </c>
      <c r="F13" s="41">
        <v>2.5515030386816799</v>
      </c>
      <c r="G13" s="40"/>
      <c r="H13" s="40"/>
      <c r="I13" s="43"/>
    </row>
    <row r="14" spans="1:11" x14ac:dyDescent="0.2">
      <c r="A14" s="39" t="s">
        <v>101</v>
      </c>
      <c r="B14" s="39" t="s">
        <v>100</v>
      </c>
      <c r="C14" s="39" t="s">
        <v>83</v>
      </c>
      <c r="D14" s="42">
        <v>438500</v>
      </c>
      <c r="E14" s="40">
        <v>2542.6422499999999</v>
      </c>
      <c r="F14" s="41">
        <v>2.2222186006489402</v>
      </c>
      <c r="G14" s="40"/>
      <c r="H14" s="40"/>
      <c r="I14" s="43"/>
    </row>
    <row r="15" spans="1:11" x14ac:dyDescent="0.2">
      <c r="A15" s="39" t="s">
        <v>117</v>
      </c>
      <c r="B15" s="39" t="s">
        <v>116</v>
      </c>
      <c r="C15" s="39" t="s">
        <v>118</v>
      </c>
      <c r="D15" s="42">
        <v>440600</v>
      </c>
      <c r="E15" s="40">
        <v>2318.8778000000002</v>
      </c>
      <c r="F15" s="41">
        <v>2.0266529354618799</v>
      </c>
      <c r="G15" s="40"/>
      <c r="H15" s="40"/>
      <c r="I15" s="43"/>
    </row>
    <row r="16" spans="1:11" x14ac:dyDescent="0.2">
      <c r="A16" s="39" t="s">
        <v>103</v>
      </c>
      <c r="B16" s="39" t="s">
        <v>102</v>
      </c>
      <c r="C16" s="39" t="s">
        <v>88</v>
      </c>
      <c r="D16" s="42">
        <v>196000</v>
      </c>
      <c r="E16" s="40">
        <v>2244.3960000000002</v>
      </c>
      <c r="F16" s="41">
        <v>1.96155732817783</v>
      </c>
      <c r="G16" s="40"/>
      <c r="H16" s="40"/>
      <c r="I16" s="43"/>
    </row>
    <row r="17" spans="1:9" x14ac:dyDescent="0.2">
      <c r="A17" s="39" t="s">
        <v>105</v>
      </c>
      <c r="B17" s="39" t="s">
        <v>104</v>
      </c>
      <c r="C17" s="39" t="s">
        <v>106</v>
      </c>
      <c r="D17" s="42">
        <v>218400</v>
      </c>
      <c r="E17" s="40">
        <v>2130.1644000000001</v>
      </c>
      <c r="F17" s="41">
        <v>1.86172118870446</v>
      </c>
      <c r="G17" s="40"/>
      <c r="H17" s="40"/>
      <c r="I17" s="43"/>
    </row>
    <row r="18" spans="1:9" x14ac:dyDescent="0.2">
      <c r="A18" s="39" t="s">
        <v>123</v>
      </c>
      <c r="B18" s="39" t="s">
        <v>122</v>
      </c>
      <c r="C18" s="39" t="s">
        <v>83</v>
      </c>
      <c r="D18" s="42">
        <v>137800</v>
      </c>
      <c r="E18" s="40">
        <v>1772.9348</v>
      </c>
      <c r="F18" s="41">
        <v>1.5495096450543899</v>
      </c>
      <c r="G18" s="40"/>
      <c r="H18" s="40"/>
      <c r="I18" s="43"/>
    </row>
    <row r="19" spans="1:9" x14ac:dyDescent="0.2">
      <c r="A19" s="39" t="s">
        <v>114</v>
      </c>
      <c r="B19" s="39" t="s">
        <v>113</v>
      </c>
      <c r="C19" s="39" t="s">
        <v>115</v>
      </c>
      <c r="D19" s="42">
        <v>314000</v>
      </c>
      <c r="E19" s="40">
        <v>1743.9559999999999</v>
      </c>
      <c r="F19" s="41">
        <v>1.52418275198303</v>
      </c>
      <c r="G19" s="40"/>
      <c r="H19" s="40"/>
      <c r="I19" s="43"/>
    </row>
    <row r="20" spans="1:9" x14ac:dyDescent="0.2">
      <c r="A20" s="39" t="s">
        <v>108</v>
      </c>
      <c r="B20" s="39" t="s">
        <v>107</v>
      </c>
      <c r="C20" s="39" t="s">
        <v>109</v>
      </c>
      <c r="D20" s="42">
        <v>118200</v>
      </c>
      <c r="E20" s="40">
        <v>1720.1054999999999</v>
      </c>
      <c r="F20" s="41">
        <v>1.5033378908018</v>
      </c>
      <c r="G20" s="40"/>
      <c r="H20" s="40"/>
      <c r="I20" s="43"/>
    </row>
    <row r="21" spans="1:9" x14ac:dyDescent="0.2">
      <c r="A21" s="39" t="s">
        <v>120</v>
      </c>
      <c r="B21" s="39" t="s">
        <v>119</v>
      </c>
      <c r="C21" s="39" t="s">
        <v>121</v>
      </c>
      <c r="D21" s="42">
        <v>961300</v>
      </c>
      <c r="E21" s="40">
        <v>1671.2200499999999</v>
      </c>
      <c r="F21" s="41">
        <v>1.4606129827691801</v>
      </c>
      <c r="G21" s="40"/>
      <c r="H21" s="40"/>
      <c r="I21" s="43"/>
    </row>
    <row r="22" spans="1:9" x14ac:dyDescent="0.2">
      <c r="A22" s="39" t="s">
        <v>141</v>
      </c>
      <c r="B22" s="39" t="s">
        <v>140</v>
      </c>
      <c r="C22" s="39" t="s">
        <v>109</v>
      </c>
      <c r="D22" s="42">
        <v>335400</v>
      </c>
      <c r="E22" s="40">
        <v>1620.9882</v>
      </c>
      <c r="F22" s="41">
        <v>1.4167113479973199</v>
      </c>
      <c r="G22" s="40"/>
      <c r="H22" s="40"/>
      <c r="I22" s="43"/>
    </row>
    <row r="23" spans="1:9" x14ac:dyDescent="0.2">
      <c r="A23" s="39" t="s">
        <v>111</v>
      </c>
      <c r="B23" s="39" t="s">
        <v>110</v>
      </c>
      <c r="C23" s="39" t="s">
        <v>112</v>
      </c>
      <c r="D23" s="42">
        <v>373448</v>
      </c>
      <c r="E23" s="40">
        <v>1512.4644000000001</v>
      </c>
      <c r="F23" s="41">
        <v>1.3218637118530301</v>
      </c>
      <c r="G23" s="40"/>
      <c r="H23" s="40"/>
      <c r="I23" s="43"/>
    </row>
    <row r="24" spans="1:9" x14ac:dyDescent="0.2">
      <c r="A24" s="39" t="s">
        <v>131</v>
      </c>
      <c r="B24" s="39" t="s">
        <v>130</v>
      </c>
      <c r="C24" s="39" t="s">
        <v>99</v>
      </c>
      <c r="D24" s="42">
        <v>565200</v>
      </c>
      <c r="E24" s="40">
        <v>1474.6068</v>
      </c>
      <c r="F24" s="41">
        <v>1.28877692471421</v>
      </c>
      <c r="G24" s="40"/>
      <c r="H24" s="40"/>
      <c r="I24" s="43"/>
    </row>
    <row r="25" spans="1:9" x14ac:dyDescent="0.2">
      <c r="A25" s="39" t="s">
        <v>125</v>
      </c>
      <c r="B25" s="39" t="s">
        <v>124</v>
      </c>
      <c r="C25" s="39" t="s">
        <v>126</v>
      </c>
      <c r="D25" s="42">
        <v>1396400</v>
      </c>
      <c r="E25" s="40">
        <v>1463.4272000000001</v>
      </c>
      <c r="F25" s="41">
        <v>1.2790061773478301</v>
      </c>
      <c r="G25" s="40"/>
      <c r="H25" s="40"/>
      <c r="I25" s="43"/>
    </row>
    <row r="26" spans="1:9" x14ac:dyDescent="0.2">
      <c r="A26" s="39" t="s">
        <v>128</v>
      </c>
      <c r="B26" s="39" t="s">
        <v>127</v>
      </c>
      <c r="C26" s="39" t="s">
        <v>129</v>
      </c>
      <c r="D26" s="42">
        <v>161500</v>
      </c>
      <c r="E26" s="40">
        <v>1426.8525</v>
      </c>
      <c r="F26" s="41">
        <v>1.24704061921509</v>
      </c>
      <c r="G26" s="40"/>
      <c r="H26" s="40"/>
      <c r="I26" s="43"/>
    </row>
    <row r="27" spans="1:9" x14ac:dyDescent="0.2">
      <c r="A27" s="39" t="s">
        <v>138</v>
      </c>
      <c r="B27" s="39" t="s">
        <v>137</v>
      </c>
      <c r="C27" s="39" t="s">
        <v>139</v>
      </c>
      <c r="D27" s="42">
        <v>16700</v>
      </c>
      <c r="E27" s="40">
        <v>1314.29835</v>
      </c>
      <c r="F27" s="41">
        <v>1.1486705375765001</v>
      </c>
      <c r="G27" s="40"/>
      <c r="H27" s="40"/>
      <c r="I27" s="43"/>
    </row>
    <row r="28" spans="1:9" x14ac:dyDescent="0.2">
      <c r="A28" s="39" t="s">
        <v>135</v>
      </c>
      <c r="B28" s="39" t="s">
        <v>134</v>
      </c>
      <c r="C28" s="39" t="s">
        <v>136</v>
      </c>
      <c r="D28" s="42">
        <v>143000</v>
      </c>
      <c r="E28" s="40">
        <v>1311.2384999999999</v>
      </c>
      <c r="F28" s="41">
        <v>1.1459962897206699</v>
      </c>
      <c r="G28" s="40"/>
      <c r="H28" s="40"/>
      <c r="I28" s="43"/>
    </row>
    <row r="29" spans="1:9" x14ac:dyDescent="0.2">
      <c r="A29" s="39" t="s">
        <v>151</v>
      </c>
      <c r="B29" s="39" t="s">
        <v>150</v>
      </c>
      <c r="C29" s="39" t="s">
        <v>152</v>
      </c>
      <c r="D29" s="42">
        <v>245600</v>
      </c>
      <c r="E29" s="40">
        <v>1144.4960000000001</v>
      </c>
      <c r="F29" s="41">
        <v>1.00026667124261</v>
      </c>
      <c r="G29" s="40"/>
      <c r="H29" s="40"/>
      <c r="I29" s="43"/>
    </row>
    <row r="30" spans="1:9" x14ac:dyDescent="0.2">
      <c r="A30" s="39" t="s">
        <v>143</v>
      </c>
      <c r="B30" s="39" t="s">
        <v>142</v>
      </c>
      <c r="C30" s="39" t="s">
        <v>118</v>
      </c>
      <c r="D30" s="42">
        <v>12200</v>
      </c>
      <c r="E30" s="40">
        <v>1142.8594000000001</v>
      </c>
      <c r="F30" s="41">
        <v>0.998836315492864</v>
      </c>
      <c r="G30" s="40"/>
      <c r="H30" s="40"/>
      <c r="I30" s="43"/>
    </row>
    <row r="31" spans="1:9" x14ac:dyDescent="0.2">
      <c r="A31" s="39" t="s">
        <v>154</v>
      </c>
      <c r="B31" s="39" t="s">
        <v>153</v>
      </c>
      <c r="C31" s="39" t="s">
        <v>155</v>
      </c>
      <c r="D31" s="42">
        <v>52100</v>
      </c>
      <c r="E31" s="40">
        <v>1133.8523</v>
      </c>
      <c r="F31" s="41">
        <v>0.99096428978499895</v>
      </c>
      <c r="G31" s="40"/>
      <c r="H31" s="40"/>
      <c r="I31" s="43"/>
    </row>
    <row r="32" spans="1:9" x14ac:dyDescent="0.2">
      <c r="A32" s="39" t="s">
        <v>133</v>
      </c>
      <c r="B32" s="39" t="s">
        <v>132</v>
      </c>
      <c r="C32" s="39" t="s">
        <v>88</v>
      </c>
      <c r="D32" s="42">
        <v>99500</v>
      </c>
      <c r="E32" s="40">
        <v>1109.97225</v>
      </c>
      <c r="F32" s="41">
        <v>0.97009360249329402</v>
      </c>
      <c r="G32" s="40"/>
      <c r="H32" s="40"/>
      <c r="I32" s="43"/>
    </row>
    <row r="33" spans="1:9" x14ac:dyDescent="0.2">
      <c r="A33" s="39" t="s">
        <v>145</v>
      </c>
      <c r="B33" s="39" t="s">
        <v>144</v>
      </c>
      <c r="C33" s="39" t="s">
        <v>146</v>
      </c>
      <c r="D33" s="42">
        <v>389400</v>
      </c>
      <c r="E33" s="40">
        <v>1070.0712000000001</v>
      </c>
      <c r="F33" s="41">
        <v>0.93522088082140997</v>
      </c>
      <c r="G33" s="40"/>
      <c r="H33" s="40"/>
      <c r="I33" s="43"/>
    </row>
    <row r="34" spans="1:9" x14ac:dyDescent="0.2">
      <c r="A34" s="39" t="s">
        <v>236</v>
      </c>
      <c r="B34" s="39" t="s">
        <v>235</v>
      </c>
      <c r="C34" s="39" t="s">
        <v>237</v>
      </c>
      <c r="D34" s="42">
        <v>684700</v>
      </c>
      <c r="E34" s="40">
        <v>1060.6003000000001</v>
      </c>
      <c r="F34" s="41">
        <v>0.92694350316637897</v>
      </c>
      <c r="G34" s="40"/>
      <c r="H34" s="40"/>
      <c r="I34" s="43"/>
    </row>
    <row r="35" spans="1:9" x14ac:dyDescent="0.2">
      <c r="A35" s="39" t="s">
        <v>148</v>
      </c>
      <c r="B35" s="39" t="s">
        <v>147</v>
      </c>
      <c r="C35" s="39" t="s">
        <v>149</v>
      </c>
      <c r="D35" s="42">
        <v>1408000</v>
      </c>
      <c r="E35" s="40">
        <v>972.22400000000005</v>
      </c>
      <c r="F35" s="41">
        <v>0.84970438007836702</v>
      </c>
      <c r="G35" s="40"/>
      <c r="H35" s="40"/>
      <c r="I35" s="43"/>
    </row>
    <row r="36" spans="1:9" x14ac:dyDescent="0.2">
      <c r="A36" s="39" t="s">
        <v>157</v>
      </c>
      <c r="B36" s="39" t="s">
        <v>156</v>
      </c>
      <c r="C36" s="39" t="s">
        <v>158</v>
      </c>
      <c r="D36" s="42">
        <v>27000</v>
      </c>
      <c r="E36" s="40">
        <v>841.60350000000005</v>
      </c>
      <c r="F36" s="41">
        <v>0.73554466896444004</v>
      </c>
      <c r="G36" s="40"/>
      <c r="H36" s="40"/>
      <c r="I36" s="43"/>
    </row>
    <row r="37" spans="1:9" x14ac:dyDescent="0.2">
      <c r="A37" s="39" t="s">
        <v>167</v>
      </c>
      <c r="B37" s="39" t="s">
        <v>166</v>
      </c>
      <c r="C37" s="39" t="s">
        <v>168</v>
      </c>
      <c r="D37" s="42">
        <v>136800</v>
      </c>
      <c r="E37" s="40">
        <v>828.93960000000004</v>
      </c>
      <c r="F37" s="41">
        <v>0.72447667300993301</v>
      </c>
      <c r="G37" s="40"/>
      <c r="H37" s="40"/>
      <c r="I37" s="43"/>
    </row>
    <row r="38" spans="1:9" x14ac:dyDescent="0.2">
      <c r="A38" s="39" t="s">
        <v>162</v>
      </c>
      <c r="B38" s="39" t="s">
        <v>161</v>
      </c>
      <c r="C38" s="39" t="s">
        <v>106</v>
      </c>
      <c r="D38" s="42">
        <v>45000</v>
      </c>
      <c r="E38" s="40">
        <v>826.11</v>
      </c>
      <c r="F38" s="41">
        <v>0.72200365906060704</v>
      </c>
      <c r="G38" s="40"/>
      <c r="H38" s="40"/>
      <c r="I38" s="43"/>
    </row>
    <row r="39" spans="1:9" x14ac:dyDescent="0.2">
      <c r="A39" s="39" t="s">
        <v>160</v>
      </c>
      <c r="B39" s="39" t="s">
        <v>159</v>
      </c>
      <c r="C39" s="39" t="s">
        <v>139</v>
      </c>
      <c r="D39" s="42">
        <v>230300</v>
      </c>
      <c r="E39" s="40">
        <v>779.91094999999996</v>
      </c>
      <c r="F39" s="41">
        <v>0.681626611034165</v>
      </c>
      <c r="G39" s="40"/>
      <c r="H39" s="40"/>
      <c r="I39" s="43"/>
    </row>
    <row r="40" spans="1:9" x14ac:dyDescent="0.2">
      <c r="A40" s="39" t="s">
        <v>172</v>
      </c>
      <c r="B40" s="39" t="s">
        <v>171</v>
      </c>
      <c r="C40" s="39" t="s">
        <v>139</v>
      </c>
      <c r="D40" s="42">
        <v>40800</v>
      </c>
      <c r="E40" s="40">
        <v>725.09760000000006</v>
      </c>
      <c r="F40" s="41">
        <v>0.63372083666347601</v>
      </c>
      <c r="G40" s="40"/>
      <c r="H40" s="40"/>
      <c r="I40" s="43"/>
    </row>
    <row r="41" spans="1:9" x14ac:dyDescent="0.2">
      <c r="A41" s="39" t="s">
        <v>174</v>
      </c>
      <c r="B41" s="39" t="s">
        <v>173</v>
      </c>
      <c r="C41" s="39" t="s">
        <v>139</v>
      </c>
      <c r="D41" s="42">
        <v>32638</v>
      </c>
      <c r="E41" s="40">
        <v>695.17308100000002</v>
      </c>
      <c r="F41" s="41">
        <v>0.60756740405325704</v>
      </c>
      <c r="G41" s="40"/>
      <c r="H41" s="40"/>
      <c r="I41" s="43"/>
    </row>
    <row r="42" spans="1:9" x14ac:dyDescent="0.2">
      <c r="A42" s="39" t="s">
        <v>176</v>
      </c>
      <c r="B42" s="39" t="s">
        <v>175</v>
      </c>
      <c r="C42" s="39" t="s">
        <v>106</v>
      </c>
      <c r="D42" s="42">
        <v>69500</v>
      </c>
      <c r="E42" s="40">
        <v>662.36974999999995</v>
      </c>
      <c r="F42" s="41">
        <v>0.57889794718749299</v>
      </c>
      <c r="G42" s="40"/>
      <c r="H42" s="40"/>
      <c r="I42" s="43"/>
    </row>
    <row r="43" spans="1:9" x14ac:dyDescent="0.2">
      <c r="A43" s="39" t="s">
        <v>170</v>
      </c>
      <c r="B43" s="39" t="s">
        <v>169</v>
      </c>
      <c r="C43" s="39" t="s">
        <v>109</v>
      </c>
      <c r="D43" s="42">
        <v>85828</v>
      </c>
      <c r="E43" s="40">
        <v>661.776794</v>
      </c>
      <c r="F43" s="41">
        <v>0.57837971547299705</v>
      </c>
      <c r="G43" s="40"/>
      <c r="H43" s="40"/>
      <c r="I43" s="43"/>
    </row>
    <row r="44" spans="1:9" x14ac:dyDescent="0.2">
      <c r="A44" s="39" t="s">
        <v>164</v>
      </c>
      <c r="B44" s="39" t="s">
        <v>163</v>
      </c>
      <c r="C44" s="39" t="s">
        <v>165</v>
      </c>
      <c r="D44" s="42">
        <v>311000</v>
      </c>
      <c r="E44" s="40">
        <v>650.76750000000004</v>
      </c>
      <c r="F44" s="41">
        <v>0.56875781215301102</v>
      </c>
      <c r="G44" s="40"/>
      <c r="H44" s="40"/>
      <c r="I44" s="43"/>
    </row>
    <row r="45" spans="1:9" x14ac:dyDescent="0.2">
      <c r="A45" s="39" t="s">
        <v>178</v>
      </c>
      <c r="B45" s="39" t="s">
        <v>177</v>
      </c>
      <c r="C45" s="39" t="s">
        <v>179</v>
      </c>
      <c r="D45" s="42">
        <v>48100</v>
      </c>
      <c r="E45" s="40">
        <v>625.85315000000003</v>
      </c>
      <c r="F45" s="41">
        <v>0.546983167295647</v>
      </c>
      <c r="G45" s="40"/>
      <c r="H45" s="40"/>
      <c r="I45" s="43"/>
    </row>
    <row r="46" spans="1:9" x14ac:dyDescent="0.2">
      <c r="A46" s="39" t="s">
        <v>187</v>
      </c>
      <c r="B46" s="39" t="s">
        <v>186</v>
      </c>
      <c r="C46" s="39" t="s">
        <v>146</v>
      </c>
      <c r="D46" s="42">
        <v>75000</v>
      </c>
      <c r="E46" s="40">
        <v>616.01250000000005</v>
      </c>
      <c r="F46" s="41">
        <v>0.53838263551714904</v>
      </c>
      <c r="G46" s="40"/>
      <c r="H46" s="40"/>
      <c r="I46" s="43"/>
    </row>
    <row r="47" spans="1:9" x14ac:dyDescent="0.2">
      <c r="A47" s="39" t="s">
        <v>193</v>
      </c>
      <c r="B47" s="39" t="s">
        <v>192</v>
      </c>
      <c r="C47" s="39" t="s">
        <v>194</v>
      </c>
      <c r="D47" s="42">
        <v>63100</v>
      </c>
      <c r="E47" s="40">
        <v>605.22365000000002</v>
      </c>
      <c r="F47" s="41">
        <v>0.528953395855293</v>
      </c>
      <c r="G47" s="40"/>
      <c r="H47" s="40"/>
      <c r="I47" s="43"/>
    </row>
    <row r="48" spans="1:9" x14ac:dyDescent="0.2">
      <c r="A48" s="39" t="s">
        <v>189</v>
      </c>
      <c r="B48" s="39" t="s">
        <v>188</v>
      </c>
      <c r="C48" s="39" t="s">
        <v>106</v>
      </c>
      <c r="D48" s="42">
        <v>42809</v>
      </c>
      <c r="E48" s="40">
        <v>582.20240000000001</v>
      </c>
      <c r="F48" s="41">
        <v>0.508833282630482</v>
      </c>
      <c r="G48" s="40"/>
      <c r="H48" s="40"/>
      <c r="I48" s="43"/>
    </row>
    <row r="49" spans="1:9" x14ac:dyDescent="0.2">
      <c r="A49" s="39" t="s">
        <v>181</v>
      </c>
      <c r="B49" s="39" t="s">
        <v>180</v>
      </c>
      <c r="C49" s="39" t="s">
        <v>182</v>
      </c>
      <c r="D49" s="42">
        <v>39300</v>
      </c>
      <c r="E49" s="40">
        <v>571.91324999999995</v>
      </c>
      <c r="F49" s="41">
        <v>0.499840770799583</v>
      </c>
      <c r="G49" s="40"/>
      <c r="H49" s="40"/>
      <c r="I49" s="43"/>
    </row>
    <row r="50" spans="1:9" x14ac:dyDescent="0.2">
      <c r="A50" s="39" t="s">
        <v>184</v>
      </c>
      <c r="B50" s="39" t="s">
        <v>183</v>
      </c>
      <c r="C50" s="39" t="s">
        <v>185</v>
      </c>
      <c r="D50" s="42">
        <v>24700</v>
      </c>
      <c r="E50" s="40">
        <v>548.71050000000002</v>
      </c>
      <c r="F50" s="41">
        <v>0.47956203019570698</v>
      </c>
      <c r="G50" s="40"/>
      <c r="H50" s="40"/>
      <c r="I50" s="43"/>
    </row>
    <row r="51" spans="1:9" x14ac:dyDescent="0.2">
      <c r="A51" s="39" t="s">
        <v>191</v>
      </c>
      <c r="B51" s="39" t="s">
        <v>190</v>
      </c>
      <c r="C51" s="39" t="s">
        <v>118</v>
      </c>
      <c r="D51" s="42">
        <v>11600</v>
      </c>
      <c r="E51" s="40">
        <v>425.94619999999998</v>
      </c>
      <c r="F51" s="41">
        <v>0.37226848115016298</v>
      </c>
      <c r="G51" s="40"/>
      <c r="H51" s="40"/>
      <c r="I51" s="43"/>
    </row>
    <row r="52" spans="1:9" x14ac:dyDescent="0.2">
      <c r="A52" s="38" t="s">
        <v>26</v>
      </c>
      <c r="B52" s="38"/>
      <c r="C52" s="38"/>
      <c r="D52" s="38"/>
      <c r="E52" s="44">
        <f>SUM(E7:E51)</f>
        <v>74541.789824999985</v>
      </c>
      <c r="F52" s="45">
        <f>SUM(F7:F51)</f>
        <v>65.148037194292215</v>
      </c>
      <c r="G52" s="44">
        <f>SUM(G7:G51)</f>
        <v>0</v>
      </c>
      <c r="H52" s="44">
        <f>SUM(H7:H51)</f>
        <v>0</v>
      </c>
      <c r="I52" s="38"/>
    </row>
    <row r="53" spans="1:9" x14ac:dyDescent="0.2">
      <c r="A53" s="39"/>
      <c r="B53" s="39"/>
      <c r="C53" s="39"/>
      <c r="D53" s="39"/>
      <c r="E53" s="40"/>
      <c r="F53" s="41"/>
      <c r="G53" s="40"/>
      <c r="H53" s="39"/>
      <c r="I53" s="39"/>
    </row>
    <row r="54" spans="1:9" x14ac:dyDescent="0.2">
      <c r="A54" s="38" t="s">
        <v>238</v>
      </c>
      <c r="B54" s="39"/>
      <c r="C54" s="39"/>
      <c r="D54" s="39"/>
      <c r="E54" s="40"/>
      <c r="F54" s="41"/>
      <c r="G54" s="40"/>
      <c r="H54" s="39"/>
      <c r="I54" s="39"/>
    </row>
    <row r="55" spans="1:9" x14ac:dyDescent="0.2">
      <c r="A55" s="39"/>
      <c r="B55" s="21" t="s">
        <v>1179</v>
      </c>
      <c r="C55" s="39"/>
      <c r="D55" s="39"/>
      <c r="E55" s="40"/>
      <c r="F55" s="41"/>
      <c r="G55" s="40">
        <v>-10721.306025</v>
      </c>
      <c r="H55" s="40">
        <v>-9.3702075752121807</v>
      </c>
      <c r="I55" s="43"/>
    </row>
    <row r="56" spans="1:9" x14ac:dyDescent="0.2">
      <c r="A56" s="38" t="s">
        <v>26</v>
      </c>
      <c r="B56" s="38"/>
      <c r="C56" s="38"/>
      <c r="D56" s="38"/>
      <c r="E56" s="44"/>
      <c r="F56" s="45"/>
      <c r="G56" s="44">
        <f>SUM(G54:G55)</f>
        <v>-10721.306025</v>
      </c>
      <c r="H56" s="44">
        <f>SUM(H54:H55)</f>
        <v>-9.3702075752121807</v>
      </c>
      <c r="I56" s="38"/>
    </row>
    <row r="57" spans="1:9" x14ac:dyDescent="0.2">
      <c r="A57" s="39"/>
      <c r="B57" s="39"/>
      <c r="C57" s="39"/>
      <c r="D57" s="39"/>
      <c r="E57" s="40"/>
      <c r="F57" s="41"/>
      <c r="G57" s="40"/>
      <c r="H57" s="39"/>
      <c r="I57" s="39"/>
    </row>
    <row r="58" spans="1:9" x14ac:dyDescent="0.2">
      <c r="A58" s="38" t="s">
        <v>203</v>
      </c>
      <c r="B58" s="39"/>
      <c r="C58" s="39"/>
      <c r="D58" s="39"/>
      <c r="E58" s="40"/>
      <c r="F58" s="41"/>
      <c r="G58" s="40"/>
      <c r="H58" s="39"/>
      <c r="I58" s="39"/>
    </row>
    <row r="59" spans="1:9" x14ac:dyDescent="0.2">
      <c r="A59" s="39" t="s">
        <v>205</v>
      </c>
      <c r="B59" s="39" t="s">
        <v>204</v>
      </c>
      <c r="C59" s="39" t="s">
        <v>194</v>
      </c>
      <c r="D59" s="42">
        <v>14000</v>
      </c>
      <c r="E59" s="40">
        <v>723.33024750000004</v>
      </c>
      <c r="F59" s="41">
        <v>0.63217620583725498</v>
      </c>
      <c r="G59" s="40"/>
      <c r="H59" s="40"/>
      <c r="I59" s="43"/>
    </row>
    <row r="60" spans="1:9" x14ac:dyDescent="0.2">
      <c r="A60" s="38" t="s">
        <v>26</v>
      </c>
      <c r="B60" s="38"/>
      <c r="C60" s="38"/>
      <c r="D60" s="38"/>
      <c r="E60" s="44">
        <f>SUM(E58:E59)</f>
        <v>723.33024750000004</v>
      </c>
      <c r="F60" s="45">
        <f>SUM(F58:F59)</f>
        <v>0.63217620583725498</v>
      </c>
      <c r="G60" s="44">
        <f>SUM(G58:G59)</f>
        <v>0</v>
      </c>
      <c r="H60" s="38">
        <f>SUM(H58:H59)</f>
        <v>0</v>
      </c>
      <c r="I60" s="38"/>
    </row>
    <row r="61" spans="1:9" x14ac:dyDescent="0.2">
      <c r="A61" s="39"/>
      <c r="B61" s="39"/>
      <c r="C61" s="39"/>
      <c r="D61" s="39"/>
      <c r="E61" s="40"/>
      <c r="F61" s="41"/>
      <c r="G61" s="40"/>
      <c r="H61" s="39"/>
      <c r="I61" s="39"/>
    </row>
    <row r="62" spans="1:9" x14ac:dyDescent="0.2">
      <c r="A62" s="38" t="s">
        <v>24</v>
      </c>
      <c r="B62" s="39"/>
      <c r="C62" s="39"/>
      <c r="D62" s="39"/>
      <c r="E62" s="40"/>
      <c r="F62" s="41"/>
      <c r="G62" s="40"/>
      <c r="H62" s="39"/>
      <c r="I62" s="39"/>
    </row>
    <row r="63" spans="1:9" x14ac:dyDescent="0.2">
      <c r="A63" s="38" t="s">
        <v>25</v>
      </c>
      <c r="B63" s="39"/>
      <c r="C63" s="39"/>
      <c r="D63" s="39"/>
      <c r="E63" s="40"/>
      <c r="F63" s="41"/>
      <c r="G63" s="40"/>
      <c r="H63" s="39"/>
      <c r="I63" s="39"/>
    </row>
    <row r="64" spans="1:9" x14ac:dyDescent="0.2">
      <c r="A64" s="39" t="s">
        <v>232</v>
      </c>
      <c r="B64" s="39" t="s">
        <v>231</v>
      </c>
      <c r="C64" s="39" t="s">
        <v>75</v>
      </c>
      <c r="D64" s="42">
        <v>150</v>
      </c>
      <c r="E64" s="40">
        <v>1601.2788903999999</v>
      </c>
      <c r="F64" s="41">
        <v>1.39948580460872</v>
      </c>
      <c r="G64" s="43"/>
      <c r="H64" s="43"/>
      <c r="I64" s="43">
        <v>7.75</v>
      </c>
    </row>
    <row r="65" spans="1:9" x14ac:dyDescent="0.2">
      <c r="A65" s="39" t="s">
        <v>230</v>
      </c>
      <c r="B65" s="39" t="s">
        <v>229</v>
      </c>
      <c r="C65" s="39" t="s">
        <v>75</v>
      </c>
      <c r="D65" s="42">
        <v>150</v>
      </c>
      <c r="E65" s="40">
        <v>1590.4453562000001</v>
      </c>
      <c r="F65" s="41">
        <v>1.39001751184752</v>
      </c>
      <c r="G65" s="43"/>
      <c r="H65" s="43"/>
      <c r="I65" s="43">
        <v>7.7720000000000002</v>
      </c>
    </row>
    <row r="66" spans="1:9" x14ac:dyDescent="0.2">
      <c r="A66" s="38" t="s">
        <v>26</v>
      </c>
      <c r="B66" s="38"/>
      <c r="C66" s="38"/>
      <c r="D66" s="38"/>
      <c r="E66" s="44">
        <f>SUM(E63:E65)</f>
        <v>3191.7242465999998</v>
      </c>
      <c r="F66" s="45">
        <f>SUM(F63:F65)</f>
        <v>2.7895033164562397</v>
      </c>
      <c r="G66" s="44"/>
      <c r="H66" s="38"/>
      <c r="I66" s="38"/>
    </row>
    <row r="67" spans="1:9" x14ac:dyDescent="0.2">
      <c r="A67" s="39"/>
      <c r="B67" s="39"/>
      <c r="C67" s="39"/>
      <c r="D67" s="39"/>
      <c r="E67" s="40"/>
      <c r="F67" s="41"/>
      <c r="G67" s="40"/>
      <c r="H67" s="39"/>
      <c r="I67" s="39"/>
    </row>
    <row r="68" spans="1:9" x14ac:dyDescent="0.2">
      <c r="A68" s="38" t="s">
        <v>44</v>
      </c>
      <c r="B68" s="39"/>
      <c r="C68" s="39"/>
      <c r="D68" s="39"/>
      <c r="E68" s="40"/>
      <c r="F68" s="41"/>
      <c r="G68" s="40"/>
      <c r="H68" s="39"/>
      <c r="I68" s="39"/>
    </row>
    <row r="69" spans="1:9" x14ac:dyDescent="0.2">
      <c r="A69" s="38" t="s">
        <v>45</v>
      </c>
      <c r="B69" s="39"/>
      <c r="C69" s="39"/>
      <c r="D69" s="39"/>
      <c r="E69" s="40"/>
      <c r="F69" s="41"/>
      <c r="G69" s="40"/>
      <c r="H69" s="39"/>
      <c r="I69" s="39"/>
    </row>
    <row r="70" spans="1:9" x14ac:dyDescent="0.2">
      <c r="A70" s="39" t="s">
        <v>240</v>
      </c>
      <c r="B70" s="39" t="s">
        <v>239</v>
      </c>
      <c r="C70" s="39" t="s">
        <v>50</v>
      </c>
      <c r="D70" s="42">
        <v>500</v>
      </c>
      <c r="E70" s="40">
        <v>2453.5574999999999</v>
      </c>
      <c r="F70" s="41">
        <v>2.1443603063945398</v>
      </c>
      <c r="G70" s="43"/>
      <c r="H70" s="43"/>
      <c r="I70" s="43">
        <v>7.05</v>
      </c>
    </row>
    <row r="71" spans="1:9" x14ac:dyDescent="0.2">
      <c r="A71" s="39" t="s">
        <v>48</v>
      </c>
      <c r="B71" s="39" t="s">
        <v>47</v>
      </c>
      <c r="C71" s="39" t="s">
        <v>49</v>
      </c>
      <c r="D71" s="42">
        <v>500</v>
      </c>
      <c r="E71" s="40">
        <v>2451.6350000000002</v>
      </c>
      <c r="F71" s="41">
        <v>2.1426800797485201</v>
      </c>
      <c r="G71" s="43"/>
      <c r="H71" s="43"/>
      <c r="I71" s="43">
        <v>6.9911000000000003</v>
      </c>
    </row>
    <row r="72" spans="1:9" x14ac:dyDescent="0.2">
      <c r="A72" s="39" t="s">
        <v>242</v>
      </c>
      <c r="B72" s="39" t="s">
        <v>241</v>
      </c>
      <c r="C72" s="39" t="s">
        <v>53</v>
      </c>
      <c r="D72" s="42">
        <v>500</v>
      </c>
      <c r="E72" s="40">
        <v>2451.4050000000002</v>
      </c>
      <c r="F72" s="41">
        <v>2.1424790643370399</v>
      </c>
      <c r="G72" s="43"/>
      <c r="H72" s="43"/>
      <c r="I72" s="43">
        <v>7.0250000000000004</v>
      </c>
    </row>
    <row r="73" spans="1:9" x14ac:dyDescent="0.2">
      <c r="A73" s="39" t="s">
        <v>244</v>
      </c>
      <c r="B73" s="39" t="s">
        <v>243</v>
      </c>
      <c r="C73" s="39" t="s">
        <v>49</v>
      </c>
      <c r="D73" s="42">
        <v>500</v>
      </c>
      <c r="E73" s="40">
        <v>2376.5324999999998</v>
      </c>
      <c r="F73" s="41">
        <v>2.0770419930474802</v>
      </c>
      <c r="G73" s="43"/>
      <c r="H73" s="43"/>
      <c r="I73" s="43">
        <v>7.35</v>
      </c>
    </row>
    <row r="74" spans="1:9" x14ac:dyDescent="0.2">
      <c r="A74" s="39" t="s">
        <v>52</v>
      </c>
      <c r="B74" s="39" t="s">
        <v>51</v>
      </c>
      <c r="C74" s="39" t="s">
        <v>53</v>
      </c>
      <c r="D74" s="42">
        <v>500</v>
      </c>
      <c r="E74" s="40">
        <v>2375.38</v>
      </c>
      <c r="F74" s="41">
        <v>2.0760347310399201</v>
      </c>
      <c r="G74" s="43"/>
      <c r="H74" s="43"/>
      <c r="I74" s="43">
        <v>7.3650000000000002</v>
      </c>
    </row>
    <row r="75" spans="1:9" x14ac:dyDescent="0.2">
      <c r="A75" s="38" t="s">
        <v>26</v>
      </c>
      <c r="B75" s="38"/>
      <c r="C75" s="38"/>
      <c r="D75" s="38"/>
      <c r="E75" s="44">
        <f>SUM(E69:E74)</f>
        <v>12108.509999999998</v>
      </c>
      <c r="F75" s="45">
        <f>SUM(F69:F74)</f>
        <v>10.582596174567501</v>
      </c>
      <c r="G75" s="44"/>
      <c r="H75" s="38"/>
      <c r="I75" s="38"/>
    </row>
    <row r="76" spans="1:9" x14ac:dyDescent="0.2">
      <c r="A76" s="39"/>
      <c r="B76" s="39"/>
      <c r="C76" s="39"/>
      <c r="D76" s="39"/>
      <c r="E76" s="40"/>
      <c r="F76" s="41"/>
      <c r="G76" s="40"/>
      <c r="H76" s="39"/>
      <c r="I76" s="39"/>
    </row>
    <row r="77" spans="1:9" x14ac:dyDescent="0.2">
      <c r="A77" s="38" t="s">
        <v>54</v>
      </c>
      <c r="B77" s="39"/>
      <c r="C77" s="39"/>
      <c r="D77" s="39"/>
      <c r="E77" s="40"/>
      <c r="F77" s="41"/>
      <c r="G77" s="40"/>
      <c r="H77" s="39"/>
      <c r="I77" s="39"/>
    </row>
    <row r="78" spans="1:9" x14ac:dyDescent="0.2">
      <c r="A78" s="39" t="s">
        <v>246</v>
      </c>
      <c r="B78" s="39" t="s">
        <v>245</v>
      </c>
      <c r="C78" s="39" t="s">
        <v>46</v>
      </c>
      <c r="D78" s="42">
        <v>500</v>
      </c>
      <c r="E78" s="40">
        <v>2399.5749999999998</v>
      </c>
      <c r="F78" s="41">
        <v>2.0971806783483502</v>
      </c>
      <c r="G78" s="43"/>
      <c r="H78" s="43"/>
      <c r="I78" s="43">
        <v>7.5998999999999999</v>
      </c>
    </row>
    <row r="79" spans="1:9" x14ac:dyDescent="0.2">
      <c r="A79" s="39" t="s">
        <v>196</v>
      </c>
      <c r="B79" s="39" t="s">
        <v>195</v>
      </c>
      <c r="C79" s="39" t="s">
        <v>46</v>
      </c>
      <c r="D79" s="42">
        <v>400</v>
      </c>
      <c r="E79" s="40">
        <v>1992.816</v>
      </c>
      <c r="F79" s="41">
        <v>1.7416814272125101</v>
      </c>
      <c r="G79" s="43"/>
      <c r="H79" s="43"/>
      <c r="I79" s="43">
        <v>6.9253</v>
      </c>
    </row>
    <row r="80" spans="1:9" x14ac:dyDescent="0.2">
      <c r="A80" s="39" t="s">
        <v>56</v>
      </c>
      <c r="B80" s="39" t="s">
        <v>55</v>
      </c>
      <c r="C80" s="39" t="s">
        <v>50</v>
      </c>
      <c r="D80" s="42">
        <v>400</v>
      </c>
      <c r="E80" s="40">
        <v>1956.1880000000001</v>
      </c>
      <c r="F80" s="41">
        <v>1.7096692859431</v>
      </c>
      <c r="G80" s="43"/>
      <c r="H80" s="43"/>
      <c r="I80" s="43">
        <v>8.2573000000000008</v>
      </c>
    </row>
    <row r="81" spans="1:9" x14ac:dyDescent="0.2">
      <c r="A81" s="38" t="s">
        <v>26</v>
      </c>
      <c r="B81" s="38"/>
      <c r="C81" s="38"/>
      <c r="D81" s="38"/>
      <c r="E81" s="44">
        <f>SUM(E77:E80)</f>
        <v>6348.5789999999997</v>
      </c>
      <c r="F81" s="45">
        <f>SUM(F77:F80)</f>
        <v>5.5485313915039605</v>
      </c>
      <c r="G81" s="44"/>
      <c r="H81" s="38"/>
      <c r="I81" s="38"/>
    </row>
    <row r="82" spans="1:9" x14ac:dyDescent="0.2">
      <c r="A82" s="39"/>
      <c r="B82" s="39"/>
      <c r="C82" s="39"/>
      <c r="D82" s="39"/>
      <c r="E82" s="40"/>
      <c r="F82" s="41"/>
      <c r="G82" s="40"/>
      <c r="H82" s="39"/>
      <c r="I82" s="39"/>
    </row>
    <row r="83" spans="1:9" x14ac:dyDescent="0.2">
      <c r="A83" s="38" t="s">
        <v>61</v>
      </c>
      <c r="B83" s="39"/>
      <c r="C83" s="39"/>
      <c r="D83" s="39"/>
      <c r="E83" s="40"/>
      <c r="F83" s="41"/>
      <c r="G83" s="40"/>
      <c r="H83" s="39"/>
      <c r="I83" s="39"/>
    </row>
    <row r="84" spans="1:9" x14ac:dyDescent="0.2">
      <c r="A84" s="39" t="s">
        <v>70</v>
      </c>
      <c r="B84" s="39" t="s">
        <v>69</v>
      </c>
      <c r="C84" s="39" t="s">
        <v>64</v>
      </c>
      <c r="D84" s="42">
        <v>6750000</v>
      </c>
      <c r="E84" s="40">
        <v>7080.5744999999997</v>
      </c>
      <c r="F84" s="41">
        <v>6.1882808551539501</v>
      </c>
      <c r="G84" s="43"/>
      <c r="H84" s="43"/>
      <c r="I84" s="43">
        <v>7.0397028101124999</v>
      </c>
    </row>
    <row r="85" spans="1:9" x14ac:dyDescent="0.2">
      <c r="A85" s="38" t="s">
        <v>26</v>
      </c>
      <c r="B85" s="38"/>
      <c r="C85" s="38"/>
      <c r="D85" s="38"/>
      <c r="E85" s="44">
        <f>SUM(E84:E84)</f>
        <v>7080.5744999999997</v>
      </c>
      <c r="F85" s="45">
        <f>SUM(F84:F84)</f>
        <v>6.1882808551539501</v>
      </c>
      <c r="G85" s="44"/>
      <c r="H85" s="38"/>
      <c r="I85" s="38"/>
    </row>
    <row r="86" spans="1:9" x14ac:dyDescent="0.2">
      <c r="A86" s="39"/>
      <c r="B86" s="39"/>
      <c r="C86" s="39"/>
      <c r="D86" s="39"/>
      <c r="E86" s="40"/>
      <c r="F86" s="41"/>
      <c r="G86" s="40"/>
      <c r="H86" s="39"/>
      <c r="I86" s="39"/>
    </row>
    <row r="87" spans="1:9" x14ac:dyDescent="0.2">
      <c r="A87" s="38" t="s">
        <v>29</v>
      </c>
      <c r="B87" s="38"/>
      <c r="C87" s="38"/>
      <c r="D87" s="38"/>
      <c r="E87" s="44">
        <f>E52+E56+E60+E66+E75+E81+E85</f>
        <v>103994.50781909998</v>
      </c>
      <c r="F87" s="45">
        <f>F52+F56+F60+F66+F75+F81+F85</f>
        <v>90.889125137811106</v>
      </c>
      <c r="G87" s="44"/>
      <c r="H87" s="38"/>
      <c r="I87" s="38"/>
    </row>
    <row r="88" spans="1:9" x14ac:dyDescent="0.2">
      <c r="A88" s="38"/>
      <c r="B88" s="38"/>
      <c r="C88" s="38"/>
      <c r="D88" s="38"/>
      <c r="E88" s="44"/>
      <c r="F88" s="45"/>
      <c r="G88" s="44"/>
      <c r="H88" s="38"/>
      <c r="I88" s="38"/>
    </row>
    <row r="89" spans="1:9" x14ac:dyDescent="0.2">
      <c r="A89" s="38" t="s">
        <v>220</v>
      </c>
      <c r="B89" s="38"/>
      <c r="C89" s="38"/>
      <c r="D89" s="38"/>
      <c r="E89" s="44">
        <v>1719.0254749999999</v>
      </c>
      <c r="F89" s="45">
        <f>E89/E93*100</f>
        <v>1.502393970498358</v>
      </c>
      <c r="G89" s="44"/>
      <c r="H89" s="38"/>
      <c r="I89" s="38"/>
    </row>
    <row r="90" spans="1:9" x14ac:dyDescent="0.2">
      <c r="A90" s="38"/>
      <c r="B90" s="38"/>
      <c r="C90" s="38"/>
      <c r="D90" s="38"/>
      <c r="E90" s="44"/>
      <c r="F90" s="45"/>
      <c r="G90" s="44"/>
      <c r="H90" s="38"/>
      <c r="I90" s="38"/>
    </row>
    <row r="91" spans="1:9" x14ac:dyDescent="0.2">
      <c r="A91" s="38" t="s">
        <v>31</v>
      </c>
      <c r="B91" s="38"/>
      <c r="C91" s="38"/>
      <c r="D91" s="38"/>
      <c r="E91" s="44">
        <f>E93-(E52+E56+E60+E66+E75+E81+E85+E89)</f>
        <v>8705.5544256000139</v>
      </c>
      <c r="F91" s="45">
        <f>F93-(F52+F56+F60+F66+F75+F81+F85+F89)</f>
        <v>7.6084808916905331</v>
      </c>
      <c r="G91" s="44"/>
      <c r="H91" s="38"/>
      <c r="I91" s="38"/>
    </row>
    <row r="92" spans="1:9" x14ac:dyDescent="0.2">
      <c r="A92" s="39"/>
      <c r="B92" s="39"/>
      <c r="C92" s="39"/>
      <c r="D92" s="39"/>
      <c r="E92" s="40"/>
      <c r="F92" s="41"/>
      <c r="G92" s="40"/>
      <c r="H92" s="39"/>
      <c r="I92" s="39"/>
    </row>
    <row r="93" spans="1:9" x14ac:dyDescent="0.2">
      <c r="A93" s="46" t="s">
        <v>30</v>
      </c>
      <c r="B93" s="46"/>
      <c r="C93" s="46"/>
      <c r="D93" s="46"/>
      <c r="E93" s="47">
        <v>114419.08771969999</v>
      </c>
      <c r="F93" s="48">
        <v>100</v>
      </c>
      <c r="G93" s="47"/>
      <c r="H93" s="46"/>
      <c r="I93" s="46"/>
    </row>
    <row r="95" spans="1:9" x14ac:dyDescent="0.2">
      <c r="A95" s="14" t="s">
        <v>57</v>
      </c>
    </row>
    <row r="96" spans="1:9" x14ac:dyDescent="0.2">
      <c r="A96" s="14" t="s">
        <v>33</v>
      </c>
    </row>
    <row r="98" spans="1:4" x14ac:dyDescent="0.2">
      <c r="A98" s="14" t="s">
        <v>34</v>
      </c>
    </row>
    <row r="99" spans="1:4" x14ac:dyDescent="0.2">
      <c r="A99" s="14" t="s">
        <v>35</v>
      </c>
    </row>
    <row r="100" spans="1:4" x14ac:dyDescent="0.2">
      <c r="A100" s="14" t="s">
        <v>36</v>
      </c>
      <c r="B100" s="14"/>
      <c r="C100" s="30" t="s">
        <v>38</v>
      </c>
      <c r="D100" s="14" t="s">
        <v>37</v>
      </c>
    </row>
    <row r="101" spans="1:4" x14ac:dyDescent="0.2">
      <c r="A101" s="7" t="s">
        <v>71</v>
      </c>
      <c r="C101" s="31">
        <v>10.3553</v>
      </c>
      <c r="D101" s="31">
        <v>10.4475</v>
      </c>
    </row>
    <row r="102" spans="1:4" x14ac:dyDescent="0.2">
      <c r="A102" s="7" t="s">
        <v>73</v>
      </c>
      <c r="C102" s="31">
        <v>10.3553</v>
      </c>
      <c r="D102" s="31">
        <v>10.4475</v>
      </c>
    </row>
    <row r="103" spans="1:4" x14ac:dyDescent="0.2">
      <c r="A103" s="7" t="s">
        <v>72</v>
      </c>
      <c r="C103" s="31">
        <v>10.3977</v>
      </c>
      <c r="D103" s="31">
        <v>10.5923</v>
      </c>
    </row>
    <row r="104" spans="1:4" x14ac:dyDescent="0.2">
      <c r="A104" s="7" t="s">
        <v>74</v>
      </c>
      <c r="C104" s="31">
        <v>10.3977</v>
      </c>
      <c r="D104" s="31">
        <v>10.5923</v>
      </c>
    </row>
    <row r="106" spans="1:4" x14ac:dyDescent="0.2">
      <c r="A106" s="7" t="s">
        <v>39</v>
      </c>
    </row>
    <row r="108" spans="1:4" x14ac:dyDescent="0.2">
      <c r="A108" s="14" t="s">
        <v>40</v>
      </c>
      <c r="D108" s="30" t="s">
        <v>41</v>
      </c>
    </row>
    <row r="110" spans="1:4" x14ac:dyDescent="0.2">
      <c r="A110" s="14" t="s">
        <v>221</v>
      </c>
      <c r="D110" s="32" t="s">
        <v>1180</v>
      </c>
    </row>
    <row r="112" spans="1:4" x14ac:dyDescent="0.2">
      <c r="A112" s="14" t="s">
        <v>222</v>
      </c>
      <c r="D112" s="32">
        <f>ABS(+H52+H56+H60)</f>
        <v>9.3702075752121807</v>
      </c>
    </row>
    <row r="114" spans="1:9" x14ac:dyDescent="0.2">
      <c r="A114" s="14" t="s">
        <v>223</v>
      </c>
      <c r="D114" s="49">
        <v>1.0211157557944901</v>
      </c>
    </row>
    <row r="116" spans="1:9" x14ac:dyDescent="0.2">
      <c r="A116" s="14" t="s">
        <v>224</v>
      </c>
      <c r="D116" s="32">
        <v>1.1193890989622199</v>
      </c>
      <c r="E116" s="10" t="s">
        <v>42</v>
      </c>
    </row>
    <row r="118" spans="1:9" x14ac:dyDescent="0.2">
      <c r="A118" s="14" t="s">
        <v>1176</v>
      </c>
      <c r="D118" s="30" t="s">
        <v>41</v>
      </c>
    </row>
    <row r="120" spans="1:9" x14ac:dyDescent="0.2">
      <c r="A120" s="14" t="s">
        <v>783</v>
      </c>
      <c r="G120" s="11"/>
      <c r="H120" s="11"/>
      <c r="I120" s="11"/>
    </row>
    <row r="121" spans="1:9" x14ac:dyDescent="0.2">
      <c r="G121" s="11"/>
      <c r="H121" s="11"/>
      <c r="I121" s="11"/>
    </row>
    <row r="122" spans="1:9" x14ac:dyDescent="0.2">
      <c r="A122" s="51" t="s">
        <v>785</v>
      </c>
      <c r="G122" s="11"/>
      <c r="H122" s="11"/>
      <c r="I122" s="11"/>
    </row>
    <row r="123" spans="1:9" x14ac:dyDescent="0.2">
      <c r="G123" s="11"/>
      <c r="H123" s="11"/>
      <c r="I123" s="11"/>
    </row>
    <row r="124" spans="1:9" x14ac:dyDescent="0.2">
      <c r="G124" s="11"/>
      <c r="H124" s="11"/>
      <c r="I124" s="11"/>
    </row>
    <row r="125" spans="1:9" x14ac:dyDescent="0.2">
      <c r="G125" s="11"/>
      <c r="H125" s="11"/>
      <c r="I125" s="11"/>
    </row>
    <row r="126" spans="1:9" x14ac:dyDescent="0.2">
      <c r="G126" s="11"/>
      <c r="H126" s="11"/>
      <c r="I126" s="11"/>
    </row>
    <row r="127" spans="1:9" x14ac:dyDescent="0.2">
      <c r="G127" s="11"/>
      <c r="H127" s="11"/>
      <c r="I127" s="11"/>
    </row>
    <row r="128" spans="1:9" x14ac:dyDescent="0.2">
      <c r="G128" s="11"/>
      <c r="H128" s="11"/>
      <c r="I128" s="11"/>
    </row>
    <row r="129" spans="1:9" x14ac:dyDescent="0.2">
      <c r="G129" s="11"/>
      <c r="H129" s="11"/>
      <c r="I129" s="11"/>
    </row>
    <row r="130" spans="1:9" x14ac:dyDescent="0.2">
      <c r="G130" s="11"/>
      <c r="H130" s="11"/>
      <c r="I130" s="11"/>
    </row>
    <row r="131" spans="1:9" x14ac:dyDescent="0.2">
      <c r="G131" s="11"/>
      <c r="H131" s="11"/>
      <c r="I131" s="11"/>
    </row>
    <row r="132" spans="1:9" x14ac:dyDescent="0.2">
      <c r="G132" s="11"/>
      <c r="H132" s="11"/>
      <c r="I132" s="11"/>
    </row>
    <row r="133" spans="1:9" x14ac:dyDescent="0.2">
      <c r="G133" s="11"/>
      <c r="H133" s="11"/>
      <c r="I133" s="11"/>
    </row>
    <row r="134" spans="1:9" x14ac:dyDescent="0.2">
      <c r="G134" s="11"/>
      <c r="H134" s="11"/>
      <c r="I134" s="11"/>
    </row>
    <row r="135" spans="1:9" x14ac:dyDescent="0.2">
      <c r="G135" s="11"/>
      <c r="H135" s="11"/>
      <c r="I135" s="11"/>
    </row>
    <row r="136" spans="1:9" x14ac:dyDescent="0.2">
      <c r="G136" s="11"/>
      <c r="H136" s="11"/>
      <c r="I136" s="11"/>
    </row>
    <row r="137" spans="1:9" x14ac:dyDescent="0.2">
      <c r="G137" s="11"/>
      <c r="H137" s="11"/>
      <c r="I137" s="11"/>
    </row>
    <row r="138" spans="1:9" x14ac:dyDescent="0.2">
      <c r="A138" s="51" t="s">
        <v>789</v>
      </c>
      <c r="G138" s="11"/>
      <c r="H138" s="11"/>
      <c r="I138" s="11"/>
    </row>
    <row r="139" spans="1:9" x14ac:dyDescent="0.2">
      <c r="G139" s="11"/>
      <c r="H139" s="11"/>
      <c r="I139" s="11"/>
    </row>
    <row r="140" spans="1:9" x14ac:dyDescent="0.2">
      <c r="A140" s="51" t="s">
        <v>786</v>
      </c>
      <c r="G140" s="11"/>
      <c r="H140" s="11"/>
      <c r="I140" s="11"/>
    </row>
    <row r="141" spans="1:9" x14ac:dyDescent="0.2">
      <c r="G141" s="11"/>
      <c r="H141" s="11"/>
      <c r="I141" s="11"/>
    </row>
    <row r="142" spans="1:9" x14ac:dyDescent="0.2">
      <c r="G142" s="11"/>
      <c r="H142" s="11"/>
      <c r="I142" s="11"/>
    </row>
    <row r="143" spans="1:9" x14ac:dyDescent="0.2">
      <c r="G143" s="11"/>
      <c r="H143" s="11"/>
      <c r="I143" s="11"/>
    </row>
    <row r="144" spans="1:9" x14ac:dyDescent="0.2">
      <c r="G144" s="11"/>
      <c r="H144" s="11"/>
      <c r="I144" s="11"/>
    </row>
    <row r="145" spans="7:9" x14ac:dyDescent="0.2">
      <c r="G145" s="11"/>
      <c r="H145" s="11"/>
      <c r="I145" s="11"/>
    </row>
    <row r="146" spans="7:9" x14ac:dyDescent="0.2">
      <c r="G146" s="11"/>
      <c r="H146" s="11"/>
      <c r="I146" s="11"/>
    </row>
    <row r="147" spans="7:9" x14ac:dyDescent="0.2">
      <c r="G147" s="11"/>
      <c r="H147" s="11"/>
      <c r="I147" s="11"/>
    </row>
    <row r="148" spans="7:9" x14ac:dyDescent="0.2">
      <c r="G148" s="11"/>
      <c r="H148" s="11"/>
      <c r="I148" s="11"/>
    </row>
    <row r="149" spans="7:9" x14ac:dyDescent="0.2">
      <c r="G149" s="11"/>
      <c r="H149" s="11"/>
      <c r="I149" s="11"/>
    </row>
    <row r="150" spans="7:9" x14ac:dyDescent="0.2">
      <c r="G150" s="11"/>
      <c r="H150" s="11"/>
      <c r="I150" s="11"/>
    </row>
    <row r="151" spans="7:9" x14ac:dyDescent="0.2">
      <c r="G151" s="11"/>
      <c r="H151" s="11"/>
      <c r="I151" s="11"/>
    </row>
    <row r="152" spans="7:9" x14ac:dyDescent="0.2">
      <c r="G152" s="11"/>
      <c r="H152" s="11"/>
      <c r="I152" s="11"/>
    </row>
    <row r="153" spans="7:9" x14ac:dyDescent="0.2">
      <c r="G153" s="11"/>
      <c r="H153" s="11"/>
      <c r="I153" s="11"/>
    </row>
    <row r="154" spans="7:9" x14ac:dyDescent="0.2">
      <c r="G154" s="11"/>
      <c r="H154" s="11"/>
      <c r="I154" s="11"/>
    </row>
  </sheetData>
  <mergeCells count="1">
    <mergeCell ref="A1:I1"/>
  </mergeCells>
  <conditionalFormatting sqref="F2:F3 F5:F119 F257:F65536">
    <cfRule type="cellIs" dxfId="59" priority="2" stopIfTrue="1" operator="between">
      <formula>0.009</formula>
      <formula>-0.009</formula>
    </cfRule>
  </conditionalFormatting>
  <conditionalFormatting sqref="F120:I154">
    <cfRule type="cellIs" dxfId="5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12"/>
  <sheetViews>
    <sheetView workbookViewId="0">
      <selection sqref="A1:F1"/>
    </sheetView>
  </sheetViews>
  <sheetFormatPr defaultColWidth="9.140625" defaultRowHeight="11.25" x14ac:dyDescent="0.2"/>
  <cols>
    <col min="1" max="1" width="38.7109375" style="7" bestFit="1" customWidth="1"/>
    <col min="2" max="2" width="33.42578125" style="7" bestFit="1" customWidth="1"/>
    <col min="3" max="3" width="24.7109375" style="7" bestFit="1" customWidth="1"/>
    <col min="4" max="4" width="15.5703125" style="7" bestFit="1" customWidth="1"/>
    <col min="5" max="5" width="23.5703125" style="10" customWidth="1"/>
    <col min="6" max="6" width="13.5703125" style="11" bestFit="1" customWidth="1"/>
    <col min="7" max="16384" width="9.140625" style="7"/>
  </cols>
  <sheetData>
    <row r="1" spans="1:6" s="1" customFormat="1" ht="15" x14ac:dyDescent="0.2">
      <c r="A1" s="79" t="s">
        <v>11</v>
      </c>
      <c r="B1" s="80"/>
      <c r="C1" s="80"/>
      <c r="D1" s="80"/>
      <c r="E1" s="80"/>
      <c r="F1" s="80"/>
    </row>
    <row r="2" spans="1:6" s="1" customFormat="1" ht="12" x14ac:dyDescent="0.2">
      <c r="E2" s="5"/>
      <c r="F2" s="9"/>
    </row>
    <row r="3" spans="1:6" s="1" customFormat="1" ht="12" x14ac:dyDescent="0.2">
      <c r="A3" s="8" t="s">
        <v>7</v>
      </c>
      <c r="B3" s="2"/>
      <c r="C3" s="3"/>
      <c r="D3" s="3"/>
      <c r="E3" s="4"/>
      <c r="F3" s="9"/>
    </row>
    <row r="4" spans="1:6" s="1" customFormat="1" ht="38.25" customHeight="1" x14ac:dyDescent="0.2">
      <c r="A4" s="6" t="s">
        <v>2</v>
      </c>
      <c r="B4" s="6" t="s">
        <v>0</v>
      </c>
      <c r="C4" s="13" t="s">
        <v>305</v>
      </c>
      <c r="D4" s="13" t="s">
        <v>1</v>
      </c>
      <c r="E4" s="54" t="s">
        <v>6</v>
      </c>
      <c r="F4" s="12" t="s">
        <v>3</v>
      </c>
    </row>
    <row r="5" spans="1:6" x14ac:dyDescent="0.2">
      <c r="A5" s="16" t="s">
        <v>80</v>
      </c>
      <c r="B5" s="17"/>
      <c r="C5" s="17"/>
      <c r="D5" s="17"/>
      <c r="E5" s="18"/>
      <c r="F5" s="19"/>
    </row>
    <row r="6" spans="1:6" x14ac:dyDescent="0.2">
      <c r="A6" s="20" t="s">
        <v>25</v>
      </c>
      <c r="B6" s="21"/>
      <c r="C6" s="21"/>
      <c r="D6" s="21"/>
      <c r="E6" s="22"/>
      <c r="F6" s="23"/>
    </row>
    <row r="7" spans="1:6" x14ac:dyDescent="0.2">
      <c r="A7" s="21" t="s">
        <v>85</v>
      </c>
      <c r="B7" s="21" t="s">
        <v>84</v>
      </c>
      <c r="C7" s="21" t="s">
        <v>83</v>
      </c>
      <c r="D7" s="24">
        <v>700000</v>
      </c>
      <c r="E7" s="22">
        <v>6644.05</v>
      </c>
      <c r="F7" s="23">
        <v>6.3271193515239599</v>
      </c>
    </row>
    <row r="8" spans="1:6" x14ac:dyDescent="0.2">
      <c r="A8" s="21" t="s">
        <v>82</v>
      </c>
      <c r="B8" s="21" t="s">
        <v>81</v>
      </c>
      <c r="C8" s="21" t="s">
        <v>83</v>
      </c>
      <c r="D8" s="24">
        <v>290000</v>
      </c>
      <c r="E8" s="22">
        <v>4671.4650000000001</v>
      </c>
      <c r="F8" s="23">
        <v>4.4486294656823597</v>
      </c>
    </row>
    <row r="9" spans="1:6" x14ac:dyDescent="0.2">
      <c r="A9" s="21" t="s">
        <v>101</v>
      </c>
      <c r="B9" s="21" t="s">
        <v>100</v>
      </c>
      <c r="C9" s="21" t="s">
        <v>83</v>
      </c>
      <c r="D9" s="24">
        <v>800000</v>
      </c>
      <c r="E9" s="22">
        <v>4638.8</v>
      </c>
      <c r="F9" s="23">
        <v>4.4175226327088604</v>
      </c>
    </row>
    <row r="10" spans="1:6" x14ac:dyDescent="0.2">
      <c r="A10" s="21" t="s">
        <v>103</v>
      </c>
      <c r="B10" s="21" t="s">
        <v>102</v>
      </c>
      <c r="C10" s="21" t="s">
        <v>88</v>
      </c>
      <c r="D10" s="24">
        <v>400000</v>
      </c>
      <c r="E10" s="22">
        <v>4580.3999999999996</v>
      </c>
      <c r="F10" s="23">
        <v>4.3619083958911098</v>
      </c>
    </row>
    <row r="11" spans="1:6" x14ac:dyDescent="0.2">
      <c r="A11" s="21" t="s">
        <v>93</v>
      </c>
      <c r="B11" s="21" t="s">
        <v>92</v>
      </c>
      <c r="C11" s="21" t="s">
        <v>83</v>
      </c>
      <c r="D11" s="24">
        <v>400000</v>
      </c>
      <c r="E11" s="22">
        <v>3659.4</v>
      </c>
      <c r="F11" s="23">
        <v>3.4848414077207099</v>
      </c>
    </row>
    <row r="12" spans="1:6" x14ac:dyDescent="0.2">
      <c r="A12" s="21" t="s">
        <v>120</v>
      </c>
      <c r="B12" s="21" t="s">
        <v>119</v>
      </c>
      <c r="C12" s="21" t="s">
        <v>121</v>
      </c>
      <c r="D12" s="24">
        <v>1900000</v>
      </c>
      <c r="E12" s="22">
        <v>3303.15</v>
      </c>
      <c r="F12" s="23">
        <v>3.1455850401466501</v>
      </c>
    </row>
    <row r="13" spans="1:6" x14ac:dyDescent="0.2">
      <c r="A13" s="21" t="s">
        <v>248</v>
      </c>
      <c r="B13" s="21" t="s">
        <v>247</v>
      </c>
      <c r="C13" s="21" t="s">
        <v>139</v>
      </c>
      <c r="D13" s="24">
        <v>190000</v>
      </c>
      <c r="E13" s="22">
        <v>3264.8649999999998</v>
      </c>
      <c r="F13" s="23">
        <v>3.1091262891780298</v>
      </c>
    </row>
    <row r="14" spans="1:6" x14ac:dyDescent="0.2">
      <c r="A14" s="21" t="s">
        <v>250</v>
      </c>
      <c r="B14" s="21" t="s">
        <v>249</v>
      </c>
      <c r="C14" s="21" t="s">
        <v>118</v>
      </c>
      <c r="D14" s="24">
        <v>1100000</v>
      </c>
      <c r="E14" s="22">
        <v>2989.8</v>
      </c>
      <c r="F14" s="23">
        <v>2.84718228146783</v>
      </c>
    </row>
    <row r="15" spans="1:6" x14ac:dyDescent="0.2">
      <c r="A15" s="21" t="s">
        <v>123</v>
      </c>
      <c r="B15" s="21" t="s">
        <v>122</v>
      </c>
      <c r="C15" s="21" t="s">
        <v>83</v>
      </c>
      <c r="D15" s="24">
        <v>220000</v>
      </c>
      <c r="E15" s="22">
        <v>2830.52</v>
      </c>
      <c r="F15" s="23">
        <v>2.6955001643388599</v>
      </c>
    </row>
    <row r="16" spans="1:6" x14ac:dyDescent="0.2">
      <c r="A16" s="21" t="s">
        <v>125</v>
      </c>
      <c r="B16" s="21" t="s">
        <v>124</v>
      </c>
      <c r="C16" s="21" t="s">
        <v>126</v>
      </c>
      <c r="D16" s="24">
        <v>2700000</v>
      </c>
      <c r="E16" s="22">
        <v>2829.6</v>
      </c>
      <c r="F16" s="23">
        <v>2.6946240496492599</v>
      </c>
    </row>
    <row r="17" spans="1:6" x14ac:dyDescent="0.2">
      <c r="A17" s="21" t="s">
        <v>133</v>
      </c>
      <c r="B17" s="21" t="s">
        <v>132</v>
      </c>
      <c r="C17" s="21" t="s">
        <v>88</v>
      </c>
      <c r="D17" s="24">
        <v>250000</v>
      </c>
      <c r="E17" s="22">
        <v>2788.875</v>
      </c>
      <c r="F17" s="23">
        <v>2.65584169015606</v>
      </c>
    </row>
    <row r="18" spans="1:6" x14ac:dyDescent="0.2">
      <c r="A18" s="21" t="s">
        <v>252</v>
      </c>
      <c r="B18" s="21" t="s">
        <v>251</v>
      </c>
      <c r="C18" s="21" t="s">
        <v>211</v>
      </c>
      <c r="D18" s="24">
        <v>600000</v>
      </c>
      <c r="E18" s="22">
        <v>2673</v>
      </c>
      <c r="F18" s="23">
        <v>2.5454940927030298</v>
      </c>
    </row>
    <row r="19" spans="1:6" x14ac:dyDescent="0.2">
      <c r="A19" s="21" t="s">
        <v>236</v>
      </c>
      <c r="B19" s="21" t="s">
        <v>235</v>
      </c>
      <c r="C19" s="21" t="s">
        <v>237</v>
      </c>
      <c r="D19" s="24">
        <v>1600000</v>
      </c>
      <c r="E19" s="22">
        <v>2478.4</v>
      </c>
      <c r="F19" s="23">
        <v>2.3601767898822201</v>
      </c>
    </row>
    <row r="20" spans="1:6" x14ac:dyDescent="0.2">
      <c r="A20" s="21" t="s">
        <v>111</v>
      </c>
      <c r="B20" s="21" t="s">
        <v>110</v>
      </c>
      <c r="C20" s="21" t="s">
        <v>112</v>
      </c>
      <c r="D20" s="24">
        <v>564853</v>
      </c>
      <c r="E20" s="22">
        <v>2287.6546499999999</v>
      </c>
      <c r="F20" s="23">
        <v>2.1785302647660298</v>
      </c>
    </row>
    <row r="21" spans="1:6" x14ac:dyDescent="0.2">
      <c r="A21" s="21" t="s">
        <v>108</v>
      </c>
      <c r="B21" s="21" t="s">
        <v>107</v>
      </c>
      <c r="C21" s="21" t="s">
        <v>109</v>
      </c>
      <c r="D21" s="24">
        <v>150000</v>
      </c>
      <c r="E21" s="22">
        <v>2182.875</v>
      </c>
      <c r="F21" s="23">
        <v>2.0787487533142999</v>
      </c>
    </row>
    <row r="22" spans="1:6" x14ac:dyDescent="0.2">
      <c r="A22" s="21" t="s">
        <v>254</v>
      </c>
      <c r="B22" s="21" t="s">
        <v>253</v>
      </c>
      <c r="C22" s="21" t="s">
        <v>121</v>
      </c>
      <c r="D22" s="24">
        <v>900000</v>
      </c>
      <c r="E22" s="22">
        <v>2104.65</v>
      </c>
      <c r="F22" s="23">
        <v>2.0042551972343499</v>
      </c>
    </row>
    <row r="23" spans="1:6" x14ac:dyDescent="0.2">
      <c r="A23" s="21" t="s">
        <v>151</v>
      </c>
      <c r="B23" s="21" t="s">
        <v>150</v>
      </c>
      <c r="C23" s="21" t="s">
        <v>152</v>
      </c>
      <c r="D23" s="24">
        <v>450000</v>
      </c>
      <c r="E23" s="22">
        <v>2097</v>
      </c>
      <c r="F23" s="23">
        <v>1.9969701131306601</v>
      </c>
    </row>
    <row r="24" spans="1:6" x14ac:dyDescent="0.2">
      <c r="A24" s="21" t="s">
        <v>256</v>
      </c>
      <c r="B24" s="21" t="s">
        <v>255</v>
      </c>
      <c r="C24" s="21" t="s">
        <v>158</v>
      </c>
      <c r="D24" s="24">
        <v>1800000</v>
      </c>
      <c r="E24" s="22">
        <v>2018.7</v>
      </c>
      <c r="F24" s="23">
        <v>1.9224051346575399</v>
      </c>
    </row>
    <row r="25" spans="1:6" x14ac:dyDescent="0.2">
      <c r="A25" s="21" t="s">
        <v>258</v>
      </c>
      <c r="B25" s="21" t="s">
        <v>257</v>
      </c>
      <c r="C25" s="21" t="s">
        <v>115</v>
      </c>
      <c r="D25" s="24">
        <v>500000</v>
      </c>
      <c r="E25" s="22">
        <v>1958.25</v>
      </c>
      <c r="F25" s="23">
        <v>1.8648386857597099</v>
      </c>
    </row>
    <row r="26" spans="1:6" x14ac:dyDescent="0.2">
      <c r="A26" s="21" t="s">
        <v>172</v>
      </c>
      <c r="B26" s="21" t="s">
        <v>171</v>
      </c>
      <c r="C26" s="21" t="s">
        <v>139</v>
      </c>
      <c r="D26" s="24">
        <v>110000</v>
      </c>
      <c r="E26" s="22">
        <v>1954.92</v>
      </c>
      <c r="F26" s="23">
        <v>1.8616675315028099</v>
      </c>
    </row>
    <row r="27" spans="1:6" x14ac:dyDescent="0.2">
      <c r="A27" s="21" t="s">
        <v>178</v>
      </c>
      <c r="B27" s="21" t="s">
        <v>177</v>
      </c>
      <c r="C27" s="21" t="s">
        <v>179</v>
      </c>
      <c r="D27" s="24">
        <v>150000</v>
      </c>
      <c r="E27" s="22">
        <v>1951.7249999999999</v>
      </c>
      <c r="F27" s="23">
        <v>1.8586249375536099</v>
      </c>
    </row>
    <row r="28" spans="1:6" x14ac:dyDescent="0.2">
      <c r="A28" s="21" t="s">
        <v>145</v>
      </c>
      <c r="B28" s="21" t="s">
        <v>144</v>
      </c>
      <c r="C28" s="21" t="s">
        <v>146</v>
      </c>
      <c r="D28" s="24">
        <v>700000</v>
      </c>
      <c r="E28" s="22">
        <v>1923.6</v>
      </c>
      <c r="F28" s="23">
        <v>1.8318415401135599</v>
      </c>
    </row>
    <row r="29" spans="1:6" x14ac:dyDescent="0.2">
      <c r="A29" s="21" t="s">
        <v>176</v>
      </c>
      <c r="B29" s="21" t="s">
        <v>175</v>
      </c>
      <c r="C29" s="21" t="s">
        <v>106</v>
      </c>
      <c r="D29" s="24">
        <v>200000</v>
      </c>
      <c r="E29" s="22">
        <v>1906.1</v>
      </c>
      <c r="F29" s="23">
        <v>1.81517631503974</v>
      </c>
    </row>
    <row r="30" spans="1:6" x14ac:dyDescent="0.2">
      <c r="A30" s="21" t="s">
        <v>260</v>
      </c>
      <c r="B30" s="21" t="s">
        <v>259</v>
      </c>
      <c r="C30" s="21" t="s">
        <v>136</v>
      </c>
      <c r="D30" s="24">
        <v>70000</v>
      </c>
      <c r="E30" s="22">
        <v>1848.28</v>
      </c>
      <c r="F30" s="23">
        <v>1.76011441139587</v>
      </c>
    </row>
    <row r="31" spans="1:6" x14ac:dyDescent="0.2">
      <c r="A31" s="21" t="s">
        <v>262</v>
      </c>
      <c r="B31" s="21" t="s">
        <v>261</v>
      </c>
      <c r="C31" s="21" t="s">
        <v>126</v>
      </c>
      <c r="D31" s="24">
        <v>600000</v>
      </c>
      <c r="E31" s="22">
        <v>1803</v>
      </c>
      <c r="F31" s="23">
        <v>1.71699433189059</v>
      </c>
    </row>
    <row r="32" spans="1:6" x14ac:dyDescent="0.2">
      <c r="A32" s="21" t="s">
        <v>264</v>
      </c>
      <c r="B32" s="21" t="s">
        <v>263</v>
      </c>
      <c r="C32" s="21" t="s">
        <v>99</v>
      </c>
      <c r="D32" s="24">
        <v>2000000</v>
      </c>
      <c r="E32" s="22">
        <v>1800</v>
      </c>
      <c r="F32" s="23">
        <v>1.7141374361636501</v>
      </c>
    </row>
    <row r="33" spans="1:6" x14ac:dyDescent="0.2">
      <c r="A33" s="21" t="s">
        <v>160</v>
      </c>
      <c r="B33" s="21" t="s">
        <v>159</v>
      </c>
      <c r="C33" s="21" t="s">
        <v>139</v>
      </c>
      <c r="D33" s="24">
        <v>500000</v>
      </c>
      <c r="E33" s="22">
        <v>1693.25</v>
      </c>
      <c r="F33" s="23">
        <v>1.6124795632133899</v>
      </c>
    </row>
    <row r="34" spans="1:6" x14ac:dyDescent="0.2">
      <c r="A34" s="21" t="s">
        <v>266</v>
      </c>
      <c r="B34" s="21" t="s">
        <v>265</v>
      </c>
      <c r="C34" s="21" t="s">
        <v>267</v>
      </c>
      <c r="D34" s="24">
        <v>700000</v>
      </c>
      <c r="E34" s="22">
        <v>1688.75</v>
      </c>
      <c r="F34" s="23">
        <v>1.6081942196229799</v>
      </c>
    </row>
    <row r="35" spans="1:6" x14ac:dyDescent="0.2">
      <c r="A35" s="21" t="s">
        <v>269</v>
      </c>
      <c r="B35" s="21" t="s">
        <v>268</v>
      </c>
      <c r="C35" s="21" t="s">
        <v>99</v>
      </c>
      <c r="D35" s="24">
        <v>1300000</v>
      </c>
      <c r="E35" s="22">
        <v>1459.9</v>
      </c>
      <c r="F35" s="23">
        <v>1.39026069058629</v>
      </c>
    </row>
    <row r="36" spans="1:6" x14ac:dyDescent="0.2">
      <c r="A36" s="21" t="s">
        <v>271</v>
      </c>
      <c r="B36" s="21" t="s">
        <v>270</v>
      </c>
      <c r="C36" s="21" t="s">
        <v>83</v>
      </c>
      <c r="D36" s="24">
        <v>1100000</v>
      </c>
      <c r="E36" s="22">
        <v>1376.65</v>
      </c>
      <c r="F36" s="23">
        <v>1.3109818341637201</v>
      </c>
    </row>
    <row r="37" spans="1:6" x14ac:dyDescent="0.2">
      <c r="A37" s="21" t="s">
        <v>273</v>
      </c>
      <c r="B37" s="21" t="s">
        <v>272</v>
      </c>
      <c r="C37" s="21" t="s">
        <v>274</v>
      </c>
      <c r="D37" s="24">
        <v>600000</v>
      </c>
      <c r="E37" s="22">
        <v>1267.2</v>
      </c>
      <c r="F37" s="23">
        <v>1.2067527550592101</v>
      </c>
    </row>
    <row r="38" spans="1:6" x14ac:dyDescent="0.2">
      <c r="A38" s="21" t="s">
        <v>276</v>
      </c>
      <c r="B38" s="21" t="s">
        <v>275</v>
      </c>
      <c r="C38" s="21" t="s">
        <v>146</v>
      </c>
      <c r="D38" s="24">
        <v>50000</v>
      </c>
      <c r="E38" s="22">
        <v>1226.825</v>
      </c>
      <c r="F38" s="23">
        <v>1.1683037000674901</v>
      </c>
    </row>
    <row r="39" spans="1:6" x14ac:dyDescent="0.2">
      <c r="A39" s="21" t="s">
        <v>278</v>
      </c>
      <c r="B39" s="21" t="s">
        <v>277</v>
      </c>
      <c r="C39" s="21" t="s">
        <v>279</v>
      </c>
      <c r="D39" s="24">
        <v>300000</v>
      </c>
      <c r="E39" s="22">
        <v>1217.7</v>
      </c>
      <c r="F39" s="23">
        <v>1.1596139755647099</v>
      </c>
    </row>
    <row r="40" spans="1:6" x14ac:dyDescent="0.2">
      <c r="A40" s="21" t="s">
        <v>281</v>
      </c>
      <c r="B40" s="21" t="s">
        <v>280</v>
      </c>
      <c r="C40" s="21" t="s">
        <v>149</v>
      </c>
      <c r="D40" s="24">
        <v>600000</v>
      </c>
      <c r="E40" s="22">
        <v>1208.7</v>
      </c>
      <c r="F40" s="23">
        <v>1.1510432883838899</v>
      </c>
    </row>
    <row r="41" spans="1:6" x14ac:dyDescent="0.2">
      <c r="A41" s="21" t="s">
        <v>128</v>
      </c>
      <c r="B41" s="21" t="s">
        <v>127</v>
      </c>
      <c r="C41" s="21" t="s">
        <v>129</v>
      </c>
      <c r="D41" s="24">
        <v>130000</v>
      </c>
      <c r="E41" s="22">
        <v>1148.55</v>
      </c>
      <c r="F41" s="23">
        <v>1.09376252905876</v>
      </c>
    </row>
    <row r="42" spans="1:6" x14ac:dyDescent="0.2">
      <c r="A42" s="21" t="s">
        <v>184</v>
      </c>
      <c r="B42" s="21" t="s">
        <v>183</v>
      </c>
      <c r="C42" s="21" t="s">
        <v>185</v>
      </c>
      <c r="D42" s="24">
        <v>50000</v>
      </c>
      <c r="E42" s="22">
        <v>1110.75</v>
      </c>
      <c r="F42" s="23">
        <v>1.0577656428993201</v>
      </c>
    </row>
    <row r="43" spans="1:6" x14ac:dyDescent="0.2">
      <c r="A43" s="21" t="s">
        <v>283</v>
      </c>
      <c r="B43" s="21" t="s">
        <v>282</v>
      </c>
      <c r="C43" s="21" t="s">
        <v>109</v>
      </c>
      <c r="D43" s="24">
        <v>1000000</v>
      </c>
      <c r="E43" s="22">
        <v>1082</v>
      </c>
      <c r="F43" s="23">
        <v>1.0303870588494899</v>
      </c>
    </row>
    <row r="44" spans="1:6" x14ac:dyDescent="0.2">
      <c r="A44" s="21" t="s">
        <v>87</v>
      </c>
      <c r="B44" s="21" t="s">
        <v>86</v>
      </c>
      <c r="C44" s="21" t="s">
        <v>88</v>
      </c>
      <c r="D44" s="24">
        <v>80000</v>
      </c>
      <c r="E44" s="22">
        <v>1054.6400000000001</v>
      </c>
      <c r="F44" s="23">
        <v>1.0043321698198</v>
      </c>
    </row>
    <row r="45" spans="1:6" x14ac:dyDescent="0.2">
      <c r="A45" s="21" t="s">
        <v>285</v>
      </c>
      <c r="B45" s="21" t="s">
        <v>284</v>
      </c>
      <c r="C45" s="21" t="s">
        <v>286</v>
      </c>
      <c r="D45" s="24">
        <v>500000</v>
      </c>
      <c r="E45" s="22">
        <v>975.25</v>
      </c>
      <c r="F45" s="23">
        <v>0.92872918589922404</v>
      </c>
    </row>
    <row r="46" spans="1:6" x14ac:dyDescent="0.2">
      <c r="A46" s="21" t="s">
        <v>288</v>
      </c>
      <c r="B46" s="21" t="s">
        <v>287</v>
      </c>
      <c r="C46" s="21" t="s">
        <v>289</v>
      </c>
      <c r="D46" s="24">
        <v>100000</v>
      </c>
      <c r="E46" s="22">
        <v>970.6</v>
      </c>
      <c r="F46" s="23">
        <v>0.92430099752246797</v>
      </c>
    </row>
    <row r="47" spans="1:6" x14ac:dyDescent="0.2">
      <c r="A47" s="21" t="s">
        <v>291</v>
      </c>
      <c r="B47" s="21" t="s">
        <v>290</v>
      </c>
      <c r="C47" s="21" t="s">
        <v>106</v>
      </c>
      <c r="D47" s="24">
        <v>120000</v>
      </c>
      <c r="E47" s="22">
        <v>965.4</v>
      </c>
      <c r="F47" s="23">
        <v>0.91934904492910596</v>
      </c>
    </row>
    <row r="48" spans="1:6" x14ac:dyDescent="0.2">
      <c r="A48" s="21" t="s">
        <v>293</v>
      </c>
      <c r="B48" s="21" t="s">
        <v>292</v>
      </c>
      <c r="C48" s="21" t="s">
        <v>99</v>
      </c>
      <c r="D48" s="24">
        <v>250000</v>
      </c>
      <c r="E48" s="22">
        <v>908.75</v>
      </c>
      <c r="F48" s="23">
        <v>0.86540133061873303</v>
      </c>
    </row>
    <row r="49" spans="1:9" x14ac:dyDescent="0.2">
      <c r="A49" s="21" t="s">
        <v>295</v>
      </c>
      <c r="B49" s="21" t="s">
        <v>294</v>
      </c>
      <c r="C49" s="21" t="s">
        <v>136</v>
      </c>
      <c r="D49" s="24">
        <v>100000</v>
      </c>
      <c r="E49" s="22">
        <v>799.65</v>
      </c>
      <c r="F49" s="23">
        <v>0.76150555601570302</v>
      </c>
    </row>
    <row r="50" spans="1:9" x14ac:dyDescent="0.2">
      <c r="A50" s="21" t="s">
        <v>297</v>
      </c>
      <c r="B50" s="21" t="s">
        <v>296</v>
      </c>
      <c r="C50" s="21" t="s">
        <v>298</v>
      </c>
      <c r="D50" s="24">
        <v>230000</v>
      </c>
      <c r="E50" s="22">
        <v>740.48500000000001</v>
      </c>
      <c r="F50" s="23">
        <v>0.70516281078757903</v>
      </c>
    </row>
    <row r="51" spans="1:9" x14ac:dyDescent="0.2">
      <c r="A51" s="21" t="s">
        <v>300</v>
      </c>
      <c r="B51" s="21" t="s">
        <v>299</v>
      </c>
      <c r="C51" s="21" t="s">
        <v>301</v>
      </c>
      <c r="D51" s="24">
        <v>275000</v>
      </c>
      <c r="E51" s="22">
        <v>521.8125</v>
      </c>
      <c r="F51" s="23">
        <v>0.49692130050452599</v>
      </c>
    </row>
    <row r="52" spans="1:9" x14ac:dyDescent="0.2">
      <c r="A52" s="21" t="s">
        <v>303</v>
      </c>
      <c r="B52" s="21" t="s">
        <v>302</v>
      </c>
      <c r="C52" s="21" t="s">
        <v>304</v>
      </c>
      <c r="D52" s="24">
        <v>44495</v>
      </c>
      <c r="E52" s="22">
        <v>355.38156500000002</v>
      </c>
      <c r="F52" s="23">
        <v>0.338429358160515</v>
      </c>
    </row>
    <row r="53" spans="1:9" x14ac:dyDescent="0.2">
      <c r="A53" s="20" t="s">
        <v>26</v>
      </c>
      <c r="B53" s="20"/>
      <c r="C53" s="20"/>
      <c r="D53" s="20"/>
      <c r="E53" s="25">
        <f>SUM(E7:E52)</f>
        <v>94961.323714999977</v>
      </c>
      <c r="F53" s="26">
        <f>SUM(F7:F52)</f>
        <v>90.431533315298282</v>
      </c>
      <c r="G53" s="14"/>
      <c r="H53" s="14"/>
      <c r="I53" s="14"/>
    </row>
    <row r="54" spans="1:9" x14ac:dyDescent="0.2">
      <c r="A54" s="21"/>
      <c r="B54" s="21"/>
      <c r="C54" s="21"/>
      <c r="D54" s="21"/>
      <c r="E54" s="22"/>
      <c r="F54" s="23"/>
    </row>
    <row r="55" spans="1:9" x14ac:dyDescent="0.2">
      <c r="A55" s="20" t="s">
        <v>203</v>
      </c>
      <c r="B55" s="21"/>
      <c r="C55" s="21"/>
      <c r="D55" s="21"/>
      <c r="E55" s="22"/>
      <c r="F55" s="23"/>
    </row>
    <row r="56" spans="1:9" x14ac:dyDescent="0.2">
      <c r="A56" s="21" t="s">
        <v>205</v>
      </c>
      <c r="B56" s="21" t="s">
        <v>204</v>
      </c>
      <c r="C56" s="21" t="s">
        <v>194</v>
      </c>
      <c r="D56" s="24">
        <v>46000</v>
      </c>
      <c r="E56" s="22">
        <v>2376.656528</v>
      </c>
      <c r="F56" s="23">
        <v>2.2632866264152902</v>
      </c>
    </row>
    <row r="57" spans="1:9" x14ac:dyDescent="0.2">
      <c r="A57" s="20" t="s">
        <v>26</v>
      </c>
      <c r="B57" s="20"/>
      <c r="C57" s="20"/>
      <c r="D57" s="20"/>
      <c r="E57" s="25">
        <f>SUM(E55:E56)</f>
        <v>2376.656528</v>
      </c>
      <c r="F57" s="26">
        <f>SUM(F55:F56)</f>
        <v>2.2632866264152902</v>
      </c>
      <c r="G57" s="14"/>
      <c r="H57" s="14"/>
      <c r="I57" s="14"/>
    </row>
    <row r="58" spans="1:9" x14ac:dyDescent="0.2">
      <c r="A58" s="21"/>
      <c r="B58" s="21"/>
      <c r="C58" s="21"/>
      <c r="D58" s="21"/>
      <c r="E58" s="22"/>
      <c r="F58" s="23"/>
    </row>
    <row r="59" spans="1:9" x14ac:dyDescent="0.2">
      <c r="A59" s="20" t="s">
        <v>29</v>
      </c>
      <c r="B59" s="20"/>
      <c r="C59" s="20"/>
      <c r="D59" s="20"/>
      <c r="E59" s="25">
        <f>E53+E57</f>
        <v>97337.980242999984</v>
      </c>
      <c r="F59" s="26">
        <f>F53+F57</f>
        <v>92.694819941713575</v>
      </c>
      <c r="G59" s="14"/>
      <c r="H59" s="14"/>
      <c r="I59" s="14"/>
    </row>
    <row r="60" spans="1:9" x14ac:dyDescent="0.2">
      <c r="A60" s="20"/>
      <c r="B60" s="20"/>
      <c r="C60" s="20"/>
      <c r="D60" s="20"/>
      <c r="E60" s="25"/>
      <c r="F60" s="26"/>
      <c r="G60" s="14"/>
      <c r="H60" s="14"/>
      <c r="I60" s="14"/>
    </row>
    <row r="61" spans="1:9" x14ac:dyDescent="0.2">
      <c r="A61" s="20" t="s">
        <v>31</v>
      </c>
      <c r="B61" s="20"/>
      <c r="C61" s="20"/>
      <c r="D61" s="20"/>
      <c r="E61" s="25">
        <f>E63-(E53+E57)</f>
        <v>7671.102577600017</v>
      </c>
      <c r="F61" s="26">
        <f>F63-(F53+F57)</f>
        <v>7.3051800582864246</v>
      </c>
      <c r="G61" s="14"/>
      <c r="H61" s="14"/>
      <c r="I61" s="14"/>
    </row>
    <row r="62" spans="1:9" x14ac:dyDescent="0.2">
      <c r="A62" s="20"/>
      <c r="B62" s="20"/>
      <c r="C62" s="20"/>
      <c r="D62" s="20"/>
      <c r="E62" s="25"/>
      <c r="F62" s="26"/>
      <c r="G62" s="14"/>
      <c r="H62" s="14"/>
      <c r="I62" s="14"/>
    </row>
    <row r="63" spans="1:9" x14ac:dyDescent="0.2">
      <c r="A63" s="27" t="s">
        <v>30</v>
      </c>
      <c r="B63" s="27"/>
      <c r="C63" s="27"/>
      <c r="D63" s="27"/>
      <c r="E63" s="28">
        <v>105009.0828206</v>
      </c>
      <c r="F63" s="29">
        <v>100</v>
      </c>
      <c r="G63" s="14"/>
      <c r="H63" s="14"/>
      <c r="I63" s="14"/>
    </row>
    <row r="65" spans="1:4" x14ac:dyDescent="0.2">
      <c r="A65" s="14" t="s">
        <v>34</v>
      </c>
    </row>
    <row r="66" spans="1:4" x14ac:dyDescent="0.2">
      <c r="A66" s="14" t="s">
        <v>35</v>
      </c>
    </row>
    <row r="67" spans="1:4" x14ac:dyDescent="0.2">
      <c r="A67" s="14" t="s">
        <v>36</v>
      </c>
      <c r="B67" s="14"/>
      <c r="C67" s="30" t="s">
        <v>38</v>
      </c>
      <c r="D67" s="14" t="s">
        <v>37</v>
      </c>
    </row>
    <row r="68" spans="1:4" x14ac:dyDescent="0.2">
      <c r="A68" s="7" t="s">
        <v>71</v>
      </c>
      <c r="C68" s="31">
        <v>464.6438</v>
      </c>
      <c r="D68" s="31">
        <v>473.27530000000002</v>
      </c>
    </row>
    <row r="69" spans="1:4" x14ac:dyDescent="0.2">
      <c r="A69" s="7" t="s">
        <v>73</v>
      </c>
      <c r="C69" s="31">
        <v>85.692700000000002</v>
      </c>
      <c r="D69" s="31">
        <v>80.100099999999998</v>
      </c>
    </row>
    <row r="70" spans="1:4" x14ac:dyDescent="0.2">
      <c r="A70" s="7" t="s">
        <v>72</v>
      </c>
      <c r="C70" s="31">
        <v>501.99829999999997</v>
      </c>
      <c r="D70" s="31">
        <v>514.55790000000002</v>
      </c>
    </row>
    <row r="71" spans="1:4" x14ac:dyDescent="0.2">
      <c r="A71" s="7" t="s">
        <v>74</v>
      </c>
      <c r="C71" s="31">
        <v>95.596400000000003</v>
      </c>
      <c r="D71" s="31">
        <v>89.980199999999996</v>
      </c>
    </row>
    <row r="73" spans="1:4" x14ac:dyDescent="0.2">
      <c r="A73" s="14" t="s">
        <v>40</v>
      </c>
    </row>
    <row r="74" spans="1:4" x14ac:dyDescent="0.2">
      <c r="A74" s="81" t="s">
        <v>58</v>
      </c>
      <c r="B74" s="82"/>
      <c r="C74" s="34" t="s">
        <v>59</v>
      </c>
    </row>
    <row r="75" spans="1:4" x14ac:dyDescent="0.2">
      <c r="A75" s="77" t="s">
        <v>73</v>
      </c>
      <c r="B75" s="78"/>
      <c r="C75" s="35">
        <v>7</v>
      </c>
    </row>
    <row r="76" spans="1:4" x14ac:dyDescent="0.2">
      <c r="A76" s="77" t="s">
        <v>74</v>
      </c>
      <c r="B76" s="78"/>
      <c r="C76" s="35">
        <v>7.75</v>
      </c>
    </row>
    <row r="77" spans="1:4" x14ac:dyDescent="0.2">
      <c r="A77" s="7" t="s">
        <v>60</v>
      </c>
    </row>
    <row r="78" spans="1:4" x14ac:dyDescent="0.2">
      <c r="A78" s="7" t="s">
        <v>39</v>
      </c>
    </row>
    <row r="80" spans="1:4" x14ac:dyDescent="0.2">
      <c r="A80" s="14" t="s">
        <v>233</v>
      </c>
      <c r="D80" s="49">
        <v>0.194200646110813</v>
      </c>
    </row>
    <row r="82" spans="1:1" x14ac:dyDescent="0.2">
      <c r="A82" s="14" t="s">
        <v>790</v>
      </c>
    </row>
    <row r="83" spans="1:1" x14ac:dyDescent="0.2">
      <c r="A83" s="50"/>
    </row>
    <row r="84" spans="1:1" x14ac:dyDescent="0.2">
      <c r="A84" s="51" t="s">
        <v>785</v>
      </c>
    </row>
    <row r="85" spans="1:1" x14ac:dyDescent="0.2">
      <c r="A85" s="52"/>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1" t="s">
        <v>1183</v>
      </c>
    </row>
    <row r="99" spans="1:1" x14ac:dyDescent="0.2">
      <c r="A99" s="53"/>
    </row>
    <row r="100" spans="1:1" x14ac:dyDescent="0.2">
      <c r="A100" s="51" t="s">
        <v>786</v>
      </c>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sheetData>
  <mergeCells count="4">
    <mergeCell ref="A1:F1"/>
    <mergeCell ref="A74:B74"/>
    <mergeCell ref="A75:B75"/>
    <mergeCell ref="A76:B76"/>
  </mergeCells>
  <conditionalFormatting sqref="F2:F3">
    <cfRule type="cellIs" dxfId="57" priority="2" stopIfTrue="1" operator="between">
      <formula>0.009</formula>
      <formula>-0.009</formula>
    </cfRule>
  </conditionalFormatting>
  <conditionalFormatting sqref="F5:F65534">
    <cfRule type="cellIs" dxfId="56" priority="1" stopIfTrue="1" operator="between">
      <formula>0.009</formula>
      <formula>-0.009</formula>
    </cfRule>
  </conditionalFormatting>
  <hyperlinks>
    <hyperlink ref="A83"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12"/>
  <sheetViews>
    <sheetView workbookViewId="0">
      <selection sqref="A1:F1"/>
    </sheetView>
  </sheetViews>
  <sheetFormatPr defaultColWidth="9.140625" defaultRowHeight="11.25" x14ac:dyDescent="0.2"/>
  <cols>
    <col min="1" max="1" width="40.5703125" style="7" bestFit="1" customWidth="1"/>
    <col min="2" max="2" width="36.28515625" style="7" bestFit="1" customWidth="1"/>
    <col min="3" max="3" width="24.7109375" style="7" bestFit="1" customWidth="1"/>
    <col min="4" max="4" width="15.5703125" style="7" bestFit="1" customWidth="1"/>
    <col min="5" max="5" width="23.5703125" style="10" customWidth="1"/>
    <col min="6" max="6" width="13.5703125" style="11" bestFit="1" customWidth="1"/>
    <col min="7" max="16384" width="9.140625" style="7"/>
  </cols>
  <sheetData>
    <row r="1" spans="1:6" s="1" customFormat="1" ht="15" x14ac:dyDescent="0.2">
      <c r="A1" s="79" t="s">
        <v>12</v>
      </c>
      <c r="B1" s="80"/>
      <c r="C1" s="80"/>
      <c r="D1" s="80"/>
      <c r="E1" s="80"/>
      <c r="F1" s="80"/>
    </row>
    <row r="2" spans="1:6" s="1" customFormat="1" ht="12" x14ac:dyDescent="0.2">
      <c r="E2" s="5"/>
      <c r="F2" s="9"/>
    </row>
    <row r="3" spans="1:6" s="1" customFormat="1" ht="12" x14ac:dyDescent="0.2">
      <c r="A3" s="8" t="s">
        <v>7</v>
      </c>
      <c r="B3" s="2"/>
      <c r="C3" s="3"/>
      <c r="D3" s="3"/>
      <c r="E3" s="4"/>
      <c r="F3" s="9"/>
    </row>
    <row r="4" spans="1:6" s="1" customFormat="1" ht="38.25" customHeight="1" x14ac:dyDescent="0.2">
      <c r="A4" s="6" t="s">
        <v>2</v>
      </c>
      <c r="B4" s="6" t="s">
        <v>0</v>
      </c>
      <c r="C4" s="13" t="s">
        <v>305</v>
      </c>
      <c r="D4" s="13" t="s">
        <v>1</v>
      </c>
      <c r="E4" s="54" t="s">
        <v>6</v>
      </c>
      <c r="F4" s="12" t="s">
        <v>3</v>
      </c>
    </row>
    <row r="5" spans="1:6" x14ac:dyDescent="0.2">
      <c r="A5" s="16" t="s">
        <v>80</v>
      </c>
      <c r="B5" s="17"/>
      <c r="C5" s="17"/>
      <c r="D5" s="17"/>
      <c r="E5" s="18"/>
      <c r="F5" s="19"/>
    </row>
    <row r="6" spans="1:6" x14ac:dyDescent="0.2">
      <c r="A6" s="20" t="s">
        <v>25</v>
      </c>
      <c r="B6" s="21"/>
      <c r="C6" s="21"/>
      <c r="D6" s="21"/>
      <c r="E6" s="22"/>
      <c r="F6" s="23"/>
    </row>
    <row r="7" spans="1:6" x14ac:dyDescent="0.2">
      <c r="A7" s="21" t="s">
        <v>254</v>
      </c>
      <c r="B7" s="21" t="s">
        <v>253</v>
      </c>
      <c r="C7" s="21" t="s">
        <v>121</v>
      </c>
      <c r="D7" s="24">
        <v>3500000</v>
      </c>
      <c r="E7" s="22">
        <v>8184.75</v>
      </c>
      <c r="F7" s="23">
        <v>5.6597642827374601</v>
      </c>
    </row>
    <row r="8" spans="1:6" x14ac:dyDescent="0.2">
      <c r="A8" s="21" t="s">
        <v>252</v>
      </c>
      <c r="B8" s="21" t="s">
        <v>251</v>
      </c>
      <c r="C8" s="21" t="s">
        <v>211</v>
      </c>
      <c r="D8" s="24">
        <v>1500000</v>
      </c>
      <c r="E8" s="22">
        <v>6682.5</v>
      </c>
      <c r="F8" s="23">
        <v>4.6209566351315603</v>
      </c>
    </row>
    <row r="9" spans="1:6" x14ac:dyDescent="0.2">
      <c r="A9" s="21" t="s">
        <v>120</v>
      </c>
      <c r="B9" s="21" t="s">
        <v>119</v>
      </c>
      <c r="C9" s="21" t="s">
        <v>121</v>
      </c>
      <c r="D9" s="24">
        <v>3800000</v>
      </c>
      <c r="E9" s="22">
        <v>6606.3</v>
      </c>
      <c r="F9" s="23">
        <v>4.5682642452180504</v>
      </c>
    </row>
    <row r="10" spans="1:6" x14ac:dyDescent="0.2">
      <c r="A10" s="21" t="s">
        <v>87</v>
      </c>
      <c r="B10" s="21" t="s">
        <v>86</v>
      </c>
      <c r="C10" s="21" t="s">
        <v>88</v>
      </c>
      <c r="D10" s="24">
        <v>500000</v>
      </c>
      <c r="E10" s="22">
        <v>6591.5</v>
      </c>
      <c r="F10" s="23">
        <v>4.5580300277545396</v>
      </c>
    </row>
    <row r="11" spans="1:6" x14ac:dyDescent="0.2">
      <c r="A11" s="21" t="s">
        <v>307</v>
      </c>
      <c r="B11" s="21" t="s">
        <v>306</v>
      </c>
      <c r="C11" s="21" t="s">
        <v>121</v>
      </c>
      <c r="D11" s="24">
        <v>14000000</v>
      </c>
      <c r="E11" s="22">
        <v>6083</v>
      </c>
      <c r="F11" s="23">
        <v>4.2064016777411597</v>
      </c>
    </row>
    <row r="12" spans="1:6" x14ac:dyDescent="0.2">
      <c r="A12" s="21" t="s">
        <v>103</v>
      </c>
      <c r="B12" s="21" t="s">
        <v>102</v>
      </c>
      <c r="C12" s="21" t="s">
        <v>88</v>
      </c>
      <c r="D12" s="24">
        <v>530000</v>
      </c>
      <c r="E12" s="22">
        <v>6069.03</v>
      </c>
      <c r="F12" s="23">
        <v>4.1967414062570203</v>
      </c>
    </row>
    <row r="13" spans="1:6" x14ac:dyDescent="0.2">
      <c r="A13" s="21" t="s">
        <v>125</v>
      </c>
      <c r="B13" s="21" t="s">
        <v>124</v>
      </c>
      <c r="C13" s="21" t="s">
        <v>126</v>
      </c>
      <c r="D13" s="24">
        <v>5250000</v>
      </c>
      <c r="E13" s="22">
        <v>5502</v>
      </c>
      <c r="F13" s="23">
        <v>3.8046394921801499</v>
      </c>
    </row>
    <row r="14" spans="1:6" x14ac:dyDescent="0.2">
      <c r="A14" s="21" t="s">
        <v>236</v>
      </c>
      <c r="B14" s="21" t="s">
        <v>235</v>
      </c>
      <c r="C14" s="21" t="s">
        <v>237</v>
      </c>
      <c r="D14" s="24">
        <v>3500000</v>
      </c>
      <c r="E14" s="22">
        <v>5421.5</v>
      </c>
      <c r="F14" s="23">
        <v>3.7489736471927801</v>
      </c>
    </row>
    <row r="15" spans="1:6" x14ac:dyDescent="0.2">
      <c r="A15" s="21" t="s">
        <v>266</v>
      </c>
      <c r="B15" s="21" t="s">
        <v>265</v>
      </c>
      <c r="C15" s="21" t="s">
        <v>267</v>
      </c>
      <c r="D15" s="24">
        <v>1800000</v>
      </c>
      <c r="E15" s="22">
        <v>4342.5</v>
      </c>
      <c r="F15" s="23">
        <v>3.0028438740080499</v>
      </c>
    </row>
    <row r="16" spans="1:6" x14ac:dyDescent="0.2">
      <c r="A16" s="21" t="s">
        <v>260</v>
      </c>
      <c r="B16" s="21" t="s">
        <v>259</v>
      </c>
      <c r="C16" s="21" t="s">
        <v>136</v>
      </c>
      <c r="D16" s="24">
        <v>150000</v>
      </c>
      <c r="E16" s="22">
        <v>3960.6</v>
      </c>
      <c r="F16" s="23">
        <v>2.7387595733785401</v>
      </c>
    </row>
    <row r="17" spans="1:6" x14ac:dyDescent="0.2">
      <c r="A17" s="21" t="s">
        <v>309</v>
      </c>
      <c r="B17" s="21" t="s">
        <v>308</v>
      </c>
      <c r="C17" s="21" t="s">
        <v>88</v>
      </c>
      <c r="D17" s="24">
        <v>120000</v>
      </c>
      <c r="E17" s="22">
        <v>3947.4</v>
      </c>
      <c r="F17" s="23">
        <v>2.7296317578029701</v>
      </c>
    </row>
    <row r="18" spans="1:6" x14ac:dyDescent="0.2">
      <c r="A18" s="21" t="s">
        <v>133</v>
      </c>
      <c r="B18" s="21" t="s">
        <v>132</v>
      </c>
      <c r="C18" s="21" t="s">
        <v>88</v>
      </c>
      <c r="D18" s="24">
        <v>350000</v>
      </c>
      <c r="E18" s="22">
        <v>3904.4250000000002</v>
      </c>
      <c r="F18" s="23">
        <v>2.69991449459387</v>
      </c>
    </row>
    <row r="19" spans="1:6" x14ac:dyDescent="0.2">
      <c r="A19" s="21" t="s">
        <v>311</v>
      </c>
      <c r="B19" s="21" t="s">
        <v>310</v>
      </c>
      <c r="C19" s="21" t="s">
        <v>126</v>
      </c>
      <c r="D19" s="24">
        <v>1700000</v>
      </c>
      <c r="E19" s="22">
        <v>3839.45</v>
      </c>
      <c r="F19" s="23">
        <v>2.6549842054255</v>
      </c>
    </row>
    <row r="20" spans="1:6" x14ac:dyDescent="0.2">
      <c r="A20" s="21" t="s">
        <v>248</v>
      </c>
      <c r="B20" s="21" t="s">
        <v>247</v>
      </c>
      <c r="C20" s="21" t="s">
        <v>139</v>
      </c>
      <c r="D20" s="24">
        <v>200000</v>
      </c>
      <c r="E20" s="22">
        <v>3436.7</v>
      </c>
      <c r="F20" s="23">
        <v>2.3764821051936602</v>
      </c>
    </row>
    <row r="21" spans="1:6" x14ac:dyDescent="0.2">
      <c r="A21" s="21" t="s">
        <v>131</v>
      </c>
      <c r="B21" s="21" t="s">
        <v>130</v>
      </c>
      <c r="C21" s="21" t="s">
        <v>99</v>
      </c>
      <c r="D21" s="24">
        <v>1300000</v>
      </c>
      <c r="E21" s="22">
        <v>3391.7</v>
      </c>
      <c r="F21" s="23">
        <v>2.3453645520951301</v>
      </c>
    </row>
    <row r="22" spans="1:6" x14ac:dyDescent="0.2">
      <c r="A22" s="21" t="s">
        <v>276</v>
      </c>
      <c r="B22" s="21" t="s">
        <v>275</v>
      </c>
      <c r="C22" s="21" t="s">
        <v>146</v>
      </c>
      <c r="D22" s="24">
        <v>135700</v>
      </c>
      <c r="E22" s="22">
        <v>3329.6030500000002</v>
      </c>
      <c r="F22" s="23">
        <v>2.3024244378977601</v>
      </c>
    </row>
    <row r="23" spans="1:6" x14ac:dyDescent="0.2">
      <c r="A23" s="21" t="s">
        <v>210</v>
      </c>
      <c r="B23" s="21" t="s">
        <v>209</v>
      </c>
      <c r="C23" s="21" t="s">
        <v>211</v>
      </c>
      <c r="D23" s="24">
        <v>120000</v>
      </c>
      <c r="E23" s="22">
        <v>3201.06</v>
      </c>
      <c r="F23" s="23">
        <v>2.2135367671461599</v>
      </c>
    </row>
    <row r="24" spans="1:6" x14ac:dyDescent="0.2">
      <c r="A24" s="21" t="s">
        <v>269</v>
      </c>
      <c r="B24" s="21" t="s">
        <v>268</v>
      </c>
      <c r="C24" s="21" t="s">
        <v>99</v>
      </c>
      <c r="D24" s="24">
        <v>2400000</v>
      </c>
      <c r="E24" s="22">
        <v>2695.2</v>
      </c>
      <c r="F24" s="23">
        <v>1.8637339802479</v>
      </c>
    </row>
    <row r="25" spans="1:6" x14ac:dyDescent="0.2">
      <c r="A25" s="21" t="s">
        <v>313</v>
      </c>
      <c r="B25" s="21" t="s">
        <v>312</v>
      </c>
      <c r="C25" s="21" t="s">
        <v>182</v>
      </c>
      <c r="D25" s="24">
        <v>500000</v>
      </c>
      <c r="E25" s="22">
        <v>2480.25</v>
      </c>
      <c r="F25" s="23">
        <v>1.7150958016139299</v>
      </c>
    </row>
    <row r="26" spans="1:6" x14ac:dyDescent="0.2">
      <c r="A26" s="21" t="s">
        <v>264</v>
      </c>
      <c r="B26" s="21" t="s">
        <v>263</v>
      </c>
      <c r="C26" s="21" t="s">
        <v>99</v>
      </c>
      <c r="D26" s="24">
        <v>2550000</v>
      </c>
      <c r="E26" s="22">
        <v>2295</v>
      </c>
      <c r="F26" s="23">
        <v>1.5869952080249801</v>
      </c>
    </row>
    <row r="27" spans="1:6" x14ac:dyDescent="0.2">
      <c r="A27" s="21" t="s">
        <v>315</v>
      </c>
      <c r="B27" s="21" t="s">
        <v>314</v>
      </c>
      <c r="C27" s="21" t="s">
        <v>115</v>
      </c>
      <c r="D27" s="24">
        <v>140000</v>
      </c>
      <c r="E27" s="22">
        <v>2228.0300000000002</v>
      </c>
      <c r="F27" s="23">
        <v>1.5406853740025701</v>
      </c>
    </row>
    <row r="28" spans="1:6" x14ac:dyDescent="0.2">
      <c r="A28" s="21" t="s">
        <v>262</v>
      </c>
      <c r="B28" s="21" t="s">
        <v>261</v>
      </c>
      <c r="C28" s="21" t="s">
        <v>126</v>
      </c>
      <c r="D28" s="24">
        <v>600000</v>
      </c>
      <c r="E28" s="22">
        <v>1803</v>
      </c>
      <c r="F28" s="23">
        <v>1.2467766274810601</v>
      </c>
    </row>
    <row r="29" spans="1:6" x14ac:dyDescent="0.2">
      <c r="A29" s="21" t="s">
        <v>256</v>
      </c>
      <c r="B29" s="21" t="s">
        <v>255</v>
      </c>
      <c r="C29" s="21" t="s">
        <v>158</v>
      </c>
      <c r="D29" s="24">
        <v>1500000</v>
      </c>
      <c r="E29" s="22">
        <v>1682.25</v>
      </c>
      <c r="F29" s="23">
        <v>1.16327786000001</v>
      </c>
    </row>
    <row r="30" spans="1:6" x14ac:dyDescent="0.2">
      <c r="A30" s="21" t="s">
        <v>317</v>
      </c>
      <c r="B30" s="21" t="s">
        <v>316</v>
      </c>
      <c r="C30" s="21" t="s">
        <v>118</v>
      </c>
      <c r="D30" s="24">
        <v>60000</v>
      </c>
      <c r="E30" s="22">
        <v>1655.94</v>
      </c>
      <c r="F30" s="23">
        <v>1.1450844639550699</v>
      </c>
    </row>
    <row r="31" spans="1:6" x14ac:dyDescent="0.2">
      <c r="A31" s="21" t="s">
        <v>319</v>
      </c>
      <c r="B31" s="21" t="s">
        <v>318</v>
      </c>
      <c r="C31" s="21" t="s">
        <v>121</v>
      </c>
      <c r="D31" s="24">
        <v>1500000</v>
      </c>
      <c r="E31" s="22">
        <v>1038.75</v>
      </c>
      <c r="F31" s="23">
        <v>0.71829685069104598</v>
      </c>
    </row>
    <row r="32" spans="1:6" x14ac:dyDescent="0.2">
      <c r="A32" s="21" t="s">
        <v>300</v>
      </c>
      <c r="B32" s="21" t="s">
        <v>299</v>
      </c>
      <c r="C32" s="21" t="s">
        <v>301</v>
      </c>
      <c r="D32" s="24">
        <v>500000</v>
      </c>
      <c r="E32" s="22">
        <v>948.75</v>
      </c>
      <c r="F32" s="23">
        <v>0.65606174449398702</v>
      </c>
    </row>
    <row r="33" spans="1:9" x14ac:dyDescent="0.2">
      <c r="A33" s="21" t="s">
        <v>321</v>
      </c>
      <c r="B33" s="21" t="s">
        <v>320</v>
      </c>
      <c r="C33" s="21" t="s">
        <v>112</v>
      </c>
      <c r="D33" s="24">
        <v>500000</v>
      </c>
      <c r="E33" s="22">
        <v>889.75</v>
      </c>
      <c r="F33" s="23">
        <v>0.61526317487591597</v>
      </c>
    </row>
    <row r="34" spans="1:9" x14ac:dyDescent="0.2">
      <c r="A34" s="20" t="s">
        <v>26</v>
      </c>
      <c r="B34" s="20"/>
      <c r="C34" s="20"/>
      <c r="D34" s="20"/>
      <c r="E34" s="25">
        <f>SUM(E7:E33)</f>
        <v>102210.93805</v>
      </c>
      <c r="F34" s="26">
        <f>SUM(F7:F33)</f>
        <v>70.678984267140819</v>
      </c>
      <c r="G34" s="14"/>
      <c r="H34" s="14"/>
      <c r="I34" s="14"/>
    </row>
    <row r="35" spans="1:9" x14ac:dyDescent="0.2">
      <c r="A35" s="21"/>
      <c r="B35" s="21"/>
      <c r="C35" s="21"/>
      <c r="D35" s="21"/>
      <c r="E35" s="22"/>
      <c r="F35" s="23"/>
    </row>
    <row r="36" spans="1:9" x14ac:dyDescent="0.2">
      <c r="A36" s="20" t="s">
        <v>322</v>
      </c>
      <c r="B36" s="21"/>
      <c r="C36" s="21"/>
      <c r="D36" s="21"/>
      <c r="E36" s="22"/>
      <c r="F36" s="23"/>
    </row>
    <row r="37" spans="1:9" x14ac:dyDescent="0.2">
      <c r="A37" s="21" t="s">
        <v>324</v>
      </c>
      <c r="B37" s="21" t="s">
        <v>323</v>
      </c>
      <c r="C37" s="21" t="s">
        <v>416</v>
      </c>
      <c r="D37" s="24">
        <v>1800000</v>
      </c>
      <c r="E37" s="22">
        <v>5543.82</v>
      </c>
      <c r="F37" s="23">
        <v>3.83355807152638</v>
      </c>
    </row>
    <row r="38" spans="1:9" x14ac:dyDescent="0.2">
      <c r="A38" s="21" t="s">
        <v>326</v>
      </c>
      <c r="B38" s="21" t="s">
        <v>325</v>
      </c>
      <c r="C38" s="21" t="s">
        <v>416</v>
      </c>
      <c r="D38" s="24">
        <v>1500000</v>
      </c>
      <c r="E38" s="22">
        <v>4124.3999999999996</v>
      </c>
      <c r="F38" s="23">
        <v>2.8520274666571801</v>
      </c>
    </row>
    <row r="39" spans="1:9" x14ac:dyDescent="0.2">
      <c r="A39" s="20" t="s">
        <v>26</v>
      </c>
      <c r="B39" s="20"/>
      <c r="C39" s="20"/>
      <c r="D39" s="20"/>
      <c r="E39" s="25">
        <f>SUM(E36:E38)</f>
        <v>9668.2199999999993</v>
      </c>
      <c r="F39" s="26">
        <f>SUM(F36:F38)</f>
        <v>6.6855855381835596</v>
      </c>
      <c r="G39" s="14"/>
      <c r="H39" s="14"/>
      <c r="I39" s="14"/>
    </row>
    <row r="40" spans="1:9" x14ac:dyDescent="0.2">
      <c r="A40" s="21"/>
      <c r="B40" s="21"/>
      <c r="C40" s="21"/>
      <c r="D40" s="21"/>
      <c r="E40" s="22"/>
      <c r="F40" s="23"/>
    </row>
    <row r="41" spans="1:9" x14ac:dyDescent="0.2">
      <c r="A41" s="20" t="s">
        <v>203</v>
      </c>
      <c r="B41" s="21"/>
      <c r="C41" s="21"/>
      <c r="D41" s="21"/>
      <c r="E41" s="22"/>
      <c r="F41" s="23"/>
    </row>
    <row r="42" spans="1:9" x14ac:dyDescent="0.2">
      <c r="A42" s="21" t="s">
        <v>328</v>
      </c>
      <c r="B42" s="21" t="s">
        <v>327</v>
      </c>
      <c r="C42" s="21" t="s">
        <v>329</v>
      </c>
      <c r="D42" s="24">
        <v>86900</v>
      </c>
      <c r="E42" s="22">
        <v>3592.5702889999998</v>
      </c>
      <c r="F42" s="23">
        <v>2.4842665939590098</v>
      </c>
    </row>
    <row r="43" spans="1:9" x14ac:dyDescent="0.2">
      <c r="A43" s="21" t="s">
        <v>331</v>
      </c>
      <c r="B43" s="21" t="s">
        <v>330</v>
      </c>
      <c r="C43" s="21" t="s">
        <v>332</v>
      </c>
      <c r="D43" s="24">
        <v>155000</v>
      </c>
      <c r="E43" s="22">
        <v>3168.5217010000001</v>
      </c>
      <c r="F43" s="23">
        <v>2.1910364949935399</v>
      </c>
    </row>
    <row r="44" spans="1:9" x14ac:dyDescent="0.2">
      <c r="A44" s="21" t="s">
        <v>334</v>
      </c>
      <c r="B44" s="21" t="s">
        <v>333</v>
      </c>
      <c r="C44" s="21" t="s">
        <v>332</v>
      </c>
      <c r="D44" s="24">
        <v>187038</v>
      </c>
      <c r="E44" s="22">
        <v>2143.4463919999998</v>
      </c>
      <c r="F44" s="23">
        <v>1.48219570926468</v>
      </c>
    </row>
    <row r="45" spans="1:9" x14ac:dyDescent="0.2">
      <c r="A45" s="21" t="s">
        <v>336</v>
      </c>
      <c r="B45" s="21" t="s">
        <v>335</v>
      </c>
      <c r="C45" s="21" t="s">
        <v>146</v>
      </c>
      <c r="D45" s="24">
        <v>2297307</v>
      </c>
      <c r="E45" s="22">
        <v>1909.4875919999999</v>
      </c>
      <c r="F45" s="23">
        <v>1.32041292300094</v>
      </c>
    </row>
    <row r="46" spans="1:9" x14ac:dyDescent="0.2">
      <c r="A46" s="21" t="s">
        <v>338</v>
      </c>
      <c r="B46" s="21" t="s">
        <v>337</v>
      </c>
      <c r="C46" s="21" t="s">
        <v>118</v>
      </c>
      <c r="D46" s="24">
        <v>12220</v>
      </c>
      <c r="E46" s="22">
        <v>1524.000045</v>
      </c>
      <c r="F46" s="23">
        <v>1.05384782938774</v>
      </c>
    </row>
    <row r="47" spans="1:9" x14ac:dyDescent="0.2">
      <c r="A47" s="21" t="s">
        <v>340</v>
      </c>
      <c r="B47" s="21" t="s">
        <v>339</v>
      </c>
      <c r="C47" s="21" t="s">
        <v>332</v>
      </c>
      <c r="D47" s="24">
        <v>858000</v>
      </c>
      <c r="E47" s="22">
        <v>1492.804783</v>
      </c>
      <c r="F47" s="23">
        <v>1.03227626890535</v>
      </c>
    </row>
    <row r="48" spans="1:9" x14ac:dyDescent="0.2">
      <c r="A48" s="21" t="s">
        <v>342</v>
      </c>
      <c r="B48" s="21" t="s">
        <v>341</v>
      </c>
      <c r="C48" s="21" t="s">
        <v>146</v>
      </c>
      <c r="D48" s="24">
        <v>65000</v>
      </c>
      <c r="E48" s="22">
        <v>1473.3351500000001</v>
      </c>
      <c r="F48" s="23">
        <v>1.0188129947123199</v>
      </c>
    </row>
    <row r="49" spans="1:9" x14ac:dyDescent="0.2">
      <c r="A49" s="21" t="s">
        <v>344</v>
      </c>
      <c r="B49" s="21" t="s">
        <v>343</v>
      </c>
      <c r="C49" s="21" t="s">
        <v>96</v>
      </c>
      <c r="D49" s="24">
        <v>43300</v>
      </c>
      <c r="E49" s="22">
        <v>1341.924442</v>
      </c>
      <c r="F49" s="23">
        <v>0.92794233506997703</v>
      </c>
    </row>
    <row r="50" spans="1:9" x14ac:dyDescent="0.2">
      <c r="A50" s="21" t="s">
        <v>205</v>
      </c>
      <c r="B50" s="21" t="s">
        <v>204</v>
      </c>
      <c r="C50" s="21" t="s">
        <v>194</v>
      </c>
      <c r="D50" s="24">
        <v>25300</v>
      </c>
      <c r="E50" s="22">
        <v>1307.1610900000001</v>
      </c>
      <c r="F50" s="23">
        <v>0.90390343614235802</v>
      </c>
    </row>
    <row r="51" spans="1:9" x14ac:dyDescent="0.2">
      <c r="A51" s="21" t="s">
        <v>346</v>
      </c>
      <c r="B51" s="21" t="s">
        <v>345</v>
      </c>
      <c r="C51" s="21" t="s">
        <v>347</v>
      </c>
      <c r="D51" s="24">
        <v>1575983</v>
      </c>
      <c r="E51" s="22">
        <v>1286.6312479999999</v>
      </c>
      <c r="F51" s="23">
        <v>0.88970702617481501</v>
      </c>
    </row>
    <row r="52" spans="1:9" x14ac:dyDescent="0.2">
      <c r="A52" s="21" t="s">
        <v>349</v>
      </c>
      <c r="B52" s="21" t="s">
        <v>348</v>
      </c>
      <c r="C52" s="21" t="s">
        <v>115</v>
      </c>
      <c r="D52" s="24">
        <v>938500</v>
      </c>
      <c r="E52" s="22">
        <v>1052.6448399999999</v>
      </c>
      <c r="F52" s="23">
        <v>0.72790514894650304</v>
      </c>
    </row>
    <row r="53" spans="1:9" x14ac:dyDescent="0.2">
      <c r="A53" s="21" t="s">
        <v>351</v>
      </c>
      <c r="B53" s="21" t="s">
        <v>350</v>
      </c>
      <c r="C53" s="21" t="s">
        <v>347</v>
      </c>
      <c r="D53" s="24">
        <v>244000</v>
      </c>
      <c r="E53" s="22">
        <v>699.87848980000001</v>
      </c>
      <c r="F53" s="23">
        <v>0.48396680153044003</v>
      </c>
    </row>
    <row r="54" spans="1:9" x14ac:dyDescent="0.2">
      <c r="A54" s="20" t="s">
        <v>26</v>
      </c>
      <c r="B54" s="20"/>
      <c r="C54" s="20"/>
      <c r="D54" s="20"/>
      <c r="E54" s="25">
        <f>SUM(E41:E53)</f>
        <v>20992.406061800004</v>
      </c>
      <c r="F54" s="26">
        <f>SUM(F41:F53)</f>
        <v>14.516273562087671</v>
      </c>
      <c r="G54" s="14"/>
      <c r="H54" s="14"/>
      <c r="I54" s="14"/>
    </row>
    <row r="55" spans="1:9" x14ac:dyDescent="0.2">
      <c r="A55" s="21"/>
      <c r="B55" s="21"/>
      <c r="C55" s="21"/>
      <c r="D55" s="21"/>
      <c r="E55" s="22"/>
      <c r="F55" s="23"/>
    </row>
    <row r="56" spans="1:9" x14ac:dyDescent="0.2">
      <c r="A56" s="20" t="s">
        <v>352</v>
      </c>
      <c r="B56" s="21"/>
      <c r="C56" s="21"/>
      <c r="D56" s="21"/>
      <c r="E56" s="22"/>
      <c r="F56" s="23"/>
    </row>
    <row r="57" spans="1:9" x14ac:dyDescent="0.2">
      <c r="A57" s="21" t="s">
        <v>354</v>
      </c>
      <c r="B57" s="21" t="s">
        <v>353</v>
      </c>
      <c r="C57" s="21" t="s">
        <v>355</v>
      </c>
      <c r="D57" s="24">
        <v>3408000</v>
      </c>
      <c r="E57" s="22">
        <v>2798.596086</v>
      </c>
      <c r="F57" s="23">
        <v>1.9352324957208999</v>
      </c>
    </row>
    <row r="58" spans="1:9" x14ac:dyDescent="0.2">
      <c r="A58" s="20" t="s">
        <v>26</v>
      </c>
      <c r="B58" s="20"/>
      <c r="C58" s="20"/>
      <c r="D58" s="20"/>
      <c r="E58" s="25">
        <f>SUM(E57:E57)</f>
        <v>2798.596086</v>
      </c>
      <c r="F58" s="26">
        <f>SUM(F57:F57)</f>
        <v>1.9352324957208999</v>
      </c>
      <c r="G58" s="14"/>
      <c r="H58" s="14"/>
      <c r="I58" s="14"/>
    </row>
    <row r="59" spans="1:9" x14ac:dyDescent="0.2">
      <c r="A59" s="21"/>
      <c r="B59" s="21"/>
      <c r="C59" s="21"/>
      <c r="D59" s="21"/>
      <c r="E59" s="22"/>
      <c r="F59" s="23"/>
    </row>
    <row r="60" spans="1:9" x14ac:dyDescent="0.2">
      <c r="A60" s="20" t="s">
        <v>29</v>
      </c>
      <c r="B60" s="20"/>
      <c r="C60" s="20"/>
      <c r="D60" s="20"/>
      <c r="E60" s="25">
        <f>E34+E39+E54+E58</f>
        <v>135670.1601978</v>
      </c>
      <c r="F60" s="26">
        <f>F34+F39+F54+F58</f>
        <v>93.816075863132951</v>
      </c>
      <c r="G60" s="14"/>
      <c r="H60" s="14"/>
      <c r="I60" s="14"/>
    </row>
    <row r="61" spans="1:9" x14ac:dyDescent="0.2">
      <c r="A61" s="20"/>
      <c r="B61" s="20"/>
      <c r="C61" s="20"/>
      <c r="D61" s="20"/>
      <c r="E61" s="25"/>
      <c r="F61" s="26"/>
      <c r="G61" s="14"/>
      <c r="H61" s="14"/>
      <c r="I61" s="14"/>
    </row>
    <row r="62" spans="1:9" x14ac:dyDescent="0.2">
      <c r="A62" s="20" t="s">
        <v>31</v>
      </c>
      <c r="B62" s="20"/>
      <c r="C62" s="20"/>
      <c r="D62" s="20"/>
      <c r="E62" s="25">
        <f>E64-(E34+E39+E54+E58)</f>
        <v>8942.7528340000135</v>
      </c>
      <c r="F62" s="26">
        <f>F64-(F34+F39+F54+F58)</f>
        <v>6.1839241368670486</v>
      </c>
      <c r="G62" s="14"/>
      <c r="H62" s="14"/>
      <c r="I62" s="14"/>
    </row>
    <row r="63" spans="1:9" x14ac:dyDescent="0.2">
      <c r="A63" s="20"/>
      <c r="B63" s="20"/>
      <c r="C63" s="20"/>
      <c r="D63" s="20"/>
      <c r="E63" s="25"/>
      <c r="F63" s="26"/>
      <c r="G63" s="14"/>
      <c r="H63" s="14"/>
      <c r="I63" s="14"/>
    </row>
    <row r="64" spans="1:9" x14ac:dyDescent="0.2">
      <c r="A64" s="27" t="s">
        <v>30</v>
      </c>
      <c r="B64" s="27"/>
      <c r="C64" s="27"/>
      <c r="D64" s="27"/>
      <c r="E64" s="28">
        <v>144612.91303180001</v>
      </c>
      <c r="F64" s="29">
        <v>100</v>
      </c>
      <c r="G64" s="14"/>
      <c r="H64" s="14"/>
      <c r="I64" s="14"/>
    </row>
    <row r="66" spans="1:4" x14ac:dyDescent="0.2">
      <c r="A66" s="14" t="s">
        <v>34</v>
      </c>
    </row>
    <row r="67" spans="1:4" x14ac:dyDescent="0.2">
      <c r="A67" s="14" t="s">
        <v>35</v>
      </c>
    </row>
    <row r="68" spans="1:4" x14ac:dyDescent="0.2">
      <c r="A68" s="14" t="s">
        <v>36</v>
      </c>
      <c r="B68" s="14"/>
      <c r="C68" s="30" t="s">
        <v>38</v>
      </c>
      <c r="D68" s="14" t="s">
        <v>37</v>
      </c>
    </row>
    <row r="69" spans="1:4" x14ac:dyDescent="0.2">
      <c r="A69" s="7" t="s">
        <v>71</v>
      </c>
      <c r="C69" s="31">
        <v>88.011399999999995</v>
      </c>
      <c r="D69" s="31">
        <v>90.807599999999994</v>
      </c>
    </row>
    <row r="70" spans="1:4" x14ac:dyDescent="0.2">
      <c r="A70" s="7" t="s">
        <v>73</v>
      </c>
      <c r="C70" s="31">
        <v>20.325600000000001</v>
      </c>
      <c r="D70" s="31">
        <v>20.104299999999999</v>
      </c>
    </row>
    <row r="71" spans="1:4" x14ac:dyDescent="0.2">
      <c r="A71" s="7" t="s">
        <v>72</v>
      </c>
      <c r="C71" s="31">
        <v>94.212699999999998</v>
      </c>
      <c r="D71" s="31">
        <v>97.621499999999997</v>
      </c>
    </row>
    <row r="72" spans="1:4" x14ac:dyDescent="0.2">
      <c r="A72" s="7" t="s">
        <v>74</v>
      </c>
      <c r="C72" s="31">
        <v>22.405999999999999</v>
      </c>
      <c r="D72" s="31">
        <v>22.293399999999998</v>
      </c>
    </row>
    <row r="74" spans="1:4" x14ac:dyDescent="0.2">
      <c r="A74" s="14" t="s">
        <v>40</v>
      </c>
    </row>
    <row r="75" spans="1:4" x14ac:dyDescent="0.2">
      <c r="A75" s="81" t="s">
        <v>58</v>
      </c>
      <c r="B75" s="82"/>
      <c r="C75" s="34" t="s">
        <v>59</v>
      </c>
    </row>
    <row r="76" spans="1:4" x14ac:dyDescent="0.2">
      <c r="A76" s="77" t="s">
        <v>73</v>
      </c>
      <c r="B76" s="78"/>
      <c r="C76" s="35">
        <v>0.85</v>
      </c>
    </row>
    <row r="77" spans="1:4" x14ac:dyDescent="0.2">
      <c r="A77" s="77" t="s">
        <v>74</v>
      </c>
      <c r="B77" s="78"/>
      <c r="C77" s="35">
        <v>0.9</v>
      </c>
    </row>
    <row r="78" spans="1:4" x14ac:dyDescent="0.2">
      <c r="A78" s="7" t="s">
        <v>60</v>
      </c>
    </row>
    <row r="79" spans="1:4" x14ac:dyDescent="0.2">
      <c r="A79" s="7" t="s">
        <v>39</v>
      </c>
    </row>
    <row r="81" spans="1:4" x14ac:dyDescent="0.2">
      <c r="A81" s="14" t="s">
        <v>233</v>
      </c>
      <c r="D81" s="49">
        <v>9.2613089365309806E-2</v>
      </c>
    </row>
    <row r="83" spans="1:4" x14ac:dyDescent="0.2">
      <c r="A83" s="14" t="s">
        <v>790</v>
      </c>
    </row>
    <row r="84" spans="1:4" x14ac:dyDescent="0.2">
      <c r="A84" s="50"/>
    </row>
    <row r="85" spans="1:4" x14ac:dyDescent="0.2">
      <c r="A85" s="51" t="s">
        <v>785</v>
      </c>
    </row>
    <row r="86" spans="1:4" x14ac:dyDescent="0.2">
      <c r="A86" s="52"/>
    </row>
    <row r="87" spans="1:4" x14ac:dyDescent="0.2">
      <c r="A87" s="53"/>
    </row>
    <row r="88" spans="1:4" x14ac:dyDescent="0.2">
      <c r="A88" s="53"/>
    </row>
    <row r="89" spans="1:4" x14ac:dyDescent="0.2">
      <c r="A89" s="53"/>
    </row>
    <row r="90" spans="1:4" x14ac:dyDescent="0.2">
      <c r="A90" s="53"/>
    </row>
    <row r="91" spans="1:4" x14ac:dyDescent="0.2">
      <c r="A91" s="53"/>
    </row>
    <row r="92" spans="1:4" x14ac:dyDescent="0.2">
      <c r="A92" s="53"/>
    </row>
    <row r="93" spans="1:4" x14ac:dyDescent="0.2">
      <c r="A93" s="53"/>
    </row>
    <row r="94" spans="1:4" x14ac:dyDescent="0.2">
      <c r="A94" s="53"/>
    </row>
    <row r="95" spans="1:4" x14ac:dyDescent="0.2">
      <c r="A95" s="53"/>
    </row>
    <row r="96" spans="1:4" x14ac:dyDescent="0.2">
      <c r="A96" s="53"/>
    </row>
    <row r="97" spans="1:1" x14ac:dyDescent="0.2">
      <c r="A97" s="53"/>
    </row>
    <row r="98" spans="1:1" x14ac:dyDescent="0.2">
      <c r="A98" s="51" t="s">
        <v>791</v>
      </c>
    </row>
    <row r="99" spans="1:1" x14ac:dyDescent="0.2">
      <c r="A99" s="53"/>
    </row>
    <row r="100" spans="1:1" x14ac:dyDescent="0.2">
      <c r="A100" s="51" t="s">
        <v>786</v>
      </c>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sheetData>
  <mergeCells count="4">
    <mergeCell ref="A1:F1"/>
    <mergeCell ref="A75:B75"/>
    <mergeCell ref="A76:B76"/>
    <mergeCell ref="A77:B77"/>
  </mergeCells>
  <conditionalFormatting sqref="F2:F3">
    <cfRule type="cellIs" dxfId="55" priority="2" stopIfTrue="1" operator="between">
      <formula>0.009</formula>
      <formula>-0.009</formula>
    </cfRule>
  </conditionalFormatting>
  <conditionalFormatting sqref="F5:F65534">
    <cfRule type="cellIs" dxfId="54" priority="1" stopIfTrue="1" operator="between">
      <formula>0.009</formula>
      <formula>-0.009</formula>
    </cfRule>
  </conditionalFormatting>
  <hyperlinks>
    <hyperlink ref="A86"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04"/>
  <sheetViews>
    <sheetView workbookViewId="0">
      <selection sqref="A1:F1"/>
    </sheetView>
  </sheetViews>
  <sheetFormatPr defaultColWidth="9.140625" defaultRowHeight="11.25" x14ac:dyDescent="0.2"/>
  <cols>
    <col min="1" max="1" width="38.7109375" style="7" bestFit="1" customWidth="1"/>
    <col min="2" max="2" width="29.85546875" style="7" bestFit="1" customWidth="1"/>
    <col min="3" max="3" width="23.5703125" style="7" bestFit="1" customWidth="1"/>
    <col min="4" max="4" width="15.5703125" style="7" bestFit="1" customWidth="1"/>
    <col min="5" max="5" width="23.5703125" style="10" customWidth="1"/>
    <col min="6" max="6" width="13.5703125" style="11" bestFit="1" customWidth="1"/>
    <col min="7" max="16384" width="9.140625" style="7"/>
  </cols>
  <sheetData>
    <row r="1" spans="1:6" s="1" customFormat="1" ht="15" x14ac:dyDescent="0.2">
      <c r="A1" s="79" t="s">
        <v>13</v>
      </c>
      <c r="B1" s="80"/>
      <c r="C1" s="80"/>
      <c r="D1" s="80"/>
      <c r="E1" s="80"/>
      <c r="F1" s="80"/>
    </row>
    <row r="2" spans="1:6" s="1" customFormat="1" ht="12" x14ac:dyDescent="0.2">
      <c r="E2" s="5"/>
      <c r="F2" s="9"/>
    </row>
    <row r="3" spans="1:6" s="1" customFormat="1" ht="12" x14ac:dyDescent="0.2">
      <c r="A3" s="8" t="s">
        <v>7</v>
      </c>
      <c r="B3" s="2"/>
      <c r="C3" s="3"/>
      <c r="D3" s="3"/>
      <c r="E3" s="4"/>
      <c r="F3" s="9"/>
    </row>
    <row r="4" spans="1:6" s="1" customFormat="1" ht="38.25" customHeight="1" x14ac:dyDescent="0.2">
      <c r="A4" s="6" t="s">
        <v>2</v>
      </c>
      <c r="B4" s="6" t="s">
        <v>0</v>
      </c>
      <c r="C4" s="13" t="s">
        <v>305</v>
      </c>
      <c r="D4" s="13" t="s">
        <v>1</v>
      </c>
      <c r="E4" s="54" t="s">
        <v>6</v>
      </c>
      <c r="F4" s="12" t="s">
        <v>3</v>
      </c>
    </row>
    <row r="5" spans="1:6" x14ac:dyDescent="0.2">
      <c r="A5" s="16" t="s">
        <v>80</v>
      </c>
      <c r="B5" s="17"/>
      <c r="C5" s="17"/>
      <c r="D5" s="17"/>
      <c r="E5" s="18"/>
      <c r="F5" s="19"/>
    </row>
    <row r="6" spans="1:6" x14ac:dyDescent="0.2">
      <c r="A6" s="20" t="s">
        <v>25</v>
      </c>
      <c r="B6" s="21"/>
      <c r="C6" s="21"/>
      <c r="D6" s="21"/>
      <c r="E6" s="22"/>
      <c r="F6" s="23"/>
    </row>
    <row r="7" spans="1:6" x14ac:dyDescent="0.2">
      <c r="A7" s="21" t="s">
        <v>309</v>
      </c>
      <c r="B7" s="21" t="s">
        <v>308</v>
      </c>
      <c r="C7" s="21" t="s">
        <v>88</v>
      </c>
      <c r="D7" s="24">
        <v>250065</v>
      </c>
      <c r="E7" s="22">
        <v>8225.888175</v>
      </c>
      <c r="F7" s="23">
        <v>10.7214590032759</v>
      </c>
    </row>
    <row r="8" spans="1:6" x14ac:dyDescent="0.2">
      <c r="A8" s="21" t="s">
        <v>87</v>
      </c>
      <c r="B8" s="21" t="s">
        <v>86</v>
      </c>
      <c r="C8" s="21" t="s">
        <v>88</v>
      </c>
      <c r="D8" s="24">
        <v>551550</v>
      </c>
      <c r="E8" s="22">
        <v>7271.0836499999996</v>
      </c>
      <c r="F8" s="23">
        <v>9.4769857800631705</v>
      </c>
    </row>
    <row r="9" spans="1:6" x14ac:dyDescent="0.2">
      <c r="A9" s="21" t="s">
        <v>103</v>
      </c>
      <c r="B9" s="21" t="s">
        <v>102</v>
      </c>
      <c r="C9" s="21" t="s">
        <v>88</v>
      </c>
      <c r="D9" s="24">
        <v>588706</v>
      </c>
      <c r="E9" s="22">
        <v>6741.272406</v>
      </c>
      <c r="F9" s="23">
        <v>8.7864403445825001</v>
      </c>
    </row>
    <row r="10" spans="1:6" x14ac:dyDescent="0.2">
      <c r="A10" s="21" t="s">
        <v>95</v>
      </c>
      <c r="B10" s="21" t="s">
        <v>94</v>
      </c>
      <c r="C10" s="21" t="s">
        <v>96</v>
      </c>
      <c r="D10" s="24">
        <v>421033</v>
      </c>
      <c r="E10" s="22">
        <v>3578.3594670000002</v>
      </c>
      <c r="F10" s="23">
        <v>4.6639625421876998</v>
      </c>
    </row>
    <row r="11" spans="1:6" x14ac:dyDescent="0.2">
      <c r="A11" s="21" t="s">
        <v>357</v>
      </c>
      <c r="B11" s="21" t="s">
        <v>356</v>
      </c>
      <c r="C11" s="21" t="s">
        <v>88</v>
      </c>
      <c r="D11" s="24">
        <v>967453</v>
      </c>
      <c r="E11" s="22">
        <v>3576.1900150000001</v>
      </c>
      <c r="F11" s="23">
        <v>4.6611349216095004</v>
      </c>
    </row>
    <row r="12" spans="1:6" x14ac:dyDescent="0.2">
      <c r="A12" s="21" t="s">
        <v>167</v>
      </c>
      <c r="B12" s="21" t="s">
        <v>166</v>
      </c>
      <c r="C12" s="21" t="s">
        <v>168</v>
      </c>
      <c r="D12" s="24">
        <v>564062</v>
      </c>
      <c r="E12" s="22">
        <v>3417.933689</v>
      </c>
      <c r="F12" s="23">
        <v>4.4548667746178197</v>
      </c>
    </row>
    <row r="13" spans="1:6" x14ac:dyDescent="0.2">
      <c r="A13" s="21" t="s">
        <v>148</v>
      </c>
      <c r="B13" s="21" t="s">
        <v>147</v>
      </c>
      <c r="C13" s="21" t="s">
        <v>149</v>
      </c>
      <c r="D13" s="24">
        <v>4943872</v>
      </c>
      <c r="E13" s="22">
        <v>3413.7436160000002</v>
      </c>
      <c r="F13" s="23">
        <v>4.44940551682601</v>
      </c>
    </row>
    <row r="14" spans="1:6" x14ac:dyDescent="0.2">
      <c r="A14" s="21" t="s">
        <v>133</v>
      </c>
      <c r="B14" s="21" t="s">
        <v>132</v>
      </c>
      <c r="C14" s="21" t="s">
        <v>88</v>
      </c>
      <c r="D14" s="24">
        <v>297106</v>
      </c>
      <c r="E14" s="22">
        <v>3314.3659830000001</v>
      </c>
      <c r="F14" s="23">
        <v>4.3198786869706902</v>
      </c>
    </row>
    <row r="15" spans="1:6" x14ac:dyDescent="0.2">
      <c r="A15" s="21" t="s">
        <v>359</v>
      </c>
      <c r="B15" s="21" t="s">
        <v>358</v>
      </c>
      <c r="C15" s="21" t="s">
        <v>88</v>
      </c>
      <c r="D15" s="24">
        <v>792873</v>
      </c>
      <c r="E15" s="22">
        <v>2723.5187550000001</v>
      </c>
      <c r="F15" s="23">
        <v>3.5497801641809401</v>
      </c>
    </row>
    <row r="16" spans="1:6" x14ac:dyDescent="0.2">
      <c r="A16" s="21" t="s">
        <v>361</v>
      </c>
      <c r="B16" s="21" t="s">
        <v>360</v>
      </c>
      <c r="C16" s="21" t="s">
        <v>149</v>
      </c>
      <c r="D16" s="24">
        <v>56186</v>
      </c>
      <c r="E16" s="22">
        <v>2288.9333609999999</v>
      </c>
      <c r="F16" s="23">
        <v>2.9833502071880602</v>
      </c>
    </row>
    <row r="17" spans="1:9" x14ac:dyDescent="0.2">
      <c r="A17" s="21" t="s">
        <v>363</v>
      </c>
      <c r="B17" s="21" t="s">
        <v>362</v>
      </c>
      <c r="C17" s="21" t="s">
        <v>168</v>
      </c>
      <c r="D17" s="24">
        <v>180000</v>
      </c>
      <c r="E17" s="22">
        <v>1255.23</v>
      </c>
      <c r="F17" s="23">
        <v>1.6360418107290899</v>
      </c>
    </row>
    <row r="18" spans="1:9" x14ac:dyDescent="0.2">
      <c r="A18" s="21" t="s">
        <v>365</v>
      </c>
      <c r="B18" s="21" t="s">
        <v>364</v>
      </c>
      <c r="C18" s="21" t="s">
        <v>88</v>
      </c>
      <c r="D18" s="24">
        <v>63047</v>
      </c>
      <c r="E18" s="22">
        <v>1227.4305199999999</v>
      </c>
      <c r="F18" s="23">
        <v>1.59980852153386</v>
      </c>
    </row>
    <row r="19" spans="1:9" x14ac:dyDescent="0.2">
      <c r="A19" s="21" t="s">
        <v>184</v>
      </c>
      <c r="B19" s="21" t="s">
        <v>183</v>
      </c>
      <c r="C19" s="21" t="s">
        <v>185</v>
      </c>
      <c r="D19" s="24">
        <v>44451</v>
      </c>
      <c r="E19" s="22">
        <v>987.47896500000002</v>
      </c>
      <c r="F19" s="23">
        <v>1.2870604382905799</v>
      </c>
    </row>
    <row r="20" spans="1:9" x14ac:dyDescent="0.2">
      <c r="A20" s="21" t="s">
        <v>367</v>
      </c>
      <c r="B20" s="21" t="s">
        <v>366</v>
      </c>
      <c r="C20" s="21" t="s">
        <v>88</v>
      </c>
      <c r="D20" s="24">
        <v>139668</v>
      </c>
      <c r="E20" s="22">
        <v>818.45447999999999</v>
      </c>
      <c r="F20" s="23">
        <v>1.0667572870777</v>
      </c>
    </row>
    <row r="21" spans="1:9" x14ac:dyDescent="0.2">
      <c r="A21" s="21" t="s">
        <v>369</v>
      </c>
      <c r="B21" s="21" t="s">
        <v>368</v>
      </c>
      <c r="C21" s="21" t="s">
        <v>88</v>
      </c>
      <c r="D21" s="24">
        <v>17467</v>
      </c>
      <c r="E21" s="22">
        <v>795.63931700000001</v>
      </c>
      <c r="F21" s="23">
        <v>1.0370204575033599</v>
      </c>
    </row>
    <row r="22" spans="1:9" x14ac:dyDescent="0.2">
      <c r="A22" s="21" t="s">
        <v>371</v>
      </c>
      <c r="B22" s="21" t="s">
        <v>370</v>
      </c>
      <c r="C22" s="21" t="s">
        <v>88</v>
      </c>
      <c r="D22" s="24">
        <v>177922</v>
      </c>
      <c r="E22" s="22">
        <v>671.65554999999995</v>
      </c>
      <c r="F22" s="23">
        <v>0.87542248210148199</v>
      </c>
    </row>
    <row r="23" spans="1:9" x14ac:dyDescent="0.2">
      <c r="A23" s="21" t="s">
        <v>193</v>
      </c>
      <c r="B23" s="21" t="s">
        <v>192</v>
      </c>
      <c r="C23" s="21" t="s">
        <v>194</v>
      </c>
      <c r="D23" s="24">
        <v>59647</v>
      </c>
      <c r="E23" s="22">
        <v>572.10420050000005</v>
      </c>
      <c r="F23" s="23">
        <v>0.74566923361594195</v>
      </c>
    </row>
    <row r="24" spans="1:9" x14ac:dyDescent="0.2">
      <c r="A24" s="21" t="s">
        <v>373</v>
      </c>
      <c r="B24" s="21" t="s">
        <v>372</v>
      </c>
      <c r="C24" s="21" t="s">
        <v>149</v>
      </c>
      <c r="D24" s="24">
        <v>9939</v>
      </c>
      <c r="E24" s="22">
        <v>554.65086450000001</v>
      </c>
      <c r="F24" s="23">
        <v>0.72292090268638898</v>
      </c>
    </row>
    <row r="25" spans="1:9" x14ac:dyDescent="0.2">
      <c r="A25" s="21" t="s">
        <v>375</v>
      </c>
      <c r="B25" s="21" t="s">
        <v>374</v>
      </c>
      <c r="C25" s="21" t="s">
        <v>185</v>
      </c>
      <c r="D25" s="24">
        <v>375996</v>
      </c>
      <c r="E25" s="22">
        <v>506.09061600000001</v>
      </c>
      <c r="F25" s="23">
        <v>0.65962844083844496</v>
      </c>
    </row>
    <row r="26" spans="1:9" x14ac:dyDescent="0.2">
      <c r="A26" s="21" t="s">
        <v>377</v>
      </c>
      <c r="B26" s="21" t="s">
        <v>376</v>
      </c>
      <c r="C26" s="21" t="s">
        <v>149</v>
      </c>
      <c r="D26" s="24">
        <v>390108</v>
      </c>
      <c r="E26" s="22">
        <v>487.83005400000002</v>
      </c>
      <c r="F26" s="23">
        <v>0.63582798759926895</v>
      </c>
    </row>
    <row r="27" spans="1:9" x14ac:dyDescent="0.2">
      <c r="A27" s="21" t="s">
        <v>379</v>
      </c>
      <c r="B27" s="21" t="s">
        <v>378</v>
      </c>
      <c r="C27" s="21" t="s">
        <v>88</v>
      </c>
      <c r="D27" s="24">
        <v>8178</v>
      </c>
      <c r="E27" s="22">
        <v>420.21835199999998</v>
      </c>
      <c r="F27" s="23">
        <v>0.54770424026487097</v>
      </c>
    </row>
    <row r="28" spans="1:9" x14ac:dyDescent="0.2">
      <c r="A28" s="21" t="s">
        <v>381</v>
      </c>
      <c r="B28" s="21" t="s">
        <v>380</v>
      </c>
      <c r="C28" s="21" t="s">
        <v>185</v>
      </c>
      <c r="D28" s="24">
        <v>561130</v>
      </c>
      <c r="E28" s="22">
        <v>381.5684</v>
      </c>
      <c r="F28" s="23">
        <v>0.49732866172175799</v>
      </c>
    </row>
    <row r="29" spans="1:9" x14ac:dyDescent="0.2">
      <c r="A29" s="21" t="s">
        <v>383</v>
      </c>
      <c r="B29" s="21" t="s">
        <v>382</v>
      </c>
      <c r="C29" s="21" t="s">
        <v>88</v>
      </c>
      <c r="D29" s="24">
        <v>63629</v>
      </c>
      <c r="E29" s="22">
        <v>65.665127999999996</v>
      </c>
      <c r="F29" s="23">
        <v>8.5586621507514601E-2</v>
      </c>
    </row>
    <row r="30" spans="1:9" x14ac:dyDescent="0.2">
      <c r="A30" s="20" t="s">
        <v>26</v>
      </c>
      <c r="B30" s="20"/>
      <c r="C30" s="20"/>
      <c r="D30" s="20"/>
      <c r="E30" s="25">
        <f>SUM(E7:E29)</f>
        <v>53295.305564000009</v>
      </c>
      <c r="F30" s="26">
        <f>SUM(F7:F29)</f>
        <v>69.464041026972552</v>
      </c>
      <c r="G30" s="14"/>
      <c r="H30" s="14"/>
      <c r="I30" s="14"/>
    </row>
    <row r="31" spans="1:9" x14ac:dyDescent="0.2">
      <c r="A31" s="21"/>
      <c r="B31" s="21"/>
      <c r="C31" s="21"/>
      <c r="D31" s="21"/>
      <c r="E31" s="22"/>
      <c r="F31" s="23"/>
    </row>
    <row r="32" spans="1:9" x14ac:dyDescent="0.2">
      <c r="A32" s="20" t="s">
        <v>203</v>
      </c>
      <c r="B32" s="21"/>
      <c r="C32" s="21"/>
      <c r="D32" s="21"/>
      <c r="E32" s="22"/>
      <c r="F32" s="23"/>
    </row>
    <row r="33" spans="1:9" x14ac:dyDescent="0.2">
      <c r="A33" s="21" t="s">
        <v>205</v>
      </c>
      <c r="B33" s="21" t="s">
        <v>204</v>
      </c>
      <c r="C33" s="21" t="s">
        <v>194</v>
      </c>
      <c r="D33" s="24">
        <v>54229</v>
      </c>
      <c r="E33" s="22">
        <v>2803.6143139999999</v>
      </c>
      <c r="F33" s="23">
        <v>3.6541751223780201</v>
      </c>
    </row>
    <row r="34" spans="1:9" x14ac:dyDescent="0.2">
      <c r="A34" s="21" t="s">
        <v>385</v>
      </c>
      <c r="B34" s="21" t="s">
        <v>384</v>
      </c>
      <c r="C34" s="21" t="s">
        <v>149</v>
      </c>
      <c r="D34" s="24">
        <v>14487</v>
      </c>
      <c r="E34" s="22">
        <v>1445.2064379999999</v>
      </c>
      <c r="F34" s="23">
        <v>1.8836533206686099</v>
      </c>
    </row>
    <row r="35" spans="1:9" x14ac:dyDescent="0.2">
      <c r="A35" s="21" t="s">
        <v>387</v>
      </c>
      <c r="B35" s="21" t="s">
        <v>386</v>
      </c>
      <c r="C35" s="21" t="s">
        <v>194</v>
      </c>
      <c r="D35" s="24">
        <v>90474</v>
      </c>
      <c r="E35" s="22">
        <v>1179.6580959999999</v>
      </c>
      <c r="F35" s="23">
        <v>1.53754289446641</v>
      </c>
    </row>
    <row r="36" spans="1:9" x14ac:dyDescent="0.2">
      <c r="A36" s="21" t="s">
        <v>389</v>
      </c>
      <c r="B36" s="21" t="s">
        <v>388</v>
      </c>
      <c r="C36" s="21" t="s">
        <v>149</v>
      </c>
      <c r="D36" s="24">
        <v>111883</v>
      </c>
      <c r="E36" s="22">
        <v>920.50178040000003</v>
      </c>
      <c r="F36" s="23">
        <v>1.1997637083124</v>
      </c>
    </row>
    <row r="37" spans="1:9" x14ac:dyDescent="0.2">
      <c r="A37" s="21" t="s">
        <v>391</v>
      </c>
      <c r="B37" s="21" t="s">
        <v>390</v>
      </c>
      <c r="C37" s="21" t="s">
        <v>332</v>
      </c>
      <c r="D37" s="24">
        <v>18900</v>
      </c>
      <c r="E37" s="22">
        <v>841.47999219999997</v>
      </c>
      <c r="F37" s="23">
        <v>1.09676828161468</v>
      </c>
    </row>
    <row r="38" spans="1:9" x14ac:dyDescent="0.2">
      <c r="A38" s="21" t="s">
        <v>393</v>
      </c>
      <c r="B38" s="21" t="s">
        <v>392</v>
      </c>
      <c r="C38" s="21" t="s">
        <v>88</v>
      </c>
      <c r="D38" s="24">
        <v>3800</v>
      </c>
      <c r="E38" s="22">
        <v>832.23600120000003</v>
      </c>
      <c r="F38" s="23">
        <v>1.0847198476432101</v>
      </c>
    </row>
    <row r="39" spans="1:9" x14ac:dyDescent="0.2">
      <c r="A39" s="21" t="s">
        <v>395</v>
      </c>
      <c r="B39" s="21" t="s">
        <v>394</v>
      </c>
      <c r="C39" s="21" t="s">
        <v>88</v>
      </c>
      <c r="D39" s="24">
        <v>25217</v>
      </c>
      <c r="E39" s="22">
        <v>827.21412599999996</v>
      </c>
      <c r="F39" s="23">
        <v>1.0781744354116201</v>
      </c>
    </row>
    <row r="40" spans="1:9" x14ac:dyDescent="0.2">
      <c r="A40" s="21" t="s">
        <v>397</v>
      </c>
      <c r="B40" s="21" t="s">
        <v>396</v>
      </c>
      <c r="C40" s="21" t="s">
        <v>88</v>
      </c>
      <c r="D40" s="24">
        <v>2901</v>
      </c>
      <c r="E40" s="22">
        <v>788.15892980000001</v>
      </c>
      <c r="F40" s="23">
        <v>1.02727066964006</v>
      </c>
    </row>
    <row r="41" spans="1:9" x14ac:dyDescent="0.2">
      <c r="A41" s="21" t="s">
        <v>399</v>
      </c>
      <c r="B41" s="21" t="s">
        <v>398</v>
      </c>
      <c r="C41" s="21" t="s">
        <v>332</v>
      </c>
      <c r="D41" s="24">
        <v>5322</v>
      </c>
      <c r="E41" s="22">
        <v>780.43594199999995</v>
      </c>
      <c r="F41" s="23">
        <v>1.0172046809809701</v>
      </c>
    </row>
    <row r="42" spans="1:9" x14ac:dyDescent="0.2">
      <c r="A42" s="21" t="s">
        <v>331</v>
      </c>
      <c r="B42" s="21" t="s">
        <v>330</v>
      </c>
      <c r="C42" s="21" t="s">
        <v>332</v>
      </c>
      <c r="D42" s="24">
        <v>37000</v>
      </c>
      <c r="E42" s="22">
        <v>756.35679319999997</v>
      </c>
      <c r="F42" s="23">
        <v>0.98582039746036698</v>
      </c>
    </row>
    <row r="43" spans="1:9" x14ac:dyDescent="0.2">
      <c r="A43" s="21" t="s">
        <v>401</v>
      </c>
      <c r="B43" s="21" t="s">
        <v>400</v>
      </c>
      <c r="C43" s="21" t="s">
        <v>109</v>
      </c>
      <c r="D43" s="24">
        <v>30808</v>
      </c>
      <c r="E43" s="22">
        <v>664.47811960000001</v>
      </c>
      <c r="F43" s="23">
        <v>0.86606756210435198</v>
      </c>
    </row>
    <row r="44" spans="1:9" x14ac:dyDescent="0.2">
      <c r="A44" s="21" t="s">
        <v>403</v>
      </c>
      <c r="B44" s="21" t="s">
        <v>402</v>
      </c>
      <c r="C44" s="21" t="s">
        <v>289</v>
      </c>
      <c r="D44" s="24">
        <v>1273</v>
      </c>
      <c r="E44" s="22">
        <v>550.10477739999999</v>
      </c>
      <c r="F44" s="23">
        <v>0.71699562319911003</v>
      </c>
    </row>
    <row r="45" spans="1:9" x14ac:dyDescent="0.2">
      <c r="A45" s="21" t="s">
        <v>405</v>
      </c>
      <c r="B45" s="21" t="s">
        <v>404</v>
      </c>
      <c r="C45" s="21" t="s">
        <v>332</v>
      </c>
      <c r="D45" s="24">
        <v>19982</v>
      </c>
      <c r="E45" s="22">
        <v>519.75376019999999</v>
      </c>
      <c r="F45" s="23">
        <v>0.67743671117712401</v>
      </c>
    </row>
    <row r="46" spans="1:9" x14ac:dyDescent="0.2">
      <c r="A46" s="21" t="s">
        <v>407</v>
      </c>
      <c r="B46" s="21" t="s">
        <v>406</v>
      </c>
      <c r="C46" s="21" t="s">
        <v>332</v>
      </c>
      <c r="D46" s="24">
        <v>1149</v>
      </c>
      <c r="E46" s="22">
        <v>514.43232620000003</v>
      </c>
      <c r="F46" s="23">
        <v>0.670500859964967</v>
      </c>
    </row>
    <row r="47" spans="1:9" x14ac:dyDescent="0.2">
      <c r="A47" s="21" t="s">
        <v>409</v>
      </c>
      <c r="B47" s="21" t="s">
        <v>408</v>
      </c>
      <c r="C47" s="21" t="s">
        <v>88</v>
      </c>
      <c r="D47" s="24">
        <v>7250</v>
      </c>
      <c r="E47" s="22">
        <v>402.65287260000002</v>
      </c>
      <c r="F47" s="23">
        <v>0.52480974385871404</v>
      </c>
    </row>
    <row r="48" spans="1:9" x14ac:dyDescent="0.2">
      <c r="A48" s="20" t="s">
        <v>26</v>
      </c>
      <c r="B48" s="20"/>
      <c r="C48" s="20"/>
      <c r="D48" s="20"/>
      <c r="E48" s="25">
        <f>SUM(E32:E47)</f>
        <v>13826.2842688</v>
      </c>
      <c r="F48" s="26">
        <f>SUM(F32:F47)</f>
        <v>18.020903858880615</v>
      </c>
      <c r="G48" s="14"/>
      <c r="H48" s="14"/>
      <c r="I48" s="14"/>
    </row>
    <row r="49" spans="1:9" x14ac:dyDescent="0.2">
      <c r="A49" s="21"/>
      <c r="B49" s="21"/>
      <c r="C49" s="21"/>
      <c r="D49" s="21"/>
      <c r="E49" s="22"/>
      <c r="F49" s="23"/>
    </row>
    <row r="50" spans="1:9" x14ac:dyDescent="0.2">
      <c r="A50" s="20" t="s">
        <v>352</v>
      </c>
      <c r="B50" s="21"/>
      <c r="C50" s="21"/>
      <c r="D50" s="21"/>
      <c r="E50" s="22"/>
      <c r="F50" s="23"/>
    </row>
    <row r="51" spans="1:9" x14ac:dyDescent="0.2">
      <c r="A51" s="21" t="s">
        <v>411</v>
      </c>
      <c r="B51" s="21" t="s">
        <v>410</v>
      </c>
      <c r="C51" s="21" t="s">
        <v>355</v>
      </c>
      <c r="D51" s="24">
        <v>175810.12400000001</v>
      </c>
      <c r="E51" s="22">
        <v>7234.7879949999997</v>
      </c>
      <c r="F51" s="23">
        <v>9.4296787453939803</v>
      </c>
    </row>
    <row r="52" spans="1:9" x14ac:dyDescent="0.2">
      <c r="A52" s="20" t="s">
        <v>26</v>
      </c>
      <c r="B52" s="20"/>
      <c r="C52" s="20"/>
      <c r="D52" s="20"/>
      <c r="E52" s="25">
        <f>SUM(E51:E51)</f>
        <v>7234.7879949999997</v>
      </c>
      <c r="F52" s="26">
        <f>SUM(F51:F51)</f>
        <v>9.4296787453939803</v>
      </c>
      <c r="G52" s="14"/>
      <c r="H52" s="14"/>
      <c r="I52" s="14"/>
    </row>
    <row r="53" spans="1:9" x14ac:dyDescent="0.2">
      <c r="A53" s="21"/>
      <c r="B53" s="21"/>
      <c r="C53" s="21"/>
      <c r="D53" s="21"/>
      <c r="E53" s="22"/>
      <c r="F53" s="23"/>
    </row>
    <row r="54" spans="1:9" x14ac:dyDescent="0.2">
      <c r="A54" s="20" t="s">
        <v>29</v>
      </c>
      <c r="B54" s="20"/>
      <c r="C54" s="20"/>
      <c r="D54" s="20"/>
      <c r="E54" s="25">
        <f>E30+E48+E52</f>
        <v>74356.37782780001</v>
      </c>
      <c r="F54" s="26">
        <f>F30+F48+F52</f>
        <v>96.914623631247153</v>
      </c>
      <c r="G54" s="14"/>
      <c r="H54" s="14"/>
      <c r="I54" s="14"/>
    </row>
    <row r="55" spans="1:9" x14ac:dyDescent="0.2">
      <c r="A55" s="20"/>
      <c r="B55" s="20"/>
      <c r="C55" s="20"/>
      <c r="D55" s="20"/>
      <c r="E55" s="25"/>
      <c r="F55" s="26"/>
      <c r="G55" s="14"/>
      <c r="H55" s="14"/>
      <c r="I55" s="14"/>
    </row>
    <row r="56" spans="1:9" x14ac:dyDescent="0.2">
      <c r="A56" s="20" t="s">
        <v>31</v>
      </c>
      <c r="B56" s="20"/>
      <c r="C56" s="20"/>
      <c r="D56" s="20"/>
      <c r="E56" s="25">
        <f>E58-(E30+E48+E52)</f>
        <v>2367.2114941999898</v>
      </c>
      <c r="F56" s="26">
        <f>F58-(F30+F48+F52)</f>
        <v>3.085376368752847</v>
      </c>
      <c r="G56" s="14"/>
      <c r="H56" s="14"/>
      <c r="I56" s="14"/>
    </row>
    <row r="57" spans="1:9" x14ac:dyDescent="0.2">
      <c r="A57" s="20"/>
      <c r="B57" s="20"/>
      <c r="C57" s="20"/>
      <c r="D57" s="20"/>
      <c r="E57" s="25"/>
      <c r="F57" s="26"/>
      <c r="G57" s="14"/>
      <c r="H57" s="14"/>
      <c r="I57" s="14"/>
    </row>
    <row r="58" spans="1:9" x14ac:dyDescent="0.2">
      <c r="A58" s="27" t="s">
        <v>30</v>
      </c>
      <c r="B58" s="27"/>
      <c r="C58" s="27"/>
      <c r="D58" s="27"/>
      <c r="E58" s="28">
        <v>76723.589322</v>
      </c>
      <c r="F58" s="29">
        <v>100</v>
      </c>
      <c r="G58" s="14"/>
      <c r="H58" s="14"/>
      <c r="I58" s="14"/>
    </row>
    <row r="60" spans="1:9" x14ac:dyDescent="0.2">
      <c r="A60" s="14" t="s">
        <v>34</v>
      </c>
    </row>
    <row r="61" spans="1:9" x14ac:dyDescent="0.2">
      <c r="A61" s="14" t="s">
        <v>35</v>
      </c>
    </row>
    <row r="62" spans="1:9" x14ac:dyDescent="0.2">
      <c r="A62" s="14" t="s">
        <v>36</v>
      </c>
      <c r="B62" s="14"/>
      <c r="C62" s="30" t="s">
        <v>38</v>
      </c>
      <c r="D62" s="14" t="s">
        <v>37</v>
      </c>
    </row>
    <row r="63" spans="1:9" x14ac:dyDescent="0.2">
      <c r="A63" s="7" t="s">
        <v>71</v>
      </c>
      <c r="C63" s="31">
        <v>297.18380000000002</v>
      </c>
      <c r="D63" s="31">
        <v>311.3954</v>
      </c>
    </row>
    <row r="64" spans="1:9" x14ac:dyDescent="0.2">
      <c r="A64" s="7" t="s">
        <v>73</v>
      </c>
      <c r="C64" s="31">
        <v>33.2455</v>
      </c>
      <c r="D64" s="31">
        <v>34.835299999999997</v>
      </c>
    </row>
    <row r="65" spans="1:4" x14ac:dyDescent="0.2">
      <c r="A65" s="7" t="s">
        <v>72</v>
      </c>
      <c r="C65" s="31">
        <v>318.25540000000001</v>
      </c>
      <c r="D65" s="31">
        <v>335.3279</v>
      </c>
    </row>
    <row r="66" spans="1:4" x14ac:dyDescent="0.2">
      <c r="A66" s="7" t="s">
        <v>74</v>
      </c>
      <c r="C66" s="31">
        <v>36.300600000000003</v>
      </c>
      <c r="D66" s="31">
        <v>38.244</v>
      </c>
    </row>
    <row r="68" spans="1:4" x14ac:dyDescent="0.2">
      <c r="A68" s="7" t="s">
        <v>39</v>
      </c>
    </row>
    <row r="70" spans="1:4" x14ac:dyDescent="0.2">
      <c r="A70" s="14" t="s">
        <v>40</v>
      </c>
      <c r="D70" s="30" t="s">
        <v>41</v>
      </c>
    </row>
    <row r="72" spans="1:4" x14ac:dyDescent="0.2">
      <c r="A72" s="14" t="s">
        <v>233</v>
      </c>
      <c r="D72" s="49">
        <v>0.225699907377337</v>
      </c>
    </row>
    <row r="74" spans="1:4" x14ac:dyDescent="0.2">
      <c r="A74" s="14" t="s">
        <v>790</v>
      </c>
    </row>
    <row r="75" spans="1:4" x14ac:dyDescent="0.2">
      <c r="A75" s="14"/>
    </row>
    <row r="76" spans="1:4" x14ac:dyDescent="0.2">
      <c r="A76" s="51" t="s">
        <v>785</v>
      </c>
    </row>
    <row r="77" spans="1:4" x14ac:dyDescent="0.2">
      <c r="A77" s="52"/>
    </row>
    <row r="78" spans="1:4" x14ac:dyDescent="0.2">
      <c r="A78" s="53"/>
    </row>
    <row r="79" spans="1:4" x14ac:dyDescent="0.2">
      <c r="A79" s="53"/>
    </row>
    <row r="80" spans="1:4"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1" t="s">
        <v>792</v>
      </c>
    </row>
    <row r="91" spans="1:1" x14ac:dyDescent="0.2">
      <c r="A91" s="53"/>
    </row>
    <row r="92" spans="1:1" x14ac:dyDescent="0.2">
      <c r="A92" s="51" t="s">
        <v>786</v>
      </c>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sheetData>
  <mergeCells count="1">
    <mergeCell ref="A1:F1"/>
  </mergeCells>
  <conditionalFormatting sqref="F2:F3">
    <cfRule type="cellIs" dxfId="53" priority="2" stopIfTrue="1" operator="between">
      <formula>0.009</formula>
      <formula>-0.009</formula>
    </cfRule>
  </conditionalFormatting>
  <conditionalFormatting sqref="F5:F65534">
    <cfRule type="cellIs" dxfId="5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48"/>
  <sheetViews>
    <sheetView workbookViewId="0">
      <selection sqref="A1:F1"/>
    </sheetView>
  </sheetViews>
  <sheetFormatPr defaultColWidth="9.140625" defaultRowHeight="11.25" x14ac:dyDescent="0.2"/>
  <cols>
    <col min="1" max="1" width="38.7109375" style="7" bestFit="1" customWidth="1"/>
    <col min="2" max="2" width="48.5703125" style="7" bestFit="1" customWidth="1"/>
    <col min="3" max="3" width="25.5703125" style="7" bestFit="1" customWidth="1"/>
    <col min="4" max="4" width="15.5703125" style="7" bestFit="1" customWidth="1"/>
    <col min="5" max="5" width="23.5703125" style="10" customWidth="1"/>
    <col min="6" max="6" width="13.5703125" style="11" bestFit="1" customWidth="1"/>
    <col min="7" max="16384" width="9.140625" style="7"/>
  </cols>
  <sheetData>
    <row r="1" spans="1:6" s="1" customFormat="1" ht="15" x14ac:dyDescent="0.2">
      <c r="A1" s="79" t="s">
        <v>14</v>
      </c>
      <c r="B1" s="80"/>
      <c r="C1" s="80"/>
      <c r="D1" s="80"/>
      <c r="E1" s="80"/>
      <c r="F1" s="80"/>
    </row>
    <row r="2" spans="1:6" s="1" customFormat="1" ht="12" x14ac:dyDescent="0.2">
      <c r="E2" s="5"/>
      <c r="F2" s="9"/>
    </row>
    <row r="3" spans="1:6" s="1" customFormat="1" ht="12" x14ac:dyDescent="0.2">
      <c r="A3" s="8" t="s">
        <v>7</v>
      </c>
      <c r="B3" s="2"/>
      <c r="C3" s="3"/>
      <c r="D3" s="3"/>
      <c r="E3" s="4"/>
      <c r="F3" s="9"/>
    </row>
    <row r="4" spans="1:6" s="1" customFormat="1" ht="38.25" customHeight="1" x14ac:dyDescent="0.2">
      <c r="A4" s="6" t="s">
        <v>2</v>
      </c>
      <c r="B4" s="6" t="s">
        <v>0</v>
      </c>
      <c r="C4" s="13" t="s">
        <v>305</v>
      </c>
      <c r="D4" s="13" t="s">
        <v>1</v>
      </c>
      <c r="E4" s="54" t="s">
        <v>6</v>
      </c>
      <c r="F4" s="12" t="s">
        <v>3</v>
      </c>
    </row>
    <row r="5" spans="1:6" x14ac:dyDescent="0.2">
      <c r="A5" s="16" t="s">
        <v>80</v>
      </c>
      <c r="B5" s="17"/>
      <c r="C5" s="17"/>
      <c r="D5" s="17"/>
      <c r="E5" s="18"/>
      <c r="F5" s="19"/>
    </row>
    <row r="6" spans="1:6" x14ac:dyDescent="0.2">
      <c r="A6" s="20" t="s">
        <v>25</v>
      </c>
      <c r="B6" s="21"/>
      <c r="C6" s="21"/>
      <c r="D6" s="21"/>
      <c r="E6" s="22"/>
      <c r="F6" s="23"/>
    </row>
    <row r="7" spans="1:6" x14ac:dyDescent="0.2">
      <c r="A7" s="21" t="s">
        <v>413</v>
      </c>
      <c r="B7" s="21" t="s">
        <v>412</v>
      </c>
      <c r="C7" s="21" t="s">
        <v>83</v>
      </c>
      <c r="D7" s="24">
        <v>48064081</v>
      </c>
      <c r="E7" s="22">
        <v>41527.365980000002</v>
      </c>
      <c r="F7" s="23">
        <v>5.1474895435943004</v>
      </c>
    </row>
    <row r="8" spans="1:6" x14ac:dyDescent="0.2">
      <c r="A8" s="21" t="s">
        <v>415</v>
      </c>
      <c r="B8" s="21" t="s">
        <v>414</v>
      </c>
      <c r="C8" s="21" t="s">
        <v>416</v>
      </c>
      <c r="D8" s="24">
        <v>5925570</v>
      </c>
      <c r="E8" s="22">
        <v>33337.256820000002</v>
      </c>
      <c r="F8" s="23">
        <v>4.1322914864312201</v>
      </c>
    </row>
    <row r="9" spans="1:6" x14ac:dyDescent="0.2">
      <c r="A9" s="21" t="s">
        <v>418</v>
      </c>
      <c r="B9" s="21" t="s">
        <v>417</v>
      </c>
      <c r="C9" s="21" t="s">
        <v>289</v>
      </c>
      <c r="D9" s="24">
        <v>1387967</v>
      </c>
      <c r="E9" s="22">
        <v>28783.659650000001</v>
      </c>
      <c r="F9" s="23">
        <v>3.5678541987495498</v>
      </c>
    </row>
    <row r="10" spans="1:6" x14ac:dyDescent="0.2">
      <c r="A10" s="21" t="s">
        <v>85</v>
      </c>
      <c r="B10" s="21" t="s">
        <v>84</v>
      </c>
      <c r="C10" s="21" t="s">
        <v>83</v>
      </c>
      <c r="D10" s="24">
        <v>2259945</v>
      </c>
      <c r="E10" s="22">
        <v>21450.267970000001</v>
      </c>
      <c r="F10" s="23">
        <v>2.6588498325669798</v>
      </c>
    </row>
    <row r="11" spans="1:6" x14ac:dyDescent="0.2">
      <c r="A11" s="21" t="s">
        <v>420</v>
      </c>
      <c r="B11" s="21" t="s">
        <v>419</v>
      </c>
      <c r="C11" s="21" t="s">
        <v>112</v>
      </c>
      <c r="D11" s="24">
        <v>1812883</v>
      </c>
      <c r="E11" s="22">
        <v>20849.060939999999</v>
      </c>
      <c r="F11" s="23">
        <v>2.5843277234124802</v>
      </c>
    </row>
    <row r="12" spans="1:6" x14ac:dyDescent="0.2">
      <c r="A12" s="21" t="s">
        <v>422</v>
      </c>
      <c r="B12" s="21" t="s">
        <v>421</v>
      </c>
      <c r="C12" s="21" t="s">
        <v>88</v>
      </c>
      <c r="D12" s="24">
        <v>1872610</v>
      </c>
      <c r="E12" s="22">
        <v>19906.780610000002</v>
      </c>
      <c r="F12" s="23">
        <v>2.4675281616934499</v>
      </c>
    </row>
    <row r="13" spans="1:6" x14ac:dyDescent="0.2">
      <c r="A13" s="21" t="s">
        <v>164</v>
      </c>
      <c r="B13" s="21" t="s">
        <v>163</v>
      </c>
      <c r="C13" s="21" t="s">
        <v>165</v>
      </c>
      <c r="D13" s="24">
        <v>9113765</v>
      </c>
      <c r="E13" s="22">
        <v>19070.553260000001</v>
      </c>
      <c r="F13" s="23">
        <v>2.3638743074551298</v>
      </c>
    </row>
    <row r="14" spans="1:6" x14ac:dyDescent="0.2">
      <c r="A14" s="21" t="s">
        <v>424</v>
      </c>
      <c r="B14" s="21" t="s">
        <v>423</v>
      </c>
      <c r="C14" s="21" t="s">
        <v>106</v>
      </c>
      <c r="D14" s="24">
        <v>881988</v>
      </c>
      <c r="E14" s="22">
        <v>18561.437460000001</v>
      </c>
      <c r="F14" s="23">
        <v>2.3007672888630801</v>
      </c>
    </row>
    <row r="15" spans="1:6" x14ac:dyDescent="0.2">
      <c r="A15" s="21" t="s">
        <v>426</v>
      </c>
      <c r="B15" s="21" t="s">
        <v>425</v>
      </c>
      <c r="C15" s="21" t="s">
        <v>83</v>
      </c>
      <c r="D15" s="24">
        <v>17148917</v>
      </c>
      <c r="E15" s="22">
        <v>18195.000940000002</v>
      </c>
      <c r="F15" s="23">
        <v>2.25534595980504</v>
      </c>
    </row>
    <row r="16" spans="1:6" x14ac:dyDescent="0.2">
      <c r="A16" s="21" t="s">
        <v>428</v>
      </c>
      <c r="B16" s="21" t="s">
        <v>427</v>
      </c>
      <c r="C16" s="21" t="s">
        <v>429</v>
      </c>
      <c r="D16" s="24">
        <v>2860279</v>
      </c>
      <c r="E16" s="22">
        <v>18148.470259999998</v>
      </c>
      <c r="F16" s="23">
        <v>2.2495782887018101</v>
      </c>
    </row>
    <row r="17" spans="1:6" x14ac:dyDescent="0.2">
      <c r="A17" s="21" t="s">
        <v>82</v>
      </c>
      <c r="B17" s="21" t="s">
        <v>81</v>
      </c>
      <c r="C17" s="21" t="s">
        <v>83</v>
      </c>
      <c r="D17" s="24">
        <v>1036125</v>
      </c>
      <c r="E17" s="22">
        <v>16690.419559999998</v>
      </c>
      <c r="F17" s="23">
        <v>2.06884684679203</v>
      </c>
    </row>
    <row r="18" spans="1:6" x14ac:dyDescent="0.2">
      <c r="A18" s="21" t="s">
        <v>431</v>
      </c>
      <c r="B18" s="21" t="s">
        <v>430</v>
      </c>
      <c r="C18" s="21" t="s">
        <v>112</v>
      </c>
      <c r="D18" s="24">
        <v>1973560</v>
      </c>
      <c r="E18" s="22">
        <v>15807.22882</v>
      </c>
      <c r="F18" s="23">
        <v>1.9593716852482199</v>
      </c>
    </row>
    <row r="19" spans="1:6" x14ac:dyDescent="0.2">
      <c r="A19" s="21" t="s">
        <v>433</v>
      </c>
      <c r="B19" s="21" t="s">
        <v>432</v>
      </c>
      <c r="C19" s="21" t="s">
        <v>91</v>
      </c>
      <c r="D19" s="24">
        <v>2429035</v>
      </c>
      <c r="E19" s="22">
        <v>14203.782160000001</v>
      </c>
      <c r="F19" s="23">
        <v>1.7606178100316701</v>
      </c>
    </row>
    <row r="20" spans="1:6" x14ac:dyDescent="0.2">
      <c r="A20" s="21" t="s">
        <v>435</v>
      </c>
      <c r="B20" s="21" t="s">
        <v>434</v>
      </c>
      <c r="C20" s="21" t="s">
        <v>274</v>
      </c>
      <c r="D20" s="24">
        <v>490000</v>
      </c>
      <c r="E20" s="22">
        <v>14028.455</v>
      </c>
      <c r="F20" s="23">
        <v>1.7388852801321599</v>
      </c>
    </row>
    <row r="21" spans="1:6" x14ac:dyDescent="0.2">
      <c r="A21" s="21" t="s">
        <v>181</v>
      </c>
      <c r="B21" s="21" t="s">
        <v>180</v>
      </c>
      <c r="C21" s="21" t="s">
        <v>182</v>
      </c>
      <c r="D21" s="24">
        <v>929140</v>
      </c>
      <c r="E21" s="22">
        <v>13521.30985</v>
      </c>
      <c r="F21" s="23">
        <v>1.67602253179491</v>
      </c>
    </row>
    <row r="22" spans="1:6" x14ac:dyDescent="0.2">
      <c r="A22" s="21" t="s">
        <v>437</v>
      </c>
      <c r="B22" s="21" t="s">
        <v>436</v>
      </c>
      <c r="C22" s="21" t="s">
        <v>194</v>
      </c>
      <c r="D22" s="24">
        <v>1035911</v>
      </c>
      <c r="E22" s="22">
        <v>13445.08887</v>
      </c>
      <c r="F22" s="23">
        <v>1.6665746246548001</v>
      </c>
    </row>
    <row r="23" spans="1:6" x14ac:dyDescent="0.2">
      <c r="A23" s="21" t="s">
        <v>439</v>
      </c>
      <c r="B23" s="21" t="s">
        <v>438</v>
      </c>
      <c r="C23" s="21" t="s">
        <v>91</v>
      </c>
      <c r="D23" s="24">
        <v>4997684</v>
      </c>
      <c r="E23" s="22">
        <v>12346.778319999999</v>
      </c>
      <c r="F23" s="23">
        <v>1.5304344689206999</v>
      </c>
    </row>
    <row r="24" spans="1:6" x14ac:dyDescent="0.2">
      <c r="A24" s="21" t="s">
        <v>441</v>
      </c>
      <c r="B24" s="21" t="s">
        <v>440</v>
      </c>
      <c r="C24" s="21" t="s">
        <v>83</v>
      </c>
      <c r="D24" s="24">
        <v>10449095</v>
      </c>
      <c r="E24" s="22">
        <v>12309.03391</v>
      </c>
      <c r="F24" s="23">
        <v>1.5257558924875601</v>
      </c>
    </row>
    <row r="25" spans="1:6" x14ac:dyDescent="0.2">
      <c r="A25" s="21" t="s">
        <v>131</v>
      </c>
      <c r="B25" s="21" t="s">
        <v>130</v>
      </c>
      <c r="C25" s="21" t="s">
        <v>99</v>
      </c>
      <c r="D25" s="24">
        <v>4685684</v>
      </c>
      <c r="E25" s="22">
        <v>12224.949559999999</v>
      </c>
      <c r="F25" s="23">
        <v>1.5153332879666499</v>
      </c>
    </row>
    <row r="26" spans="1:6" x14ac:dyDescent="0.2">
      <c r="A26" s="21" t="s">
        <v>443</v>
      </c>
      <c r="B26" s="21" t="s">
        <v>442</v>
      </c>
      <c r="C26" s="21" t="s">
        <v>347</v>
      </c>
      <c r="D26" s="24">
        <v>3068613</v>
      </c>
      <c r="E26" s="22">
        <v>12048.908939999999</v>
      </c>
      <c r="F26" s="23">
        <v>1.49351232173599</v>
      </c>
    </row>
    <row r="27" spans="1:6" x14ac:dyDescent="0.2">
      <c r="A27" s="21" t="s">
        <v>445</v>
      </c>
      <c r="B27" s="21" t="s">
        <v>444</v>
      </c>
      <c r="C27" s="21" t="s">
        <v>298</v>
      </c>
      <c r="D27" s="24">
        <v>2060963</v>
      </c>
      <c r="E27" s="22">
        <v>11826.83618</v>
      </c>
      <c r="F27" s="23">
        <v>1.4659854805063299</v>
      </c>
    </row>
    <row r="28" spans="1:6" x14ac:dyDescent="0.2">
      <c r="A28" s="21" t="s">
        <v>447</v>
      </c>
      <c r="B28" s="21" t="s">
        <v>446</v>
      </c>
      <c r="C28" s="21" t="s">
        <v>146</v>
      </c>
      <c r="D28" s="24">
        <v>816213</v>
      </c>
      <c r="E28" s="22">
        <v>11768.97525</v>
      </c>
      <c r="F28" s="23">
        <v>1.4588133778427299</v>
      </c>
    </row>
    <row r="29" spans="1:6" x14ac:dyDescent="0.2">
      <c r="A29" s="21" t="s">
        <v>111</v>
      </c>
      <c r="B29" s="21" t="s">
        <v>110</v>
      </c>
      <c r="C29" s="21" t="s">
        <v>112</v>
      </c>
      <c r="D29" s="24">
        <v>2858245</v>
      </c>
      <c r="E29" s="22">
        <v>11575.892250000001</v>
      </c>
      <c r="F29" s="23">
        <v>1.43487993780648</v>
      </c>
    </row>
    <row r="30" spans="1:6" x14ac:dyDescent="0.2">
      <c r="A30" s="21" t="s">
        <v>449</v>
      </c>
      <c r="B30" s="21" t="s">
        <v>448</v>
      </c>
      <c r="C30" s="21" t="s">
        <v>289</v>
      </c>
      <c r="D30" s="24">
        <v>2539678</v>
      </c>
      <c r="E30" s="22">
        <v>11542.836509999999</v>
      </c>
      <c r="F30" s="23">
        <v>1.4307825414994799</v>
      </c>
    </row>
    <row r="31" spans="1:6" x14ac:dyDescent="0.2">
      <c r="A31" s="21" t="s">
        <v>108</v>
      </c>
      <c r="B31" s="21" t="s">
        <v>107</v>
      </c>
      <c r="C31" s="21" t="s">
        <v>109</v>
      </c>
      <c r="D31" s="24">
        <v>775258</v>
      </c>
      <c r="E31" s="22">
        <v>11281.94205</v>
      </c>
      <c r="F31" s="23">
        <v>1.3984435892654701</v>
      </c>
    </row>
    <row r="32" spans="1:6" x14ac:dyDescent="0.2">
      <c r="A32" s="21" t="s">
        <v>451</v>
      </c>
      <c r="B32" s="21" t="s">
        <v>450</v>
      </c>
      <c r="C32" s="21" t="s">
        <v>416</v>
      </c>
      <c r="D32" s="24">
        <v>2131243</v>
      </c>
      <c r="E32" s="22">
        <v>11096.31668</v>
      </c>
      <c r="F32" s="23">
        <v>1.3754345534513199</v>
      </c>
    </row>
    <row r="33" spans="1:6" x14ac:dyDescent="0.2">
      <c r="A33" s="21" t="s">
        <v>453</v>
      </c>
      <c r="B33" s="21" t="s">
        <v>452</v>
      </c>
      <c r="C33" s="21" t="s">
        <v>106</v>
      </c>
      <c r="D33" s="24">
        <v>1710900</v>
      </c>
      <c r="E33" s="22">
        <v>10978.845300000001</v>
      </c>
      <c r="F33" s="23">
        <v>1.3608734878515301</v>
      </c>
    </row>
    <row r="34" spans="1:6" x14ac:dyDescent="0.2">
      <c r="A34" s="21" t="s">
        <v>455</v>
      </c>
      <c r="B34" s="21" t="s">
        <v>454</v>
      </c>
      <c r="C34" s="21" t="s">
        <v>146</v>
      </c>
      <c r="D34" s="24">
        <v>10321744</v>
      </c>
      <c r="E34" s="22">
        <v>10904.92254</v>
      </c>
      <c r="F34" s="23">
        <v>1.35171045462864</v>
      </c>
    </row>
    <row r="35" spans="1:6" x14ac:dyDescent="0.2">
      <c r="A35" s="21" t="s">
        <v>457</v>
      </c>
      <c r="B35" s="21" t="s">
        <v>456</v>
      </c>
      <c r="C35" s="21" t="s">
        <v>146</v>
      </c>
      <c r="D35" s="24">
        <v>1776602</v>
      </c>
      <c r="E35" s="22">
        <v>10775.979429999999</v>
      </c>
      <c r="F35" s="23">
        <v>1.3357274204346801</v>
      </c>
    </row>
    <row r="36" spans="1:6" x14ac:dyDescent="0.2">
      <c r="A36" s="21" t="s">
        <v>459</v>
      </c>
      <c r="B36" s="21" t="s">
        <v>458</v>
      </c>
      <c r="C36" s="21" t="s">
        <v>91</v>
      </c>
      <c r="D36" s="24">
        <v>281704</v>
      </c>
      <c r="E36" s="22">
        <v>10748.27527</v>
      </c>
      <c r="F36" s="23">
        <v>1.3322933747024599</v>
      </c>
    </row>
    <row r="37" spans="1:6" x14ac:dyDescent="0.2">
      <c r="A37" s="21" t="s">
        <v>170</v>
      </c>
      <c r="B37" s="21" t="s">
        <v>169</v>
      </c>
      <c r="C37" s="21" t="s">
        <v>109</v>
      </c>
      <c r="D37" s="24">
        <v>1340117</v>
      </c>
      <c r="E37" s="22">
        <v>10332.97213</v>
      </c>
      <c r="F37" s="23">
        <v>1.2808148250732401</v>
      </c>
    </row>
    <row r="38" spans="1:6" x14ac:dyDescent="0.2">
      <c r="A38" s="21" t="s">
        <v>461</v>
      </c>
      <c r="B38" s="21" t="s">
        <v>460</v>
      </c>
      <c r="C38" s="21" t="s">
        <v>329</v>
      </c>
      <c r="D38" s="24">
        <v>1312102</v>
      </c>
      <c r="E38" s="22">
        <v>9949.6694659999994</v>
      </c>
      <c r="F38" s="23">
        <v>1.2333028673940101</v>
      </c>
    </row>
    <row r="39" spans="1:6" x14ac:dyDescent="0.2">
      <c r="A39" s="21" t="s">
        <v>463</v>
      </c>
      <c r="B39" s="21" t="s">
        <v>462</v>
      </c>
      <c r="C39" s="21" t="s">
        <v>109</v>
      </c>
      <c r="D39" s="24">
        <v>9388074</v>
      </c>
      <c r="E39" s="22">
        <v>9007.8570029999992</v>
      </c>
      <c r="F39" s="23">
        <v>1.11656129973344</v>
      </c>
    </row>
    <row r="40" spans="1:6" x14ac:dyDescent="0.2">
      <c r="A40" s="21" t="s">
        <v>465</v>
      </c>
      <c r="B40" s="21" t="s">
        <v>464</v>
      </c>
      <c r="C40" s="21" t="s">
        <v>185</v>
      </c>
      <c r="D40" s="24">
        <v>1479164</v>
      </c>
      <c r="E40" s="22">
        <v>8954.1192740000006</v>
      </c>
      <c r="F40" s="23">
        <v>1.10990028496412</v>
      </c>
    </row>
    <row r="41" spans="1:6" x14ac:dyDescent="0.2">
      <c r="A41" s="21" t="s">
        <v>467</v>
      </c>
      <c r="B41" s="21" t="s">
        <v>466</v>
      </c>
      <c r="C41" s="21" t="s">
        <v>185</v>
      </c>
      <c r="D41" s="24">
        <v>2172601</v>
      </c>
      <c r="E41" s="22">
        <v>8815.3285579999992</v>
      </c>
      <c r="F41" s="23">
        <v>1.0926965990934101</v>
      </c>
    </row>
    <row r="42" spans="1:6" x14ac:dyDescent="0.2">
      <c r="A42" s="21" t="s">
        <v>469</v>
      </c>
      <c r="B42" s="21" t="s">
        <v>468</v>
      </c>
      <c r="C42" s="21" t="s">
        <v>289</v>
      </c>
      <c r="D42" s="24">
        <v>1799472</v>
      </c>
      <c r="E42" s="22">
        <v>8715.7426319999995</v>
      </c>
      <c r="F42" s="23">
        <v>1.08035250982415</v>
      </c>
    </row>
    <row r="43" spans="1:6" x14ac:dyDescent="0.2">
      <c r="A43" s="21" t="s">
        <v>471</v>
      </c>
      <c r="B43" s="21" t="s">
        <v>470</v>
      </c>
      <c r="C43" s="21" t="s">
        <v>139</v>
      </c>
      <c r="D43" s="24">
        <v>1298727</v>
      </c>
      <c r="E43" s="22">
        <v>8610.5600099999992</v>
      </c>
      <c r="F43" s="23">
        <v>1.0673146868335599</v>
      </c>
    </row>
    <row r="44" spans="1:6" x14ac:dyDescent="0.2">
      <c r="A44" s="21" t="s">
        <v>184</v>
      </c>
      <c r="B44" s="21" t="s">
        <v>183</v>
      </c>
      <c r="C44" s="21" t="s">
        <v>185</v>
      </c>
      <c r="D44" s="24">
        <v>385274</v>
      </c>
      <c r="E44" s="22">
        <v>8558.8619099999996</v>
      </c>
      <c r="F44" s="23">
        <v>1.0609064925526599</v>
      </c>
    </row>
    <row r="45" spans="1:6" x14ac:dyDescent="0.2">
      <c r="A45" s="21" t="s">
        <v>473</v>
      </c>
      <c r="B45" s="21" t="s">
        <v>472</v>
      </c>
      <c r="C45" s="21" t="s">
        <v>158</v>
      </c>
      <c r="D45" s="24">
        <v>498732</v>
      </c>
      <c r="E45" s="22">
        <v>8424.0822119999993</v>
      </c>
      <c r="F45" s="23">
        <v>1.0441999890272999</v>
      </c>
    </row>
    <row r="46" spans="1:6" x14ac:dyDescent="0.2">
      <c r="A46" s="21" t="s">
        <v>271</v>
      </c>
      <c r="B46" s="21" t="s">
        <v>270</v>
      </c>
      <c r="C46" s="21" t="s">
        <v>83</v>
      </c>
      <c r="D46" s="24">
        <v>6708453</v>
      </c>
      <c r="E46" s="22">
        <v>8395.6289300000008</v>
      </c>
      <c r="F46" s="23">
        <v>1.04067308651086</v>
      </c>
    </row>
    <row r="47" spans="1:6" x14ac:dyDescent="0.2">
      <c r="A47" s="21" t="s">
        <v>273</v>
      </c>
      <c r="B47" s="21" t="s">
        <v>272</v>
      </c>
      <c r="C47" s="21" t="s">
        <v>274</v>
      </c>
      <c r="D47" s="24">
        <v>3918888</v>
      </c>
      <c r="E47" s="22">
        <v>8276.6914560000005</v>
      </c>
      <c r="F47" s="23">
        <v>1.0259302924686999</v>
      </c>
    </row>
    <row r="48" spans="1:6" x14ac:dyDescent="0.2">
      <c r="A48" s="21" t="s">
        <v>475</v>
      </c>
      <c r="B48" s="21" t="s">
        <v>474</v>
      </c>
      <c r="C48" s="21" t="s">
        <v>91</v>
      </c>
      <c r="D48" s="24">
        <v>1988022</v>
      </c>
      <c r="E48" s="22">
        <v>7857.6569550000004</v>
      </c>
      <c r="F48" s="23">
        <v>0.97398922514115804</v>
      </c>
    </row>
    <row r="49" spans="1:6" x14ac:dyDescent="0.2">
      <c r="A49" s="21" t="s">
        <v>477</v>
      </c>
      <c r="B49" s="21" t="s">
        <v>476</v>
      </c>
      <c r="C49" s="21" t="s">
        <v>149</v>
      </c>
      <c r="D49" s="24">
        <v>1071467</v>
      </c>
      <c r="E49" s="22">
        <v>7688.8471920000002</v>
      </c>
      <c r="F49" s="23">
        <v>0.95306455367710197</v>
      </c>
    </row>
    <row r="50" spans="1:6" x14ac:dyDescent="0.2">
      <c r="A50" s="21" t="s">
        <v>479</v>
      </c>
      <c r="B50" s="21" t="s">
        <v>478</v>
      </c>
      <c r="C50" s="21" t="s">
        <v>112</v>
      </c>
      <c r="D50" s="24">
        <v>889868</v>
      </c>
      <c r="E50" s="22">
        <v>7528.7282139999998</v>
      </c>
      <c r="F50" s="23">
        <v>0.93321714112069398</v>
      </c>
    </row>
    <row r="51" spans="1:6" x14ac:dyDescent="0.2">
      <c r="A51" s="21" t="s">
        <v>367</v>
      </c>
      <c r="B51" s="21" t="s">
        <v>366</v>
      </c>
      <c r="C51" s="21" t="s">
        <v>88</v>
      </c>
      <c r="D51" s="24">
        <v>1280163</v>
      </c>
      <c r="E51" s="22">
        <v>7501.7551800000001</v>
      </c>
      <c r="F51" s="23">
        <v>0.92987372149372105</v>
      </c>
    </row>
    <row r="52" spans="1:6" x14ac:dyDescent="0.2">
      <c r="A52" s="21" t="s">
        <v>481</v>
      </c>
      <c r="B52" s="21" t="s">
        <v>480</v>
      </c>
      <c r="C52" s="21" t="s">
        <v>136</v>
      </c>
      <c r="D52" s="24">
        <v>688395</v>
      </c>
      <c r="E52" s="22">
        <v>7234.3430550000003</v>
      </c>
      <c r="F52" s="23">
        <v>0.89672687760454295</v>
      </c>
    </row>
    <row r="53" spans="1:6" x14ac:dyDescent="0.2">
      <c r="A53" s="21" t="s">
        <v>483</v>
      </c>
      <c r="B53" s="21" t="s">
        <v>482</v>
      </c>
      <c r="C53" s="21" t="s">
        <v>484</v>
      </c>
      <c r="D53" s="24">
        <v>10743660</v>
      </c>
      <c r="E53" s="22">
        <v>7144.5339000000004</v>
      </c>
      <c r="F53" s="23">
        <v>0.88559465971949403</v>
      </c>
    </row>
    <row r="54" spans="1:6" x14ac:dyDescent="0.2">
      <c r="A54" s="21" t="s">
        <v>486</v>
      </c>
      <c r="B54" s="21" t="s">
        <v>485</v>
      </c>
      <c r="C54" s="21" t="s">
        <v>158</v>
      </c>
      <c r="D54" s="24">
        <v>333239</v>
      </c>
      <c r="E54" s="22">
        <v>6329.3749470000002</v>
      </c>
      <c r="F54" s="23">
        <v>0.78455232082047399</v>
      </c>
    </row>
    <row r="55" spans="1:6" x14ac:dyDescent="0.2">
      <c r="A55" s="21" t="s">
        <v>321</v>
      </c>
      <c r="B55" s="21" t="s">
        <v>320</v>
      </c>
      <c r="C55" s="21" t="s">
        <v>112</v>
      </c>
      <c r="D55" s="24">
        <v>3425963</v>
      </c>
      <c r="E55" s="22">
        <v>6096.5011590000004</v>
      </c>
      <c r="F55" s="23">
        <v>0.75568664729606805</v>
      </c>
    </row>
    <row r="56" spans="1:6" x14ac:dyDescent="0.2">
      <c r="A56" s="21" t="s">
        <v>187</v>
      </c>
      <c r="B56" s="21" t="s">
        <v>186</v>
      </c>
      <c r="C56" s="21" t="s">
        <v>146</v>
      </c>
      <c r="D56" s="24">
        <v>713321</v>
      </c>
      <c r="E56" s="22">
        <v>5858.8620339999998</v>
      </c>
      <c r="F56" s="23">
        <v>0.72623029045235399</v>
      </c>
    </row>
    <row r="57" spans="1:6" x14ac:dyDescent="0.2">
      <c r="A57" s="21" t="s">
        <v>488</v>
      </c>
      <c r="B57" s="21" t="s">
        <v>487</v>
      </c>
      <c r="C57" s="21" t="s">
        <v>289</v>
      </c>
      <c r="D57" s="24">
        <v>495661</v>
      </c>
      <c r="E57" s="22">
        <v>5779.40726</v>
      </c>
      <c r="F57" s="23">
        <v>0.71638154111076002</v>
      </c>
    </row>
    <row r="58" spans="1:6" x14ac:dyDescent="0.2">
      <c r="A58" s="21" t="s">
        <v>373</v>
      </c>
      <c r="B58" s="21" t="s">
        <v>372</v>
      </c>
      <c r="C58" s="21" t="s">
        <v>149</v>
      </c>
      <c r="D58" s="24">
        <v>102764</v>
      </c>
      <c r="E58" s="22">
        <v>5734.7964019999999</v>
      </c>
      <c r="F58" s="23">
        <v>0.71085183992055301</v>
      </c>
    </row>
    <row r="59" spans="1:6" x14ac:dyDescent="0.2">
      <c r="A59" s="21" t="s">
        <v>490</v>
      </c>
      <c r="B59" s="21" t="s">
        <v>489</v>
      </c>
      <c r="C59" s="21" t="s">
        <v>146</v>
      </c>
      <c r="D59" s="24">
        <v>812579</v>
      </c>
      <c r="E59" s="22">
        <v>5584.0428879999999</v>
      </c>
      <c r="F59" s="23">
        <v>0.69216531553687699</v>
      </c>
    </row>
    <row r="60" spans="1:6" x14ac:dyDescent="0.2">
      <c r="A60" s="21" t="s">
        <v>492</v>
      </c>
      <c r="B60" s="21" t="s">
        <v>491</v>
      </c>
      <c r="C60" s="21" t="s">
        <v>274</v>
      </c>
      <c r="D60" s="24">
        <v>1159745</v>
      </c>
      <c r="E60" s="22">
        <v>5560.3974029999999</v>
      </c>
      <c r="F60" s="23">
        <v>0.68923435943315203</v>
      </c>
    </row>
    <row r="61" spans="1:6" x14ac:dyDescent="0.2">
      <c r="A61" s="21" t="s">
        <v>178</v>
      </c>
      <c r="B61" s="21" t="s">
        <v>177</v>
      </c>
      <c r="C61" s="21" t="s">
        <v>179</v>
      </c>
      <c r="D61" s="24">
        <v>414278</v>
      </c>
      <c r="E61" s="22">
        <v>5390.378197</v>
      </c>
      <c r="F61" s="23">
        <v>0.668159772484471</v>
      </c>
    </row>
    <row r="62" spans="1:6" x14ac:dyDescent="0.2">
      <c r="A62" s="21" t="s">
        <v>494</v>
      </c>
      <c r="B62" s="21" t="s">
        <v>493</v>
      </c>
      <c r="C62" s="21" t="s">
        <v>139</v>
      </c>
      <c r="D62" s="24">
        <v>3097798</v>
      </c>
      <c r="E62" s="22">
        <v>5318.9191659999997</v>
      </c>
      <c r="F62" s="23">
        <v>0.65930212870699101</v>
      </c>
    </row>
    <row r="63" spans="1:6" x14ac:dyDescent="0.2">
      <c r="A63" s="21" t="s">
        <v>496</v>
      </c>
      <c r="B63" s="21" t="s">
        <v>495</v>
      </c>
      <c r="C63" s="21" t="s">
        <v>112</v>
      </c>
      <c r="D63" s="24">
        <v>912544</v>
      </c>
      <c r="E63" s="22">
        <v>5150.3983360000002</v>
      </c>
      <c r="F63" s="23">
        <v>0.638413271688691</v>
      </c>
    </row>
    <row r="64" spans="1:6" x14ac:dyDescent="0.2">
      <c r="A64" s="21" t="s">
        <v>498</v>
      </c>
      <c r="B64" s="21" t="s">
        <v>497</v>
      </c>
      <c r="C64" s="21" t="s">
        <v>106</v>
      </c>
      <c r="D64" s="24">
        <v>1337700</v>
      </c>
      <c r="E64" s="22">
        <v>4710.7105499999998</v>
      </c>
      <c r="F64" s="23">
        <v>0.58391214387887203</v>
      </c>
    </row>
    <row r="65" spans="1:6" x14ac:dyDescent="0.2">
      <c r="A65" s="21" t="s">
        <v>500</v>
      </c>
      <c r="B65" s="21" t="s">
        <v>499</v>
      </c>
      <c r="C65" s="21" t="s">
        <v>286</v>
      </c>
      <c r="D65" s="24">
        <v>2464730</v>
      </c>
      <c r="E65" s="22">
        <v>4703.9372050000002</v>
      </c>
      <c r="F65" s="23">
        <v>0.58307255962545601</v>
      </c>
    </row>
    <row r="66" spans="1:6" x14ac:dyDescent="0.2">
      <c r="A66" s="21" t="s">
        <v>357</v>
      </c>
      <c r="B66" s="21" t="s">
        <v>356</v>
      </c>
      <c r="C66" s="21" t="s">
        <v>88</v>
      </c>
      <c r="D66" s="24">
        <v>1242839</v>
      </c>
      <c r="E66" s="22">
        <v>4594.154364</v>
      </c>
      <c r="F66" s="23">
        <v>0.56946452037765605</v>
      </c>
    </row>
    <row r="67" spans="1:6" x14ac:dyDescent="0.2">
      <c r="A67" s="21" t="s">
        <v>167</v>
      </c>
      <c r="B67" s="21" t="s">
        <v>166</v>
      </c>
      <c r="C67" s="21" t="s">
        <v>168</v>
      </c>
      <c r="D67" s="24">
        <v>600000</v>
      </c>
      <c r="E67" s="22">
        <v>3635.7</v>
      </c>
      <c r="F67" s="23">
        <v>0.45066011994738597</v>
      </c>
    </row>
    <row r="68" spans="1:6" x14ac:dyDescent="0.2">
      <c r="A68" s="21" t="s">
        <v>502</v>
      </c>
      <c r="B68" s="21" t="s">
        <v>501</v>
      </c>
      <c r="C68" s="21" t="s">
        <v>503</v>
      </c>
      <c r="D68" s="24">
        <v>90597</v>
      </c>
      <c r="E68" s="22">
        <v>3484.7683069999998</v>
      </c>
      <c r="F68" s="23">
        <v>0.431951509536394</v>
      </c>
    </row>
    <row r="69" spans="1:6" x14ac:dyDescent="0.2">
      <c r="A69" s="21" t="s">
        <v>505</v>
      </c>
      <c r="B69" s="21" t="s">
        <v>504</v>
      </c>
      <c r="C69" s="21" t="s">
        <v>99</v>
      </c>
      <c r="D69" s="24">
        <v>731119</v>
      </c>
      <c r="E69" s="22">
        <v>3328.053688</v>
      </c>
      <c r="F69" s="23">
        <v>0.41252608142184999</v>
      </c>
    </row>
    <row r="70" spans="1:6" x14ac:dyDescent="0.2">
      <c r="A70" s="21" t="s">
        <v>507</v>
      </c>
      <c r="B70" s="21" t="s">
        <v>506</v>
      </c>
      <c r="C70" s="21" t="s">
        <v>347</v>
      </c>
      <c r="D70" s="24">
        <v>324891</v>
      </c>
      <c r="E70" s="22">
        <v>2922.2321000000002</v>
      </c>
      <c r="F70" s="23">
        <v>0.36222280955527097</v>
      </c>
    </row>
    <row r="71" spans="1:6" x14ac:dyDescent="0.2">
      <c r="A71" s="21" t="s">
        <v>193</v>
      </c>
      <c r="B71" s="21" t="s">
        <v>192</v>
      </c>
      <c r="C71" s="21" t="s">
        <v>194</v>
      </c>
      <c r="D71" s="24">
        <v>303744</v>
      </c>
      <c r="E71" s="22">
        <v>2913.360576</v>
      </c>
      <c r="F71" s="23">
        <v>0.36112314729767198</v>
      </c>
    </row>
    <row r="72" spans="1:6" x14ac:dyDescent="0.2">
      <c r="A72" s="21" t="s">
        <v>375</v>
      </c>
      <c r="B72" s="21" t="s">
        <v>374</v>
      </c>
      <c r="C72" s="21" t="s">
        <v>185</v>
      </c>
      <c r="D72" s="24">
        <v>2000000</v>
      </c>
      <c r="E72" s="22">
        <v>2692</v>
      </c>
      <c r="F72" s="23">
        <v>0.33368458423367198</v>
      </c>
    </row>
    <row r="73" spans="1:6" x14ac:dyDescent="0.2">
      <c r="A73" s="21" t="s">
        <v>509</v>
      </c>
      <c r="B73" s="21" t="s">
        <v>508</v>
      </c>
      <c r="C73" s="21" t="s">
        <v>146</v>
      </c>
      <c r="D73" s="24">
        <v>292158</v>
      </c>
      <c r="E73" s="22">
        <v>2477.7919980000001</v>
      </c>
      <c r="F73" s="23">
        <v>0.30713261243319101</v>
      </c>
    </row>
    <row r="74" spans="1:6" x14ac:dyDescent="0.2">
      <c r="A74" s="21" t="s">
        <v>511</v>
      </c>
      <c r="B74" s="21" t="s">
        <v>510</v>
      </c>
      <c r="C74" s="21" t="s">
        <v>91</v>
      </c>
      <c r="D74" s="24">
        <v>3063159</v>
      </c>
      <c r="E74" s="22">
        <v>2315.748204</v>
      </c>
      <c r="F74" s="23">
        <v>0.28704661093670603</v>
      </c>
    </row>
    <row r="75" spans="1:6" x14ac:dyDescent="0.2">
      <c r="A75" s="21" t="s">
        <v>359</v>
      </c>
      <c r="B75" s="21" t="s">
        <v>358</v>
      </c>
      <c r="C75" s="21" t="s">
        <v>88</v>
      </c>
      <c r="D75" s="24">
        <v>650000</v>
      </c>
      <c r="E75" s="22">
        <v>2232.75</v>
      </c>
      <c r="F75" s="23">
        <v>0.276758638725012</v>
      </c>
    </row>
    <row r="76" spans="1:6" x14ac:dyDescent="0.2">
      <c r="A76" s="21" t="s">
        <v>513</v>
      </c>
      <c r="B76" s="21" t="s">
        <v>512</v>
      </c>
      <c r="C76" s="21" t="s">
        <v>286</v>
      </c>
      <c r="D76" s="24">
        <v>17496730</v>
      </c>
      <c r="E76" s="22">
        <v>1942.1370300000001</v>
      </c>
      <c r="F76" s="23">
        <v>0.24073595370741799</v>
      </c>
    </row>
    <row r="77" spans="1:6" x14ac:dyDescent="0.2">
      <c r="A77" s="21" t="s">
        <v>515</v>
      </c>
      <c r="B77" s="21" t="s">
        <v>514</v>
      </c>
      <c r="C77" s="21" t="s">
        <v>182</v>
      </c>
      <c r="D77" s="24">
        <v>220481</v>
      </c>
      <c r="E77" s="22">
        <v>1896.467322</v>
      </c>
      <c r="F77" s="23">
        <v>0.235075003660593</v>
      </c>
    </row>
    <row r="78" spans="1:6" x14ac:dyDescent="0.2">
      <c r="A78" s="21" t="s">
        <v>517</v>
      </c>
      <c r="B78" s="21" t="s">
        <v>516</v>
      </c>
      <c r="C78" s="21" t="s">
        <v>237</v>
      </c>
      <c r="D78" s="24">
        <v>1000000</v>
      </c>
      <c r="E78" s="22">
        <v>1815.5</v>
      </c>
      <c r="F78" s="23">
        <v>0.22503876771033901</v>
      </c>
    </row>
    <row r="79" spans="1:6" x14ac:dyDescent="0.2">
      <c r="A79" s="21" t="s">
        <v>518</v>
      </c>
      <c r="B79" s="21" t="s">
        <v>812</v>
      </c>
      <c r="C79" s="21" t="s">
        <v>286</v>
      </c>
      <c r="D79" s="24">
        <v>1892146</v>
      </c>
      <c r="E79" s="22">
        <v>1683.0638670000001</v>
      </c>
      <c r="F79" s="23">
        <v>0.20862275880334799</v>
      </c>
    </row>
    <row r="80" spans="1:6" x14ac:dyDescent="0.2">
      <c r="A80" s="21" t="s">
        <v>520</v>
      </c>
      <c r="B80" s="21" t="s">
        <v>519</v>
      </c>
      <c r="C80" s="21" t="s">
        <v>146</v>
      </c>
      <c r="D80" s="24">
        <v>518764</v>
      </c>
      <c r="E80" s="22">
        <v>1577.3019420000001</v>
      </c>
      <c r="F80" s="23">
        <v>0.195513128799121</v>
      </c>
    </row>
    <row r="81" spans="1:9" x14ac:dyDescent="0.2">
      <c r="A81" s="21" t="s">
        <v>522</v>
      </c>
      <c r="B81" s="21" t="s">
        <v>521</v>
      </c>
      <c r="C81" s="21" t="s">
        <v>179</v>
      </c>
      <c r="D81" s="24">
        <v>242660</v>
      </c>
      <c r="E81" s="22">
        <v>1437.39651</v>
      </c>
      <c r="F81" s="23">
        <v>0.17817126924898999</v>
      </c>
    </row>
    <row r="82" spans="1:9" x14ac:dyDescent="0.2">
      <c r="A82" s="21" t="s">
        <v>381</v>
      </c>
      <c r="B82" s="21" t="s">
        <v>380</v>
      </c>
      <c r="C82" s="21" t="s">
        <v>185</v>
      </c>
      <c r="D82" s="24">
        <v>2000000</v>
      </c>
      <c r="E82" s="22">
        <v>1360</v>
      </c>
      <c r="F82" s="23">
        <v>0.16857765028149899</v>
      </c>
    </row>
    <row r="83" spans="1:9" x14ac:dyDescent="0.2">
      <c r="A83" s="21" t="s">
        <v>524</v>
      </c>
      <c r="B83" s="21" t="s">
        <v>523</v>
      </c>
      <c r="C83" s="21" t="s">
        <v>112</v>
      </c>
      <c r="D83" s="24">
        <v>314268</v>
      </c>
      <c r="E83" s="22">
        <v>1338.3102779999999</v>
      </c>
      <c r="F83" s="23">
        <v>0.16588911912707299</v>
      </c>
    </row>
    <row r="84" spans="1:9" x14ac:dyDescent="0.2">
      <c r="A84" s="21" t="s">
        <v>526</v>
      </c>
      <c r="B84" s="21" t="s">
        <v>525</v>
      </c>
      <c r="C84" s="21" t="s">
        <v>298</v>
      </c>
      <c r="D84" s="24">
        <v>273600</v>
      </c>
      <c r="E84" s="22">
        <v>1139.1335999999999</v>
      </c>
      <c r="F84" s="23">
        <v>0.141200342385812</v>
      </c>
    </row>
    <row r="85" spans="1:9" x14ac:dyDescent="0.2">
      <c r="A85" s="21" t="s">
        <v>527</v>
      </c>
      <c r="B85" s="21" t="s">
        <v>811</v>
      </c>
      <c r="C85" s="21" t="s">
        <v>298</v>
      </c>
      <c r="D85" s="24">
        <v>1799472</v>
      </c>
      <c r="E85" s="22">
        <v>476.86007999999998</v>
      </c>
      <c r="F85" s="23">
        <v>5.9108788087829003E-2</v>
      </c>
    </row>
    <row r="86" spans="1:9" x14ac:dyDescent="0.2">
      <c r="A86" s="21" t="s">
        <v>529</v>
      </c>
      <c r="B86" s="21" t="s">
        <v>528</v>
      </c>
      <c r="C86" s="21" t="s">
        <v>112</v>
      </c>
      <c r="D86" s="24">
        <v>6738</v>
      </c>
      <c r="E86" s="22">
        <v>41.792445000000001</v>
      </c>
      <c r="F86" s="23">
        <v>5.1803471894255604E-3</v>
      </c>
    </row>
    <row r="87" spans="1:9" x14ac:dyDescent="0.2">
      <c r="A87" s="20" t="s">
        <v>26</v>
      </c>
      <c r="B87" s="20"/>
      <c r="C87" s="20"/>
      <c r="D87" s="20"/>
      <c r="E87" s="25">
        <f>SUM(E7:E86)</f>
        <v>743476.2562749997</v>
      </c>
      <c r="F87" s="26">
        <f>SUM(F7:F86)</f>
        <v>92.156970825680048</v>
      </c>
      <c r="G87" s="14"/>
      <c r="H87" s="14"/>
      <c r="I87" s="14"/>
    </row>
    <row r="88" spans="1:9" x14ac:dyDescent="0.2">
      <c r="A88" s="21"/>
      <c r="B88" s="21"/>
      <c r="C88" s="21"/>
      <c r="D88" s="21"/>
      <c r="E88" s="22"/>
      <c r="F88" s="23"/>
    </row>
    <row r="89" spans="1:9" x14ac:dyDescent="0.2">
      <c r="A89" s="20" t="s">
        <v>29</v>
      </c>
      <c r="B89" s="20"/>
      <c r="C89" s="20"/>
      <c r="D89" s="20"/>
      <c r="E89" s="25">
        <f>E87</f>
        <v>743476.2562749997</v>
      </c>
      <c r="F89" s="26">
        <f>F87</f>
        <v>92.156970825680048</v>
      </c>
      <c r="G89" s="14"/>
      <c r="H89" s="14"/>
      <c r="I89" s="14"/>
    </row>
    <row r="90" spans="1:9" x14ac:dyDescent="0.2">
      <c r="A90" s="20"/>
      <c r="B90" s="20"/>
      <c r="C90" s="20"/>
      <c r="D90" s="20"/>
      <c r="E90" s="25"/>
      <c r="F90" s="26"/>
      <c r="G90" s="14"/>
      <c r="H90" s="14"/>
      <c r="I90" s="14"/>
    </row>
    <row r="91" spans="1:9" x14ac:dyDescent="0.2">
      <c r="A91" s="20" t="s">
        <v>31</v>
      </c>
      <c r="B91" s="20"/>
      <c r="C91" s="20"/>
      <c r="D91" s="20"/>
      <c r="E91" s="25">
        <f>E93-(E87)</f>
        <v>63273.628854500246</v>
      </c>
      <c r="F91" s="26">
        <f>F93-(F87)</f>
        <v>7.8430291743199518</v>
      </c>
      <c r="G91" s="14"/>
      <c r="H91" s="14"/>
      <c r="I91" s="14"/>
    </row>
    <row r="92" spans="1:9" x14ac:dyDescent="0.2">
      <c r="A92" s="20"/>
      <c r="B92" s="20"/>
      <c r="C92" s="20"/>
      <c r="D92" s="20"/>
      <c r="E92" s="25"/>
      <c r="F92" s="26"/>
      <c r="G92" s="14"/>
      <c r="H92" s="14"/>
      <c r="I92" s="14"/>
    </row>
    <row r="93" spans="1:9" x14ac:dyDescent="0.2">
      <c r="A93" s="27" t="s">
        <v>30</v>
      </c>
      <c r="B93" s="27"/>
      <c r="C93" s="27"/>
      <c r="D93" s="27"/>
      <c r="E93" s="28">
        <v>806749.88512949995</v>
      </c>
      <c r="F93" s="29">
        <v>100</v>
      </c>
      <c r="G93" s="14"/>
      <c r="H93" s="14"/>
      <c r="I93" s="14"/>
    </row>
    <row r="95" spans="1:9" x14ac:dyDescent="0.2">
      <c r="A95" s="56" t="s">
        <v>813</v>
      </c>
    </row>
    <row r="97" spans="1:4" x14ac:dyDescent="0.2">
      <c r="A97" s="14" t="s">
        <v>34</v>
      </c>
    </row>
    <row r="98" spans="1:4" x14ac:dyDescent="0.2">
      <c r="A98" s="14" t="s">
        <v>35</v>
      </c>
    </row>
    <row r="99" spans="1:4" x14ac:dyDescent="0.2">
      <c r="A99" s="14" t="s">
        <v>36</v>
      </c>
      <c r="B99" s="14"/>
      <c r="C99" s="30" t="s">
        <v>38</v>
      </c>
      <c r="D99" s="14" t="s">
        <v>37</v>
      </c>
    </row>
    <row r="100" spans="1:4" x14ac:dyDescent="0.2">
      <c r="A100" s="7" t="s">
        <v>71</v>
      </c>
      <c r="C100" s="31">
        <v>97.274100000000004</v>
      </c>
      <c r="D100" s="31">
        <v>106.4755</v>
      </c>
    </row>
    <row r="101" spans="1:4" x14ac:dyDescent="0.2">
      <c r="A101" s="7" t="s">
        <v>73</v>
      </c>
      <c r="C101" s="31">
        <v>35.643999999999998</v>
      </c>
      <c r="D101" s="31">
        <v>35.760399999999997</v>
      </c>
    </row>
    <row r="102" spans="1:4" x14ac:dyDescent="0.2">
      <c r="A102" s="7" t="s">
        <v>72</v>
      </c>
      <c r="C102" s="31">
        <v>107.6738</v>
      </c>
      <c r="D102" s="31">
        <v>118.3712</v>
      </c>
    </row>
    <row r="103" spans="1:4" x14ac:dyDescent="0.2">
      <c r="A103" s="7" t="s">
        <v>74</v>
      </c>
      <c r="C103" s="31">
        <v>41.348100000000002</v>
      </c>
      <c r="D103" s="31">
        <v>41.648800000000001</v>
      </c>
    </row>
    <row r="105" spans="1:4" x14ac:dyDescent="0.2">
      <c r="A105" s="14" t="s">
        <v>40</v>
      </c>
    </row>
    <row r="106" spans="1:4" x14ac:dyDescent="0.2">
      <c r="A106" s="81" t="s">
        <v>58</v>
      </c>
      <c r="B106" s="82"/>
      <c r="C106" s="34" t="s">
        <v>59</v>
      </c>
    </row>
    <row r="107" spans="1:4" x14ac:dyDescent="0.2">
      <c r="A107" s="77" t="s">
        <v>73</v>
      </c>
      <c r="B107" s="78"/>
      <c r="C107" s="35">
        <v>3</v>
      </c>
    </row>
    <row r="108" spans="1:4" x14ac:dyDescent="0.2">
      <c r="A108" s="77" t="s">
        <v>74</v>
      </c>
      <c r="B108" s="78"/>
      <c r="C108" s="35">
        <v>3.5</v>
      </c>
    </row>
    <row r="109" spans="1:4" x14ac:dyDescent="0.2">
      <c r="A109" s="7" t="s">
        <v>60</v>
      </c>
    </row>
    <row r="110" spans="1:4" x14ac:dyDescent="0.2">
      <c r="A110" s="7" t="s">
        <v>39</v>
      </c>
    </row>
    <row r="112" spans="1:4" x14ac:dyDescent="0.2">
      <c r="A112" s="14" t="s">
        <v>233</v>
      </c>
      <c r="D112" s="49">
        <v>8.2323106760259404E-2</v>
      </c>
    </row>
    <row r="113" spans="1:4" x14ac:dyDescent="0.2">
      <c r="A113" s="14"/>
      <c r="D113" s="49"/>
    </row>
    <row r="114" spans="1:4" x14ac:dyDescent="0.2">
      <c r="A114" s="14" t="s">
        <v>814</v>
      </c>
      <c r="D114" s="30" t="s">
        <v>41</v>
      </c>
    </row>
    <row r="115" spans="1:4" x14ac:dyDescent="0.2">
      <c r="A115" s="7" t="s">
        <v>815</v>
      </c>
    </row>
    <row r="116" spans="1:4" x14ac:dyDescent="0.2">
      <c r="A116" s="50" t="s">
        <v>816</v>
      </c>
    </row>
    <row r="118" spans="1:4" x14ac:dyDescent="0.2">
      <c r="A118" s="14" t="s">
        <v>793</v>
      </c>
    </row>
    <row r="119" spans="1:4" x14ac:dyDescent="0.2">
      <c r="A119" s="50"/>
    </row>
    <row r="120" spans="1:4" x14ac:dyDescent="0.2">
      <c r="A120" s="51" t="s">
        <v>785</v>
      </c>
    </row>
    <row r="121" spans="1:4" x14ac:dyDescent="0.2">
      <c r="A121" s="52"/>
    </row>
    <row r="122" spans="1:4" x14ac:dyDescent="0.2">
      <c r="A122" s="53"/>
    </row>
    <row r="123" spans="1:4" x14ac:dyDescent="0.2">
      <c r="A123" s="53"/>
    </row>
    <row r="124" spans="1:4" x14ac:dyDescent="0.2">
      <c r="A124" s="53"/>
    </row>
    <row r="125" spans="1:4" x14ac:dyDescent="0.2">
      <c r="A125" s="53"/>
    </row>
    <row r="126" spans="1:4" x14ac:dyDescent="0.2">
      <c r="A126" s="53"/>
    </row>
    <row r="127" spans="1:4" x14ac:dyDescent="0.2">
      <c r="A127" s="53"/>
    </row>
    <row r="128" spans="1:4"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1" t="s">
        <v>794</v>
      </c>
    </row>
    <row r="135" spans="1:1" x14ac:dyDescent="0.2">
      <c r="A135" s="53"/>
    </row>
    <row r="136" spans="1:1" x14ac:dyDescent="0.2">
      <c r="A136" s="51" t="s">
        <v>786</v>
      </c>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3"/>
    </row>
    <row r="143" spans="1:1" x14ac:dyDescent="0.2">
      <c r="A143" s="53"/>
    </row>
    <row r="144" spans="1:1" x14ac:dyDescent="0.2">
      <c r="A144" s="53"/>
    </row>
    <row r="145" spans="1:1" x14ac:dyDescent="0.2">
      <c r="A145" s="53"/>
    </row>
    <row r="146" spans="1:1" x14ac:dyDescent="0.2">
      <c r="A146" s="53"/>
    </row>
    <row r="147" spans="1:1" x14ac:dyDescent="0.2">
      <c r="A147" s="53"/>
    </row>
    <row r="148" spans="1:1" x14ac:dyDescent="0.2">
      <c r="A148" s="53"/>
    </row>
  </sheetData>
  <mergeCells count="4">
    <mergeCell ref="A1:F1"/>
    <mergeCell ref="A106:B106"/>
    <mergeCell ref="A107:B107"/>
    <mergeCell ref="A108:B108"/>
  </mergeCells>
  <conditionalFormatting sqref="F2:F3">
    <cfRule type="cellIs" dxfId="51" priority="2" stopIfTrue="1" operator="between">
      <formula>0.009</formula>
      <formula>-0.009</formula>
    </cfRule>
  </conditionalFormatting>
  <conditionalFormatting sqref="F5:F65538">
    <cfRule type="cellIs" dxfId="50" priority="1" stopIfTrue="1" operator="between">
      <formula>0.009</formula>
      <formula>-0.009</formula>
    </cfRule>
  </conditionalFormatting>
  <hyperlinks>
    <hyperlink ref="A119" r:id="rId1" tooltip="https://www.franklintempletonindia.com/downloadsServlet/pdf/product-labels-jg9o5k7l" display="https://www.franklintempletonindia.com/downloadsServlet/pdf/product-labels-jg9o5k7l" xr:uid="{00000000-0004-0000-0F00-000000000000}"/>
    <hyperlink ref="A116" r:id="rId2" tooltip="https://www.franklintempletonindia.com/investor/reports" xr:uid="{00000000-0004-0000-0F00-000001000000}"/>
  </hyperlinks>
  <pageMargins left="0.7" right="0.7" top="0.75" bottom="0.75" header="0.3" footer="0.3"/>
  <pageSetup paperSize="9" orientation="portrait" r:id="rId3"/>
  <headerFooter>
    <oddFooter>&amp;C&amp;1#&amp;"Calibri"&amp;10&amp;K000000PUBLIC</oddFooter>
    <evenFooter>&amp;LPUBLIC</evenFooter>
    <firstFooter>&amp;LPUBLIC</firstFooter>
  </headerFooter>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37"/>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5703125" style="7" bestFit="1" customWidth="1"/>
    <col min="5" max="5" width="23.5703125" style="10" customWidth="1"/>
    <col min="6" max="6" width="14.7109375" style="11" bestFit="1" customWidth="1"/>
    <col min="7" max="16384" width="9.140625" style="7"/>
  </cols>
  <sheetData>
    <row r="1" spans="1:6" s="1" customFormat="1" ht="15" x14ac:dyDescent="0.2">
      <c r="A1" s="79" t="s">
        <v>15</v>
      </c>
      <c r="B1" s="80"/>
      <c r="C1" s="80"/>
      <c r="D1" s="80"/>
      <c r="E1" s="80"/>
      <c r="F1" s="80"/>
    </row>
    <row r="2" spans="1:6" s="1" customFormat="1" ht="12" x14ac:dyDescent="0.2">
      <c r="E2" s="5"/>
      <c r="F2" s="9"/>
    </row>
    <row r="3" spans="1:6" s="1" customFormat="1" ht="12" x14ac:dyDescent="0.2">
      <c r="A3" s="8" t="s">
        <v>7</v>
      </c>
      <c r="B3" s="2"/>
      <c r="C3" s="3"/>
      <c r="D3" s="3"/>
      <c r="E3" s="4"/>
      <c r="F3" s="9"/>
    </row>
    <row r="4" spans="1:6" s="1" customFormat="1" ht="38.25" customHeight="1" x14ac:dyDescent="0.2">
      <c r="A4" s="6" t="s">
        <v>2</v>
      </c>
      <c r="B4" s="6" t="s">
        <v>0</v>
      </c>
      <c r="C4" s="13" t="s">
        <v>305</v>
      </c>
      <c r="D4" s="13" t="s">
        <v>1</v>
      </c>
      <c r="E4" s="54" t="s">
        <v>6</v>
      </c>
      <c r="F4" s="12" t="s">
        <v>3</v>
      </c>
    </row>
    <row r="5" spans="1:6" x14ac:dyDescent="0.2">
      <c r="A5" s="16" t="s">
        <v>80</v>
      </c>
      <c r="B5" s="17"/>
      <c r="C5" s="17"/>
      <c r="D5" s="17"/>
      <c r="E5" s="18"/>
      <c r="F5" s="19"/>
    </row>
    <row r="6" spans="1:6" x14ac:dyDescent="0.2">
      <c r="A6" s="20" t="s">
        <v>25</v>
      </c>
      <c r="B6" s="21"/>
      <c r="C6" s="21"/>
      <c r="D6" s="21"/>
      <c r="E6" s="22"/>
      <c r="F6" s="23"/>
    </row>
    <row r="7" spans="1:6" x14ac:dyDescent="0.2">
      <c r="A7" s="21" t="s">
        <v>85</v>
      </c>
      <c r="B7" s="21" t="s">
        <v>84</v>
      </c>
      <c r="C7" s="21" t="s">
        <v>83</v>
      </c>
      <c r="D7" s="24">
        <v>2785566</v>
      </c>
      <c r="E7" s="22">
        <v>26439.199690000001</v>
      </c>
      <c r="F7" s="23">
        <v>3.3245632349086001</v>
      </c>
    </row>
    <row r="8" spans="1:6" x14ac:dyDescent="0.2">
      <c r="A8" s="21" t="s">
        <v>531</v>
      </c>
      <c r="B8" s="21" t="s">
        <v>530</v>
      </c>
      <c r="C8" s="21" t="s">
        <v>83</v>
      </c>
      <c r="D8" s="24">
        <v>21069927</v>
      </c>
      <c r="E8" s="22">
        <v>26390.083569999999</v>
      </c>
      <c r="F8" s="23">
        <v>3.31838719143119</v>
      </c>
    </row>
    <row r="9" spans="1:6" x14ac:dyDescent="0.2">
      <c r="A9" s="21" t="s">
        <v>533</v>
      </c>
      <c r="B9" s="21" t="s">
        <v>532</v>
      </c>
      <c r="C9" s="21" t="s">
        <v>274</v>
      </c>
      <c r="D9" s="24">
        <v>5944174</v>
      </c>
      <c r="E9" s="22">
        <v>23229.831989999999</v>
      </c>
      <c r="F9" s="23">
        <v>2.92100541213687</v>
      </c>
    </row>
    <row r="10" spans="1:6" x14ac:dyDescent="0.2">
      <c r="A10" s="21" t="s">
        <v>418</v>
      </c>
      <c r="B10" s="21" t="s">
        <v>417</v>
      </c>
      <c r="C10" s="21" t="s">
        <v>289</v>
      </c>
      <c r="D10" s="24">
        <v>1050123</v>
      </c>
      <c r="E10" s="22">
        <v>21777.450769999999</v>
      </c>
      <c r="F10" s="23">
        <v>2.7383775995064501</v>
      </c>
    </row>
    <row r="11" spans="1:6" x14ac:dyDescent="0.2">
      <c r="A11" s="21" t="s">
        <v>413</v>
      </c>
      <c r="B11" s="21" t="s">
        <v>412</v>
      </c>
      <c r="C11" s="21" t="s">
        <v>83</v>
      </c>
      <c r="D11" s="24">
        <v>23580355</v>
      </c>
      <c r="E11" s="22">
        <v>20373.426719999999</v>
      </c>
      <c r="F11" s="23">
        <v>2.5618303971596701</v>
      </c>
    </row>
    <row r="12" spans="1:6" x14ac:dyDescent="0.2">
      <c r="A12" s="21" t="s">
        <v>535</v>
      </c>
      <c r="B12" s="21" t="s">
        <v>534</v>
      </c>
      <c r="C12" s="21" t="s">
        <v>274</v>
      </c>
      <c r="D12" s="24">
        <v>1798493</v>
      </c>
      <c r="E12" s="22">
        <v>20293.295770000001</v>
      </c>
      <c r="F12" s="23">
        <v>2.5517544336860398</v>
      </c>
    </row>
    <row r="13" spans="1:6" x14ac:dyDescent="0.2">
      <c r="A13" s="21" t="s">
        <v>82</v>
      </c>
      <c r="B13" s="21" t="s">
        <v>81</v>
      </c>
      <c r="C13" s="21" t="s">
        <v>83</v>
      </c>
      <c r="D13" s="24">
        <v>1223175</v>
      </c>
      <c r="E13" s="22">
        <v>19703.514490000001</v>
      </c>
      <c r="F13" s="23">
        <v>2.4775931435140501</v>
      </c>
    </row>
    <row r="14" spans="1:6" x14ac:dyDescent="0.2">
      <c r="A14" s="21" t="s">
        <v>537</v>
      </c>
      <c r="B14" s="21" t="s">
        <v>536</v>
      </c>
      <c r="C14" s="21" t="s">
        <v>301</v>
      </c>
      <c r="D14" s="24">
        <v>1986228</v>
      </c>
      <c r="E14" s="22">
        <v>19064.80946</v>
      </c>
      <c r="F14" s="23">
        <v>2.3972799991834202</v>
      </c>
    </row>
    <row r="15" spans="1:6" x14ac:dyDescent="0.2">
      <c r="A15" s="21" t="s">
        <v>539</v>
      </c>
      <c r="B15" s="21" t="s">
        <v>538</v>
      </c>
      <c r="C15" s="21" t="s">
        <v>149</v>
      </c>
      <c r="D15" s="24">
        <v>1133937</v>
      </c>
      <c r="E15" s="22">
        <v>17694.519919999999</v>
      </c>
      <c r="F15" s="23">
        <v>2.2249746995042199</v>
      </c>
    </row>
    <row r="16" spans="1:6" x14ac:dyDescent="0.2">
      <c r="A16" s="21" t="s">
        <v>145</v>
      </c>
      <c r="B16" s="21" t="s">
        <v>144</v>
      </c>
      <c r="C16" s="21" t="s">
        <v>146</v>
      </c>
      <c r="D16" s="24">
        <v>6391052</v>
      </c>
      <c r="E16" s="22">
        <v>17562.6109</v>
      </c>
      <c r="F16" s="23">
        <v>2.20838796906658</v>
      </c>
    </row>
    <row r="17" spans="1:6" x14ac:dyDescent="0.2">
      <c r="A17" s="21" t="s">
        <v>365</v>
      </c>
      <c r="B17" s="21" t="s">
        <v>364</v>
      </c>
      <c r="C17" s="21" t="s">
        <v>88</v>
      </c>
      <c r="D17" s="24">
        <v>862190</v>
      </c>
      <c r="E17" s="22">
        <v>16785.546020000002</v>
      </c>
      <c r="F17" s="23">
        <v>2.1106769429584902</v>
      </c>
    </row>
    <row r="18" spans="1:6" x14ac:dyDescent="0.2">
      <c r="A18" s="21" t="s">
        <v>256</v>
      </c>
      <c r="B18" s="21" t="s">
        <v>255</v>
      </c>
      <c r="C18" s="21" t="s">
        <v>158</v>
      </c>
      <c r="D18" s="24">
        <v>14617750</v>
      </c>
      <c r="E18" s="22">
        <v>16393.806629999999</v>
      </c>
      <c r="F18" s="23">
        <v>2.0614181760922601</v>
      </c>
    </row>
    <row r="19" spans="1:6" x14ac:dyDescent="0.2">
      <c r="A19" s="21" t="s">
        <v>541</v>
      </c>
      <c r="B19" s="21" t="s">
        <v>540</v>
      </c>
      <c r="C19" s="21" t="s">
        <v>112</v>
      </c>
      <c r="D19" s="24">
        <v>892366</v>
      </c>
      <c r="E19" s="22">
        <v>15704.749229999999</v>
      </c>
      <c r="F19" s="23">
        <v>1.9747735376144799</v>
      </c>
    </row>
    <row r="20" spans="1:6" x14ac:dyDescent="0.2">
      <c r="A20" s="21" t="s">
        <v>379</v>
      </c>
      <c r="B20" s="21" t="s">
        <v>378</v>
      </c>
      <c r="C20" s="21" t="s">
        <v>88</v>
      </c>
      <c r="D20" s="24">
        <v>294995</v>
      </c>
      <c r="E20" s="22">
        <v>15158.023080000001</v>
      </c>
      <c r="F20" s="23">
        <v>1.9060261595105801</v>
      </c>
    </row>
    <row r="21" spans="1:6" x14ac:dyDescent="0.2">
      <c r="A21" s="21" t="s">
        <v>258</v>
      </c>
      <c r="B21" s="21" t="s">
        <v>257</v>
      </c>
      <c r="C21" s="21" t="s">
        <v>115</v>
      </c>
      <c r="D21" s="24">
        <v>3651225</v>
      </c>
      <c r="E21" s="22">
        <v>14300.022709999999</v>
      </c>
      <c r="F21" s="23">
        <v>1.79813800407905</v>
      </c>
    </row>
    <row r="22" spans="1:6" x14ac:dyDescent="0.2">
      <c r="A22" s="21" t="s">
        <v>543</v>
      </c>
      <c r="B22" s="21" t="s">
        <v>542</v>
      </c>
      <c r="C22" s="21" t="s">
        <v>503</v>
      </c>
      <c r="D22" s="24">
        <v>3620695</v>
      </c>
      <c r="E22" s="22">
        <v>14223.900310000001</v>
      </c>
      <c r="F22" s="23">
        <v>1.7885660905809</v>
      </c>
    </row>
    <row r="23" spans="1:6" x14ac:dyDescent="0.2">
      <c r="A23" s="21" t="s">
        <v>545</v>
      </c>
      <c r="B23" s="21" t="s">
        <v>544</v>
      </c>
      <c r="C23" s="21" t="s">
        <v>139</v>
      </c>
      <c r="D23" s="24">
        <v>442739</v>
      </c>
      <c r="E23" s="22">
        <v>14204.395339999999</v>
      </c>
      <c r="F23" s="23">
        <v>1.7861134631594799</v>
      </c>
    </row>
    <row r="24" spans="1:6" x14ac:dyDescent="0.2">
      <c r="A24" s="21" t="s">
        <v>547</v>
      </c>
      <c r="B24" s="21" t="s">
        <v>546</v>
      </c>
      <c r="C24" s="21" t="s">
        <v>146</v>
      </c>
      <c r="D24" s="24">
        <v>3196838</v>
      </c>
      <c r="E24" s="22">
        <v>14093.260319999999</v>
      </c>
      <c r="F24" s="23">
        <v>1.77213893269203</v>
      </c>
    </row>
    <row r="25" spans="1:6" x14ac:dyDescent="0.2">
      <c r="A25" s="21" t="s">
        <v>549</v>
      </c>
      <c r="B25" s="21" t="s">
        <v>548</v>
      </c>
      <c r="C25" s="21" t="s">
        <v>136</v>
      </c>
      <c r="D25" s="24">
        <v>4850000</v>
      </c>
      <c r="E25" s="22">
        <v>13788.55</v>
      </c>
      <c r="F25" s="23">
        <v>1.7338235245462901</v>
      </c>
    </row>
    <row r="26" spans="1:6" x14ac:dyDescent="0.2">
      <c r="A26" s="21" t="s">
        <v>551</v>
      </c>
      <c r="B26" s="21" t="s">
        <v>550</v>
      </c>
      <c r="C26" s="21" t="s">
        <v>139</v>
      </c>
      <c r="D26" s="24">
        <v>1502334</v>
      </c>
      <c r="E26" s="22">
        <v>13582.60169</v>
      </c>
      <c r="F26" s="23">
        <v>1.7079268186041401</v>
      </c>
    </row>
    <row r="27" spans="1:6" x14ac:dyDescent="0.2">
      <c r="A27" s="21" t="s">
        <v>553</v>
      </c>
      <c r="B27" s="21" t="s">
        <v>552</v>
      </c>
      <c r="C27" s="21" t="s">
        <v>484</v>
      </c>
      <c r="D27" s="24">
        <v>2015127</v>
      </c>
      <c r="E27" s="22">
        <v>13520.49461</v>
      </c>
      <c r="F27" s="23">
        <v>1.70011724353317</v>
      </c>
    </row>
    <row r="28" spans="1:6" x14ac:dyDescent="0.2">
      <c r="A28" s="21" t="s">
        <v>157</v>
      </c>
      <c r="B28" s="21" t="s">
        <v>156</v>
      </c>
      <c r="C28" s="21" t="s">
        <v>158</v>
      </c>
      <c r="D28" s="24">
        <v>425000</v>
      </c>
      <c r="E28" s="22">
        <v>13247.4625</v>
      </c>
      <c r="F28" s="23">
        <v>1.6657851712504099</v>
      </c>
    </row>
    <row r="29" spans="1:6" x14ac:dyDescent="0.2">
      <c r="A29" s="21" t="s">
        <v>555</v>
      </c>
      <c r="B29" s="21" t="s">
        <v>554</v>
      </c>
      <c r="C29" s="21" t="s">
        <v>109</v>
      </c>
      <c r="D29" s="24">
        <v>3352118</v>
      </c>
      <c r="E29" s="22">
        <v>13063.20385</v>
      </c>
      <c r="F29" s="23">
        <v>1.64261580377006</v>
      </c>
    </row>
    <row r="30" spans="1:6" x14ac:dyDescent="0.2">
      <c r="A30" s="21" t="s">
        <v>557</v>
      </c>
      <c r="B30" s="21" t="s">
        <v>556</v>
      </c>
      <c r="C30" s="21" t="s">
        <v>179</v>
      </c>
      <c r="D30" s="24">
        <v>2303205</v>
      </c>
      <c r="E30" s="22">
        <v>12654.959870000001</v>
      </c>
      <c r="F30" s="23">
        <v>1.59128168841504</v>
      </c>
    </row>
    <row r="31" spans="1:6" x14ac:dyDescent="0.2">
      <c r="A31" s="21" t="s">
        <v>559</v>
      </c>
      <c r="B31" s="21" t="s">
        <v>558</v>
      </c>
      <c r="C31" s="21" t="s">
        <v>152</v>
      </c>
      <c r="D31" s="24">
        <v>1717030</v>
      </c>
      <c r="E31" s="22">
        <v>12131.67547</v>
      </c>
      <c r="F31" s="23">
        <v>1.52548196308148</v>
      </c>
    </row>
    <row r="32" spans="1:6" x14ac:dyDescent="0.2">
      <c r="A32" s="21" t="s">
        <v>561</v>
      </c>
      <c r="B32" s="21" t="s">
        <v>560</v>
      </c>
      <c r="C32" s="21" t="s">
        <v>416</v>
      </c>
      <c r="D32" s="24">
        <v>1283135</v>
      </c>
      <c r="E32" s="22">
        <v>11942.77901</v>
      </c>
      <c r="F32" s="23">
        <v>1.5017294201344999</v>
      </c>
    </row>
    <row r="33" spans="1:6" x14ac:dyDescent="0.2">
      <c r="A33" s="21" t="s">
        <v>563</v>
      </c>
      <c r="B33" s="21" t="s">
        <v>562</v>
      </c>
      <c r="C33" s="21" t="s">
        <v>416</v>
      </c>
      <c r="D33" s="24">
        <v>2447000</v>
      </c>
      <c r="E33" s="22">
        <v>11825.127500000001</v>
      </c>
      <c r="F33" s="23">
        <v>1.48693548199479</v>
      </c>
    </row>
    <row r="34" spans="1:6" x14ac:dyDescent="0.2">
      <c r="A34" s="21" t="s">
        <v>565</v>
      </c>
      <c r="B34" s="21" t="s">
        <v>564</v>
      </c>
      <c r="C34" s="21" t="s">
        <v>146</v>
      </c>
      <c r="D34" s="24">
        <v>300000</v>
      </c>
      <c r="E34" s="22">
        <v>11636.25</v>
      </c>
      <c r="F34" s="23">
        <v>1.46318532314868</v>
      </c>
    </row>
    <row r="35" spans="1:6" x14ac:dyDescent="0.2">
      <c r="A35" s="21" t="s">
        <v>426</v>
      </c>
      <c r="B35" s="21" t="s">
        <v>425</v>
      </c>
      <c r="C35" s="21" t="s">
        <v>83</v>
      </c>
      <c r="D35" s="24">
        <v>10880441</v>
      </c>
      <c r="E35" s="22">
        <v>11544.1479</v>
      </c>
      <c r="F35" s="23">
        <v>1.4516040627811899</v>
      </c>
    </row>
    <row r="36" spans="1:6" x14ac:dyDescent="0.2">
      <c r="A36" s="21" t="s">
        <v>567</v>
      </c>
      <c r="B36" s="21" t="s">
        <v>566</v>
      </c>
      <c r="C36" s="21" t="s">
        <v>106</v>
      </c>
      <c r="D36" s="24">
        <v>52304</v>
      </c>
      <c r="E36" s="22">
        <v>11369.791219999999</v>
      </c>
      <c r="F36" s="23">
        <v>1.42967980581104</v>
      </c>
    </row>
    <row r="37" spans="1:6" x14ac:dyDescent="0.2">
      <c r="A37" s="21" t="s">
        <v>123</v>
      </c>
      <c r="B37" s="21" t="s">
        <v>122</v>
      </c>
      <c r="C37" s="21" t="s">
        <v>83</v>
      </c>
      <c r="D37" s="24">
        <v>880366</v>
      </c>
      <c r="E37" s="22">
        <v>11326.78896</v>
      </c>
      <c r="F37" s="23">
        <v>1.42427254181326</v>
      </c>
    </row>
    <row r="38" spans="1:6" x14ac:dyDescent="0.2">
      <c r="A38" s="21" t="s">
        <v>569</v>
      </c>
      <c r="B38" s="21" t="s">
        <v>568</v>
      </c>
      <c r="C38" s="21" t="s">
        <v>570</v>
      </c>
      <c r="D38" s="24">
        <v>10600000</v>
      </c>
      <c r="E38" s="22">
        <v>11214.8</v>
      </c>
      <c r="F38" s="23">
        <v>1.4101906337563901</v>
      </c>
    </row>
    <row r="39" spans="1:6" x14ac:dyDescent="0.2">
      <c r="A39" s="21" t="s">
        <v>271</v>
      </c>
      <c r="B39" s="21" t="s">
        <v>270</v>
      </c>
      <c r="C39" s="21" t="s">
        <v>83</v>
      </c>
      <c r="D39" s="24">
        <v>8960416</v>
      </c>
      <c r="E39" s="22">
        <v>11213.96062</v>
      </c>
      <c r="F39" s="23">
        <v>1.41008508699549</v>
      </c>
    </row>
    <row r="40" spans="1:6" x14ac:dyDescent="0.2">
      <c r="A40" s="21" t="s">
        <v>572</v>
      </c>
      <c r="B40" s="21" t="s">
        <v>571</v>
      </c>
      <c r="C40" s="21" t="s">
        <v>106</v>
      </c>
      <c r="D40" s="24">
        <v>1491580</v>
      </c>
      <c r="E40" s="22">
        <v>10455.230009999999</v>
      </c>
      <c r="F40" s="23">
        <v>1.3146794801396999</v>
      </c>
    </row>
    <row r="41" spans="1:6" x14ac:dyDescent="0.2">
      <c r="A41" s="21" t="s">
        <v>574</v>
      </c>
      <c r="B41" s="21" t="s">
        <v>573</v>
      </c>
      <c r="C41" s="21" t="s">
        <v>274</v>
      </c>
      <c r="D41" s="24">
        <v>17469870</v>
      </c>
      <c r="E41" s="22">
        <v>10106.319799999999</v>
      </c>
      <c r="F41" s="23">
        <v>1.2708062135487701</v>
      </c>
    </row>
    <row r="42" spans="1:6" x14ac:dyDescent="0.2">
      <c r="A42" s="21" t="s">
        <v>262</v>
      </c>
      <c r="B42" s="21" t="s">
        <v>261</v>
      </c>
      <c r="C42" s="21" t="s">
        <v>126</v>
      </c>
      <c r="D42" s="24">
        <v>3325151</v>
      </c>
      <c r="E42" s="22">
        <v>9992.0787550000005</v>
      </c>
      <c r="F42" s="23">
        <v>1.25644111995374</v>
      </c>
    </row>
    <row r="43" spans="1:6" x14ac:dyDescent="0.2">
      <c r="A43" s="21" t="s">
        <v>576</v>
      </c>
      <c r="B43" s="21" t="s">
        <v>575</v>
      </c>
      <c r="C43" s="21" t="s">
        <v>129</v>
      </c>
      <c r="D43" s="24">
        <v>683231</v>
      </c>
      <c r="E43" s="22">
        <v>9938.9613570000001</v>
      </c>
      <c r="F43" s="23">
        <v>1.24976194090917</v>
      </c>
    </row>
    <row r="44" spans="1:6" x14ac:dyDescent="0.2">
      <c r="A44" s="21" t="s">
        <v>154</v>
      </c>
      <c r="B44" s="21" t="s">
        <v>153</v>
      </c>
      <c r="C44" s="21" t="s">
        <v>155</v>
      </c>
      <c r="D44" s="24">
        <v>415909</v>
      </c>
      <c r="E44" s="22">
        <v>9051.4275670000006</v>
      </c>
      <c r="F44" s="23">
        <v>1.13816014348074</v>
      </c>
    </row>
    <row r="45" spans="1:6" x14ac:dyDescent="0.2">
      <c r="A45" s="21" t="s">
        <v>167</v>
      </c>
      <c r="B45" s="21" t="s">
        <v>166</v>
      </c>
      <c r="C45" s="21" t="s">
        <v>168</v>
      </c>
      <c r="D45" s="24">
        <v>1475578</v>
      </c>
      <c r="E45" s="22">
        <v>8941.2648910000007</v>
      </c>
      <c r="F45" s="23">
        <v>1.12430787916174</v>
      </c>
    </row>
    <row r="46" spans="1:6" x14ac:dyDescent="0.2">
      <c r="A46" s="21" t="s">
        <v>369</v>
      </c>
      <c r="B46" s="21" t="s">
        <v>368</v>
      </c>
      <c r="C46" s="21" t="s">
        <v>88</v>
      </c>
      <c r="D46" s="24">
        <v>195484</v>
      </c>
      <c r="E46" s="22">
        <v>8904.4916840000005</v>
      </c>
      <c r="F46" s="23">
        <v>1.1196838794395301</v>
      </c>
    </row>
    <row r="47" spans="1:6" x14ac:dyDescent="0.2">
      <c r="A47" s="21" t="s">
        <v>141</v>
      </c>
      <c r="B47" s="21" t="s">
        <v>140</v>
      </c>
      <c r="C47" s="21" t="s">
        <v>109</v>
      </c>
      <c r="D47" s="24">
        <v>1837180</v>
      </c>
      <c r="E47" s="22">
        <v>8879.09094</v>
      </c>
      <c r="F47" s="23">
        <v>1.1164898954826901</v>
      </c>
    </row>
    <row r="48" spans="1:6" x14ac:dyDescent="0.2">
      <c r="A48" s="21" t="s">
        <v>578</v>
      </c>
      <c r="B48" s="21" t="s">
        <v>577</v>
      </c>
      <c r="C48" s="21" t="s">
        <v>155</v>
      </c>
      <c r="D48" s="24">
        <v>5939858</v>
      </c>
      <c r="E48" s="22">
        <v>8690.0122539999993</v>
      </c>
      <c r="F48" s="23">
        <v>1.0927144387612</v>
      </c>
    </row>
    <row r="49" spans="1:6" x14ac:dyDescent="0.2">
      <c r="A49" s="21" t="s">
        <v>580</v>
      </c>
      <c r="B49" s="21" t="s">
        <v>579</v>
      </c>
      <c r="C49" s="21" t="s">
        <v>112</v>
      </c>
      <c r="D49" s="24">
        <v>765000</v>
      </c>
      <c r="E49" s="22">
        <v>8685.0450000000001</v>
      </c>
      <c r="F49" s="23">
        <v>1.09208983778157</v>
      </c>
    </row>
    <row r="50" spans="1:6" x14ac:dyDescent="0.2">
      <c r="A50" s="21" t="s">
        <v>582</v>
      </c>
      <c r="B50" s="21" t="s">
        <v>581</v>
      </c>
      <c r="C50" s="21" t="s">
        <v>416</v>
      </c>
      <c r="D50" s="24">
        <v>566062</v>
      </c>
      <c r="E50" s="22">
        <v>8304.6956019999998</v>
      </c>
      <c r="F50" s="23">
        <v>1.04426329084231</v>
      </c>
    </row>
    <row r="51" spans="1:6" x14ac:dyDescent="0.2">
      <c r="A51" s="21" t="s">
        <v>584</v>
      </c>
      <c r="B51" s="21" t="s">
        <v>583</v>
      </c>
      <c r="C51" s="21" t="s">
        <v>106</v>
      </c>
      <c r="D51" s="24">
        <v>627173</v>
      </c>
      <c r="E51" s="22">
        <v>8204.9907729999995</v>
      </c>
      <c r="F51" s="23">
        <v>1.03172603507349</v>
      </c>
    </row>
    <row r="52" spans="1:6" x14ac:dyDescent="0.2">
      <c r="A52" s="21" t="s">
        <v>435</v>
      </c>
      <c r="B52" s="21" t="s">
        <v>434</v>
      </c>
      <c r="C52" s="21" t="s">
        <v>274</v>
      </c>
      <c r="D52" s="24">
        <v>286027</v>
      </c>
      <c r="E52" s="22">
        <v>8188.8099970000003</v>
      </c>
      <c r="F52" s="23">
        <v>1.02969140416058</v>
      </c>
    </row>
    <row r="53" spans="1:6" x14ac:dyDescent="0.2">
      <c r="A53" s="21" t="s">
        <v>160</v>
      </c>
      <c r="B53" s="21" t="s">
        <v>159</v>
      </c>
      <c r="C53" s="21" t="s">
        <v>139</v>
      </c>
      <c r="D53" s="24">
        <v>2402529</v>
      </c>
      <c r="E53" s="22">
        <v>8136.1644589999996</v>
      </c>
      <c r="F53" s="23">
        <v>1.0230715585461601</v>
      </c>
    </row>
    <row r="54" spans="1:6" x14ac:dyDescent="0.2">
      <c r="A54" s="21" t="s">
        <v>586</v>
      </c>
      <c r="B54" s="21" t="s">
        <v>585</v>
      </c>
      <c r="C54" s="21" t="s">
        <v>301</v>
      </c>
      <c r="D54" s="24">
        <v>224936</v>
      </c>
      <c r="E54" s="22">
        <v>8135.485248</v>
      </c>
      <c r="F54" s="23">
        <v>1.0229861520306101</v>
      </c>
    </row>
    <row r="55" spans="1:6" x14ac:dyDescent="0.2">
      <c r="A55" s="21" t="s">
        <v>131</v>
      </c>
      <c r="B55" s="21" t="s">
        <v>130</v>
      </c>
      <c r="C55" s="21" t="s">
        <v>99</v>
      </c>
      <c r="D55" s="24">
        <v>3099850</v>
      </c>
      <c r="E55" s="22">
        <v>8087.5086499999998</v>
      </c>
      <c r="F55" s="23">
        <v>1.0169533962847099</v>
      </c>
    </row>
    <row r="56" spans="1:6" x14ac:dyDescent="0.2">
      <c r="A56" s="21" t="s">
        <v>315</v>
      </c>
      <c r="B56" s="21" t="s">
        <v>314</v>
      </c>
      <c r="C56" s="21" t="s">
        <v>115</v>
      </c>
      <c r="D56" s="24">
        <v>500000</v>
      </c>
      <c r="E56" s="22">
        <v>7957.25</v>
      </c>
      <c r="F56" s="23">
        <v>1.00057418950477</v>
      </c>
    </row>
    <row r="57" spans="1:6" x14ac:dyDescent="0.2">
      <c r="A57" s="21" t="s">
        <v>588</v>
      </c>
      <c r="B57" s="21" t="s">
        <v>587</v>
      </c>
      <c r="C57" s="21" t="s">
        <v>274</v>
      </c>
      <c r="D57" s="24">
        <v>42832</v>
      </c>
      <c r="E57" s="22">
        <v>7953.2170880000003</v>
      </c>
      <c r="F57" s="23">
        <v>1.0000670761608701</v>
      </c>
    </row>
    <row r="58" spans="1:6" x14ac:dyDescent="0.2">
      <c r="A58" s="21" t="s">
        <v>281</v>
      </c>
      <c r="B58" s="21" t="s">
        <v>280</v>
      </c>
      <c r="C58" s="21" t="s">
        <v>149</v>
      </c>
      <c r="D58" s="24">
        <v>3856067</v>
      </c>
      <c r="E58" s="22">
        <v>7768.0469720000001</v>
      </c>
      <c r="F58" s="23">
        <v>0.97678309755805803</v>
      </c>
    </row>
    <row r="59" spans="1:6" x14ac:dyDescent="0.2">
      <c r="A59" s="21" t="s">
        <v>187</v>
      </c>
      <c r="B59" s="21" t="s">
        <v>186</v>
      </c>
      <c r="C59" s="21" t="s">
        <v>146</v>
      </c>
      <c r="D59" s="24">
        <v>934057</v>
      </c>
      <c r="E59" s="22">
        <v>7671.8771699999998</v>
      </c>
      <c r="F59" s="23">
        <v>0.96469034922276797</v>
      </c>
    </row>
    <row r="60" spans="1:6" x14ac:dyDescent="0.2">
      <c r="A60" s="21" t="s">
        <v>590</v>
      </c>
      <c r="B60" s="21" t="s">
        <v>589</v>
      </c>
      <c r="C60" s="21" t="s">
        <v>126</v>
      </c>
      <c r="D60" s="24">
        <v>1568364</v>
      </c>
      <c r="E60" s="22">
        <v>7537.5573839999997</v>
      </c>
      <c r="F60" s="23">
        <v>0.94780048010826201</v>
      </c>
    </row>
    <row r="61" spans="1:6" x14ac:dyDescent="0.2">
      <c r="A61" s="21" t="s">
        <v>148</v>
      </c>
      <c r="B61" s="21" t="s">
        <v>147</v>
      </c>
      <c r="C61" s="21" t="s">
        <v>149</v>
      </c>
      <c r="D61" s="24">
        <v>9612074</v>
      </c>
      <c r="E61" s="22">
        <v>6637.1370969999998</v>
      </c>
      <c r="F61" s="23">
        <v>0.83457828665214695</v>
      </c>
    </row>
    <row r="62" spans="1:6" x14ac:dyDescent="0.2">
      <c r="A62" s="21" t="s">
        <v>592</v>
      </c>
      <c r="B62" s="21" t="s">
        <v>591</v>
      </c>
      <c r="C62" s="21" t="s">
        <v>146</v>
      </c>
      <c r="D62" s="24">
        <v>419825</v>
      </c>
      <c r="E62" s="22">
        <v>5989.6432750000004</v>
      </c>
      <c r="F62" s="23">
        <v>0.753160006950366</v>
      </c>
    </row>
    <row r="63" spans="1:6" x14ac:dyDescent="0.2">
      <c r="A63" s="21" t="s">
        <v>172</v>
      </c>
      <c r="B63" s="21" t="s">
        <v>171</v>
      </c>
      <c r="C63" s="21" t="s">
        <v>139</v>
      </c>
      <c r="D63" s="24">
        <v>320000</v>
      </c>
      <c r="E63" s="22">
        <v>5687.04</v>
      </c>
      <c r="F63" s="23">
        <v>0.71510954647411895</v>
      </c>
    </row>
    <row r="64" spans="1:6" x14ac:dyDescent="0.2">
      <c r="A64" s="21" t="s">
        <v>594</v>
      </c>
      <c r="B64" s="21" t="s">
        <v>593</v>
      </c>
      <c r="C64" s="21" t="s">
        <v>109</v>
      </c>
      <c r="D64" s="24">
        <v>2917419</v>
      </c>
      <c r="E64" s="22">
        <v>5382.6380550000003</v>
      </c>
      <c r="F64" s="23">
        <v>0.67683291454700301</v>
      </c>
    </row>
    <row r="65" spans="1:9" x14ac:dyDescent="0.2">
      <c r="A65" s="21" t="s">
        <v>596</v>
      </c>
      <c r="B65" s="21" t="s">
        <v>595</v>
      </c>
      <c r="C65" s="21" t="s">
        <v>146</v>
      </c>
      <c r="D65" s="24">
        <v>350000</v>
      </c>
      <c r="E65" s="22">
        <v>4471.95</v>
      </c>
      <c r="F65" s="23">
        <v>0.56231961378062001</v>
      </c>
    </row>
    <row r="66" spans="1:9" x14ac:dyDescent="0.2">
      <c r="A66" s="21" t="s">
        <v>598</v>
      </c>
      <c r="B66" s="21" t="s">
        <v>597</v>
      </c>
      <c r="C66" s="21" t="s">
        <v>347</v>
      </c>
      <c r="D66" s="24">
        <v>11000</v>
      </c>
      <c r="E66" s="22">
        <v>4406.0060000000003</v>
      </c>
      <c r="F66" s="23">
        <v>0.55402757012826498</v>
      </c>
    </row>
    <row r="67" spans="1:9" x14ac:dyDescent="0.2">
      <c r="A67" s="21" t="s">
        <v>600</v>
      </c>
      <c r="B67" s="21" t="s">
        <v>599</v>
      </c>
      <c r="C67" s="21" t="s">
        <v>112</v>
      </c>
      <c r="D67" s="24">
        <v>532747</v>
      </c>
      <c r="E67" s="22">
        <v>4215.6270109999996</v>
      </c>
      <c r="F67" s="23">
        <v>0.53008860847475303</v>
      </c>
    </row>
    <row r="68" spans="1:9" x14ac:dyDescent="0.2">
      <c r="A68" s="21" t="s">
        <v>363</v>
      </c>
      <c r="B68" s="21" t="s">
        <v>362</v>
      </c>
      <c r="C68" s="21" t="s">
        <v>168</v>
      </c>
      <c r="D68" s="24">
        <v>550000</v>
      </c>
      <c r="E68" s="22">
        <v>3835.4250000000002</v>
      </c>
      <c r="F68" s="23">
        <v>0.48228059452465599</v>
      </c>
    </row>
    <row r="69" spans="1:9" x14ac:dyDescent="0.2">
      <c r="A69" s="21" t="s">
        <v>285</v>
      </c>
      <c r="B69" s="21" t="s">
        <v>284</v>
      </c>
      <c r="C69" s="21" t="s">
        <v>286</v>
      </c>
      <c r="D69" s="24">
        <v>1927265</v>
      </c>
      <c r="E69" s="22">
        <v>3759.1303830000002</v>
      </c>
      <c r="F69" s="23">
        <v>0.47268702582085098</v>
      </c>
    </row>
    <row r="70" spans="1:9" x14ac:dyDescent="0.2">
      <c r="A70" s="21" t="s">
        <v>602</v>
      </c>
      <c r="B70" s="21" t="s">
        <v>601</v>
      </c>
      <c r="C70" s="21" t="s">
        <v>112</v>
      </c>
      <c r="D70" s="24">
        <v>2053763</v>
      </c>
      <c r="E70" s="22">
        <v>3724.4992010000001</v>
      </c>
      <c r="F70" s="23">
        <v>0.468332372283355</v>
      </c>
    </row>
    <row r="71" spans="1:9" x14ac:dyDescent="0.2">
      <c r="A71" s="21" t="s">
        <v>604</v>
      </c>
      <c r="B71" s="21" t="s">
        <v>603</v>
      </c>
      <c r="C71" s="21" t="s">
        <v>106</v>
      </c>
      <c r="D71" s="24">
        <v>70000</v>
      </c>
      <c r="E71" s="22">
        <v>2351.7199999999998</v>
      </c>
      <c r="F71" s="23">
        <v>0.29571401337675102</v>
      </c>
    </row>
    <row r="72" spans="1:9" x14ac:dyDescent="0.2">
      <c r="A72" s="21" t="s">
        <v>449</v>
      </c>
      <c r="B72" s="21" t="s">
        <v>448</v>
      </c>
      <c r="C72" s="21" t="s">
        <v>289</v>
      </c>
      <c r="D72" s="24">
        <v>401269</v>
      </c>
      <c r="E72" s="22">
        <v>1823.767605</v>
      </c>
      <c r="F72" s="23">
        <v>0.229327317002472</v>
      </c>
    </row>
    <row r="73" spans="1:9" x14ac:dyDescent="0.2">
      <c r="A73" s="21" t="s">
        <v>606</v>
      </c>
      <c r="B73" s="21" t="s">
        <v>605</v>
      </c>
      <c r="C73" s="21" t="s">
        <v>136</v>
      </c>
      <c r="D73" s="24">
        <v>55023</v>
      </c>
      <c r="E73" s="22">
        <v>1400.1702809999999</v>
      </c>
      <c r="F73" s="23">
        <v>0.17606261510952101</v>
      </c>
    </row>
    <row r="74" spans="1:9" x14ac:dyDescent="0.2">
      <c r="A74" s="20" t="s">
        <v>26</v>
      </c>
      <c r="B74" s="20"/>
      <c r="C74" s="20"/>
      <c r="D74" s="20"/>
      <c r="E74" s="25">
        <f>SUM(E7:E73)</f>
        <v>752729.31962900027</v>
      </c>
      <c r="F74" s="26">
        <f>SUM(F7:F73)</f>
        <v>94.650982299696622</v>
      </c>
      <c r="G74" s="14"/>
      <c r="H74" s="14"/>
      <c r="I74" s="14"/>
    </row>
    <row r="75" spans="1:9" x14ac:dyDescent="0.2">
      <c r="A75" s="21"/>
      <c r="B75" s="21"/>
      <c r="C75" s="21"/>
      <c r="D75" s="21"/>
      <c r="E75" s="22"/>
      <c r="F75" s="23"/>
    </row>
    <row r="76" spans="1:9" x14ac:dyDescent="0.2">
      <c r="A76" s="20" t="s">
        <v>225</v>
      </c>
      <c r="B76" s="21"/>
      <c r="C76" s="21"/>
      <c r="D76" s="21"/>
      <c r="E76" s="22"/>
      <c r="F76" s="23"/>
    </row>
    <row r="77" spans="1:9" x14ac:dyDescent="0.2">
      <c r="A77" s="21"/>
      <c r="B77" s="21" t="s">
        <v>226</v>
      </c>
      <c r="C77" s="21" t="s">
        <v>136</v>
      </c>
      <c r="D77" s="24">
        <v>8100</v>
      </c>
      <c r="E77" s="22">
        <v>8.0999999999999996E-4</v>
      </c>
      <c r="F77" s="23">
        <v>1.01852410505999E-7</v>
      </c>
    </row>
    <row r="78" spans="1:9" x14ac:dyDescent="0.2">
      <c r="A78" s="20" t="s">
        <v>26</v>
      </c>
      <c r="B78" s="20"/>
      <c r="C78" s="20"/>
      <c r="D78" s="20"/>
      <c r="E78" s="25">
        <f>SUM(E76:E77)</f>
        <v>8.0999999999999996E-4</v>
      </c>
      <c r="F78" s="26">
        <f>SUM(F76:F77)</f>
        <v>1.01852410505999E-7</v>
      </c>
      <c r="G78" s="14"/>
      <c r="H78" s="14"/>
      <c r="I78" s="14"/>
    </row>
    <row r="79" spans="1:9" x14ac:dyDescent="0.2">
      <c r="A79" s="21"/>
      <c r="B79" s="21"/>
      <c r="C79" s="21"/>
      <c r="D79" s="21"/>
      <c r="E79" s="22"/>
      <c r="F79" s="23"/>
    </row>
    <row r="80" spans="1:9" x14ac:dyDescent="0.2">
      <c r="A80" s="20" t="s">
        <v>29</v>
      </c>
      <c r="B80" s="20"/>
      <c r="C80" s="20"/>
      <c r="D80" s="20"/>
      <c r="E80" s="25">
        <f>E74+E78</f>
        <v>752729.32043900026</v>
      </c>
      <c r="F80" s="26">
        <f>F74+F78</f>
        <v>94.65098240154903</v>
      </c>
      <c r="G80" s="14"/>
      <c r="H80" s="14"/>
      <c r="I80" s="14"/>
    </row>
    <row r="81" spans="1:9" x14ac:dyDescent="0.2">
      <c r="A81" s="20"/>
      <c r="B81" s="20"/>
      <c r="C81" s="20"/>
      <c r="D81" s="20"/>
      <c r="E81" s="25"/>
      <c r="F81" s="26"/>
      <c r="G81" s="14"/>
      <c r="H81" s="14"/>
      <c r="I81" s="14"/>
    </row>
    <row r="82" spans="1:9" x14ac:dyDescent="0.2">
      <c r="A82" s="20" t="s">
        <v>31</v>
      </c>
      <c r="B82" s="20"/>
      <c r="C82" s="20"/>
      <c r="D82" s="20"/>
      <c r="E82" s="25">
        <f>E84-(E74+E78)</f>
        <v>42539.044812199776</v>
      </c>
      <c r="F82" s="26">
        <f>F84-(F74+F78)</f>
        <v>5.3490175984509705</v>
      </c>
      <c r="G82" s="14"/>
      <c r="H82" s="14"/>
      <c r="I82" s="14"/>
    </row>
    <row r="83" spans="1:9" x14ac:dyDescent="0.2">
      <c r="A83" s="20"/>
      <c r="B83" s="20"/>
      <c r="C83" s="20"/>
      <c r="D83" s="20"/>
      <c r="E83" s="25"/>
      <c r="F83" s="26"/>
      <c r="G83" s="14"/>
      <c r="H83" s="14"/>
      <c r="I83" s="14"/>
    </row>
    <row r="84" spans="1:9" x14ac:dyDescent="0.2">
      <c r="A84" s="27" t="s">
        <v>30</v>
      </c>
      <c r="B84" s="27"/>
      <c r="C84" s="27"/>
      <c r="D84" s="27"/>
      <c r="E84" s="28">
        <v>795268.36525120004</v>
      </c>
      <c r="F84" s="29">
        <v>100</v>
      </c>
      <c r="G84" s="14"/>
      <c r="H84" s="14"/>
      <c r="I84" s="14"/>
    </row>
    <row r="85" spans="1:9" x14ac:dyDescent="0.2">
      <c r="F85" s="15" t="s">
        <v>607</v>
      </c>
    </row>
    <row r="86" spans="1:9" x14ac:dyDescent="0.2">
      <c r="A86" s="14" t="s">
        <v>33</v>
      </c>
    </row>
    <row r="87" spans="1:9" x14ac:dyDescent="0.2">
      <c r="A87" s="14" t="s">
        <v>43</v>
      </c>
    </row>
    <row r="89" spans="1:9" x14ac:dyDescent="0.2">
      <c r="A89" s="14" t="s">
        <v>34</v>
      </c>
    </row>
    <row r="90" spans="1:9" x14ac:dyDescent="0.2">
      <c r="A90" s="14" t="s">
        <v>35</v>
      </c>
    </row>
    <row r="91" spans="1:9" x14ac:dyDescent="0.2">
      <c r="A91" s="14" t="s">
        <v>36</v>
      </c>
      <c r="B91" s="14"/>
      <c r="C91" s="30" t="s">
        <v>38</v>
      </c>
      <c r="D91" s="14" t="s">
        <v>37</v>
      </c>
    </row>
    <row r="92" spans="1:9" x14ac:dyDescent="0.2">
      <c r="A92" s="7" t="s">
        <v>71</v>
      </c>
      <c r="C92" s="31">
        <v>1568.9185</v>
      </c>
      <c r="D92" s="31">
        <v>1616.2434000000001</v>
      </c>
    </row>
    <row r="93" spans="1:9" x14ac:dyDescent="0.2">
      <c r="A93" s="7" t="s">
        <v>73</v>
      </c>
      <c r="C93" s="31">
        <v>68.328999999999994</v>
      </c>
      <c r="D93" s="31">
        <v>70.39</v>
      </c>
    </row>
    <row r="94" spans="1:9" x14ac:dyDescent="0.2">
      <c r="A94" s="7" t="s">
        <v>72</v>
      </c>
      <c r="C94" s="31">
        <v>1725.5775000000001</v>
      </c>
      <c r="D94" s="31">
        <v>1785.2864999999999</v>
      </c>
    </row>
    <row r="95" spans="1:9" x14ac:dyDescent="0.2">
      <c r="A95" s="7" t="s">
        <v>74</v>
      </c>
      <c r="C95" s="31">
        <v>79.958299999999994</v>
      </c>
      <c r="D95" s="31">
        <v>82.722099999999998</v>
      </c>
    </row>
    <row r="97" spans="1:4" x14ac:dyDescent="0.2">
      <c r="A97" s="7" t="s">
        <v>39</v>
      </c>
    </row>
    <row r="99" spans="1:4" x14ac:dyDescent="0.2">
      <c r="A99" s="14" t="s">
        <v>40</v>
      </c>
      <c r="D99" s="30" t="s">
        <v>41</v>
      </c>
    </row>
    <row r="101" spans="1:4" x14ac:dyDescent="0.2">
      <c r="A101" s="14" t="s">
        <v>233</v>
      </c>
      <c r="D101" s="49">
        <v>0.11312085189672701</v>
      </c>
    </row>
    <row r="102" spans="1:4" x14ac:dyDescent="0.2">
      <c r="A102" s="14"/>
      <c r="D102" s="49"/>
    </row>
    <row r="103" spans="1:4" x14ac:dyDescent="0.2">
      <c r="A103" s="14" t="s">
        <v>814</v>
      </c>
      <c r="D103" s="30" t="s">
        <v>41</v>
      </c>
    </row>
    <row r="104" spans="1:4" x14ac:dyDescent="0.2">
      <c r="A104" s="7" t="s">
        <v>815</v>
      </c>
    </row>
    <row r="105" spans="1:4" x14ac:dyDescent="0.2">
      <c r="A105" s="50" t="s">
        <v>816</v>
      </c>
    </row>
    <row r="107" spans="1:4" x14ac:dyDescent="0.2">
      <c r="A107" s="14" t="s">
        <v>793</v>
      </c>
    </row>
    <row r="108" spans="1:4" x14ac:dyDescent="0.2">
      <c r="A108" s="14"/>
    </row>
    <row r="109" spans="1:4" x14ac:dyDescent="0.2">
      <c r="A109" s="51" t="s">
        <v>785</v>
      </c>
    </row>
    <row r="110" spans="1:4" x14ac:dyDescent="0.2">
      <c r="A110" s="52"/>
    </row>
    <row r="111" spans="1:4" x14ac:dyDescent="0.2">
      <c r="A111" s="53"/>
    </row>
    <row r="112" spans="1:4"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1" t="s">
        <v>795</v>
      </c>
    </row>
    <row r="124" spans="1:1" x14ac:dyDescent="0.2">
      <c r="A124" s="53"/>
    </row>
    <row r="125" spans="1:1" x14ac:dyDescent="0.2">
      <c r="A125" s="51" t="s">
        <v>786</v>
      </c>
    </row>
    <row r="126" spans="1:1" x14ac:dyDescent="0.2">
      <c r="A126" s="53"/>
    </row>
    <row r="127" spans="1:1" x14ac:dyDescent="0.2">
      <c r="A127" s="53"/>
    </row>
    <row r="128" spans="1:1"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sheetData>
  <mergeCells count="1">
    <mergeCell ref="A1:F1"/>
  </mergeCells>
  <conditionalFormatting sqref="F2:F3">
    <cfRule type="cellIs" dxfId="49" priority="2" stopIfTrue="1" operator="between">
      <formula>0.009</formula>
      <formula>-0.009</formula>
    </cfRule>
  </conditionalFormatting>
  <conditionalFormatting sqref="F5:F65538">
    <cfRule type="cellIs" dxfId="48" priority="1" stopIfTrue="1" operator="between">
      <formula>0.009</formula>
      <formula>-0.009</formula>
    </cfRule>
  </conditionalFormatting>
  <hyperlinks>
    <hyperlink ref="A105" r:id="rId1" tooltip="https://www.franklintempletonindia.com/investor/reports" xr:uid="{00000000-0004-0000-1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07"/>
  <sheetViews>
    <sheetView workbookViewId="0">
      <selection sqref="A1:F1"/>
    </sheetView>
  </sheetViews>
  <sheetFormatPr defaultColWidth="9.140625" defaultRowHeight="11.25" x14ac:dyDescent="0.2"/>
  <cols>
    <col min="1" max="1" width="38.7109375" style="7" bestFit="1" customWidth="1"/>
    <col min="2" max="2" width="37" style="7" bestFit="1" customWidth="1"/>
    <col min="3" max="3" width="35.42578125" style="7" bestFit="1" customWidth="1"/>
    <col min="4" max="4" width="15.5703125" style="7" bestFit="1" customWidth="1"/>
    <col min="5" max="5" width="23.5703125" style="10" customWidth="1"/>
    <col min="6" max="6" width="14.7109375" style="11" bestFit="1" customWidth="1"/>
    <col min="7" max="16384" width="9.140625" style="7"/>
  </cols>
  <sheetData>
    <row r="1" spans="1:6" s="1" customFormat="1" ht="15" x14ac:dyDescent="0.2">
      <c r="A1" s="79" t="s">
        <v>16</v>
      </c>
      <c r="B1" s="80"/>
      <c r="C1" s="80"/>
      <c r="D1" s="80"/>
      <c r="E1" s="80"/>
      <c r="F1" s="80"/>
    </row>
    <row r="2" spans="1:6" s="1" customFormat="1" ht="12" x14ac:dyDescent="0.2">
      <c r="E2" s="5"/>
      <c r="F2" s="9"/>
    </row>
    <row r="3" spans="1:6" s="1" customFormat="1" ht="12" x14ac:dyDescent="0.2">
      <c r="A3" s="8" t="s">
        <v>7</v>
      </c>
      <c r="B3" s="2"/>
      <c r="C3" s="3"/>
      <c r="D3" s="3"/>
      <c r="E3" s="4"/>
      <c r="F3" s="9"/>
    </row>
    <row r="4" spans="1:6" s="1" customFormat="1" ht="38.25" customHeight="1" x14ac:dyDescent="0.2">
      <c r="A4" s="6" t="s">
        <v>2</v>
      </c>
      <c r="B4" s="6" t="s">
        <v>0</v>
      </c>
      <c r="C4" s="13" t="s">
        <v>305</v>
      </c>
      <c r="D4" s="13" t="s">
        <v>1</v>
      </c>
      <c r="E4" s="54" t="s">
        <v>6</v>
      </c>
      <c r="F4" s="12" t="s">
        <v>3</v>
      </c>
    </row>
    <row r="5" spans="1:6" x14ac:dyDescent="0.2">
      <c r="A5" s="16" t="s">
        <v>80</v>
      </c>
      <c r="B5" s="17"/>
      <c r="C5" s="17"/>
      <c r="D5" s="17"/>
      <c r="E5" s="18"/>
      <c r="F5" s="19"/>
    </row>
    <row r="6" spans="1:6" x14ac:dyDescent="0.2">
      <c r="A6" s="20" t="s">
        <v>25</v>
      </c>
      <c r="B6" s="21"/>
      <c r="C6" s="21"/>
      <c r="D6" s="21"/>
      <c r="E6" s="22"/>
      <c r="F6" s="23"/>
    </row>
    <row r="7" spans="1:6" x14ac:dyDescent="0.2">
      <c r="A7" s="21" t="s">
        <v>85</v>
      </c>
      <c r="B7" s="21" t="s">
        <v>84</v>
      </c>
      <c r="C7" s="21" t="s">
        <v>83</v>
      </c>
      <c r="D7" s="24">
        <v>583651</v>
      </c>
      <c r="E7" s="22">
        <v>5539.7234669999998</v>
      </c>
      <c r="F7" s="23">
        <v>7.4991890125525797</v>
      </c>
    </row>
    <row r="8" spans="1:6" x14ac:dyDescent="0.2">
      <c r="A8" s="21" t="s">
        <v>157</v>
      </c>
      <c r="B8" s="21" t="s">
        <v>156</v>
      </c>
      <c r="C8" s="21" t="s">
        <v>158</v>
      </c>
      <c r="D8" s="24">
        <v>164458</v>
      </c>
      <c r="E8" s="22">
        <v>5126.2380890000004</v>
      </c>
      <c r="F8" s="23">
        <v>6.93944897823134</v>
      </c>
    </row>
    <row r="9" spans="1:6" x14ac:dyDescent="0.2">
      <c r="A9" s="21" t="s">
        <v>111</v>
      </c>
      <c r="B9" s="21" t="s">
        <v>110</v>
      </c>
      <c r="C9" s="21" t="s">
        <v>112</v>
      </c>
      <c r="D9" s="24">
        <v>1257831</v>
      </c>
      <c r="E9" s="22">
        <v>5094.2155499999999</v>
      </c>
      <c r="F9" s="23">
        <v>6.8960996893989002</v>
      </c>
    </row>
    <row r="10" spans="1:6" x14ac:dyDescent="0.2">
      <c r="A10" s="21" t="s">
        <v>98</v>
      </c>
      <c r="B10" s="21" t="s">
        <v>97</v>
      </c>
      <c r="C10" s="21" t="s">
        <v>99</v>
      </c>
      <c r="D10" s="24">
        <v>146143</v>
      </c>
      <c r="E10" s="22">
        <v>3609.5859569999998</v>
      </c>
      <c r="F10" s="23">
        <v>4.8863390943334402</v>
      </c>
    </row>
    <row r="11" spans="1:6" x14ac:dyDescent="0.2">
      <c r="A11" s="21" t="s">
        <v>459</v>
      </c>
      <c r="B11" s="21" t="s">
        <v>458</v>
      </c>
      <c r="C11" s="21" t="s">
        <v>91</v>
      </c>
      <c r="D11" s="24">
        <v>84623</v>
      </c>
      <c r="E11" s="22">
        <v>3228.7482540000001</v>
      </c>
      <c r="F11" s="23">
        <v>4.3707946028229303</v>
      </c>
    </row>
    <row r="12" spans="1:6" x14ac:dyDescent="0.2">
      <c r="A12" s="21" t="s">
        <v>141</v>
      </c>
      <c r="B12" s="21" t="s">
        <v>140</v>
      </c>
      <c r="C12" s="21" t="s">
        <v>109</v>
      </c>
      <c r="D12" s="24">
        <v>592755</v>
      </c>
      <c r="E12" s="22">
        <v>2864.7849150000002</v>
      </c>
      <c r="F12" s="23">
        <v>3.8780931369356999</v>
      </c>
    </row>
    <row r="13" spans="1:6" x14ac:dyDescent="0.2">
      <c r="A13" s="21" t="s">
        <v>167</v>
      </c>
      <c r="B13" s="21" t="s">
        <v>166</v>
      </c>
      <c r="C13" s="21" t="s">
        <v>168</v>
      </c>
      <c r="D13" s="24">
        <v>448620</v>
      </c>
      <c r="E13" s="22">
        <v>2718.4128900000001</v>
      </c>
      <c r="F13" s="23">
        <v>3.6799475998590099</v>
      </c>
    </row>
    <row r="14" spans="1:6" x14ac:dyDescent="0.2">
      <c r="A14" s="21" t="s">
        <v>90</v>
      </c>
      <c r="B14" s="21" t="s">
        <v>89</v>
      </c>
      <c r="C14" s="21" t="s">
        <v>91</v>
      </c>
      <c r="D14" s="24">
        <v>108417</v>
      </c>
      <c r="E14" s="22">
        <v>2391.2995609999998</v>
      </c>
      <c r="F14" s="23">
        <v>3.23713042724936</v>
      </c>
    </row>
    <row r="15" spans="1:6" x14ac:dyDescent="0.2">
      <c r="A15" s="21" t="s">
        <v>609</v>
      </c>
      <c r="B15" s="21" t="s">
        <v>608</v>
      </c>
      <c r="C15" s="21" t="s">
        <v>118</v>
      </c>
      <c r="D15" s="24">
        <v>156462</v>
      </c>
      <c r="E15" s="22">
        <v>2038.3869360000001</v>
      </c>
      <c r="F15" s="23">
        <v>2.75938844327551</v>
      </c>
    </row>
    <row r="16" spans="1:6" x14ac:dyDescent="0.2">
      <c r="A16" s="21" t="s">
        <v>357</v>
      </c>
      <c r="B16" s="21" t="s">
        <v>356</v>
      </c>
      <c r="C16" s="21" t="s">
        <v>88</v>
      </c>
      <c r="D16" s="24">
        <v>547930</v>
      </c>
      <c r="E16" s="22">
        <v>2025.423245</v>
      </c>
      <c r="F16" s="23">
        <v>2.7418393418287499</v>
      </c>
    </row>
    <row r="17" spans="1:6" x14ac:dyDescent="0.2">
      <c r="A17" s="21" t="s">
        <v>588</v>
      </c>
      <c r="B17" s="21" t="s">
        <v>587</v>
      </c>
      <c r="C17" s="21" t="s">
        <v>274</v>
      </c>
      <c r="D17" s="24">
        <v>10834</v>
      </c>
      <c r="E17" s="22">
        <v>2011.700456</v>
      </c>
      <c r="F17" s="23">
        <v>2.72326264046389</v>
      </c>
    </row>
    <row r="18" spans="1:6" x14ac:dyDescent="0.2">
      <c r="A18" s="21" t="s">
        <v>135</v>
      </c>
      <c r="B18" s="21" t="s">
        <v>134</v>
      </c>
      <c r="C18" s="21" t="s">
        <v>136</v>
      </c>
      <c r="D18" s="24">
        <v>218653</v>
      </c>
      <c r="E18" s="22">
        <v>2004.938684</v>
      </c>
      <c r="F18" s="23">
        <v>2.7141091499350201</v>
      </c>
    </row>
    <row r="19" spans="1:6" x14ac:dyDescent="0.2">
      <c r="A19" s="21" t="s">
        <v>574</v>
      </c>
      <c r="B19" s="21" t="s">
        <v>573</v>
      </c>
      <c r="C19" s="21" t="s">
        <v>274</v>
      </c>
      <c r="D19" s="24">
        <v>3421818</v>
      </c>
      <c r="E19" s="22">
        <v>1979.5217130000001</v>
      </c>
      <c r="F19" s="23">
        <v>2.6797018964338202</v>
      </c>
    </row>
    <row r="20" spans="1:6" x14ac:dyDescent="0.2">
      <c r="A20" s="21" t="s">
        <v>154</v>
      </c>
      <c r="B20" s="21" t="s">
        <v>153</v>
      </c>
      <c r="C20" s="21" t="s">
        <v>155</v>
      </c>
      <c r="D20" s="24">
        <v>86553</v>
      </c>
      <c r="E20" s="22">
        <v>1883.6529390000001</v>
      </c>
      <c r="F20" s="23">
        <v>2.5499232060514601</v>
      </c>
    </row>
    <row r="21" spans="1:6" x14ac:dyDescent="0.2">
      <c r="A21" s="21" t="s">
        <v>145</v>
      </c>
      <c r="B21" s="21" t="s">
        <v>144</v>
      </c>
      <c r="C21" s="21" t="s">
        <v>146</v>
      </c>
      <c r="D21" s="24">
        <v>612257</v>
      </c>
      <c r="E21" s="22">
        <v>1682.4822360000001</v>
      </c>
      <c r="F21" s="23">
        <v>2.2775960520749399</v>
      </c>
    </row>
    <row r="22" spans="1:6" x14ac:dyDescent="0.2">
      <c r="A22" s="21" t="s">
        <v>543</v>
      </c>
      <c r="B22" s="21" t="s">
        <v>542</v>
      </c>
      <c r="C22" s="21" t="s">
        <v>503</v>
      </c>
      <c r="D22" s="24">
        <v>422746</v>
      </c>
      <c r="E22" s="22">
        <v>1660.7576610000001</v>
      </c>
      <c r="F22" s="23">
        <v>2.2481872386002499</v>
      </c>
    </row>
    <row r="23" spans="1:6" x14ac:dyDescent="0.2">
      <c r="A23" s="21" t="s">
        <v>496</v>
      </c>
      <c r="B23" s="21" t="s">
        <v>495</v>
      </c>
      <c r="C23" s="21" t="s">
        <v>112</v>
      </c>
      <c r="D23" s="24">
        <v>274936</v>
      </c>
      <c r="E23" s="22">
        <v>1551.7387839999999</v>
      </c>
      <c r="F23" s="23">
        <v>2.1006070986475298</v>
      </c>
    </row>
    <row r="24" spans="1:6" x14ac:dyDescent="0.2">
      <c r="A24" s="21" t="s">
        <v>541</v>
      </c>
      <c r="B24" s="21" t="s">
        <v>540</v>
      </c>
      <c r="C24" s="21" t="s">
        <v>112</v>
      </c>
      <c r="D24" s="24">
        <v>85934</v>
      </c>
      <c r="E24" s="22">
        <v>1512.352466</v>
      </c>
      <c r="F24" s="23">
        <v>2.0472893753080901</v>
      </c>
    </row>
    <row r="25" spans="1:6" x14ac:dyDescent="0.2">
      <c r="A25" s="21" t="s">
        <v>117</v>
      </c>
      <c r="B25" s="21" t="s">
        <v>116</v>
      </c>
      <c r="C25" s="21" t="s">
        <v>118</v>
      </c>
      <c r="D25" s="24">
        <v>277426</v>
      </c>
      <c r="E25" s="22">
        <v>1460.093038</v>
      </c>
      <c r="F25" s="23">
        <v>1.97654517109024</v>
      </c>
    </row>
    <row r="26" spans="1:6" x14ac:dyDescent="0.2">
      <c r="A26" s="21" t="s">
        <v>475</v>
      </c>
      <c r="B26" s="21" t="s">
        <v>474</v>
      </c>
      <c r="C26" s="21" t="s">
        <v>91</v>
      </c>
      <c r="D26" s="24">
        <v>364498</v>
      </c>
      <c r="E26" s="22">
        <v>1440.678345</v>
      </c>
      <c r="F26" s="23">
        <v>1.95026327212994</v>
      </c>
    </row>
    <row r="27" spans="1:6" x14ac:dyDescent="0.2">
      <c r="A27" s="21" t="s">
        <v>131</v>
      </c>
      <c r="B27" s="21" t="s">
        <v>130</v>
      </c>
      <c r="C27" s="21" t="s">
        <v>99</v>
      </c>
      <c r="D27" s="24">
        <v>551423</v>
      </c>
      <c r="E27" s="22">
        <v>1438.662607</v>
      </c>
      <c r="F27" s="23">
        <v>1.9475345438185301</v>
      </c>
    </row>
    <row r="28" spans="1:6" x14ac:dyDescent="0.2">
      <c r="A28" s="21" t="s">
        <v>120</v>
      </c>
      <c r="B28" s="21" t="s">
        <v>119</v>
      </c>
      <c r="C28" s="21" t="s">
        <v>121</v>
      </c>
      <c r="D28" s="24">
        <v>812277</v>
      </c>
      <c r="E28" s="22">
        <v>1412.1435650000001</v>
      </c>
      <c r="F28" s="23">
        <v>1.91163540380288</v>
      </c>
    </row>
    <row r="29" spans="1:6" x14ac:dyDescent="0.2">
      <c r="A29" s="21" t="s">
        <v>187</v>
      </c>
      <c r="B29" s="21" t="s">
        <v>186</v>
      </c>
      <c r="C29" s="21" t="s">
        <v>146</v>
      </c>
      <c r="D29" s="24">
        <v>171665</v>
      </c>
      <c r="E29" s="22">
        <v>1409.970478</v>
      </c>
      <c r="F29" s="23">
        <v>1.90869367029383</v>
      </c>
    </row>
    <row r="30" spans="1:6" x14ac:dyDescent="0.2">
      <c r="A30" s="21" t="s">
        <v>507</v>
      </c>
      <c r="B30" s="21" t="s">
        <v>506</v>
      </c>
      <c r="C30" s="21" t="s">
        <v>347</v>
      </c>
      <c r="D30" s="24">
        <v>156288</v>
      </c>
      <c r="E30" s="22">
        <v>1405.7324160000001</v>
      </c>
      <c r="F30" s="23">
        <v>1.9029565557656001</v>
      </c>
    </row>
    <row r="31" spans="1:6" x14ac:dyDescent="0.2">
      <c r="A31" s="21" t="s">
        <v>502</v>
      </c>
      <c r="B31" s="21" t="s">
        <v>501</v>
      </c>
      <c r="C31" s="21" t="s">
        <v>503</v>
      </c>
      <c r="D31" s="24">
        <v>34755</v>
      </c>
      <c r="E31" s="22">
        <v>1336.8336979999999</v>
      </c>
      <c r="F31" s="23">
        <v>1.80968754837156</v>
      </c>
    </row>
    <row r="32" spans="1:6" x14ac:dyDescent="0.2">
      <c r="A32" s="21" t="s">
        <v>361</v>
      </c>
      <c r="B32" s="21" t="s">
        <v>360</v>
      </c>
      <c r="C32" s="21" t="s">
        <v>149</v>
      </c>
      <c r="D32" s="24">
        <v>30311</v>
      </c>
      <c r="E32" s="22">
        <v>1234.824674</v>
      </c>
      <c r="F32" s="23">
        <v>1.67159672912417</v>
      </c>
    </row>
    <row r="33" spans="1:9" x14ac:dyDescent="0.2">
      <c r="A33" s="21" t="s">
        <v>486</v>
      </c>
      <c r="B33" s="21" t="s">
        <v>485</v>
      </c>
      <c r="C33" s="21" t="s">
        <v>158</v>
      </c>
      <c r="D33" s="24">
        <v>63173</v>
      </c>
      <c r="E33" s="22">
        <v>1199.8763759999999</v>
      </c>
      <c r="F33" s="23">
        <v>1.62428680581658</v>
      </c>
    </row>
    <row r="34" spans="1:9" x14ac:dyDescent="0.2">
      <c r="A34" s="21" t="s">
        <v>193</v>
      </c>
      <c r="B34" s="21" t="s">
        <v>192</v>
      </c>
      <c r="C34" s="21" t="s">
        <v>194</v>
      </c>
      <c r="D34" s="24">
        <v>123570</v>
      </c>
      <c r="E34" s="22">
        <v>1185.2216550000001</v>
      </c>
      <c r="F34" s="23">
        <v>1.60444853710879</v>
      </c>
    </row>
    <row r="35" spans="1:9" x14ac:dyDescent="0.2">
      <c r="A35" s="21" t="s">
        <v>611</v>
      </c>
      <c r="B35" s="21" t="s">
        <v>610</v>
      </c>
      <c r="C35" s="21" t="s">
        <v>503</v>
      </c>
      <c r="D35" s="24">
        <v>275264</v>
      </c>
      <c r="E35" s="22">
        <v>1184.048096</v>
      </c>
      <c r="F35" s="23">
        <v>1.6028598764453501</v>
      </c>
    </row>
    <row r="36" spans="1:9" x14ac:dyDescent="0.2">
      <c r="A36" s="21" t="s">
        <v>435</v>
      </c>
      <c r="B36" s="21" t="s">
        <v>434</v>
      </c>
      <c r="C36" s="21" t="s">
        <v>274</v>
      </c>
      <c r="D36" s="24">
        <v>30340</v>
      </c>
      <c r="E36" s="22">
        <v>868.61902999999995</v>
      </c>
      <c r="F36" s="23">
        <v>1.1758598285046999</v>
      </c>
    </row>
    <row r="37" spans="1:9" x14ac:dyDescent="0.2">
      <c r="A37" s="21" t="s">
        <v>613</v>
      </c>
      <c r="B37" s="21" t="s">
        <v>612</v>
      </c>
      <c r="C37" s="21" t="s">
        <v>112</v>
      </c>
      <c r="D37" s="24">
        <v>27048</v>
      </c>
      <c r="E37" s="22">
        <v>828.94005600000003</v>
      </c>
      <c r="F37" s="23">
        <v>1.12214593328543</v>
      </c>
    </row>
    <row r="38" spans="1:9" x14ac:dyDescent="0.2">
      <c r="A38" s="21" t="s">
        <v>615</v>
      </c>
      <c r="B38" s="21" t="s">
        <v>614</v>
      </c>
      <c r="C38" s="21" t="s">
        <v>146</v>
      </c>
      <c r="D38" s="24">
        <v>128530</v>
      </c>
      <c r="E38" s="22">
        <v>812.63092500000005</v>
      </c>
      <c r="F38" s="23">
        <v>1.10006807024262</v>
      </c>
    </row>
    <row r="39" spans="1:9" x14ac:dyDescent="0.2">
      <c r="A39" s="21" t="s">
        <v>256</v>
      </c>
      <c r="B39" s="21" t="s">
        <v>255</v>
      </c>
      <c r="C39" s="21" t="s">
        <v>158</v>
      </c>
      <c r="D39" s="24">
        <v>665366</v>
      </c>
      <c r="E39" s="22">
        <v>746.20796900000005</v>
      </c>
      <c r="F39" s="23">
        <v>1.01015053107595</v>
      </c>
    </row>
    <row r="40" spans="1:9" x14ac:dyDescent="0.2">
      <c r="A40" s="21" t="s">
        <v>373</v>
      </c>
      <c r="B40" s="21" t="s">
        <v>372</v>
      </c>
      <c r="C40" s="21" t="s">
        <v>149</v>
      </c>
      <c r="D40" s="24">
        <v>13002</v>
      </c>
      <c r="E40" s="22">
        <v>725.58311100000003</v>
      </c>
      <c r="F40" s="23">
        <v>0.98223041747814999</v>
      </c>
    </row>
    <row r="41" spans="1:9" x14ac:dyDescent="0.2">
      <c r="A41" s="21" t="s">
        <v>600</v>
      </c>
      <c r="B41" s="21" t="s">
        <v>599</v>
      </c>
      <c r="C41" s="21" t="s">
        <v>112</v>
      </c>
      <c r="D41" s="24">
        <v>86562</v>
      </c>
      <c r="E41" s="22">
        <v>684.96510599999999</v>
      </c>
      <c r="F41" s="23">
        <v>0.92724534491589805</v>
      </c>
    </row>
    <row r="42" spans="1:9" x14ac:dyDescent="0.2">
      <c r="A42" s="21" t="s">
        <v>617</v>
      </c>
      <c r="B42" s="21" t="s">
        <v>616</v>
      </c>
      <c r="C42" s="21" t="s">
        <v>298</v>
      </c>
      <c r="D42" s="24">
        <v>66659</v>
      </c>
      <c r="E42" s="22">
        <v>656.99110399999995</v>
      </c>
      <c r="F42" s="23">
        <v>0.88937660838325505</v>
      </c>
    </row>
    <row r="43" spans="1:9" x14ac:dyDescent="0.2">
      <c r="A43" s="20" t="s">
        <v>26</v>
      </c>
      <c r="B43" s="20"/>
      <c r="C43" s="20"/>
      <c r="D43" s="20"/>
      <c r="E43" s="25">
        <f>SUM(E7:E42)</f>
        <v>68955.986052000007</v>
      </c>
      <c r="F43" s="26">
        <f>SUM(F7:F42)</f>
        <v>93.346531831656009</v>
      </c>
      <c r="G43" s="14"/>
      <c r="H43" s="14"/>
      <c r="I43" s="14"/>
    </row>
    <row r="44" spans="1:9" x14ac:dyDescent="0.2">
      <c r="A44" s="21"/>
      <c r="B44" s="21"/>
      <c r="C44" s="21"/>
      <c r="D44" s="21"/>
      <c r="E44" s="22"/>
      <c r="F44" s="23"/>
    </row>
    <row r="45" spans="1:9" x14ac:dyDescent="0.2">
      <c r="A45" s="20" t="s">
        <v>225</v>
      </c>
      <c r="B45" s="21"/>
      <c r="C45" s="21"/>
      <c r="D45" s="21"/>
      <c r="E45" s="22"/>
      <c r="F45" s="23"/>
    </row>
    <row r="46" spans="1:9" x14ac:dyDescent="0.2">
      <c r="A46" s="21"/>
      <c r="B46" s="21" t="s">
        <v>226</v>
      </c>
      <c r="C46" s="21" t="s">
        <v>136</v>
      </c>
      <c r="D46" s="24">
        <v>98000</v>
      </c>
      <c r="E46" s="22">
        <v>9.7999999999999997E-3</v>
      </c>
      <c r="F46" s="23">
        <v>1.3266375616184801E-5</v>
      </c>
    </row>
    <row r="47" spans="1:9" x14ac:dyDescent="0.2">
      <c r="A47" s="21"/>
      <c r="B47" s="21" t="s">
        <v>618</v>
      </c>
      <c r="C47" s="21" t="s">
        <v>194</v>
      </c>
      <c r="D47" s="24">
        <v>23815</v>
      </c>
      <c r="E47" s="22">
        <v>2.3814999999999999E-3</v>
      </c>
      <c r="F47" s="23">
        <v>3.2238646459126502E-6</v>
      </c>
    </row>
    <row r="48" spans="1:9" x14ac:dyDescent="0.2">
      <c r="A48" s="20" t="s">
        <v>26</v>
      </c>
      <c r="B48" s="20"/>
      <c r="C48" s="20"/>
      <c r="D48" s="20"/>
      <c r="E48" s="25">
        <f>SUM(E45:E47)</f>
        <v>1.21815E-2</v>
      </c>
      <c r="F48" s="26">
        <f>SUM(F45:F47)</f>
        <v>1.6490240262097452E-5</v>
      </c>
      <c r="G48" s="14"/>
      <c r="H48" s="14"/>
      <c r="I48" s="14"/>
    </row>
    <row r="49" spans="1:9" x14ac:dyDescent="0.2">
      <c r="A49" s="21"/>
      <c r="B49" s="21"/>
      <c r="C49" s="21"/>
      <c r="D49" s="21"/>
      <c r="E49" s="22"/>
      <c r="F49" s="23"/>
    </row>
    <row r="50" spans="1:9" x14ac:dyDescent="0.2">
      <c r="A50" s="20" t="s">
        <v>29</v>
      </c>
      <c r="B50" s="20"/>
      <c r="C50" s="20"/>
      <c r="D50" s="20"/>
      <c r="E50" s="25">
        <f>E43+E48</f>
        <v>68955.99823350001</v>
      </c>
      <c r="F50" s="26">
        <f>F43+F48</f>
        <v>93.346548321896265</v>
      </c>
      <c r="G50" s="14"/>
      <c r="H50" s="14"/>
      <c r="I50" s="14"/>
    </row>
    <row r="51" spans="1:9" x14ac:dyDescent="0.2">
      <c r="A51" s="20"/>
      <c r="B51" s="20"/>
      <c r="C51" s="20"/>
      <c r="D51" s="20"/>
      <c r="E51" s="25"/>
      <c r="F51" s="26"/>
      <c r="G51" s="14"/>
      <c r="H51" s="14"/>
      <c r="I51" s="14"/>
    </row>
    <row r="52" spans="1:9" x14ac:dyDescent="0.2">
      <c r="A52" s="20" t="s">
        <v>31</v>
      </c>
      <c r="B52" s="20"/>
      <c r="C52" s="20"/>
      <c r="D52" s="20"/>
      <c r="E52" s="25">
        <f>E54-(E43+E48)</f>
        <v>4914.9691167999845</v>
      </c>
      <c r="F52" s="26">
        <f>F54-(F43+F48)</f>
        <v>6.6534516781037354</v>
      </c>
      <c r="G52" s="14"/>
      <c r="H52" s="14"/>
      <c r="I52" s="14"/>
    </row>
    <row r="53" spans="1:9" x14ac:dyDescent="0.2">
      <c r="A53" s="20"/>
      <c r="B53" s="20"/>
      <c r="C53" s="20"/>
      <c r="D53" s="20"/>
      <c r="E53" s="25"/>
      <c r="F53" s="26"/>
      <c r="G53" s="14"/>
      <c r="H53" s="14"/>
      <c r="I53" s="14"/>
    </row>
    <row r="54" spans="1:9" x14ac:dyDescent="0.2">
      <c r="A54" s="27" t="s">
        <v>30</v>
      </c>
      <c r="B54" s="27"/>
      <c r="C54" s="27"/>
      <c r="D54" s="27"/>
      <c r="E54" s="28">
        <v>73870.967350299994</v>
      </c>
      <c r="F54" s="29">
        <v>100</v>
      </c>
      <c r="G54" s="14"/>
      <c r="H54" s="14"/>
      <c r="I54" s="14"/>
    </row>
    <row r="55" spans="1:9" x14ac:dyDescent="0.2">
      <c r="F55" s="15" t="s">
        <v>607</v>
      </c>
    </row>
    <row r="56" spans="1:9" x14ac:dyDescent="0.2">
      <c r="A56" s="14" t="s">
        <v>33</v>
      </c>
    </row>
    <row r="57" spans="1:9" x14ac:dyDescent="0.2">
      <c r="A57" s="14" t="s">
        <v>43</v>
      </c>
    </row>
    <row r="59" spans="1:9" x14ac:dyDescent="0.2">
      <c r="A59" s="14" t="s">
        <v>34</v>
      </c>
    </row>
    <row r="60" spans="1:9" x14ac:dyDescent="0.2">
      <c r="A60" s="14" t="s">
        <v>35</v>
      </c>
    </row>
    <row r="61" spans="1:9" x14ac:dyDescent="0.2">
      <c r="A61" s="14" t="s">
        <v>36</v>
      </c>
      <c r="B61" s="14"/>
      <c r="C61" s="30" t="s">
        <v>38</v>
      </c>
      <c r="D61" s="14" t="s">
        <v>37</v>
      </c>
    </row>
    <row r="62" spans="1:9" x14ac:dyDescent="0.2">
      <c r="A62" s="7" t="s">
        <v>71</v>
      </c>
      <c r="C62" s="31">
        <v>123.7807</v>
      </c>
      <c r="D62" s="31">
        <v>131.23990000000001</v>
      </c>
    </row>
    <row r="63" spans="1:9" x14ac:dyDescent="0.2">
      <c r="A63" s="7" t="s">
        <v>73</v>
      </c>
      <c r="C63" s="31">
        <v>22.825299999999999</v>
      </c>
      <c r="D63" s="31">
        <v>24.200800000000001</v>
      </c>
    </row>
    <row r="64" spans="1:9" x14ac:dyDescent="0.2">
      <c r="A64" s="7" t="s">
        <v>72</v>
      </c>
      <c r="C64" s="31">
        <v>132.58459999999999</v>
      </c>
      <c r="D64" s="31">
        <v>141.11080000000001</v>
      </c>
    </row>
    <row r="65" spans="1:4" x14ac:dyDescent="0.2">
      <c r="A65" s="7" t="s">
        <v>74</v>
      </c>
      <c r="C65" s="31">
        <v>25.027699999999999</v>
      </c>
      <c r="D65" s="31">
        <v>26.632899999999999</v>
      </c>
    </row>
    <row r="67" spans="1:4" x14ac:dyDescent="0.2">
      <c r="A67" s="7" t="s">
        <v>39</v>
      </c>
    </row>
    <row r="69" spans="1:4" x14ac:dyDescent="0.2">
      <c r="A69" s="14" t="s">
        <v>40</v>
      </c>
      <c r="D69" s="30" t="s">
        <v>41</v>
      </c>
    </row>
    <row r="71" spans="1:4" x14ac:dyDescent="0.2">
      <c r="A71" s="14" t="s">
        <v>233</v>
      </c>
      <c r="D71" s="49">
        <v>0.110710544891879</v>
      </c>
    </row>
    <row r="73" spans="1:4" x14ac:dyDescent="0.2">
      <c r="A73" s="14" t="s">
        <v>814</v>
      </c>
      <c r="D73" s="30" t="s">
        <v>41</v>
      </c>
    </row>
    <row r="74" spans="1:4" x14ac:dyDescent="0.2">
      <c r="A74" s="7" t="s">
        <v>815</v>
      </c>
    </row>
    <row r="75" spans="1:4" x14ac:dyDescent="0.2">
      <c r="A75" s="50" t="s">
        <v>816</v>
      </c>
    </row>
    <row r="77" spans="1:4" x14ac:dyDescent="0.2">
      <c r="A77" s="14" t="s">
        <v>793</v>
      </c>
    </row>
    <row r="78" spans="1:4" x14ac:dyDescent="0.2">
      <c r="A78" s="14"/>
    </row>
    <row r="79" spans="1:4" x14ac:dyDescent="0.2">
      <c r="A79" s="51" t="s">
        <v>785</v>
      </c>
    </row>
    <row r="80" spans="1:4" x14ac:dyDescent="0.2">
      <c r="A80" s="52"/>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1" t="s">
        <v>796</v>
      </c>
    </row>
    <row r="94" spans="1:1" x14ac:dyDescent="0.2">
      <c r="A94" s="53"/>
    </row>
    <row r="95" spans="1:1" x14ac:dyDescent="0.2">
      <c r="A95" s="51" t="s">
        <v>786</v>
      </c>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sheetData>
  <mergeCells count="1">
    <mergeCell ref="A1:F1"/>
  </mergeCells>
  <conditionalFormatting sqref="F2:F3 F210:F65538">
    <cfRule type="cellIs" dxfId="47" priority="2" stopIfTrue="1" operator="between">
      <formula>0.009</formula>
      <formula>-0.009</formula>
    </cfRule>
  </conditionalFormatting>
  <conditionalFormatting sqref="F5:F110">
    <cfRule type="cellIs" dxfId="46" priority="1" stopIfTrue="1" operator="between">
      <formula>0.009</formula>
      <formula>-0.009</formula>
    </cfRule>
  </conditionalFormatting>
  <hyperlinks>
    <hyperlink ref="A75" r:id="rId1" tooltip="https://www.franklintempletonindia.com/investor/reports" xr:uid="{00000000-0004-0000-1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7"/>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5703125" style="7" bestFit="1" customWidth="1"/>
    <col min="5" max="5" width="23.5703125" style="10" customWidth="1"/>
    <col min="6" max="6" width="13.5703125" style="11" bestFit="1" customWidth="1"/>
    <col min="7" max="16384" width="9.140625" style="7"/>
  </cols>
  <sheetData>
    <row r="1" spans="1:6" s="1" customFormat="1" ht="15" x14ac:dyDescent="0.2">
      <c r="A1" s="79" t="s">
        <v>17</v>
      </c>
      <c r="B1" s="80"/>
      <c r="C1" s="80"/>
      <c r="D1" s="80"/>
      <c r="E1" s="80"/>
      <c r="F1" s="80"/>
    </row>
    <row r="2" spans="1:6" s="1" customFormat="1" ht="12" x14ac:dyDescent="0.2">
      <c r="E2" s="5"/>
      <c r="F2" s="9"/>
    </row>
    <row r="3" spans="1:6" s="1" customFormat="1" ht="12" x14ac:dyDescent="0.2">
      <c r="A3" s="8" t="s">
        <v>7</v>
      </c>
      <c r="B3" s="2"/>
      <c r="C3" s="3"/>
      <c r="D3" s="3"/>
      <c r="E3" s="4"/>
      <c r="F3" s="9"/>
    </row>
    <row r="4" spans="1:6" s="1" customFormat="1" ht="38.25" customHeight="1" x14ac:dyDescent="0.2">
      <c r="A4" s="6" t="s">
        <v>2</v>
      </c>
      <c r="B4" s="6" t="s">
        <v>0</v>
      </c>
      <c r="C4" s="13" t="s">
        <v>305</v>
      </c>
      <c r="D4" s="13" t="s">
        <v>1</v>
      </c>
      <c r="E4" s="54" t="s">
        <v>6</v>
      </c>
      <c r="F4" s="12" t="s">
        <v>3</v>
      </c>
    </row>
    <row r="5" spans="1:6" x14ac:dyDescent="0.2">
      <c r="A5" s="16" t="s">
        <v>80</v>
      </c>
      <c r="B5" s="17"/>
      <c r="C5" s="17"/>
      <c r="D5" s="17"/>
      <c r="E5" s="18"/>
      <c r="F5" s="19"/>
    </row>
    <row r="6" spans="1:6" x14ac:dyDescent="0.2">
      <c r="A6" s="20" t="s">
        <v>25</v>
      </c>
      <c r="B6" s="21"/>
      <c r="C6" s="21"/>
      <c r="D6" s="21"/>
      <c r="E6" s="22"/>
      <c r="F6" s="23"/>
    </row>
    <row r="7" spans="1:6" x14ac:dyDescent="0.2">
      <c r="A7" s="21" t="s">
        <v>82</v>
      </c>
      <c r="B7" s="21" t="s">
        <v>81</v>
      </c>
      <c r="C7" s="21" t="s">
        <v>83</v>
      </c>
      <c r="D7" s="24">
        <v>5100000</v>
      </c>
      <c r="E7" s="22">
        <v>82153.350000000006</v>
      </c>
      <c r="F7" s="23">
        <v>9.5677424839377103</v>
      </c>
    </row>
    <row r="8" spans="1:6" x14ac:dyDescent="0.2">
      <c r="A8" s="21" t="s">
        <v>85</v>
      </c>
      <c r="B8" s="21" t="s">
        <v>84</v>
      </c>
      <c r="C8" s="21" t="s">
        <v>83</v>
      </c>
      <c r="D8" s="24">
        <v>8650000</v>
      </c>
      <c r="E8" s="22">
        <v>82101.475000000006</v>
      </c>
      <c r="F8" s="23">
        <v>9.5617010182962705</v>
      </c>
    </row>
    <row r="9" spans="1:6" x14ac:dyDescent="0.2">
      <c r="A9" s="21" t="s">
        <v>90</v>
      </c>
      <c r="B9" s="21" t="s">
        <v>89</v>
      </c>
      <c r="C9" s="21" t="s">
        <v>91</v>
      </c>
      <c r="D9" s="24">
        <v>2200000</v>
      </c>
      <c r="E9" s="22">
        <v>48524.3</v>
      </c>
      <c r="F9" s="23">
        <v>5.6512364573488298</v>
      </c>
    </row>
    <row r="10" spans="1:6" x14ac:dyDescent="0.2">
      <c r="A10" s="21" t="s">
        <v>93</v>
      </c>
      <c r="B10" s="21" t="s">
        <v>92</v>
      </c>
      <c r="C10" s="21" t="s">
        <v>83</v>
      </c>
      <c r="D10" s="24">
        <v>4970000</v>
      </c>
      <c r="E10" s="22">
        <v>45468.044999999998</v>
      </c>
      <c r="F10" s="23">
        <v>5.2952989233925498</v>
      </c>
    </row>
    <row r="11" spans="1:6" x14ac:dyDescent="0.2">
      <c r="A11" s="21" t="s">
        <v>95</v>
      </c>
      <c r="B11" s="21" t="s">
        <v>94</v>
      </c>
      <c r="C11" s="21" t="s">
        <v>96</v>
      </c>
      <c r="D11" s="24">
        <v>5100000</v>
      </c>
      <c r="E11" s="22">
        <v>43344.9</v>
      </c>
      <c r="F11" s="23">
        <v>5.0480332353097204</v>
      </c>
    </row>
    <row r="12" spans="1:6" x14ac:dyDescent="0.2">
      <c r="A12" s="21" t="s">
        <v>87</v>
      </c>
      <c r="B12" s="21" t="s">
        <v>86</v>
      </c>
      <c r="C12" s="21" t="s">
        <v>88</v>
      </c>
      <c r="D12" s="24">
        <v>3100000</v>
      </c>
      <c r="E12" s="22">
        <v>40867.300000000003</v>
      </c>
      <c r="F12" s="23">
        <v>4.7594870131750904</v>
      </c>
    </row>
    <row r="13" spans="1:6" x14ac:dyDescent="0.2">
      <c r="A13" s="21" t="s">
        <v>620</v>
      </c>
      <c r="B13" s="21" t="s">
        <v>619</v>
      </c>
      <c r="C13" s="21" t="s">
        <v>112</v>
      </c>
      <c r="D13" s="24">
        <v>1854000</v>
      </c>
      <c r="E13" s="22">
        <v>37027.161</v>
      </c>
      <c r="F13" s="23">
        <v>4.3122567900067503</v>
      </c>
    </row>
    <row r="14" spans="1:6" x14ac:dyDescent="0.2">
      <c r="A14" s="21" t="s">
        <v>176</v>
      </c>
      <c r="B14" s="21" t="s">
        <v>175</v>
      </c>
      <c r="C14" s="21" t="s">
        <v>106</v>
      </c>
      <c r="D14" s="24">
        <v>3700000</v>
      </c>
      <c r="E14" s="22">
        <v>35262.85</v>
      </c>
      <c r="F14" s="23">
        <v>4.1067816230223499</v>
      </c>
    </row>
    <row r="15" spans="1:6" x14ac:dyDescent="0.2">
      <c r="A15" s="21" t="s">
        <v>105</v>
      </c>
      <c r="B15" s="21" t="s">
        <v>104</v>
      </c>
      <c r="C15" s="21" t="s">
        <v>106</v>
      </c>
      <c r="D15" s="24">
        <v>3575000</v>
      </c>
      <c r="E15" s="22">
        <v>34868.762499999997</v>
      </c>
      <c r="F15" s="23">
        <v>4.0608854092204902</v>
      </c>
    </row>
    <row r="16" spans="1:6" x14ac:dyDescent="0.2">
      <c r="A16" s="21" t="s">
        <v>143</v>
      </c>
      <c r="B16" s="21" t="s">
        <v>142</v>
      </c>
      <c r="C16" s="21" t="s">
        <v>118</v>
      </c>
      <c r="D16" s="24">
        <v>355000</v>
      </c>
      <c r="E16" s="22">
        <v>33255.334999999999</v>
      </c>
      <c r="F16" s="23">
        <v>3.8729824346430299</v>
      </c>
    </row>
    <row r="17" spans="1:6" x14ac:dyDescent="0.2">
      <c r="A17" s="21" t="s">
        <v>101</v>
      </c>
      <c r="B17" s="21" t="s">
        <v>100</v>
      </c>
      <c r="C17" s="21" t="s">
        <v>83</v>
      </c>
      <c r="D17" s="24">
        <v>5600000</v>
      </c>
      <c r="E17" s="22">
        <v>32471.599999999999</v>
      </c>
      <c r="F17" s="23">
        <v>3.7817070982672201</v>
      </c>
    </row>
    <row r="18" spans="1:6" x14ac:dyDescent="0.2">
      <c r="A18" s="21" t="s">
        <v>210</v>
      </c>
      <c r="B18" s="21" t="s">
        <v>209</v>
      </c>
      <c r="C18" s="21" t="s">
        <v>211</v>
      </c>
      <c r="D18" s="24">
        <v>1100000</v>
      </c>
      <c r="E18" s="22">
        <v>29343.05</v>
      </c>
      <c r="F18" s="23">
        <v>3.4173499448690601</v>
      </c>
    </row>
    <row r="19" spans="1:6" x14ac:dyDescent="0.2">
      <c r="A19" s="21" t="s">
        <v>123</v>
      </c>
      <c r="B19" s="21" t="s">
        <v>122</v>
      </c>
      <c r="C19" s="21" t="s">
        <v>83</v>
      </c>
      <c r="D19" s="24">
        <v>2250000</v>
      </c>
      <c r="E19" s="22">
        <v>28948.5</v>
      </c>
      <c r="F19" s="23">
        <v>3.37139986739763</v>
      </c>
    </row>
    <row r="20" spans="1:6" x14ac:dyDescent="0.2">
      <c r="A20" s="21" t="s">
        <v>622</v>
      </c>
      <c r="B20" s="21" t="s">
        <v>621</v>
      </c>
      <c r="C20" s="21" t="s">
        <v>152</v>
      </c>
      <c r="D20" s="24">
        <v>4400000</v>
      </c>
      <c r="E20" s="22">
        <v>26063.4</v>
      </c>
      <c r="F20" s="23">
        <v>3.0353953850434801</v>
      </c>
    </row>
    <row r="21" spans="1:6" x14ac:dyDescent="0.2">
      <c r="A21" s="21" t="s">
        <v>541</v>
      </c>
      <c r="B21" s="21" t="s">
        <v>540</v>
      </c>
      <c r="C21" s="21" t="s">
        <v>112</v>
      </c>
      <c r="D21" s="24">
        <v>1450000</v>
      </c>
      <c r="E21" s="22">
        <v>25518.55</v>
      </c>
      <c r="F21" s="23">
        <v>2.97194107073526</v>
      </c>
    </row>
    <row r="22" spans="1:6" x14ac:dyDescent="0.2">
      <c r="A22" s="21" t="s">
        <v>98</v>
      </c>
      <c r="B22" s="21" t="s">
        <v>97</v>
      </c>
      <c r="C22" s="21" t="s">
        <v>99</v>
      </c>
      <c r="D22" s="24">
        <v>900000</v>
      </c>
      <c r="E22" s="22">
        <v>22229.1</v>
      </c>
      <c r="F22" s="23">
        <v>2.5888451834246502</v>
      </c>
    </row>
    <row r="23" spans="1:6" x14ac:dyDescent="0.2">
      <c r="A23" s="21" t="s">
        <v>624</v>
      </c>
      <c r="B23" s="21" t="s">
        <v>623</v>
      </c>
      <c r="C23" s="21" t="s">
        <v>484</v>
      </c>
      <c r="D23" s="24">
        <v>907000</v>
      </c>
      <c r="E23" s="22">
        <v>21518.575000000001</v>
      </c>
      <c r="F23" s="23">
        <v>2.5060960292100098</v>
      </c>
    </row>
    <row r="24" spans="1:6" x14ac:dyDescent="0.2">
      <c r="A24" s="21" t="s">
        <v>578</v>
      </c>
      <c r="B24" s="21" t="s">
        <v>577</v>
      </c>
      <c r="C24" s="21" t="s">
        <v>155</v>
      </c>
      <c r="D24" s="24">
        <v>14000000</v>
      </c>
      <c r="E24" s="22">
        <v>20482</v>
      </c>
      <c r="F24" s="23">
        <v>2.3853744437203401</v>
      </c>
    </row>
    <row r="25" spans="1:6" x14ac:dyDescent="0.2">
      <c r="A25" s="21" t="s">
        <v>626</v>
      </c>
      <c r="B25" s="21" t="s">
        <v>625</v>
      </c>
      <c r="C25" s="21" t="s">
        <v>274</v>
      </c>
      <c r="D25" s="24">
        <v>24000000</v>
      </c>
      <c r="E25" s="22">
        <v>18972</v>
      </c>
      <c r="F25" s="23">
        <v>2.2095168414345401</v>
      </c>
    </row>
    <row r="26" spans="1:6" x14ac:dyDescent="0.2">
      <c r="A26" s="21" t="s">
        <v>569</v>
      </c>
      <c r="B26" s="21" t="s">
        <v>568</v>
      </c>
      <c r="C26" s="21" t="s">
        <v>570</v>
      </c>
      <c r="D26" s="24">
        <v>17300000</v>
      </c>
      <c r="E26" s="22">
        <v>18303.400000000001</v>
      </c>
      <c r="F26" s="23">
        <v>2.13165035607806</v>
      </c>
    </row>
    <row r="27" spans="1:6" x14ac:dyDescent="0.2">
      <c r="A27" s="21" t="s">
        <v>451</v>
      </c>
      <c r="B27" s="21" t="s">
        <v>450</v>
      </c>
      <c r="C27" s="21" t="s">
        <v>416</v>
      </c>
      <c r="D27" s="24">
        <v>3157370</v>
      </c>
      <c r="E27" s="22">
        <v>16438.84691</v>
      </c>
      <c r="F27" s="23">
        <v>1.9145007959840401</v>
      </c>
    </row>
    <row r="28" spans="1:6" x14ac:dyDescent="0.2">
      <c r="A28" s="21" t="s">
        <v>418</v>
      </c>
      <c r="B28" s="21" t="s">
        <v>417</v>
      </c>
      <c r="C28" s="21" t="s">
        <v>289</v>
      </c>
      <c r="D28" s="24">
        <v>767769</v>
      </c>
      <c r="E28" s="22">
        <v>15921.99352</v>
      </c>
      <c r="F28" s="23">
        <v>1.8543070225411999</v>
      </c>
    </row>
    <row r="29" spans="1:6" x14ac:dyDescent="0.2">
      <c r="A29" s="21" t="s">
        <v>141</v>
      </c>
      <c r="B29" s="21" t="s">
        <v>140</v>
      </c>
      <c r="C29" s="21" t="s">
        <v>109</v>
      </c>
      <c r="D29" s="24">
        <v>2850000</v>
      </c>
      <c r="E29" s="22">
        <v>13774.05</v>
      </c>
      <c r="F29" s="23">
        <v>1.6041532495130399</v>
      </c>
    </row>
    <row r="30" spans="1:6" x14ac:dyDescent="0.2">
      <c r="A30" s="21" t="s">
        <v>258</v>
      </c>
      <c r="B30" s="21" t="s">
        <v>257</v>
      </c>
      <c r="C30" s="21" t="s">
        <v>115</v>
      </c>
      <c r="D30" s="24">
        <v>3300000</v>
      </c>
      <c r="E30" s="22">
        <v>12924.45</v>
      </c>
      <c r="F30" s="23">
        <v>1.50520714427992</v>
      </c>
    </row>
    <row r="31" spans="1:6" x14ac:dyDescent="0.2">
      <c r="A31" s="21" t="s">
        <v>145</v>
      </c>
      <c r="B31" s="21" t="s">
        <v>144</v>
      </c>
      <c r="C31" s="21" t="s">
        <v>146</v>
      </c>
      <c r="D31" s="24">
        <v>4200000</v>
      </c>
      <c r="E31" s="22">
        <v>11541.6</v>
      </c>
      <c r="F31" s="23">
        <v>1.34415768380249</v>
      </c>
    </row>
    <row r="32" spans="1:6" x14ac:dyDescent="0.2">
      <c r="A32" s="21" t="s">
        <v>615</v>
      </c>
      <c r="B32" s="21" t="s">
        <v>614</v>
      </c>
      <c r="C32" s="21" t="s">
        <v>146</v>
      </c>
      <c r="D32" s="24">
        <v>1500000</v>
      </c>
      <c r="E32" s="22">
        <v>9483.75</v>
      </c>
      <c r="F32" s="23">
        <v>1.1044963812436599</v>
      </c>
    </row>
    <row r="33" spans="1:9" x14ac:dyDescent="0.2">
      <c r="A33" s="21" t="s">
        <v>628</v>
      </c>
      <c r="B33" s="21" t="s">
        <v>627</v>
      </c>
      <c r="C33" s="21" t="s">
        <v>91</v>
      </c>
      <c r="D33" s="24">
        <v>4800000</v>
      </c>
      <c r="E33" s="22">
        <v>7840.8</v>
      </c>
      <c r="F33" s="23">
        <v>0.91315515761753796</v>
      </c>
    </row>
    <row r="34" spans="1:9" x14ac:dyDescent="0.2">
      <c r="A34" s="21" t="s">
        <v>172</v>
      </c>
      <c r="B34" s="21" t="s">
        <v>171</v>
      </c>
      <c r="C34" s="21" t="s">
        <v>139</v>
      </c>
      <c r="D34" s="24">
        <v>300000</v>
      </c>
      <c r="E34" s="22">
        <v>5331.6</v>
      </c>
      <c r="F34" s="23">
        <v>0.62092873665361503</v>
      </c>
    </row>
    <row r="35" spans="1:9" x14ac:dyDescent="0.2">
      <c r="A35" s="20" t="s">
        <v>26</v>
      </c>
      <c r="B35" s="20"/>
      <c r="C35" s="20"/>
      <c r="D35" s="20"/>
      <c r="E35" s="25">
        <f>SUM(E7:E34)</f>
        <v>819980.74393</v>
      </c>
      <c r="F35" s="26">
        <f>SUM(F7:F34)</f>
        <v>95.496587780168554</v>
      </c>
      <c r="G35" s="14"/>
      <c r="H35" s="14"/>
      <c r="I35" s="14"/>
    </row>
    <row r="36" spans="1:9" x14ac:dyDescent="0.2">
      <c r="A36" s="21"/>
      <c r="B36" s="21"/>
      <c r="C36" s="21"/>
      <c r="D36" s="21"/>
      <c r="E36" s="22"/>
      <c r="F36" s="23"/>
    </row>
    <row r="37" spans="1:9" x14ac:dyDescent="0.2">
      <c r="A37" s="20" t="s">
        <v>29</v>
      </c>
      <c r="B37" s="20"/>
      <c r="C37" s="20"/>
      <c r="D37" s="20"/>
      <c r="E37" s="25">
        <f>E35</f>
        <v>819980.74393</v>
      </c>
      <c r="F37" s="26">
        <f>F35</f>
        <v>95.496587780168554</v>
      </c>
      <c r="G37" s="14"/>
      <c r="H37" s="14"/>
      <c r="I37" s="14"/>
    </row>
    <row r="38" spans="1:9" x14ac:dyDescent="0.2">
      <c r="A38" s="20"/>
      <c r="B38" s="20"/>
      <c r="C38" s="20"/>
      <c r="D38" s="20"/>
      <c r="E38" s="25"/>
      <c r="F38" s="26"/>
      <c r="G38" s="14"/>
      <c r="H38" s="14"/>
      <c r="I38" s="14"/>
    </row>
    <row r="39" spans="1:9" x14ac:dyDescent="0.2">
      <c r="A39" s="20" t="s">
        <v>31</v>
      </c>
      <c r="B39" s="20"/>
      <c r="C39" s="20"/>
      <c r="D39" s="20"/>
      <c r="E39" s="25">
        <f>E41-(E35)</f>
        <v>38668.515682899975</v>
      </c>
      <c r="F39" s="26">
        <f>F41-(F35)</f>
        <v>4.5034122198314464</v>
      </c>
      <c r="G39" s="14"/>
      <c r="H39" s="14"/>
      <c r="I39" s="14"/>
    </row>
    <row r="40" spans="1:9" x14ac:dyDescent="0.2">
      <c r="A40" s="20"/>
      <c r="B40" s="20"/>
      <c r="C40" s="20"/>
      <c r="D40" s="20"/>
      <c r="E40" s="25"/>
      <c r="F40" s="26"/>
      <c r="G40" s="14"/>
      <c r="H40" s="14"/>
      <c r="I40" s="14"/>
    </row>
    <row r="41" spans="1:9" x14ac:dyDescent="0.2">
      <c r="A41" s="27" t="s">
        <v>30</v>
      </c>
      <c r="B41" s="27"/>
      <c r="C41" s="27"/>
      <c r="D41" s="27"/>
      <c r="E41" s="28">
        <v>858649.25961289997</v>
      </c>
      <c r="F41" s="29">
        <v>100</v>
      </c>
      <c r="G41" s="14"/>
      <c r="H41" s="14"/>
      <c r="I41" s="14"/>
    </row>
    <row r="43" spans="1:9" x14ac:dyDescent="0.2">
      <c r="A43" s="14" t="s">
        <v>34</v>
      </c>
    </row>
    <row r="44" spans="1:9" x14ac:dyDescent="0.2">
      <c r="A44" s="14" t="s">
        <v>35</v>
      </c>
    </row>
    <row r="45" spans="1:9" x14ac:dyDescent="0.2">
      <c r="A45" s="14" t="s">
        <v>36</v>
      </c>
      <c r="B45" s="14"/>
      <c r="C45" s="30" t="s">
        <v>38</v>
      </c>
      <c r="D45" s="14" t="s">
        <v>37</v>
      </c>
    </row>
    <row r="46" spans="1:9" x14ac:dyDescent="0.2">
      <c r="A46" s="7" t="s">
        <v>71</v>
      </c>
      <c r="C46" s="31">
        <v>72.970399999999998</v>
      </c>
      <c r="D46" s="31">
        <v>72.333799999999997</v>
      </c>
    </row>
    <row r="47" spans="1:9" x14ac:dyDescent="0.2">
      <c r="A47" s="7" t="s">
        <v>73</v>
      </c>
      <c r="C47" s="31">
        <v>31.114000000000001</v>
      </c>
      <c r="D47" s="31">
        <v>30.842600000000001</v>
      </c>
    </row>
    <row r="48" spans="1:9" x14ac:dyDescent="0.2">
      <c r="A48" s="7" t="s">
        <v>72</v>
      </c>
      <c r="C48" s="31">
        <v>80.441900000000004</v>
      </c>
      <c r="D48" s="31">
        <v>80.071399999999997</v>
      </c>
    </row>
    <row r="49" spans="1:4" x14ac:dyDescent="0.2">
      <c r="A49" s="7" t="s">
        <v>74</v>
      </c>
      <c r="C49" s="31">
        <v>36.176200000000001</v>
      </c>
      <c r="D49" s="31">
        <v>36.008299999999998</v>
      </c>
    </row>
    <row r="51" spans="1:4" x14ac:dyDescent="0.2">
      <c r="A51" s="7" t="s">
        <v>39</v>
      </c>
    </row>
    <row r="53" spans="1:4" x14ac:dyDescent="0.2">
      <c r="A53" s="14" t="s">
        <v>40</v>
      </c>
      <c r="D53" s="30" t="s">
        <v>41</v>
      </c>
    </row>
    <row r="55" spans="1:4" x14ac:dyDescent="0.2">
      <c r="A55" s="14" t="s">
        <v>233</v>
      </c>
      <c r="D55" s="49">
        <v>6.6124341428520902E-2</v>
      </c>
    </row>
    <row r="57" spans="1:4" x14ac:dyDescent="0.2">
      <c r="A57" s="14" t="s">
        <v>790</v>
      </c>
    </row>
    <row r="58" spans="1:4" x14ac:dyDescent="0.2">
      <c r="A58" s="50"/>
    </row>
    <row r="59" spans="1:4" x14ac:dyDescent="0.2">
      <c r="A59" s="51" t="s">
        <v>785</v>
      </c>
    </row>
    <row r="60" spans="1:4" x14ac:dyDescent="0.2">
      <c r="A60" s="52"/>
    </row>
    <row r="61" spans="1:4" x14ac:dyDescent="0.2">
      <c r="A61" s="53"/>
    </row>
    <row r="62" spans="1:4" x14ac:dyDescent="0.2">
      <c r="A62" s="53"/>
    </row>
    <row r="63" spans="1:4" x14ac:dyDescent="0.2">
      <c r="A63" s="53"/>
    </row>
    <row r="64" spans="1:4" x14ac:dyDescent="0.2">
      <c r="A64" s="53"/>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1" t="s">
        <v>796</v>
      </c>
    </row>
    <row r="74" spans="1:1" x14ac:dyDescent="0.2">
      <c r="A74" s="53"/>
    </row>
    <row r="75" spans="1:1" x14ac:dyDescent="0.2">
      <c r="A75" s="51" t="s">
        <v>786</v>
      </c>
    </row>
    <row r="76" spans="1:1" x14ac:dyDescent="0.2">
      <c r="A76" s="53"/>
    </row>
    <row r="77" spans="1:1" x14ac:dyDescent="0.2">
      <c r="A77" s="53"/>
    </row>
    <row r="78" spans="1:1" x14ac:dyDescent="0.2">
      <c r="A78" s="53"/>
    </row>
    <row r="79" spans="1:1" x14ac:dyDescent="0.2">
      <c r="A79" s="53"/>
    </row>
    <row r="80" spans="1:1"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sheetData>
  <mergeCells count="1">
    <mergeCell ref="A1:F1"/>
  </mergeCells>
  <conditionalFormatting sqref="F2:F3">
    <cfRule type="cellIs" dxfId="45" priority="2" stopIfTrue="1" operator="between">
      <formula>0.009</formula>
      <formula>-0.009</formula>
    </cfRule>
  </conditionalFormatting>
  <conditionalFormatting sqref="F5:F65534">
    <cfRule type="cellIs" dxfId="44" priority="1" stopIfTrue="1" operator="between">
      <formula>0.009</formula>
      <formula>-0.009</formula>
    </cfRule>
  </conditionalFormatting>
  <hyperlinks>
    <hyperlink ref="A60"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9"/>
  <sheetViews>
    <sheetView workbookViewId="0">
      <selection sqref="A1:G1"/>
    </sheetView>
  </sheetViews>
  <sheetFormatPr defaultColWidth="9.28515625" defaultRowHeight="11.25" x14ac:dyDescent="0.2"/>
  <cols>
    <col min="1" max="1" width="31.7109375" style="7" bestFit="1" customWidth="1"/>
    <col min="2" max="2" width="20" style="7" bestFit="1" customWidth="1"/>
    <col min="3" max="3" width="24.7109375" style="7" bestFit="1" customWidth="1"/>
    <col min="4" max="4" width="15.5703125" style="7" bestFit="1" customWidth="1"/>
    <col min="5" max="5" width="23.28515625" style="10" customWidth="1"/>
    <col min="6" max="6" width="13.5703125" style="11" bestFit="1" customWidth="1"/>
    <col min="7" max="7" width="12.28515625" style="10" customWidth="1"/>
    <col min="8" max="16384" width="9.28515625" style="7"/>
  </cols>
  <sheetData>
    <row r="1" spans="1:9" s="1" customFormat="1" ht="15" customHeight="1" x14ac:dyDescent="0.2">
      <c r="A1" s="79" t="s">
        <v>897</v>
      </c>
      <c r="B1" s="80"/>
      <c r="C1" s="80"/>
      <c r="D1" s="80"/>
      <c r="E1" s="80"/>
      <c r="F1" s="80"/>
      <c r="G1" s="80"/>
    </row>
    <row r="2" spans="1:9" s="1" customFormat="1" ht="12" x14ac:dyDescent="0.2">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32</v>
      </c>
      <c r="D4" s="13" t="s">
        <v>1</v>
      </c>
      <c r="E4" s="54" t="s">
        <v>6</v>
      </c>
      <c r="F4" s="12" t="s">
        <v>3</v>
      </c>
      <c r="G4" s="12" t="s">
        <v>5</v>
      </c>
    </row>
    <row r="5" spans="1:9" x14ac:dyDescent="0.2">
      <c r="A5" s="20" t="s">
        <v>31</v>
      </c>
      <c r="B5" s="20"/>
      <c r="C5" s="20"/>
      <c r="D5" s="20"/>
      <c r="E5" s="25">
        <v>18342.102501000001</v>
      </c>
      <c r="F5" s="26">
        <v>100</v>
      </c>
      <c r="G5" s="25"/>
      <c r="H5" s="14"/>
      <c r="I5" s="14"/>
    </row>
    <row r="6" spans="1:9" x14ac:dyDescent="0.2">
      <c r="A6" s="20"/>
      <c r="B6" s="20"/>
      <c r="C6" s="20"/>
      <c r="D6" s="20"/>
      <c r="E6" s="25"/>
      <c r="F6" s="26"/>
      <c r="G6" s="25"/>
      <c r="H6" s="14"/>
      <c r="I6" s="14"/>
    </row>
    <row r="7" spans="1:9" x14ac:dyDescent="0.2">
      <c r="A7" s="27" t="s">
        <v>30</v>
      </c>
      <c r="B7" s="27"/>
      <c r="C7" s="27"/>
      <c r="D7" s="27"/>
      <c r="E7" s="28">
        <v>18342.102501000001</v>
      </c>
      <c r="F7" s="29">
        <v>100</v>
      </c>
      <c r="G7" s="28"/>
      <c r="H7" s="14"/>
      <c r="I7" s="14"/>
    </row>
    <row r="9" spans="1:9" x14ac:dyDescent="0.2">
      <c r="A9" s="14" t="s">
        <v>34</v>
      </c>
    </row>
    <row r="10" spans="1:9" x14ac:dyDescent="0.2">
      <c r="A10" s="14" t="s">
        <v>35</v>
      </c>
    </row>
    <row r="11" spans="1:9" x14ac:dyDescent="0.2">
      <c r="A11" s="14" t="s">
        <v>36</v>
      </c>
      <c r="B11" s="14"/>
      <c r="C11" s="30" t="s">
        <v>38</v>
      </c>
      <c r="D11" s="14" t="s">
        <v>37</v>
      </c>
    </row>
    <row r="12" spans="1:9" x14ac:dyDescent="0.2">
      <c r="A12" s="7" t="s">
        <v>71</v>
      </c>
      <c r="C12" s="31">
        <v>1144.3606</v>
      </c>
      <c r="D12" s="31">
        <v>1180.1858999999999</v>
      </c>
    </row>
    <row r="13" spans="1:9" x14ac:dyDescent="0.2">
      <c r="A13" s="7" t="s">
        <v>898</v>
      </c>
      <c r="C13" s="31">
        <v>1000</v>
      </c>
      <c r="D13" s="31">
        <v>1000</v>
      </c>
    </row>
    <row r="14" spans="1:9" x14ac:dyDescent="0.2">
      <c r="A14" s="7" t="s">
        <v>899</v>
      </c>
      <c r="C14" s="31">
        <v>1000.4578</v>
      </c>
      <c r="D14" s="31">
        <v>1000.4986</v>
      </c>
    </row>
    <row r="15" spans="1:9" x14ac:dyDescent="0.2">
      <c r="A15" s="7" t="s">
        <v>72</v>
      </c>
      <c r="C15" s="31">
        <v>1146.5820000000001</v>
      </c>
      <c r="D15" s="31">
        <v>1182.7719999999999</v>
      </c>
    </row>
    <row r="16" spans="1:9" x14ac:dyDescent="0.2">
      <c r="A16" s="7" t="s">
        <v>900</v>
      </c>
      <c r="C16" s="31">
        <v>1000</v>
      </c>
      <c r="D16" s="31">
        <v>1000</v>
      </c>
    </row>
    <row r="17" spans="1:5" x14ac:dyDescent="0.2">
      <c r="A17" s="7" t="s">
        <v>901</v>
      </c>
      <c r="C17" s="31">
        <v>1000.4626</v>
      </c>
      <c r="D17" s="31">
        <v>1000.5026</v>
      </c>
    </row>
    <row r="18" spans="1:5" x14ac:dyDescent="0.2">
      <c r="A18" s="7" t="s">
        <v>902</v>
      </c>
      <c r="C18" s="31">
        <v>10.406599999999999</v>
      </c>
      <c r="D18" s="31">
        <v>10.735099999999999</v>
      </c>
    </row>
    <row r="19" spans="1:5" x14ac:dyDescent="0.2">
      <c r="A19" s="7" t="s">
        <v>903</v>
      </c>
      <c r="C19" s="31">
        <v>10.406599999999999</v>
      </c>
      <c r="D19" s="31">
        <v>10.735099999999999</v>
      </c>
    </row>
    <row r="20" spans="1:5" x14ac:dyDescent="0.2">
      <c r="A20" s="7" t="s">
        <v>904</v>
      </c>
      <c r="C20" s="31">
        <v>10</v>
      </c>
      <c r="D20" s="31">
        <v>10</v>
      </c>
    </row>
    <row r="21" spans="1:5" x14ac:dyDescent="0.2">
      <c r="A21" s="7" t="s">
        <v>905</v>
      </c>
      <c r="C21" s="31">
        <v>10</v>
      </c>
      <c r="D21" s="31">
        <v>10</v>
      </c>
    </row>
    <row r="23" spans="1:5" x14ac:dyDescent="0.2">
      <c r="A23" s="14" t="s">
        <v>40</v>
      </c>
    </row>
    <row r="24" spans="1:5" x14ac:dyDescent="0.2">
      <c r="A24" s="81" t="s">
        <v>58</v>
      </c>
      <c r="B24" s="82"/>
      <c r="C24" s="34" t="s">
        <v>59</v>
      </c>
    </row>
    <row r="25" spans="1:5" x14ac:dyDescent="0.2">
      <c r="A25" s="77" t="s">
        <v>898</v>
      </c>
      <c r="B25" s="78"/>
      <c r="C25" s="35">
        <v>30.791041679999999</v>
      </c>
    </row>
    <row r="26" spans="1:5" x14ac:dyDescent="0.2">
      <c r="A26" s="77" t="s">
        <v>899</v>
      </c>
      <c r="B26" s="78"/>
      <c r="C26" s="35">
        <v>30.853822449999999</v>
      </c>
    </row>
    <row r="27" spans="1:5" x14ac:dyDescent="0.2">
      <c r="A27" s="77" t="s">
        <v>900</v>
      </c>
      <c r="B27" s="78"/>
      <c r="C27" s="35">
        <v>31.101274709999998</v>
      </c>
    </row>
    <row r="28" spans="1:5" x14ac:dyDescent="0.2">
      <c r="A28" s="77" t="s">
        <v>901</v>
      </c>
      <c r="B28" s="78"/>
      <c r="C28" s="35">
        <v>31.068749929999999</v>
      </c>
    </row>
    <row r="29" spans="1:5" x14ac:dyDescent="0.2">
      <c r="A29" s="7" t="s">
        <v>60</v>
      </c>
    </row>
    <row r="30" spans="1:5" x14ac:dyDescent="0.2">
      <c r="A30" s="7" t="s">
        <v>39</v>
      </c>
    </row>
    <row r="32" spans="1:5" x14ac:dyDescent="0.2">
      <c r="A32" s="14" t="s">
        <v>893</v>
      </c>
      <c r="D32" s="60">
        <v>2.7322404371584699E-3</v>
      </c>
      <c r="E32" s="10" t="s">
        <v>42</v>
      </c>
    </row>
    <row r="34" spans="1:4" ht="21.75" customHeight="1" x14ac:dyDescent="0.25">
      <c r="A34" s="83" t="s">
        <v>814</v>
      </c>
      <c r="B34" s="84"/>
      <c r="C34" s="84"/>
      <c r="D34" s="30" t="s">
        <v>41</v>
      </c>
    </row>
    <row r="36" spans="1:4" x14ac:dyDescent="0.2">
      <c r="A36" s="14" t="s">
        <v>894</v>
      </c>
    </row>
    <row r="38" spans="1:4" x14ac:dyDescent="0.2">
      <c r="A38" s="51" t="s">
        <v>785</v>
      </c>
    </row>
    <row r="39" spans="1:4" x14ac:dyDescent="0.2">
      <c r="A39" s="52"/>
    </row>
    <row r="40" spans="1:4" x14ac:dyDescent="0.2">
      <c r="A40" s="53"/>
    </row>
    <row r="41" spans="1:4" x14ac:dyDescent="0.2">
      <c r="A41" s="53"/>
    </row>
    <row r="42" spans="1:4" x14ac:dyDescent="0.2">
      <c r="A42" s="53"/>
    </row>
    <row r="43" spans="1:4" x14ac:dyDescent="0.2">
      <c r="A43" s="53"/>
    </row>
    <row r="44" spans="1:4" x14ac:dyDescent="0.2">
      <c r="A44" s="53"/>
    </row>
    <row r="45" spans="1:4" x14ac:dyDescent="0.2">
      <c r="A45" s="53"/>
    </row>
    <row r="46" spans="1:4" x14ac:dyDescent="0.2">
      <c r="A46" s="53"/>
    </row>
    <row r="47" spans="1:4" x14ac:dyDescent="0.2">
      <c r="A47" s="53"/>
    </row>
    <row r="48" spans="1:4" x14ac:dyDescent="0.2">
      <c r="A48" s="53"/>
    </row>
    <row r="49" spans="1:1" x14ac:dyDescent="0.2">
      <c r="A49" s="53"/>
    </row>
    <row r="50" spans="1:1" x14ac:dyDescent="0.2">
      <c r="A50" s="53"/>
    </row>
    <row r="51" spans="1:1" x14ac:dyDescent="0.2">
      <c r="A51" s="53"/>
    </row>
    <row r="52" spans="1:1" x14ac:dyDescent="0.2">
      <c r="A52" s="51" t="s">
        <v>906</v>
      </c>
    </row>
    <row r="53" spans="1:1" x14ac:dyDescent="0.2">
      <c r="A53" s="53"/>
    </row>
    <row r="54" spans="1:1" x14ac:dyDescent="0.2">
      <c r="A54" s="51" t="s">
        <v>786</v>
      </c>
    </row>
    <row r="55" spans="1:1" x14ac:dyDescent="0.2">
      <c r="A55" s="53"/>
    </row>
    <row r="56" spans="1:1" x14ac:dyDescent="0.2">
      <c r="A56" s="53"/>
    </row>
    <row r="57" spans="1:1" x14ac:dyDescent="0.2">
      <c r="A57" s="53"/>
    </row>
    <row r="58" spans="1:1" x14ac:dyDescent="0.2">
      <c r="A58" s="53"/>
    </row>
    <row r="59" spans="1:1" x14ac:dyDescent="0.2">
      <c r="A59" s="53"/>
    </row>
    <row r="60" spans="1:1" x14ac:dyDescent="0.2">
      <c r="A60" s="53"/>
    </row>
    <row r="61" spans="1:1" x14ac:dyDescent="0.2">
      <c r="A61" s="53"/>
    </row>
    <row r="62" spans="1:1" x14ac:dyDescent="0.2">
      <c r="A62" s="53"/>
    </row>
    <row r="63" spans="1:1" x14ac:dyDescent="0.2">
      <c r="A63" s="53"/>
    </row>
    <row r="64" spans="1:1" x14ac:dyDescent="0.2">
      <c r="A64" s="53"/>
    </row>
    <row r="65" spans="1:1" x14ac:dyDescent="0.2">
      <c r="A65" s="53"/>
    </row>
    <row r="66" spans="1:1" x14ac:dyDescent="0.2">
      <c r="A66" s="53"/>
    </row>
    <row r="67" spans="1:1" x14ac:dyDescent="0.2">
      <c r="A67" s="53"/>
    </row>
    <row r="68" spans="1:1" x14ac:dyDescent="0.2">
      <c r="A68" s="53"/>
    </row>
    <row r="69" spans="1:1" x14ac:dyDescent="0.2">
      <c r="A69" s="52"/>
    </row>
  </sheetData>
  <mergeCells count="7">
    <mergeCell ref="A34:C34"/>
    <mergeCell ref="A1:G1"/>
    <mergeCell ref="A24:B24"/>
    <mergeCell ref="A25:B25"/>
    <mergeCell ref="A26:B26"/>
    <mergeCell ref="A27:B27"/>
    <mergeCell ref="A28:B28"/>
  </mergeCells>
  <conditionalFormatting sqref="F2:F3">
    <cfRule type="cellIs" dxfId="78" priority="2" stopIfTrue="1" operator="between">
      <formula>0.009</formula>
      <formula>-0.009</formula>
    </cfRule>
  </conditionalFormatting>
  <conditionalFormatting sqref="F5:F65534">
    <cfRule type="cellIs" dxfId="77"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25"/>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5703125" style="7" bestFit="1" customWidth="1"/>
    <col min="5" max="5" width="23.5703125" style="10" customWidth="1"/>
    <col min="6" max="6" width="14.7109375" style="11" bestFit="1" customWidth="1"/>
    <col min="7" max="16384" width="9.140625" style="7"/>
  </cols>
  <sheetData>
    <row r="1" spans="1:6" s="1" customFormat="1" ht="15" x14ac:dyDescent="0.2">
      <c r="A1" s="79" t="s">
        <v>1175</v>
      </c>
      <c r="B1" s="80"/>
      <c r="C1" s="80"/>
      <c r="D1" s="80"/>
      <c r="E1" s="80"/>
      <c r="F1" s="80"/>
    </row>
    <row r="2" spans="1:6" s="1" customFormat="1" ht="12" x14ac:dyDescent="0.2">
      <c r="E2" s="5"/>
      <c r="F2" s="9"/>
    </row>
    <row r="3" spans="1:6" s="1" customFormat="1" ht="12" x14ac:dyDescent="0.2">
      <c r="A3" s="8" t="s">
        <v>7</v>
      </c>
      <c r="B3" s="2"/>
      <c r="C3" s="3"/>
      <c r="D3" s="3"/>
      <c r="E3" s="4"/>
      <c r="F3" s="9"/>
    </row>
    <row r="4" spans="1:6" s="1" customFormat="1" ht="38.25" customHeight="1" x14ac:dyDescent="0.2">
      <c r="A4" s="6" t="s">
        <v>2</v>
      </c>
      <c r="B4" s="6" t="s">
        <v>0</v>
      </c>
      <c r="C4" s="13" t="s">
        <v>305</v>
      </c>
      <c r="D4" s="13" t="s">
        <v>1</v>
      </c>
      <c r="E4" s="54" t="s">
        <v>6</v>
      </c>
      <c r="F4" s="12" t="s">
        <v>3</v>
      </c>
    </row>
    <row r="5" spans="1:6" x14ac:dyDescent="0.2">
      <c r="A5" s="16" t="s">
        <v>80</v>
      </c>
      <c r="B5" s="17"/>
      <c r="C5" s="17"/>
      <c r="D5" s="17"/>
      <c r="E5" s="18"/>
      <c r="F5" s="19"/>
    </row>
    <row r="6" spans="1:6" x14ac:dyDescent="0.2">
      <c r="A6" s="20" t="s">
        <v>25</v>
      </c>
      <c r="B6" s="21"/>
      <c r="C6" s="21"/>
      <c r="D6" s="21"/>
      <c r="E6" s="22"/>
      <c r="F6" s="23"/>
    </row>
    <row r="7" spans="1:6" x14ac:dyDescent="0.2">
      <c r="A7" s="21" t="s">
        <v>85</v>
      </c>
      <c r="B7" s="21" t="s">
        <v>84</v>
      </c>
      <c r="C7" s="21" t="s">
        <v>83</v>
      </c>
      <c r="D7" s="24">
        <v>10000000</v>
      </c>
      <c r="E7" s="22">
        <v>94915</v>
      </c>
      <c r="F7" s="23">
        <v>8.8714341337476998</v>
      </c>
    </row>
    <row r="8" spans="1:6" x14ac:dyDescent="0.2">
      <c r="A8" s="21" t="s">
        <v>82</v>
      </c>
      <c r="B8" s="21" t="s">
        <v>81</v>
      </c>
      <c r="C8" s="21" t="s">
        <v>83</v>
      </c>
      <c r="D8" s="24">
        <v>5500000</v>
      </c>
      <c r="E8" s="22">
        <v>88596.75</v>
      </c>
      <c r="F8" s="23">
        <v>8.2808853404531604</v>
      </c>
    </row>
    <row r="9" spans="1:6" x14ac:dyDescent="0.2">
      <c r="A9" s="21" t="s">
        <v>87</v>
      </c>
      <c r="B9" s="21" t="s">
        <v>86</v>
      </c>
      <c r="C9" s="21" t="s">
        <v>88</v>
      </c>
      <c r="D9" s="24">
        <v>4400000</v>
      </c>
      <c r="E9" s="22">
        <v>58005.2</v>
      </c>
      <c r="F9" s="23">
        <v>5.4215804795328699</v>
      </c>
    </row>
    <row r="10" spans="1:6" x14ac:dyDescent="0.2">
      <c r="A10" s="21" t="s">
        <v>95</v>
      </c>
      <c r="B10" s="21" t="s">
        <v>94</v>
      </c>
      <c r="C10" s="21" t="s">
        <v>96</v>
      </c>
      <c r="D10" s="24">
        <v>6500000</v>
      </c>
      <c r="E10" s="22">
        <v>55243.5</v>
      </c>
      <c r="F10" s="23">
        <v>5.1634522632638804</v>
      </c>
    </row>
    <row r="11" spans="1:6" x14ac:dyDescent="0.2">
      <c r="A11" s="21" t="s">
        <v>90</v>
      </c>
      <c r="B11" s="21" t="s">
        <v>89</v>
      </c>
      <c r="C11" s="21" t="s">
        <v>91</v>
      </c>
      <c r="D11" s="24">
        <v>2500000</v>
      </c>
      <c r="E11" s="22">
        <v>55141.25</v>
      </c>
      <c r="F11" s="23">
        <v>5.1538952476164503</v>
      </c>
    </row>
    <row r="12" spans="1:6" x14ac:dyDescent="0.2">
      <c r="A12" s="21" t="s">
        <v>93</v>
      </c>
      <c r="B12" s="21" t="s">
        <v>92</v>
      </c>
      <c r="C12" s="21" t="s">
        <v>83</v>
      </c>
      <c r="D12" s="24">
        <v>6000000</v>
      </c>
      <c r="E12" s="22">
        <v>54891</v>
      </c>
      <c r="F12" s="23">
        <v>5.1305050944059998</v>
      </c>
    </row>
    <row r="13" spans="1:6" x14ac:dyDescent="0.2">
      <c r="A13" s="21" t="s">
        <v>101</v>
      </c>
      <c r="B13" s="21" t="s">
        <v>100</v>
      </c>
      <c r="C13" s="21" t="s">
        <v>83</v>
      </c>
      <c r="D13" s="24">
        <v>6350000</v>
      </c>
      <c r="E13" s="22">
        <v>36820.474999999999</v>
      </c>
      <c r="F13" s="23">
        <v>3.4415047014255302</v>
      </c>
    </row>
    <row r="14" spans="1:6" x14ac:dyDescent="0.2">
      <c r="A14" s="21" t="s">
        <v>103</v>
      </c>
      <c r="B14" s="21" t="s">
        <v>102</v>
      </c>
      <c r="C14" s="21" t="s">
        <v>88</v>
      </c>
      <c r="D14" s="24">
        <v>2800000</v>
      </c>
      <c r="E14" s="22">
        <v>32062.799999999999</v>
      </c>
      <c r="F14" s="23">
        <v>2.9968183990257198</v>
      </c>
    </row>
    <row r="15" spans="1:6" x14ac:dyDescent="0.2">
      <c r="A15" s="21" t="s">
        <v>128</v>
      </c>
      <c r="B15" s="21" t="s">
        <v>127</v>
      </c>
      <c r="C15" s="21" t="s">
        <v>129</v>
      </c>
      <c r="D15" s="24">
        <v>3500000</v>
      </c>
      <c r="E15" s="22">
        <v>30922.5</v>
      </c>
      <c r="F15" s="23">
        <v>2.8902378127884201</v>
      </c>
    </row>
    <row r="16" spans="1:6" x14ac:dyDescent="0.2">
      <c r="A16" s="21" t="s">
        <v>248</v>
      </c>
      <c r="B16" s="21" t="s">
        <v>247</v>
      </c>
      <c r="C16" s="21" t="s">
        <v>139</v>
      </c>
      <c r="D16" s="24">
        <v>1720000</v>
      </c>
      <c r="E16" s="22">
        <v>29555.62</v>
      </c>
      <c r="F16" s="23">
        <v>2.7624794406793098</v>
      </c>
    </row>
    <row r="17" spans="1:6" x14ac:dyDescent="0.2">
      <c r="A17" s="21" t="s">
        <v>98</v>
      </c>
      <c r="B17" s="21" t="s">
        <v>97</v>
      </c>
      <c r="C17" s="21" t="s">
        <v>99</v>
      </c>
      <c r="D17" s="24">
        <v>1100000</v>
      </c>
      <c r="E17" s="22">
        <v>27168.9</v>
      </c>
      <c r="F17" s="23">
        <v>2.5393995347034499</v>
      </c>
    </row>
    <row r="18" spans="1:6" x14ac:dyDescent="0.2">
      <c r="A18" s="21" t="s">
        <v>120</v>
      </c>
      <c r="B18" s="21" t="s">
        <v>119</v>
      </c>
      <c r="C18" s="21" t="s">
        <v>121</v>
      </c>
      <c r="D18" s="24">
        <v>13000000</v>
      </c>
      <c r="E18" s="22">
        <v>22600.5</v>
      </c>
      <c r="F18" s="23">
        <v>2.1124042263052698</v>
      </c>
    </row>
    <row r="19" spans="1:6" x14ac:dyDescent="0.2">
      <c r="A19" s="21" t="s">
        <v>576</v>
      </c>
      <c r="B19" s="21" t="s">
        <v>575</v>
      </c>
      <c r="C19" s="21" t="s">
        <v>129</v>
      </c>
      <c r="D19" s="24">
        <v>1520000</v>
      </c>
      <c r="E19" s="22">
        <v>22111.439999999999</v>
      </c>
      <c r="F19" s="23">
        <v>2.0666931840311298</v>
      </c>
    </row>
    <row r="20" spans="1:6" x14ac:dyDescent="0.2">
      <c r="A20" s="21" t="s">
        <v>630</v>
      </c>
      <c r="B20" s="21" t="s">
        <v>629</v>
      </c>
      <c r="C20" s="21" t="s">
        <v>429</v>
      </c>
      <c r="D20" s="24">
        <v>4000000</v>
      </c>
      <c r="E20" s="22">
        <v>21722</v>
      </c>
      <c r="F20" s="23">
        <v>2.0302933388112301</v>
      </c>
    </row>
    <row r="21" spans="1:6" x14ac:dyDescent="0.2">
      <c r="A21" s="21" t="s">
        <v>164</v>
      </c>
      <c r="B21" s="21" t="s">
        <v>163</v>
      </c>
      <c r="C21" s="21" t="s">
        <v>165</v>
      </c>
      <c r="D21" s="24">
        <v>9200000</v>
      </c>
      <c r="E21" s="22">
        <v>19251</v>
      </c>
      <c r="F21" s="23">
        <v>1.7993360217961001</v>
      </c>
    </row>
    <row r="22" spans="1:6" x14ac:dyDescent="0.2">
      <c r="A22" s="21" t="s">
        <v>256</v>
      </c>
      <c r="B22" s="21" t="s">
        <v>255</v>
      </c>
      <c r="C22" s="21" t="s">
        <v>158</v>
      </c>
      <c r="D22" s="24">
        <v>17000000</v>
      </c>
      <c r="E22" s="22">
        <v>19065.5</v>
      </c>
      <c r="F22" s="23">
        <v>1.78199786626947</v>
      </c>
    </row>
    <row r="23" spans="1:6" x14ac:dyDescent="0.2">
      <c r="A23" s="21" t="s">
        <v>133</v>
      </c>
      <c r="B23" s="21" t="s">
        <v>132</v>
      </c>
      <c r="C23" s="21" t="s">
        <v>88</v>
      </c>
      <c r="D23" s="24">
        <v>1620000</v>
      </c>
      <c r="E23" s="22">
        <v>18071.91</v>
      </c>
      <c r="F23" s="23">
        <v>1.68912984497726</v>
      </c>
    </row>
    <row r="24" spans="1:6" x14ac:dyDescent="0.2">
      <c r="A24" s="21" t="s">
        <v>125</v>
      </c>
      <c r="B24" s="21" t="s">
        <v>124</v>
      </c>
      <c r="C24" s="21" t="s">
        <v>126</v>
      </c>
      <c r="D24" s="24">
        <v>17000000</v>
      </c>
      <c r="E24" s="22">
        <v>17816</v>
      </c>
      <c r="F24" s="23">
        <v>1.6652106677221601</v>
      </c>
    </row>
    <row r="25" spans="1:6" x14ac:dyDescent="0.2">
      <c r="A25" s="21" t="s">
        <v>117</v>
      </c>
      <c r="B25" s="21" t="s">
        <v>116</v>
      </c>
      <c r="C25" s="21" t="s">
        <v>118</v>
      </c>
      <c r="D25" s="24">
        <v>3300000</v>
      </c>
      <c r="E25" s="22">
        <v>17367.900000000001</v>
      </c>
      <c r="F25" s="23">
        <v>1.6233280397357299</v>
      </c>
    </row>
    <row r="26" spans="1:6" x14ac:dyDescent="0.2">
      <c r="A26" s="21" t="s">
        <v>281</v>
      </c>
      <c r="B26" s="21" t="s">
        <v>280</v>
      </c>
      <c r="C26" s="21" t="s">
        <v>149</v>
      </c>
      <c r="D26" s="24">
        <v>8600000</v>
      </c>
      <c r="E26" s="22">
        <v>17324.7</v>
      </c>
      <c r="F26" s="23">
        <v>1.61929025904166</v>
      </c>
    </row>
    <row r="27" spans="1:6" x14ac:dyDescent="0.2">
      <c r="A27" s="21" t="s">
        <v>111</v>
      </c>
      <c r="B27" s="21" t="s">
        <v>110</v>
      </c>
      <c r="C27" s="21" t="s">
        <v>112</v>
      </c>
      <c r="D27" s="24">
        <v>3900000</v>
      </c>
      <c r="E27" s="22">
        <v>15795</v>
      </c>
      <c r="F27" s="23">
        <v>1.47631356627029</v>
      </c>
    </row>
    <row r="28" spans="1:6" x14ac:dyDescent="0.2">
      <c r="A28" s="21" t="s">
        <v>151</v>
      </c>
      <c r="B28" s="21" t="s">
        <v>150</v>
      </c>
      <c r="C28" s="21" t="s">
        <v>152</v>
      </c>
      <c r="D28" s="24">
        <v>3300000</v>
      </c>
      <c r="E28" s="22">
        <v>15378</v>
      </c>
      <c r="F28" s="23">
        <v>1.43733776651501</v>
      </c>
    </row>
    <row r="29" spans="1:6" x14ac:dyDescent="0.2">
      <c r="A29" s="21" t="s">
        <v>148</v>
      </c>
      <c r="B29" s="21" t="s">
        <v>147</v>
      </c>
      <c r="C29" s="21" t="s">
        <v>149</v>
      </c>
      <c r="D29" s="24">
        <v>21000000</v>
      </c>
      <c r="E29" s="22">
        <v>14500.5</v>
      </c>
      <c r="F29" s="23">
        <v>1.3553203461666601</v>
      </c>
    </row>
    <row r="30" spans="1:6" x14ac:dyDescent="0.2">
      <c r="A30" s="21" t="s">
        <v>217</v>
      </c>
      <c r="B30" s="21" t="s">
        <v>216</v>
      </c>
      <c r="C30" s="21" t="s">
        <v>83</v>
      </c>
      <c r="D30" s="24">
        <v>700000</v>
      </c>
      <c r="E30" s="22">
        <v>14100.45</v>
      </c>
      <c r="F30" s="23">
        <v>1.31792881453093</v>
      </c>
    </row>
    <row r="31" spans="1:6" x14ac:dyDescent="0.2">
      <c r="A31" s="21" t="s">
        <v>141</v>
      </c>
      <c r="B31" s="21" t="s">
        <v>140</v>
      </c>
      <c r="C31" s="21" t="s">
        <v>109</v>
      </c>
      <c r="D31" s="24">
        <v>2900000</v>
      </c>
      <c r="E31" s="22">
        <v>14015.7</v>
      </c>
      <c r="F31" s="23">
        <v>1.31000747393318</v>
      </c>
    </row>
    <row r="32" spans="1:6" x14ac:dyDescent="0.2">
      <c r="A32" s="21" t="s">
        <v>250</v>
      </c>
      <c r="B32" s="21" t="s">
        <v>249</v>
      </c>
      <c r="C32" s="21" t="s">
        <v>118</v>
      </c>
      <c r="D32" s="24">
        <v>4500000</v>
      </c>
      <c r="E32" s="22">
        <v>12231</v>
      </c>
      <c r="F32" s="23">
        <v>1.1431966590092999</v>
      </c>
    </row>
    <row r="33" spans="1:6" x14ac:dyDescent="0.2">
      <c r="A33" s="21" t="s">
        <v>157</v>
      </c>
      <c r="B33" s="21" t="s">
        <v>156</v>
      </c>
      <c r="C33" s="21" t="s">
        <v>158</v>
      </c>
      <c r="D33" s="24">
        <v>380000</v>
      </c>
      <c r="E33" s="22">
        <v>11844.79</v>
      </c>
      <c r="F33" s="23">
        <v>1.10709871267</v>
      </c>
    </row>
    <row r="34" spans="1:6" x14ac:dyDescent="0.2">
      <c r="A34" s="21" t="s">
        <v>170</v>
      </c>
      <c r="B34" s="21" t="s">
        <v>169</v>
      </c>
      <c r="C34" s="21" t="s">
        <v>109</v>
      </c>
      <c r="D34" s="24">
        <v>1500000</v>
      </c>
      <c r="E34" s="22">
        <v>11565.75</v>
      </c>
      <c r="F34" s="23">
        <v>1.0810176403349601</v>
      </c>
    </row>
    <row r="35" spans="1:6" x14ac:dyDescent="0.2">
      <c r="A35" s="21" t="s">
        <v>135</v>
      </c>
      <c r="B35" s="21" t="s">
        <v>134</v>
      </c>
      <c r="C35" s="21" t="s">
        <v>136</v>
      </c>
      <c r="D35" s="24">
        <v>1200000</v>
      </c>
      <c r="E35" s="22">
        <v>11003.4</v>
      </c>
      <c r="F35" s="23">
        <v>1.02845639095274</v>
      </c>
    </row>
    <row r="36" spans="1:6" x14ac:dyDescent="0.2">
      <c r="A36" s="21" t="s">
        <v>594</v>
      </c>
      <c r="B36" s="21" t="s">
        <v>593</v>
      </c>
      <c r="C36" s="21" t="s">
        <v>109</v>
      </c>
      <c r="D36" s="24">
        <v>5900000</v>
      </c>
      <c r="E36" s="22">
        <v>10885.5</v>
      </c>
      <c r="F36" s="23">
        <v>1.0174366144751701</v>
      </c>
    </row>
    <row r="37" spans="1:6" x14ac:dyDescent="0.2">
      <c r="A37" s="21" t="s">
        <v>154</v>
      </c>
      <c r="B37" s="21" t="s">
        <v>153</v>
      </c>
      <c r="C37" s="21" t="s">
        <v>155</v>
      </c>
      <c r="D37" s="24">
        <v>500000</v>
      </c>
      <c r="E37" s="22">
        <v>10881.5</v>
      </c>
      <c r="F37" s="23">
        <v>1.01706274589238</v>
      </c>
    </row>
    <row r="38" spans="1:6" x14ac:dyDescent="0.2">
      <c r="A38" s="21" t="s">
        <v>264</v>
      </c>
      <c r="B38" s="21" t="s">
        <v>263</v>
      </c>
      <c r="C38" s="21" t="s">
        <v>99</v>
      </c>
      <c r="D38" s="24">
        <v>12000000</v>
      </c>
      <c r="E38" s="22">
        <v>10800</v>
      </c>
      <c r="F38" s="23">
        <v>1.00944517351815</v>
      </c>
    </row>
    <row r="39" spans="1:6" x14ac:dyDescent="0.2">
      <c r="A39" s="21" t="s">
        <v>303</v>
      </c>
      <c r="B39" s="21" t="s">
        <v>302</v>
      </c>
      <c r="C39" s="21" t="s">
        <v>304</v>
      </c>
      <c r="D39" s="24">
        <v>1350000</v>
      </c>
      <c r="E39" s="22">
        <v>10782.45</v>
      </c>
      <c r="F39" s="23">
        <v>1.00780482511118</v>
      </c>
    </row>
    <row r="40" spans="1:6" x14ac:dyDescent="0.2">
      <c r="A40" s="21" t="s">
        <v>187</v>
      </c>
      <c r="B40" s="21" t="s">
        <v>186</v>
      </c>
      <c r="C40" s="21" t="s">
        <v>146</v>
      </c>
      <c r="D40" s="24">
        <v>1300000</v>
      </c>
      <c r="E40" s="22">
        <v>10677.55</v>
      </c>
      <c r="F40" s="23">
        <v>0.99800012152765905</v>
      </c>
    </row>
    <row r="41" spans="1:6" x14ac:dyDescent="0.2">
      <c r="A41" s="21" t="s">
        <v>172</v>
      </c>
      <c r="B41" s="21" t="s">
        <v>171</v>
      </c>
      <c r="C41" s="21" t="s">
        <v>139</v>
      </c>
      <c r="D41" s="24">
        <v>600000</v>
      </c>
      <c r="E41" s="22">
        <v>10663.2</v>
      </c>
      <c r="F41" s="23">
        <v>0.99665886798692005</v>
      </c>
    </row>
    <row r="42" spans="1:6" x14ac:dyDescent="0.2">
      <c r="A42" s="21" t="s">
        <v>547</v>
      </c>
      <c r="B42" s="21" t="s">
        <v>546</v>
      </c>
      <c r="C42" s="21" t="s">
        <v>146</v>
      </c>
      <c r="D42" s="24">
        <v>2400000</v>
      </c>
      <c r="E42" s="22">
        <v>10580.4</v>
      </c>
      <c r="F42" s="23">
        <v>0.98891978832328098</v>
      </c>
    </row>
    <row r="43" spans="1:6" x14ac:dyDescent="0.2">
      <c r="A43" s="21" t="s">
        <v>123</v>
      </c>
      <c r="B43" s="21" t="s">
        <v>122</v>
      </c>
      <c r="C43" s="21" t="s">
        <v>83</v>
      </c>
      <c r="D43" s="24">
        <v>750000</v>
      </c>
      <c r="E43" s="22">
        <v>9649.5</v>
      </c>
      <c r="F43" s="23">
        <v>0.90191122239475796</v>
      </c>
    </row>
    <row r="44" spans="1:6" x14ac:dyDescent="0.2">
      <c r="A44" s="21" t="s">
        <v>291</v>
      </c>
      <c r="B44" s="21" t="s">
        <v>290</v>
      </c>
      <c r="C44" s="21" t="s">
        <v>106</v>
      </c>
      <c r="D44" s="24">
        <v>1000000</v>
      </c>
      <c r="E44" s="22">
        <v>8045</v>
      </c>
      <c r="F44" s="23">
        <v>0.75194318712532504</v>
      </c>
    </row>
    <row r="45" spans="1:6" x14ac:dyDescent="0.2">
      <c r="A45" s="21" t="s">
        <v>592</v>
      </c>
      <c r="B45" s="21" t="s">
        <v>591</v>
      </c>
      <c r="C45" s="21" t="s">
        <v>146</v>
      </c>
      <c r="D45" s="24">
        <v>530000</v>
      </c>
      <c r="E45" s="22">
        <v>7561.51</v>
      </c>
      <c r="F45" s="23">
        <v>0.706752756852706</v>
      </c>
    </row>
    <row r="46" spans="1:6" x14ac:dyDescent="0.2">
      <c r="A46" s="21" t="s">
        <v>262</v>
      </c>
      <c r="B46" s="21" t="s">
        <v>261</v>
      </c>
      <c r="C46" s="21" t="s">
        <v>126</v>
      </c>
      <c r="D46" s="24">
        <v>2500000</v>
      </c>
      <c r="E46" s="22">
        <v>7512.5</v>
      </c>
      <c r="F46" s="23">
        <v>0.70217193204213901</v>
      </c>
    </row>
    <row r="47" spans="1:6" x14ac:dyDescent="0.2">
      <c r="A47" s="21" t="s">
        <v>219</v>
      </c>
      <c r="B47" s="21" t="s">
        <v>218</v>
      </c>
      <c r="C47" s="21" t="s">
        <v>121</v>
      </c>
      <c r="D47" s="24">
        <v>3500000</v>
      </c>
      <c r="E47" s="22">
        <v>7474.25</v>
      </c>
      <c r="F47" s="23">
        <v>0.69859681371926197</v>
      </c>
    </row>
    <row r="48" spans="1:6" x14ac:dyDescent="0.2">
      <c r="A48" s="21" t="s">
        <v>181</v>
      </c>
      <c r="B48" s="21" t="s">
        <v>180</v>
      </c>
      <c r="C48" s="21" t="s">
        <v>182</v>
      </c>
      <c r="D48" s="24">
        <v>500000</v>
      </c>
      <c r="E48" s="22">
        <v>7276.25</v>
      </c>
      <c r="F48" s="23">
        <v>0.68009031887142901</v>
      </c>
    </row>
    <row r="49" spans="1:9" x14ac:dyDescent="0.2">
      <c r="A49" s="21" t="s">
        <v>632</v>
      </c>
      <c r="B49" s="21" t="s">
        <v>631</v>
      </c>
      <c r="C49" s="21" t="s">
        <v>149</v>
      </c>
      <c r="D49" s="24">
        <v>2277895</v>
      </c>
      <c r="E49" s="22">
        <v>6514.7797</v>
      </c>
      <c r="F49" s="23">
        <v>0.60891786339805698</v>
      </c>
    </row>
    <row r="50" spans="1:9" x14ac:dyDescent="0.2">
      <c r="A50" s="21" t="s">
        <v>184</v>
      </c>
      <c r="B50" s="21" t="s">
        <v>183</v>
      </c>
      <c r="C50" s="21" t="s">
        <v>185</v>
      </c>
      <c r="D50" s="24">
        <v>270000</v>
      </c>
      <c r="E50" s="22">
        <v>5998.05</v>
      </c>
      <c r="F50" s="23">
        <v>0.56062061324264201</v>
      </c>
    </row>
    <row r="51" spans="1:9" x14ac:dyDescent="0.2">
      <c r="A51" s="21" t="s">
        <v>131</v>
      </c>
      <c r="B51" s="21" t="s">
        <v>130</v>
      </c>
      <c r="C51" s="21" t="s">
        <v>99</v>
      </c>
      <c r="D51" s="24">
        <v>2100000</v>
      </c>
      <c r="E51" s="22">
        <v>5478.9</v>
      </c>
      <c r="F51" s="23">
        <v>0.51209714455449895</v>
      </c>
    </row>
    <row r="52" spans="1:9" x14ac:dyDescent="0.2">
      <c r="A52" s="21" t="s">
        <v>271</v>
      </c>
      <c r="B52" s="21" t="s">
        <v>270</v>
      </c>
      <c r="C52" s="21" t="s">
        <v>83</v>
      </c>
      <c r="D52" s="24">
        <v>3800000</v>
      </c>
      <c r="E52" s="22">
        <v>4755.7</v>
      </c>
      <c r="F52" s="23">
        <v>0.44450170478706202</v>
      </c>
    </row>
    <row r="53" spans="1:9" x14ac:dyDescent="0.2">
      <c r="A53" s="21" t="s">
        <v>505</v>
      </c>
      <c r="B53" s="21" t="s">
        <v>504</v>
      </c>
      <c r="C53" s="21" t="s">
        <v>99</v>
      </c>
      <c r="D53" s="24">
        <v>974000</v>
      </c>
      <c r="E53" s="22">
        <v>4433.6480000000001</v>
      </c>
      <c r="F53" s="23">
        <v>0.414400423581333</v>
      </c>
    </row>
    <row r="54" spans="1:9" x14ac:dyDescent="0.2">
      <c r="A54" s="21" t="s">
        <v>634</v>
      </c>
      <c r="B54" s="21" t="s">
        <v>633</v>
      </c>
      <c r="C54" s="21" t="s">
        <v>106</v>
      </c>
      <c r="D54" s="24">
        <v>800000</v>
      </c>
      <c r="E54" s="22">
        <v>4018.4</v>
      </c>
      <c r="F54" s="23">
        <v>0.375588378265309</v>
      </c>
    </row>
    <row r="55" spans="1:9" x14ac:dyDescent="0.2">
      <c r="A55" s="21" t="s">
        <v>145</v>
      </c>
      <c r="B55" s="21" t="s">
        <v>144</v>
      </c>
      <c r="C55" s="21" t="s">
        <v>146</v>
      </c>
      <c r="D55" s="24">
        <v>1000000</v>
      </c>
      <c r="E55" s="22">
        <v>2748</v>
      </c>
      <c r="F55" s="23">
        <v>0.25684771637295101</v>
      </c>
    </row>
    <row r="56" spans="1:9" x14ac:dyDescent="0.2">
      <c r="A56" s="20" t="s">
        <v>26</v>
      </c>
      <c r="B56" s="20"/>
      <c r="C56" s="20"/>
      <c r="D56" s="20"/>
      <c r="E56" s="25">
        <f>SUM(E7:E55)</f>
        <v>1015825.6226999999</v>
      </c>
      <c r="F56" s="26">
        <f>SUM(F7:F55)</f>
        <v>94.946321478757795</v>
      </c>
      <c r="G56" s="14"/>
      <c r="H56" s="14"/>
      <c r="I56" s="14"/>
    </row>
    <row r="57" spans="1:9" x14ac:dyDescent="0.2">
      <c r="A57" s="21"/>
      <c r="B57" s="21"/>
      <c r="C57" s="21"/>
      <c r="D57" s="21"/>
      <c r="E57" s="22"/>
      <c r="F57" s="23"/>
    </row>
    <row r="58" spans="1:9" x14ac:dyDescent="0.2">
      <c r="A58" s="20" t="s">
        <v>225</v>
      </c>
      <c r="B58" s="21"/>
      <c r="C58" s="21"/>
      <c r="D58" s="21"/>
      <c r="E58" s="22"/>
      <c r="F58" s="23"/>
    </row>
    <row r="59" spans="1:9" x14ac:dyDescent="0.2">
      <c r="A59" s="21"/>
      <c r="B59" s="21" t="s">
        <v>226</v>
      </c>
      <c r="C59" s="21" t="s">
        <v>136</v>
      </c>
      <c r="D59" s="24">
        <v>73500</v>
      </c>
      <c r="E59" s="22">
        <v>7.3499999999999998E-3</v>
      </c>
      <c r="F59" s="23">
        <v>6.8698352086651903E-7</v>
      </c>
    </row>
    <row r="60" spans="1:9" x14ac:dyDescent="0.2">
      <c r="A60" s="21"/>
      <c r="B60" s="21" t="s">
        <v>635</v>
      </c>
      <c r="C60" s="21" t="s">
        <v>185</v>
      </c>
      <c r="D60" s="24">
        <v>45000</v>
      </c>
      <c r="E60" s="22">
        <v>4.4999999999999997E-3</v>
      </c>
      <c r="F60" s="23">
        <v>4.2060215563256201E-7</v>
      </c>
    </row>
    <row r="61" spans="1:9" x14ac:dyDescent="0.2">
      <c r="A61" s="20" t="s">
        <v>26</v>
      </c>
      <c r="B61" s="20"/>
      <c r="C61" s="20"/>
      <c r="D61" s="20"/>
      <c r="E61" s="25">
        <f>SUM(E58:E60)</f>
        <v>1.1849999999999999E-2</v>
      </c>
      <c r="F61" s="26">
        <f>SUM(F58:F60)</f>
        <v>1.107585676499081E-6</v>
      </c>
      <c r="G61" s="14"/>
      <c r="H61" s="14"/>
      <c r="I61" s="14"/>
    </row>
    <row r="62" spans="1:9" x14ac:dyDescent="0.2">
      <c r="A62" s="21"/>
      <c r="B62" s="21"/>
      <c r="C62" s="21"/>
      <c r="D62" s="21"/>
      <c r="E62" s="22"/>
      <c r="F62" s="23"/>
    </row>
    <row r="63" spans="1:9" x14ac:dyDescent="0.2">
      <c r="A63" s="20" t="s">
        <v>29</v>
      </c>
      <c r="B63" s="20"/>
      <c r="C63" s="20"/>
      <c r="D63" s="20"/>
      <c r="E63" s="25">
        <f>E56+E61</f>
        <v>1015825.63455</v>
      </c>
      <c r="F63" s="26">
        <f>F56+F61</f>
        <v>94.94632258634347</v>
      </c>
      <c r="G63" s="14"/>
      <c r="H63" s="14"/>
      <c r="I63" s="14"/>
    </row>
    <row r="64" spans="1:9" x14ac:dyDescent="0.2">
      <c r="A64" s="20"/>
      <c r="B64" s="20"/>
      <c r="C64" s="20"/>
      <c r="D64" s="20"/>
      <c r="E64" s="25"/>
      <c r="F64" s="26"/>
      <c r="G64" s="14"/>
      <c r="H64" s="14"/>
      <c r="I64" s="14"/>
    </row>
    <row r="65" spans="1:9" x14ac:dyDescent="0.2">
      <c r="A65" s="20" t="s">
        <v>31</v>
      </c>
      <c r="B65" s="20"/>
      <c r="C65" s="20"/>
      <c r="D65" s="20"/>
      <c r="E65" s="25">
        <f>E67-(E56+E61)</f>
        <v>54069.024746799958</v>
      </c>
      <c r="F65" s="26">
        <f>F67-(F56+F61)</f>
        <v>5.0536774136565299</v>
      </c>
      <c r="G65" s="14"/>
      <c r="H65" s="14"/>
      <c r="I65" s="14"/>
    </row>
    <row r="66" spans="1:9" x14ac:dyDescent="0.2">
      <c r="A66" s="20"/>
      <c r="B66" s="20"/>
      <c r="C66" s="20"/>
      <c r="D66" s="20"/>
      <c r="E66" s="25"/>
      <c r="F66" s="26"/>
      <c r="G66" s="14"/>
      <c r="H66" s="14"/>
      <c r="I66" s="14"/>
    </row>
    <row r="67" spans="1:9" x14ac:dyDescent="0.2">
      <c r="A67" s="27" t="s">
        <v>30</v>
      </c>
      <c r="B67" s="27"/>
      <c r="C67" s="27"/>
      <c r="D67" s="27"/>
      <c r="E67" s="28">
        <v>1069894.6592967999</v>
      </c>
      <c r="F67" s="29">
        <v>100</v>
      </c>
      <c r="G67" s="14"/>
      <c r="H67" s="14"/>
      <c r="I67" s="14"/>
    </row>
    <row r="68" spans="1:9" x14ac:dyDescent="0.2">
      <c r="F68" s="15" t="s">
        <v>607</v>
      </c>
    </row>
    <row r="69" spans="1:9" x14ac:dyDescent="0.2">
      <c r="A69" s="14" t="s">
        <v>33</v>
      </c>
    </row>
    <row r="70" spans="1:9" x14ac:dyDescent="0.2">
      <c r="A70" s="14" t="s">
        <v>43</v>
      </c>
    </row>
    <row r="72" spans="1:9" x14ac:dyDescent="0.2">
      <c r="A72" s="14" t="s">
        <v>34</v>
      </c>
    </row>
    <row r="73" spans="1:9" x14ac:dyDescent="0.2">
      <c r="A73" s="14" t="s">
        <v>35</v>
      </c>
    </row>
    <row r="74" spans="1:9" x14ac:dyDescent="0.2">
      <c r="A74" s="14" t="s">
        <v>36</v>
      </c>
      <c r="B74" s="14"/>
      <c r="C74" s="30" t="s">
        <v>38</v>
      </c>
      <c r="D74" s="14" t="s">
        <v>37</v>
      </c>
    </row>
    <row r="75" spans="1:9" x14ac:dyDescent="0.2">
      <c r="A75" s="7" t="s">
        <v>71</v>
      </c>
      <c r="C75" s="31">
        <v>1044.154</v>
      </c>
      <c r="D75" s="31">
        <v>1033.8352</v>
      </c>
    </row>
    <row r="76" spans="1:9" x14ac:dyDescent="0.2">
      <c r="A76" s="7" t="s">
        <v>73</v>
      </c>
      <c r="C76" s="31">
        <v>51.353499999999997</v>
      </c>
      <c r="D76" s="31">
        <v>47.686100000000003</v>
      </c>
    </row>
    <row r="77" spans="1:9" x14ac:dyDescent="0.2">
      <c r="A77" s="7" t="s">
        <v>72</v>
      </c>
      <c r="C77" s="31">
        <v>1138.7099000000001</v>
      </c>
      <c r="D77" s="31">
        <v>1131.8813</v>
      </c>
    </row>
    <row r="78" spans="1:9" x14ac:dyDescent="0.2">
      <c r="A78" s="7" t="s">
        <v>74</v>
      </c>
      <c r="C78" s="31">
        <v>58.155900000000003</v>
      </c>
      <c r="D78" s="31">
        <v>53.583799999999997</v>
      </c>
    </row>
    <row r="80" spans="1:9" x14ac:dyDescent="0.2">
      <c r="A80" s="14" t="s">
        <v>40</v>
      </c>
    </row>
    <row r="81" spans="1:4" x14ac:dyDescent="0.2">
      <c r="A81" s="81" t="s">
        <v>58</v>
      </c>
      <c r="B81" s="82"/>
      <c r="C81" s="34" t="s">
        <v>59</v>
      </c>
    </row>
    <row r="82" spans="1:4" x14ac:dyDescent="0.2">
      <c r="A82" s="77" t="s">
        <v>73</v>
      </c>
      <c r="B82" s="78"/>
      <c r="C82" s="35">
        <v>3</v>
      </c>
    </row>
    <row r="83" spans="1:4" x14ac:dyDescent="0.2">
      <c r="A83" s="77" t="s">
        <v>74</v>
      </c>
      <c r="B83" s="78"/>
      <c r="C83" s="35">
        <v>4</v>
      </c>
    </row>
    <row r="84" spans="1:4" x14ac:dyDescent="0.2">
      <c r="A84" s="7" t="s">
        <v>60</v>
      </c>
    </row>
    <row r="85" spans="1:4" x14ac:dyDescent="0.2">
      <c r="A85" s="7" t="s">
        <v>39</v>
      </c>
    </row>
    <row r="87" spans="1:4" x14ac:dyDescent="0.2">
      <c r="A87" s="14" t="s">
        <v>233</v>
      </c>
      <c r="D87" s="49">
        <v>9.0231441053073194E-2</v>
      </c>
    </row>
    <row r="88" spans="1:4" x14ac:dyDescent="0.2">
      <c r="A88" s="14"/>
      <c r="D88" s="49"/>
    </row>
    <row r="89" spans="1:4" x14ac:dyDescent="0.2">
      <c r="A89" s="86" t="s">
        <v>814</v>
      </c>
      <c r="B89" s="86"/>
      <c r="C89" s="86"/>
      <c r="D89" s="30" t="s">
        <v>41</v>
      </c>
    </row>
    <row r="90" spans="1:4" x14ac:dyDescent="0.2">
      <c r="A90" s="7" t="s">
        <v>815</v>
      </c>
    </row>
    <row r="91" spans="1:4" x14ac:dyDescent="0.2">
      <c r="A91" s="50" t="s">
        <v>816</v>
      </c>
    </row>
    <row r="93" spans="1:4" x14ac:dyDescent="0.2">
      <c r="A93" s="14" t="s">
        <v>793</v>
      </c>
    </row>
    <row r="94" spans="1:4" x14ac:dyDescent="0.2">
      <c r="A94" s="14"/>
    </row>
    <row r="95" spans="1:4" x14ac:dyDescent="0.2">
      <c r="A95" s="51" t="s">
        <v>785</v>
      </c>
    </row>
    <row r="96" spans="1:4" x14ac:dyDescent="0.2">
      <c r="A96" s="52"/>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1" t="s">
        <v>796</v>
      </c>
    </row>
    <row r="110" spans="1:1" x14ac:dyDescent="0.2">
      <c r="A110" s="53"/>
    </row>
    <row r="111" spans="1:1" x14ac:dyDescent="0.2">
      <c r="A111" s="51" t="s">
        <v>786</v>
      </c>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5" spans="1:1" x14ac:dyDescent="0.2">
      <c r="A125" s="14" t="s">
        <v>797</v>
      </c>
    </row>
  </sheetData>
  <mergeCells count="5">
    <mergeCell ref="A1:F1"/>
    <mergeCell ref="A81:B81"/>
    <mergeCell ref="A82:B82"/>
    <mergeCell ref="A83:B83"/>
    <mergeCell ref="A89:C89"/>
  </mergeCells>
  <conditionalFormatting sqref="F2:F3">
    <cfRule type="cellIs" dxfId="43" priority="2" stopIfTrue="1" operator="between">
      <formula>0.009</formula>
      <formula>-0.009</formula>
    </cfRule>
  </conditionalFormatting>
  <conditionalFormatting sqref="F5:F65538">
    <cfRule type="cellIs" dxfId="42" priority="1" stopIfTrue="1" operator="between">
      <formula>0.009</formula>
      <formula>-0.009</formula>
    </cfRule>
  </conditionalFormatting>
  <hyperlinks>
    <hyperlink ref="A91" r:id="rId1" tooltip="https://www.franklintempletonindia.com/investor/reports" xr:uid="{00000000-0004-0000-1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27"/>
  <sheetViews>
    <sheetView workbookViewId="0">
      <selection sqref="A1:F1"/>
    </sheetView>
  </sheetViews>
  <sheetFormatPr defaultColWidth="9.140625" defaultRowHeight="11.25" x14ac:dyDescent="0.2"/>
  <cols>
    <col min="1" max="1" width="38.7109375" style="7" bestFit="1" customWidth="1"/>
    <col min="2" max="2" width="33.42578125" style="7" bestFit="1" customWidth="1"/>
    <col min="3" max="3" width="35.42578125" style="7" bestFit="1" customWidth="1"/>
    <col min="4" max="4" width="15.5703125" style="7" bestFit="1" customWidth="1"/>
    <col min="5" max="5" width="23.5703125" style="10" customWidth="1"/>
    <col min="6" max="6" width="13.5703125" style="11" bestFit="1" customWidth="1"/>
    <col min="7" max="16384" width="9.140625" style="7"/>
  </cols>
  <sheetData>
    <row r="1" spans="1:6" s="1" customFormat="1" ht="15" x14ac:dyDescent="0.2">
      <c r="A1" s="79" t="s">
        <v>18</v>
      </c>
      <c r="B1" s="80"/>
      <c r="C1" s="80"/>
      <c r="D1" s="80"/>
      <c r="E1" s="80"/>
      <c r="F1" s="80"/>
    </row>
    <row r="2" spans="1:6" s="1" customFormat="1" ht="12" x14ac:dyDescent="0.2">
      <c r="E2" s="5"/>
      <c r="F2" s="9"/>
    </row>
    <row r="3" spans="1:6" s="1" customFormat="1" ht="12" x14ac:dyDescent="0.2">
      <c r="A3" s="8" t="s">
        <v>7</v>
      </c>
      <c r="B3" s="2"/>
      <c r="C3" s="3"/>
      <c r="D3" s="3"/>
      <c r="E3" s="4"/>
      <c r="F3" s="9"/>
    </row>
    <row r="4" spans="1:6" s="1" customFormat="1" ht="38.25" customHeight="1" x14ac:dyDescent="0.2">
      <c r="A4" s="6" t="s">
        <v>2</v>
      </c>
      <c r="B4" s="6" t="s">
        <v>0</v>
      </c>
      <c r="C4" s="13" t="s">
        <v>305</v>
      </c>
      <c r="D4" s="13" t="s">
        <v>1</v>
      </c>
      <c r="E4" s="54" t="s">
        <v>6</v>
      </c>
      <c r="F4" s="12" t="s">
        <v>3</v>
      </c>
    </row>
    <row r="5" spans="1:6" x14ac:dyDescent="0.2">
      <c r="A5" s="16" t="s">
        <v>80</v>
      </c>
      <c r="B5" s="17"/>
      <c r="C5" s="17"/>
      <c r="D5" s="17"/>
      <c r="E5" s="18"/>
      <c r="F5" s="19"/>
    </row>
    <row r="6" spans="1:6" x14ac:dyDescent="0.2">
      <c r="A6" s="20" t="s">
        <v>25</v>
      </c>
      <c r="B6" s="21"/>
      <c r="C6" s="21"/>
      <c r="D6" s="21"/>
      <c r="E6" s="22"/>
      <c r="F6" s="23"/>
    </row>
    <row r="7" spans="1:6" x14ac:dyDescent="0.2">
      <c r="A7" s="21" t="s">
        <v>85</v>
      </c>
      <c r="B7" s="21" t="s">
        <v>84</v>
      </c>
      <c r="C7" s="21" t="s">
        <v>83</v>
      </c>
      <c r="D7" s="24">
        <v>1670000</v>
      </c>
      <c r="E7" s="22">
        <v>15850.805</v>
      </c>
      <c r="F7" s="23">
        <v>5.9733069954923304</v>
      </c>
    </row>
    <row r="8" spans="1:6" x14ac:dyDescent="0.2">
      <c r="A8" s="21" t="s">
        <v>82</v>
      </c>
      <c r="B8" s="21" t="s">
        <v>81</v>
      </c>
      <c r="C8" s="21" t="s">
        <v>83</v>
      </c>
      <c r="D8" s="24">
        <v>895000</v>
      </c>
      <c r="E8" s="22">
        <v>14417.1075</v>
      </c>
      <c r="F8" s="23">
        <v>5.4330243217625203</v>
      </c>
    </row>
    <row r="9" spans="1:6" x14ac:dyDescent="0.2">
      <c r="A9" s="21" t="s">
        <v>98</v>
      </c>
      <c r="B9" s="21" t="s">
        <v>97</v>
      </c>
      <c r="C9" s="21" t="s">
        <v>99</v>
      </c>
      <c r="D9" s="24">
        <v>475000</v>
      </c>
      <c r="E9" s="22">
        <v>11732.025</v>
      </c>
      <c r="F9" s="23">
        <v>4.4211626478144703</v>
      </c>
    </row>
    <row r="10" spans="1:6" x14ac:dyDescent="0.2">
      <c r="A10" s="21" t="s">
        <v>87</v>
      </c>
      <c r="B10" s="21" t="s">
        <v>86</v>
      </c>
      <c r="C10" s="21" t="s">
        <v>88</v>
      </c>
      <c r="D10" s="24">
        <v>750000</v>
      </c>
      <c r="E10" s="22">
        <v>9887.25</v>
      </c>
      <c r="F10" s="23">
        <v>3.7259672042638599</v>
      </c>
    </row>
    <row r="11" spans="1:6" x14ac:dyDescent="0.2">
      <c r="A11" s="21" t="s">
        <v>260</v>
      </c>
      <c r="B11" s="21" t="s">
        <v>259</v>
      </c>
      <c r="C11" s="21" t="s">
        <v>136</v>
      </c>
      <c r="D11" s="24">
        <v>310000</v>
      </c>
      <c r="E11" s="22">
        <v>8185.24</v>
      </c>
      <c r="F11" s="23">
        <v>3.0845721306762401</v>
      </c>
    </row>
    <row r="12" spans="1:6" x14ac:dyDescent="0.2">
      <c r="A12" s="21" t="s">
        <v>217</v>
      </c>
      <c r="B12" s="21" t="s">
        <v>216</v>
      </c>
      <c r="C12" s="21" t="s">
        <v>83</v>
      </c>
      <c r="D12" s="24">
        <v>325000</v>
      </c>
      <c r="E12" s="22">
        <v>6546.6374999999998</v>
      </c>
      <c r="F12" s="23">
        <v>2.4670718979699999</v>
      </c>
    </row>
    <row r="13" spans="1:6" x14ac:dyDescent="0.2">
      <c r="A13" s="21" t="s">
        <v>90</v>
      </c>
      <c r="B13" s="21" t="s">
        <v>89</v>
      </c>
      <c r="C13" s="21" t="s">
        <v>91</v>
      </c>
      <c r="D13" s="24">
        <v>280000</v>
      </c>
      <c r="E13" s="22">
        <v>6175.82</v>
      </c>
      <c r="F13" s="23">
        <v>2.3273309342270898</v>
      </c>
    </row>
    <row r="14" spans="1:6" x14ac:dyDescent="0.2">
      <c r="A14" s="21" t="s">
        <v>574</v>
      </c>
      <c r="B14" s="21" t="s">
        <v>573</v>
      </c>
      <c r="C14" s="21" t="s">
        <v>274</v>
      </c>
      <c r="D14" s="24">
        <v>9800000</v>
      </c>
      <c r="E14" s="22">
        <v>5669.3</v>
      </c>
      <c r="F14" s="23">
        <v>2.1364510729609401</v>
      </c>
    </row>
    <row r="15" spans="1:6" x14ac:dyDescent="0.2">
      <c r="A15" s="21" t="s">
        <v>557</v>
      </c>
      <c r="B15" s="21" t="s">
        <v>556</v>
      </c>
      <c r="C15" s="21" t="s">
        <v>179</v>
      </c>
      <c r="D15" s="24">
        <v>1000000</v>
      </c>
      <c r="E15" s="22">
        <v>5494.5</v>
      </c>
      <c r="F15" s="23">
        <v>2.0705784524339701</v>
      </c>
    </row>
    <row r="16" spans="1:6" x14ac:dyDescent="0.2">
      <c r="A16" s="21" t="s">
        <v>167</v>
      </c>
      <c r="B16" s="21" t="s">
        <v>166</v>
      </c>
      <c r="C16" s="21" t="s">
        <v>168</v>
      </c>
      <c r="D16" s="24">
        <v>900000</v>
      </c>
      <c r="E16" s="22">
        <v>5453.55</v>
      </c>
      <c r="F16" s="23">
        <v>2.0551466228539899</v>
      </c>
    </row>
    <row r="17" spans="1:6" x14ac:dyDescent="0.2">
      <c r="A17" s="21" t="s">
        <v>148</v>
      </c>
      <c r="B17" s="21" t="s">
        <v>147</v>
      </c>
      <c r="C17" s="21" t="s">
        <v>149</v>
      </c>
      <c r="D17" s="24">
        <v>7500000</v>
      </c>
      <c r="E17" s="22">
        <v>5178.75</v>
      </c>
      <c r="F17" s="23">
        <v>1.9515894368081601</v>
      </c>
    </row>
    <row r="18" spans="1:6" x14ac:dyDescent="0.2">
      <c r="A18" s="21" t="s">
        <v>576</v>
      </c>
      <c r="B18" s="21" t="s">
        <v>575</v>
      </c>
      <c r="C18" s="21" t="s">
        <v>129</v>
      </c>
      <c r="D18" s="24">
        <v>340000</v>
      </c>
      <c r="E18" s="22">
        <v>4945.9799999999996</v>
      </c>
      <c r="F18" s="23">
        <v>1.8638710736499</v>
      </c>
    </row>
    <row r="19" spans="1:6" x14ac:dyDescent="0.2">
      <c r="A19" s="21" t="s">
        <v>103</v>
      </c>
      <c r="B19" s="21" t="s">
        <v>102</v>
      </c>
      <c r="C19" s="21" t="s">
        <v>88</v>
      </c>
      <c r="D19" s="24">
        <v>430000</v>
      </c>
      <c r="E19" s="22">
        <v>4923.93</v>
      </c>
      <c r="F19" s="23">
        <v>1.85556162695299</v>
      </c>
    </row>
    <row r="20" spans="1:6" x14ac:dyDescent="0.2">
      <c r="A20" s="21" t="s">
        <v>210</v>
      </c>
      <c r="B20" s="21" t="s">
        <v>209</v>
      </c>
      <c r="C20" s="21" t="s">
        <v>211</v>
      </c>
      <c r="D20" s="24">
        <v>175000</v>
      </c>
      <c r="E20" s="22">
        <v>4668.2124999999996</v>
      </c>
      <c r="F20" s="23">
        <v>1.75919559812229</v>
      </c>
    </row>
    <row r="21" spans="1:6" x14ac:dyDescent="0.2">
      <c r="A21" s="21" t="s">
        <v>637</v>
      </c>
      <c r="B21" s="21" t="s">
        <v>636</v>
      </c>
      <c r="C21" s="21" t="s">
        <v>484</v>
      </c>
      <c r="D21" s="24">
        <v>1300000</v>
      </c>
      <c r="E21" s="22">
        <v>4539.6000000000004</v>
      </c>
      <c r="F21" s="23">
        <v>1.7107285362943401</v>
      </c>
    </row>
    <row r="22" spans="1:6" x14ac:dyDescent="0.2">
      <c r="A22" s="21" t="s">
        <v>531</v>
      </c>
      <c r="B22" s="21" t="s">
        <v>530</v>
      </c>
      <c r="C22" s="21" t="s">
        <v>83</v>
      </c>
      <c r="D22" s="24">
        <v>3500000</v>
      </c>
      <c r="E22" s="22">
        <v>4383.75</v>
      </c>
      <c r="F22" s="23">
        <v>1.6519971409331899</v>
      </c>
    </row>
    <row r="23" spans="1:6" x14ac:dyDescent="0.2">
      <c r="A23" s="21" t="s">
        <v>639</v>
      </c>
      <c r="B23" s="21" t="s">
        <v>638</v>
      </c>
      <c r="C23" s="21" t="s">
        <v>274</v>
      </c>
      <c r="D23" s="24">
        <v>300000</v>
      </c>
      <c r="E23" s="22">
        <v>4302.45</v>
      </c>
      <c r="F23" s="23">
        <v>1.6213595891663499</v>
      </c>
    </row>
    <row r="24" spans="1:6" x14ac:dyDescent="0.2">
      <c r="A24" s="21" t="s">
        <v>641</v>
      </c>
      <c r="B24" s="21" t="s">
        <v>640</v>
      </c>
      <c r="C24" s="21" t="s">
        <v>83</v>
      </c>
      <c r="D24" s="24">
        <v>550000</v>
      </c>
      <c r="E24" s="22">
        <v>4272.95</v>
      </c>
      <c r="F24" s="23">
        <v>1.6102426423382901</v>
      </c>
    </row>
    <row r="25" spans="1:6" x14ac:dyDescent="0.2">
      <c r="A25" s="21" t="s">
        <v>549</v>
      </c>
      <c r="B25" s="21" t="s">
        <v>548</v>
      </c>
      <c r="C25" s="21" t="s">
        <v>136</v>
      </c>
      <c r="D25" s="24">
        <v>1500000</v>
      </c>
      <c r="E25" s="22">
        <v>4264.5</v>
      </c>
      <c r="F25" s="23">
        <v>1.60705829655194</v>
      </c>
    </row>
    <row r="26" spans="1:6" x14ac:dyDescent="0.2">
      <c r="A26" s="21" t="s">
        <v>174</v>
      </c>
      <c r="B26" s="21" t="s">
        <v>173</v>
      </c>
      <c r="C26" s="21" t="s">
        <v>139</v>
      </c>
      <c r="D26" s="24">
        <v>200000</v>
      </c>
      <c r="E26" s="22">
        <v>4259.8999999999996</v>
      </c>
      <c r="F26" s="23">
        <v>1.6053248065380801</v>
      </c>
    </row>
    <row r="27" spans="1:6" x14ac:dyDescent="0.2">
      <c r="A27" s="21" t="s">
        <v>95</v>
      </c>
      <c r="B27" s="21" t="s">
        <v>94</v>
      </c>
      <c r="C27" s="21" t="s">
        <v>96</v>
      </c>
      <c r="D27" s="24">
        <v>500000</v>
      </c>
      <c r="E27" s="22">
        <v>4249.5</v>
      </c>
      <c r="F27" s="23">
        <v>1.60140561172412</v>
      </c>
    </row>
    <row r="28" spans="1:6" x14ac:dyDescent="0.2">
      <c r="A28" s="21" t="s">
        <v>101</v>
      </c>
      <c r="B28" s="21" t="s">
        <v>100</v>
      </c>
      <c r="C28" s="21" t="s">
        <v>83</v>
      </c>
      <c r="D28" s="24">
        <v>730000</v>
      </c>
      <c r="E28" s="22">
        <v>4232.9049999999997</v>
      </c>
      <c r="F28" s="23">
        <v>1.59515185807626</v>
      </c>
    </row>
    <row r="29" spans="1:6" x14ac:dyDescent="0.2">
      <c r="A29" s="21" t="s">
        <v>143</v>
      </c>
      <c r="B29" s="21" t="s">
        <v>142</v>
      </c>
      <c r="C29" s="21" t="s">
        <v>118</v>
      </c>
      <c r="D29" s="24">
        <v>45000</v>
      </c>
      <c r="E29" s="22">
        <v>4215.4650000000001</v>
      </c>
      <c r="F29" s="23">
        <v>1.5885796698497701</v>
      </c>
    </row>
    <row r="30" spans="1:6" x14ac:dyDescent="0.2">
      <c r="A30" s="21" t="s">
        <v>604</v>
      </c>
      <c r="B30" s="21" t="s">
        <v>603</v>
      </c>
      <c r="C30" s="21" t="s">
        <v>106</v>
      </c>
      <c r="D30" s="24">
        <v>120000</v>
      </c>
      <c r="E30" s="22">
        <v>4031.52</v>
      </c>
      <c r="F30" s="23">
        <v>1.5192607958061</v>
      </c>
    </row>
    <row r="31" spans="1:6" x14ac:dyDescent="0.2">
      <c r="A31" s="21" t="s">
        <v>643</v>
      </c>
      <c r="B31" s="21" t="s">
        <v>642</v>
      </c>
      <c r="C31" s="21" t="s">
        <v>136</v>
      </c>
      <c r="D31" s="24">
        <v>1075000</v>
      </c>
      <c r="E31" s="22">
        <v>3999</v>
      </c>
      <c r="F31" s="23">
        <v>1.50700577509936</v>
      </c>
    </row>
    <row r="32" spans="1:6" x14ac:dyDescent="0.2">
      <c r="A32" s="21" t="s">
        <v>315</v>
      </c>
      <c r="B32" s="21" t="s">
        <v>314</v>
      </c>
      <c r="C32" s="21" t="s">
        <v>115</v>
      </c>
      <c r="D32" s="24">
        <v>250000</v>
      </c>
      <c r="E32" s="22">
        <v>3978.625</v>
      </c>
      <c r="F32" s="23">
        <v>1.49932754487489</v>
      </c>
    </row>
    <row r="33" spans="1:6" x14ac:dyDescent="0.2">
      <c r="A33" s="21" t="s">
        <v>254</v>
      </c>
      <c r="B33" s="21" t="s">
        <v>253</v>
      </c>
      <c r="C33" s="21" t="s">
        <v>121</v>
      </c>
      <c r="D33" s="24">
        <v>1700000</v>
      </c>
      <c r="E33" s="22">
        <v>3975.45</v>
      </c>
      <c r="F33" s="23">
        <v>1.49813105991967</v>
      </c>
    </row>
    <row r="34" spans="1:6" x14ac:dyDescent="0.2">
      <c r="A34" s="21" t="s">
        <v>578</v>
      </c>
      <c r="B34" s="21" t="s">
        <v>577</v>
      </c>
      <c r="C34" s="21" t="s">
        <v>155</v>
      </c>
      <c r="D34" s="24">
        <v>2700000</v>
      </c>
      <c r="E34" s="22">
        <v>3950.1</v>
      </c>
      <c r="F34" s="23">
        <v>1.48857802256064</v>
      </c>
    </row>
    <row r="35" spans="1:6" x14ac:dyDescent="0.2">
      <c r="A35" s="21" t="s">
        <v>285</v>
      </c>
      <c r="B35" s="21" t="s">
        <v>284</v>
      </c>
      <c r="C35" s="21" t="s">
        <v>286</v>
      </c>
      <c r="D35" s="24">
        <v>2000000</v>
      </c>
      <c r="E35" s="22">
        <v>3901</v>
      </c>
      <c r="F35" s="23">
        <v>1.47007490089087</v>
      </c>
    </row>
    <row r="36" spans="1:6" x14ac:dyDescent="0.2">
      <c r="A36" s="21" t="s">
        <v>105</v>
      </c>
      <c r="B36" s="21" t="s">
        <v>104</v>
      </c>
      <c r="C36" s="21" t="s">
        <v>106</v>
      </c>
      <c r="D36" s="24">
        <v>390000</v>
      </c>
      <c r="E36" s="22">
        <v>3803.8649999999998</v>
      </c>
      <c r="F36" s="23">
        <v>1.4334699981741299</v>
      </c>
    </row>
    <row r="37" spans="1:6" x14ac:dyDescent="0.2">
      <c r="A37" s="21" t="s">
        <v>645</v>
      </c>
      <c r="B37" s="21" t="s">
        <v>644</v>
      </c>
      <c r="C37" s="21" t="s">
        <v>115</v>
      </c>
      <c r="D37" s="24">
        <v>350000</v>
      </c>
      <c r="E37" s="22">
        <v>3704.2249999999999</v>
      </c>
      <c r="F37" s="23">
        <v>1.39592109709113</v>
      </c>
    </row>
    <row r="38" spans="1:6" x14ac:dyDescent="0.2">
      <c r="A38" s="21" t="s">
        <v>309</v>
      </c>
      <c r="B38" s="21" t="s">
        <v>308</v>
      </c>
      <c r="C38" s="21" t="s">
        <v>88</v>
      </c>
      <c r="D38" s="24">
        <v>112500</v>
      </c>
      <c r="E38" s="22">
        <v>3700.6875</v>
      </c>
      <c r="F38" s="23">
        <v>1.3945880055858999</v>
      </c>
    </row>
    <row r="39" spans="1:6" x14ac:dyDescent="0.2">
      <c r="A39" s="21" t="s">
        <v>187</v>
      </c>
      <c r="B39" s="21" t="s">
        <v>186</v>
      </c>
      <c r="C39" s="21" t="s">
        <v>146</v>
      </c>
      <c r="D39" s="24">
        <v>450000</v>
      </c>
      <c r="E39" s="22">
        <v>3696.0749999999998</v>
      </c>
      <c r="F39" s="23">
        <v>1.39284980500134</v>
      </c>
    </row>
    <row r="40" spans="1:6" x14ac:dyDescent="0.2">
      <c r="A40" s="21" t="s">
        <v>647</v>
      </c>
      <c r="B40" s="21" t="s">
        <v>646</v>
      </c>
      <c r="C40" s="21" t="s">
        <v>106</v>
      </c>
      <c r="D40" s="24">
        <v>1100000</v>
      </c>
      <c r="E40" s="22">
        <v>3637.7</v>
      </c>
      <c r="F40" s="23">
        <v>1.37085143987971</v>
      </c>
    </row>
    <row r="41" spans="1:6" x14ac:dyDescent="0.2">
      <c r="A41" s="21" t="s">
        <v>145</v>
      </c>
      <c r="B41" s="21" t="s">
        <v>144</v>
      </c>
      <c r="C41" s="21" t="s">
        <v>146</v>
      </c>
      <c r="D41" s="24">
        <v>1250000</v>
      </c>
      <c r="E41" s="22">
        <v>3435</v>
      </c>
      <c r="F41" s="23">
        <v>1.29446482557297</v>
      </c>
    </row>
    <row r="42" spans="1:6" x14ac:dyDescent="0.2">
      <c r="A42" s="21" t="s">
        <v>114</v>
      </c>
      <c r="B42" s="21" t="s">
        <v>113</v>
      </c>
      <c r="C42" s="21" t="s">
        <v>115</v>
      </c>
      <c r="D42" s="24">
        <v>600000</v>
      </c>
      <c r="E42" s="22">
        <v>3332.4</v>
      </c>
      <c r="F42" s="23">
        <v>1.25580046135062</v>
      </c>
    </row>
    <row r="43" spans="1:6" x14ac:dyDescent="0.2">
      <c r="A43" s="21" t="s">
        <v>569</v>
      </c>
      <c r="B43" s="21" t="s">
        <v>568</v>
      </c>
      <c r="C43" s="21" t="s">
        <v>570</v>
      </c>
      <c r="D43" s="24">
        <v>3100000</v>
      </c>
      <c r="E43" s="22">
        <v>3279.8</v>
      </c>
      <c r="F43" s="23">
        <v>1.23597837988769</v>
      </c>
    </row>
    <row r="44" spans="1:6" x14ac:dyDescent="0.2">
      <c r="A44" s="21" t="s">
        <v>649</v>
      </c>
      <c r="B44" s="21" t="s">
        <v>648</v>
      </c>
      <c r="C44" s="21" t="s">
        <v>182</v>
      </c>
      <c r="D44" s="24">
        <v>1300000</v>
      </c>
      <c r="E44" s="22">
        <v>3246.75</v>
      </c>
      <c r="F44" s="23">
        <v>1.2235236309837101</v>
      </c>
    </row>
    <row r="45" spans="1:6" x14ac:dyDescent="0.2">
      <c r="A45" s="21" t="s">
        <v>117</v>
      </c>
      <c r="B45" s="21" t="s">
        <v>116</v>
      </c>
      <c r="C45" s="21" t="s">
        <v>118</v>
      </c>
      <c r="D45" s="24">
        <v>600000</v>
      </c>
      <c r="E45" s="22">
        <v>3157.8</v>
      </c>
      <c r="F45" s="23">
        <v>1.19000320995468</v>
      </c>
    </row>
    <row r="46" spans="1:6" x14ac:dyDescent="0.2">
      <c r="A46" s="21" t="s">
        <v>141</v>
      </c>
      <c r="B46" s="21" t="s">
        <v>140</v>
      </c>
      <c r="C46" s="21" t="s">
        <v>109</v>
      </c>
      <c r="D46" s="24">
        <v>650000</v>
      </c>
      <c r="E46" s="22">
        <v>3141.45</v>
      </c>
      <c r="F46" s="23">
        <v>1.18384178349235</v>
      </c>
    </row>
    <row r="47" spans="1:6" x14ac:dyDescent="0.2">
      <c r="A47" s="21" t="s">
        <v>622</v>
      </c>
      <c r="B47" s="21" t="s">
        <v>621</v>
      </c>
      <c r="C47" s="21" t="s">
        <v>152</v>
      </c>
      <c r="D47" s="24">
        <v>511553</v>
      </c>
      <c r="E47" s="22">
        <v>3030.1841960000002</v>
      </c>
      <c r="F47" s="23">
        <v>1.1419117486838799</v>
      </c>
    </row>
    <row r="48" spans="1:6" x14ac:dyDescent="0.2">
      <c r="A48" s="21" t="s">
        <v>651</v>
      </c>
      <c r="B48" s="21" t="s">
        <v>650</v>
      </c>
      <c r="C48" s="21" t="s">
        <v>274</v>
      </c>
      <c r="D48" s="24">
        <v>125000</v>
      </c>
      <c r="E48" s="22">
        <v>2842.25</v>
      </c>
      <c r="F48" s="23">
        <v>1.0710895634599</v>
      </c>
    </row>
    <row r="49" spans="1:6" x14ac:dyDescent="0.2">
      <c r="A49" s="21" t="s">
        <v>653</v>
      </c>
      <c r="B49" s="21" t="s">
        <v>652</v>
      </c>
      <c r="C49" s="21" t="s">
        <v>179</v>
      </c>
      <c r="D49" s="24">
        <v>60000</v>
      </c>
      <c r="E49" s="22">
        <v>2773.17</v>
      </c>
      <c r="F49" s="23">
        <v>1.04505706559947</v>
      </c>
    </row>
    <row r="50" spans="1:6" x14ac:dyDescent="0.2">
      <c r="A50" s="21" t="s">
        <v>365</v>
      </c>
      <c r="B50" s="21" t="s">
        <v>364</v>
      </c>
      <c r="C50" s="21" t="s">
        <v>88</v>
      </c>
      <c r="D50" s="24">
        <v>140000</v>
      </c>
      <c r="E50" s="22">
        <v>2725.59</v>
      </c>
      <c r="F50" s="23">
        <v>1.0271267493256</v>
      </c>
    </row>
    <row r="51" spans="1:6" x14ac:dyDescent="0.2">
      <c r="A51" s="21" t="s">
        <v>278</v>
      </c>
      <c r="B51" s="21" t="s">
        <v>277</v>
      </c>
      <c r="C51" s="21" t="s">
        <v>279</v>
      </c>
      <c r="D51" s="24">
        <v>650000</v>
      </c>
      <c r="E51" s="22">
        <v>2638.35</v>
      </c>
      <c r="F51" s="23">
        <v>0.994250734366942</v>
      </c>
    </row>
    <row r="52" spans="1:6" x14ac:dyDescent="0.2">
      <c r="A52" s="21" t="s">
        <v>418</v>
      </c>
      <c r="B52" s="21" t="s">
        <v>417</v>
      </c>
      <c r="C52" s="21" t="s">
        <v>289</v>
      </c>
      <c r="D52" s="24">
        <v>125000</v>
      </c>
      <c r="E52" s="22">
        <v>2592.25</v>
      </c>
      <c r="F52" s="23">
        <v>0.976878149662746</v>
      </c>
    </row>
    <row r="53" spans="1:6" x14ac:dyDescent="0.2">
      <c r="A53" s="21" t="s">
        <v>162</v>
      </c>
      <c r="B53" s="21" t="s">
        <v>161</v>
      </c>
      <c r="C53" s="21" t="s">
        <v>106</v>
      </c>
      <c r="D53" s="24">
        <v>135000</v>
      </c>
      <c r="E53" s="22">
        <v>2478.33</v>
      </c>
      <c r="F53" s="23">
        <v>0.93394789262365596</v>
      </c>
    </row>
    <row r="54" spans="1:6" x14ac:dyDescent="0.2">
      <c r="A54" s="21" t="s">
        <v>151</v>
      </c>
      <c r="B54" s="21" t="s">
        <v>150</v>
      </c>
      <c r="C54" s="21" t="s">
        <v>152</v>
      </c>
      <c r="D54" s="24">
        <v>475000</v>
      </c>
      <c r="E54" s="22">
        <v>2213.5</v>
      </c>
      <c r="F54" s="23">
        <v>0.83414785776004896</v>
      </c>
    </row>
    <row r="55" spans="1:6" x14ac:dyDescent="0.2">
      <c r="A55" s="21" t="s">
        <v>630</v>
      </c>
      <c r="B55" s="21" t="s">
        <v>629</v>
      </c>
      <c r="C55" s="21" t="s">
        <v>429</v>
      </c>
      <c r="D55" s="24">
        <v>400000</v>
      </c>
      <c r="E55" s="22">
        <v>2172.1999999999998</v>
      </c>
      <c r="F55" s="23">
        <v>0.81858413220075799</v>
      </c>
    </row>
    <row r="56" spans="1:6" x14ac:dyDescent="0.2">
      <c r="A56" s="21" t="s">
        <v>655</v>
      </c>
      <c r="B56" s="21" t="s">
        <v>654</v>
      </c>
      <c r="C56" s="21" t="s">
        <v>136</v>
      </c>
      <c r="D56" s="24">
        <v>145000</v>
      </c>
      <c r="E56" s="22">
        <v>2104.0225</v>
      </c>
      <c r="F56" s="23">
        <v>0.792891737544135</v>
      </c>
    </row>
    <row r="57" spans="1:6" x14ac:dyDescent="0.2">
      <c r="A57" s="21" t="s">
        <v>189</v>
      </c>
      <c r="B57" s="21" t="s">
        <v>188</v>
      </c>
      <c r="C57" s="21" t="s">
        <v>106</v>
      </c>
      <c r="D57" s="24">
        <v>152880</v>
      </c>
      <c r="E57" s="22">
        <v>2079.1680000000001</v>
      </c>
      <c r="F57" s="23">
        <v>0.78352542720724905</v>
      </c>
    </row>
    <row r="58" spans="1:6" x14ac:dyDescent="0.2">
      <c r="A58" s="21" t="s">
        <v>657</v>
      </c>
      <c r="B58" s="21" t="s">
        <v>656</v>
      </c>
      <c r="C58" s="21" t="s">
        <v>152</v>
      </c>
      <c r="D58" s="24">
        <v>175000</v>
      </c>
      <c r="E58" s="22">
        <v>2068.6750000000002</v>
      </c>
      <c r="F58" s="23">
        <v>0.77957118574735496</v>
      </c>
    </row>
    <row r="59" spans="1:6" x14ac:dyDescent="0.2">
      <c r="A59" s="21" t="s">
        <v>659</v>
      </c>
      <c r="B59" s="21" t="s">
        <v>658</v>
      </c>
      <c r="C59" s="21" t="s">
        <v>152</v>
      </c>
      <c r="D59" s="24">
        <v>167360</v>
      </c>
      <c r="E59" s="22">
        <v>2066.8960000000002</v>
      </c>
      <c r="F59" s="23">
        <v>0.77890077732677399</v>
      </c>
    </row>
    <row r="60" spans="1:6" x14ac:dyDescent="0.2">
      <c r="A60" s="21" t="s">
        <v>624</v>
      </c>
      <c r="B60" s="21" t="s">
        <v>623</v>
      </c>
      <c r="C60" s="21" t="s">
        <v>484</v>
      </c>
      <c r="D60" s="24">
        <v>80000</v>
      </c>
      <c r="E60" s="22">
        <v>1898</v>
      </c>
      <c r="F60" s="23">
        <v>0.71525305354803403</v>
      </c>
    </row>
    <row r="61" spans="1:6" x14ac:dyDescent="0.2">
      <c r="A61" s="21" t="s">
        <v>661</v>
      </c>
      <c r="B61" s="21" t="s">
        <v>660</v>
      </c>
      <c r="C61" s="21" t="s">
        <v>106</v>
      </c>
      <c r="D61" s="24">
        <v>200000</v>
      </c>
      <c r="E61" s="22">
        <v>1848.1</v>
      </c>
      <c r="F61" s="23">
        <v>0.69644845535412103</v>
      </c>
    </row>
    <row r="62" spans="1:6" x14ac:dyDescent="0.2">
      <c r="A62" s="21" t="s">
        <v>135</v>
      </c>
      <c r="B62" s="21" t="s">
        <v>134</v>
      </c>
      <c r="C62" s="21" t="s">
        <v>136</v>
      </c>
      <c r="D62" s="24">
        <v>200000</v>
      </c>
      <c r="E62" s="22">
        <v>1833.9</v>
      </c>
      <c r="F62" s="23">
        <v>0.69109724705044195</v>
      </c>
    </row>
    <row r="63" spans="1:6" x14ac:dyDescent="0.2">
      <c r="A63" s="21" t="s">
        <v>541</v>
      </c>
      <c r="B63" s="21" t="s">
        <v>540</v>
      </c>
      <c r="C63" s="21" t="s">
        <v>112</v>
      </c>
      <c r="D63" s="24">
        <v>100000</v>
      </c>
      <c r="E63" s="22">
        <v>1759.9</v>
      </c>
      <c r="F63" s="23">
        <v>0.66321066856648303</v>
      </c>
    </row>
    <row r="64" spans="1:6" x14ac:dyDescent="0.2">
      <c r="A64" s="21" t="s">
        <v>138</v>
      </c>
      <c r="B64" s="21" t="s">
        <v>137</v>
      </c>
      <c r="C64" s="21" t="s">
        <v>139</v>
      </c>
      <c r="D64" s="24">
        <v>20000</v>
      </c>
      <c r="E64" s="22">
        <v>1574.01</v>
      </c>
      <c r="F64" s="23">
        <v>0.59315882972346701</v>
      </c>
    </row>
    <row r="65" spans="1:9" x14ac:dyDescent="0.2">
      <c r="A65" s="21" t="s">
        <v>363</v>
      </c>
      <c r="B65" s="21" t="s">
        <v>362</v>
      </c>
      <c r="C65" s="21" t="s">
        <v>168</v>
      </c>
      <c r="D65" s="24">
        <v>175000</v>
      </c>
      <c r="E65" s="22">
        <v>1220.3625</v>
      </c>
      <c r="F65" s="23">
        <v>0.45988830588014401</v>
      </c>
    </row>
    <row r="66" spans="1:9" x14ac:dyDescent="0.2">
      <c r="A66" s="21" t="s">
        <v>250</v>
      </c>
      <c r="B66" s="21" t="s">
        <v>249</v>
      </c>
      <c r="C66" s="21" t="s">
        <v>118</v>
      </c>
      <c r="D66" s="24">
        <v>400000</v>
      </c>
      <c r="E66" s="22">
        <v>1087.2</v>
      </c>
      <c r="F66" s="23">
        <v>0.40970659632108702</v>
      </c>
    </row>
    <row r="67" spans="1:9" x14ac:dyDescent="0.2">
      <c r="A67" s="20" t="s">
        <v>26</v>
      </c>
      <c r="B67" s="20"/>
      <c r="C67" s="20"/>
      <c r="D67" s="20"/>
      <c r="E67" s="25">
        <f>SUM(E7:E66)</f>
        <v>252827.63319600001</v>
      </c>
      <c r="F67" s="26">
        <f>SUM(F7:F66)</f>
        <v>95.276995081539127</v>
      </c>
      <c r="G67" s="14"/>
      <c r="H67" s="14"/>
      <c r="I67" s="14"/>
    </row>
    <row r="68" spans="1:9" x14ac:dyDescent="0.2">
      <c r="A68" s="21"/>
      <c r="B68" s="21"/>
      <c r="C68" s="21"/>
      <c r="D68" s="21"/>
      <c r="E68" s="22"/>
      <c r="F68" s="23"/>
    </row>
    <row r="69" spans="1:9" x14ac:dyDescent="0.2">
      <c r="A69" s="20" t="s">
        <v>203</v>
      </c>
      <c r="B69" s="21"/>
      <c r="C69" s="21"/>
      <c r="D69" s="21"/>
      <c r="E69" s="22"/>
      <c r="F69" s="23"/>
    </row>
    <row r="70" spans="1:9" x14ac:dyDescent="0.2">
      <c r="A70" s="21" t="s">
        <v>205</v>
      </c>
      <c r="B70" s="21" t="s">
        <v>204</v>
      </c>
      <c r="C70" s="21" t="s">
        <v>194</v>
      </c>
      <c r="D70" s="24">
        <v>35000</v>
      </c>
      <c r="E70" s="22">
        <v>1808.325619</v>
      </c>
      <c r="F70" s="23">
        <v>0.68145965268645403</v>
      </c>
    </row>
    <row r="71" spans="1:9" x14ac:dyDescent="0.2">
      <c r="A71" s="21" t="s">
        <v>387</v>
      </c>
      <c r="B71" s="21" t="s">
        <v>386</v>
      </c>
      <c r="C71" s="21" t="s">
        <v>194</v>
      </c>
      <c r="D71" s="24">
        <v>125000</v>
      </c>
      <c r="E71" s="22">
        <v>1535.722031</v>
      </c>
      <c r="F71" s="23">
        <v>0.57873017495982004</v>
      </c>
    </row>
    <row r="72" spans="1:9" x14ac:dyDescent="0.2">
      <c r="A72" s="20" t="s">
        <v>26</v>
      </c>
      <c r="B72" s="20"/>
      <c r="C72" s="20"/>
      <c r="D72" s="20"/>
      <c r="E72" s="25">
        <f>SUM(E69:E71)</f>
        <v>3344.04765</v>
      </c>
      <c r="F72" s="26">
        <f>SUM(F69:F71)</f>
        <v>1.2601898276462742</v>
      </c>
      <c r="G72" s="14"/>
      <c r="H72" s="14"/>
      <c r="I72" s="14"/>
    </row>
    <row r="73" spans="1:9" x14ac:dyDescent="0.2">
      <c r="A73" s="21"/>
      <c r="B73" s="21"/>
      <c r="C73" s="21"/>
      <c r="D73" s="21"/>
      <c r="E73" s="22"/>
      <c r="F73" s="23"/>
    </row>
    <row r="74" spans="1:9" x14ac:dyDescent="0.2">
      <c r="A74" s="20" t="s">
        <v>29</v>
      </c>
      <c r="B74" s="20"/>
      <c r="C74" s="20"/>
      <c r="D74" s="20"/>
      <c r="E74" s="25">
        <f>E67+E72</f>
        <v>256171.680846</v>
      </c>
      <c r="F74" s="26">
        <f>F67+F72</f>
        <v>96.537184909185399</v>
      </c>
      <c r="G74" s="14"/>
      <c r="H74" s="14"/>
      <c r="I74" s="14"/>
    </row>
    <row r="75" spans="1:9" x14ac:dyDescent="0.2">
      <c r="A75" s="20"/>
      <c r="B75" s="20"/>
      <c r="C75" s="20"/>
      <c r="D75" s="20"/>
      <c r="E75" s="25"/>
      <c r="F75" s="26"/>
      <c r="G75" s="14"/>
      <c r="H75" s="14"/>
      <c r="I75" s="14"/>
    </row>
    <row r="76" spans="1:9" x14ac:dyDescent="0.2">
      <c r="A76" s="20" t="s">
        <v>31</v>
      </c>
      <c r="B76" s="20"/>
      <c r="C76" s="20"/>
      <c r="D76" s="20"/>
      <c r="E76" s="25">
        <f>E78-(E67+E72)</f>
        <v>9188.9478971999779</v>
      </c>
      <c r="F76" s="26">
        <f>F78-(F67+F72)</f>
        <v>3.4628150908146011</v>
      </c>
      <c r="G76" s="14"/>
      <c r="H76" s="14"/>
      <c r="I76" s="14"/>
    </row>
    <row r="77" spans="1:9" x14ac:dyDescent="0.2">
      <c r="A77" s="20"/>
      <c r="B77" s="20"/>
      <c r="C77" s="20"/>
      <c r="D77" s="20"/>
      <c r="E77" s="25"/>
      <c r="F77" s="26"/>
      <c r="G77" s="14"/>
      <c r="H77" s="14"/>
      <c r="I77" s="14"/>
    </row>
    <row r="78" spans="1:9" x14ac:dyDescent="0.2">
      <c r="A78" s="27" t="s">
        <v>30</v>
      </c>
      <c r="B78" s="27"/>
      <c r="C78" s="27"/>
      <c r="D78" s="27"/>
      <c r="E78" s="28">
        <v>265360.62874319998</v>
      </c>
      <c r="F78" s="29">
        <v>100</v>
      </c>
      <c r="G78" s="14"/>
      <c r="H78" s="14"/>
      <c r="I78" s="14"/>
    </row>
    <row r="80" spans="1:9" x14ac:dyDescent="0.2">
      <c r="A80" s="14" t="s">
        <v>34</v>
      </c>
    </row>
    <row r="81" spans="1:4" x14ac:dyDescent="0.2">
      <c r="A81" s="14" t="s">
        <v>35</v>
      </c>
    </row>
    <row r="82" spans="1:4" x14ac:dyDescent="0.2">
      <c r="A82" s="14" t="s">
        <v>36</v>
      </c>
      <c r="B82" s="14"/>
      <c r="C82" s="30" t="s">
        <v>38</v>
      </c>
      <c r="D82" s="14" t="s">
        <v>37</v>
      </c>
    </row>
    <row r="83" spans="1:4" x14ac:dyDescent="0.2">
      <c r="A83" s="7" t="s">
        <v>71</v>
      </c>
      <c r="C83" s="31">
        <v>124.7467</v>
      </c>
      <c r="D83" s="31">
        <v>124.4182</v>
      </c>
    </row>
    <row r="84" spans="1:4" x14ac:dyDescent="0.2">
      <c r="A84" s="7" t="s">
        <v>73</v>
      </c>
      <c r="C84" s="31">
        <v>18.3704</v>
      </c>
      <c r="D84" s="31">
        <v>16.8368</v>
      </c>
    </row>
    <row r="85" spans="1:4" x14ac:dyDescent="0.2">
      <c r="A85" s="7" t="s">
        <v>72</v>
      </c>
      <c r="C85" s="31">
        <v>134.3646</v>
      </c>
      <c r="D85" s="31">
        <v>134.54159999999999</v>
      </c>
    </row>
    <row r="86" spans="1:4" x14ac:dyDescent="0.2">
      <c r="A86" s="7" t="s">
        <v>74</v>
      </c>
      <c r="C86" s="31">
        <v>20.609000000000002</v>
      </c>
      <c r="D86" s="31">
        <v>18.933800000000002</v>
      </c>
    </row>
    <row r="88" spans="1:4" x14ac:dyDescent="0.2">
      <c r="A88" s="14" t="s">
        <v>40</v>
      </c>
    </row>
    <row r="89" spans="1:4" x14ac:dyDescent="0.2">
      <c r="A89" s="81" t="s">
        <v>58</v>
      </c>
      <c r="B89" s="82"/>
      <c r="C89" s="34" t="s">
        <v>59</v>
      </c>
    </row>
    <row r="90" spans="1:4" x14ac:dyDescent="0.2">
      <c r="A90" s="77" t="s">
        <v>73</v>
      </c>
      <c r="B90" s="78"/>
      <c r="C90" s="35">
        <v>1.4</v>
      </c>
    </row>
    <row r="91" spans="1:4" x14ac:dyDescent="0.2">
      <c r="A91" s="77" t="s">
        <v>74</v>
      </c>
      <c r="B91" s="78"/>
      <c r="C91" s="35">
        <v>1.6</v>
      </c>
    </row>
    <row r="92" spans="1:4" x14ac:dyDescent="0.2">
      <c r="A92" s="7" t="s">
        <v>60</v>
      </c>
    </row>
    <row r="93" spans="1:4" x14ac:dyDescent="0.2">
      <c r="A93" s="7" t="s">
        <v>39</v>
      </c>
    </row>
    <row r="95" spans="1:4" x14ac:dyDescent="0.2">
      <c r="A95" s="14" t="s">
        <v>233</v>
      </c>
      <c r="D95" s="49">
        <v>0.26999173842186203</v>
      </c>
    </row>
    <row r="97" spans="1:1" x14ac:dyDescent="0.2">
      <c r="A97" s="14" t="s">
        <v>790</v>
      </c>
    </row>
    <row r="98" spans="1:1" x14ac:dyDescent="0.2">
      <c r="A98" s="50"/>
    </row>
    <row r="99" spans="1:1" x14ac:dyDescent="0.2">
      <c r="A99" s="51" t="s">
        <v>785</v>
      </c>
    </row>
    <row r="100" spans="1:1" x14ac:dyDescent="0.2">
      <c r="A100" s="52"/>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1" t="s">
        <v>798</v>
      </c>
    </row>
    <row r="114" spans="1:1" x14ac:dyDescent="0.2">
      <c r="A114" s="53"/>
    </row>
    <row r="115" spans="1:1" x14ac:dyDescent="0.2">
      <c r="A115" s="51" t="s">
        <v>786</v>
      </c>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3"/>
    </row>
    <row r="125" spans="1:1" x14ac:dyDescent="0.2">
      <c r="A125" s="53"/>
    </row>
    <row r="126" spans="1:1" x14ac:dyDescent="0.2">
      <c r="A126" s="53"/>
    </row>
    <row r="127" spans="1:1" x14ac:dyDescent="0.2">
      <c r="A127" s="53"/>
    </row>
  </sheetData>
  <mergeCells count="4">
    <mergeCell ref="A1:F1"/>
    <mergeCell ref="A89:B89"/>
    <mergeCell ref="A90:B90"/>
    <mergeCell ref="A91:B91"/>
  </mergeCells>
  <conditionalFormatting sqref="F2:F3">
    <cfRule type="cellIs" dxfId="41" priority="2" stopIfTrue="1" operator="between">
      <formula>0.009</formula>
      <formula>-0.009</formula>
    </cfRule>
  </conditionalFormatting>
  <conditionalFormatting sqref="F5:F65534">
    <cfRule type="cellIs" dxfId="40" priority="1" stopIfTrue="1" operator="between">
      <formula>0.009</formula>
      <formula>-0.009</formula>
    </cfRule>
  </conditionalFormatting>
  <hyperlinks>
    <hyperlink ref="A98"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5"/>
  <sheetViews>
    <sheetView workbookViewId="0">
      <selection sqref="A1:F1"/>
    </sheetView>
  </sheetViews>
  <sheetFormatPr defaultColWidth="9.140625" defaultRowHeight="11.25" x14ac:dyDescent="0.2"/>
  <cols>
    <col min="1" max="1" width="38.7109375" style="7" bestFit="1" customWidth="1"/>
    <col min="2" max="2" width="33.42578125" style="7" bestFit="1" customWidth="1"/>
    <col min="3" max="3" width="25.5703125" style="7" bestFit="1" customWidth="1"/>
    <col min="4" max="4" width="15.5703125" style="7" bestFit="1" customWidth="1"/>
    <col min="5" max="5" width="23.5703125" style="10" customWidth="1"/>
    <col min="6" max="6" width="13.5703125" style="11" bestFit="1" customWidth="1"/>
    <col min="7" max="16384" width="9.140625" style="7"/>
  </cols>
  <sheetData>
    <row r="1" spans="1:6" s="1" customFormat="1" ht="15" x14ac:dyDescent="0.2">
      <c r="A1" s="79" t="s">
        <v>19</v>
      </c>
      <c r="B1" s="80"/>
      <c r="C1" s="80"/>
      <c r="D1" s="80"/>
      <c r="E1" s="80"/>
      <c r="F1" s="80"/>
    </row>
    <row r="2" spans="1:6" s="1" customFormat="1" ht="12" x14ac:dyDescent="0.2">
      <c r="E2" s="5"/>
      <c r="F2" s="9"/>
    </row>
    <row r="3" spans="1:6" s="1" customFormat="1" ht="12" x14ac:dyDescent="0.2">
      <c r="A3" s="8" t="s">
        <v>7</v>
      </c>
      <c r="B3" s="2"/>
      <c r="C3" s="3"/>
      <c r="D3" s="3"/>
      <c r="E3" s="4"/>
      <c r="F3" s="9"/>
    </row>
    <row r="4" spans="1:6" s="1" customFormat="1" ht="38.25" customHeight="1" x14ac:dyDescent="0.2">
      <c r="A4" s="6" t="s">
        <v>2</v>
      </c>
      <c r="B4" s="6" t="s">
        <v>0</v>
      </c>
      <c r="C4" s="13" t="s">
        <v>305</v>
      </c>
      <c r="D4" s="13" t="s">
        <v>1</v>
      </c>
      <c r="E4" s="54" t="s">
        <v>6</v>
      </c>
      <c r="F4" s="12" t="s">
        <v>3</v>
      </c>
    </row>
    <row r="5" spans="1:6" x14ac:dyDescent="0.2">
      <c r="A5" s="16" t="s">
        <v>80</v>
      </c>
      <c r="B5" s="17"/>
      <c r="C5" s="17"/>
      <c r="D5" s="17"/>
      <c r="E5" s="18"/>
      <c r="F5" s="19"/>
    </row>
    <row r="6" spans="1:6" x14ac:dyDescent="0.2">
      <c r="A6" s="20" t="s">
        <v>25</v>
      </c>
      <c r="B6" s="21"/>
      <c r="C6" s="21"/>
      <c r="D6" s="21"/>
      <c r="E6" s="22"/>
      <c r="F6" s="23"/>
    </row>
    <row r="7" spans="1:6" x14ac:dyDescent="0.2">
      <c r="A7" s="21" t="s">
        <v>85</v>
      </c>
      <c r="B7" s="21" t="s">
        <v>84</v>
      </c>
      <c r="C7" s="21" t="s">
        <v>83</v>
      </c>
      <c r="D7" s="24">
        <v>6900000</v>
      </c>
      <c r="E7" s="22">
        <v>65491.35</v>
      </c>
      <c r="F7" s="23">
        <v>10.043393186871601</v>
      </c>
    </row>
    <row r="8" spans="1:6" x14ac:dyDescent="0.2">
      <c r="A8" s="21" t="s">
        <v>82</v>
      </c>
      <c r="B8" s="21" t="s">
        <v>81</v>
      </c>
      <c r="C8" s="21" t="s">
        <v>83</v>
      </c>
      <c r="D8" s="24">
        <v>3350000</v>
      </c>
      <c r="E8" s="22">
        <v>53963.474999999999</v>
      </c>
      <c r="F8" s="23">
        <v>8.2755416884048696</v>
      </c>
    </row>
    <row r="9" spans="1:6" x14ac:dyDescent="0.2">
      <c r="A9" s="21" t="s">
        <v>98</v>
      </c>
      <c r="B9" s="21" t="s">
        <v>97</v>
      </c>
      <c r="C9" s="21" t="s">
        <v>99</v>
      </c>
      <c r="D9" s="24">
        <v>1800000</v>
      </c>
      <c r="E9" s="22">
        <v>44458.2</v>
      </c>
      <c r="F9" s="23">
        <v>6.8178650001958099</v>
      </c>
    </row>
    <row r="10" spans="1:6" x14ac:dyDescent="0.2">
      <c r="A10" s="21" t="s">
        <v>87</v>
      </c>
      <c r="B10" s="21" t="s">
        <v>86</v>
      </c>
      <c r="C10" s="21" t="s">
        <v>88</v>
      </c>
      <c r="D10" s="24">
        <v>2850000</v>
      </c>
      <c r="E10" s="22">
        <v>37571.550000000003</v>
      </c>
      <c r="F10" s="23">
        <v>5.7617662376818402</v>
      </c>
    </row>
    <row r="11" spans="1:6" x14ac:dyDescent="0.2">
      <c r="A11" s="21" t="s">
        <v>260</v>
      </c>
      <c r="B11" s="21" t="s">
        <v>259</v>
      </c>
      <c r="C11" s="21" t="s">
        <v>136</v>
      </c>
      <c r="D11" s="24">
        <v>1185000</v>
      </c>
      <c r="E11" s="22">
        <v>31288.74</v>
      </c>
      <c r="F11" s="23">
        <v>4.7982690560172596</v>
      </c>
    </row>
    <row r="12" spans="1:6" x14ac:dyDescent="0.2">
      <c r="A12" s="21" t="s">
        <v>217</v>
      </c>
      <c r="B12" s="21" t="s">
        <v>216</v>
      </c>
      <c r="C12" s="21" t="s">
        <v>83</v>
      </c>
      <c r="D12" s="24">
        <v>1250000</v>
      </c>
      <c r="E12" s="22">
        <v>25179.375</v>
      </c>
      <c r="F12" s="23">
        <v>3.8613704454814899</v>
      </c>
    </row>
    <row r="13" spans="1:6" x14ac:dyDescent="0.2">
      <c r="A13" s="21" t="s">
        <v>90</v>
      </c>
      <c r="B13" s="21" t="s">
        <v>89</v>
      </c>
      <c r="C13" s="21" t="s">
        <v>91</v>
      </c>
      <c r="D13" s="24">
        <v>1050000</v>
      </c>
      <c r="E13" s="22">
        <v>23159.325000000001</v>
      </c>
      <c r="F13" s="23">
        <v>3.5515866891970398</v>
      </c>
    </row>
    <row r="14" spans="1:6" x14ac:dyDescent="0.2">
      <c r="A14" s="21" t="s">
        <v>103</v>
      </c>
      <c r="B14" s="21" t="s">
        <v>102</v>
      </c>
      <c r="C14" s="21" t="s">
        <v>88</v>
      </c>
      <c r="D14" s="24">
        <v>1800000</v>
      </c>
      <c r="E14" s="22">
        <v>20611.8</v>
      </c>
      <c r="F14" s="23">
        <v>3.1609122684012401</v>
      </c>
    </row>
    <row r="15" spans="1:6" x14ac:dyDescent="0.2">
      <c r="A15" s="21" t="s">
        <v>210</v>
      </c>
      <c r="B15" s="21" t="s">
        <v>209</v>
      </c>
      <c r="C15" s="21" t="s">
        <v>211</v>
      </c>
      <c r="D15" s="24">
        <v>700000</v>
      </c>
      <c r="E15" s="22">
        <v>18672.849999999999</v>
      </c>
      <c r="F15" s="23">
        <v>2.86356556200895</v>
      </c>
    </row>
    <row r="16" spans="1:6" x14ac:dyDescent="0.2">
      <c r="A16" s="21" t="s">
        <v>143</v>
      </c>
      <c r="B16" s="21" t="s">
        <v>142</v>
      </c>
      <c r="C16" s="21" t="s">
        <v>118</v>
      </c>
      <c r="D16" s="24">
        <v>190000</v>
      </c>
      <c r="E16" s="22">
        <v>17798.63</v>
      </c>
      <c r="F16" s="23">
        <v>2.7294999916423799</v>
      </c>
    </row>
    <row r="17" spans="1:6" x14ac:dyDescent="0.2">
      <c r="A17" s="21" t="s">
        <v>101</v>
      </c>
      <c r="B17" s="21" t="s">
        <v>100</v>
      </c>
      <c r="C17" s="21" t="s">
        <v>83</v>
      </c>
      <c r="D17" s="24">
        <v>3000000</v>
      </c>
      <c r="E17" s="22">
        <v>17395.5</v>
      </c>
      <c r="F17" s="23">
        <v>2.66767819234486</v>
      </c>
    </row>
    <row r="18" spans="1:6" x14ac:dyDescent="0.2">
      <c r="A18" s="21" t="s">
        <v>117</v>
      </c>
      <c r="B18" s="21" t="s">
        <v>116</v>
      </c>
      <c r="C18" s="21" t="s">
        <v>118</v>
      </c>
      <c r="D18" s="24">
        <v>3250000</v>
      </c>
      <c r="E18" s="22">
        <v>17104.75</v>
      </c>
      <c r="F18" s="23">
        <v>2.6230903716772001</v>
      </c>
    </row>
    <row r="19" spans="1:6" x14ac:dyDescent="0.2">
      <c r="A19" s="21" t="s">
        <v>95</v>
      </c>
      <c r="B19" s="21" t="s">
        <v>94</v>
      </c>
      <c r="C19" s="21" t="s">
        <v>96</v>
      </c>
      <c r="D19" s="24">
        <v>2000000</v>
      </c>
      <c r="E19" s="22">
        <v>16998</v>
      </c>
      <c r="F19" s="23">
        <v>2.6067197788783201</v>
      </c>
    </row>
    <row r="20" spans="1:6" x14ac:dyDescent="0.2">
      <c r="A20" s="21" t="s">
        <v>254</v>
      </c>
      <c r="B20" s="21" t="s">
        <v>253</v>
      </c>
      <c r="C20" s="21" t="s">
        <v>121</v>
      </c>
      <c r="D20" s="24">
        <v>7000000</v>
      </c>
      <c r="E20" s="22">
        <v>16369.5</v>
      </c>
      <c r="F20" s="23">
        <v>2.5103364760765201</v>
      </c>
    </row>
    <row r="21" spans="1:6" x14ac:dyDescent="0.2">
      <c r="A21" s="21" t="s">
        <v>645</v>
      </c>
      <c r="B21" s="21" t="s">
        <v>644</v>
      </c>
      <c r="C21" s="21" t="s">
        <v>115</v>
      </c>
      <c r="D21" s="24">
        <v>1400000</v>
      </c>
      <c r="E21" s="22">
        <v>14816.9</v>
      </c>
      <c r="F21" s="23">
        <v>2.27223828048372</v>
      </c>
    </row>
    <row r="22" spans="1:6" x14ac:dyDescent="0.2">
      <c r="A22" s="21" t="s">
        <v>309</v>
      </c>
      <c r="B22" s="21" t="s">
        <v>308</v>
      </c>
      <c r="C22" s="21" t="s">
        <v>88</v>
      </c>
      <c r="D22" s="24">
        <v>450000</v>
      </c>
      <c r="E22" s="22">
        <v>14802.75</v>
      </c>
      <c r="F22" s="23">
        <v>2.2700683143188098</v>
      </c>
    </row>
    <row r="23" spans="1:6" x14ac:dyDescent="0.2">
      <c r="A23" s="21" t="s">
        <v>105</v>
      </c>
      <c r="B23" s="21" t="s">
        <v>104</v>
      </c>
      <c r="C23" s="21" t="s">
        <v>106</v>
      </c>
      <c r="D23" s="24">
        <v>1450000</v>
      </c>
      <c r="E23" s="22">
        <v>14142.575000000001</v>
      </c>
      <c r="F23" s="23">
        <v>2.1688275077521002</v>
      </c>
    </row>
    <row r="24" spans="1:6" x14ac:dyDescent="0.2">
      <c r="A24" s="21" t="s">
        <v>114</v>
      </c>
      <c r="B24" s="21" t="s">
        <v>113</v>
      </c>
      <c r="C24" s="21" t="s">
        <v>115</v>
      </c>
      <c r="D24" s="24">
        <v>2350000</v>
      </c>
      <c r="E24" s="22">
        <v>13051.9</v>
      </c>
      <c r="F24" s="23">
        <v>2.0015675892423799</v>
      </c>
    </row>
    <row r="25" spans="1:6" x14ac:dyDescent="0.2">
      <c r="A25" s="21" t="s">
        <v>148</v>
      </c>
      <c r="B25" s="21" t="s">
        <v>147</v>
      </c>
      <c r="C25" s="21" t="s">
        <v>149</v>
      </c>
      <c r="D25" s="24">
        <v>18500000</v>
      </c>
      <c r="E25" s="22">
        <v>12774.25</v>
      </c>
      <c r="F25" s="23">
        <v>1.95898871251538</v>
      </c>
    </row>
    <row r="26" spans="1:6" x14ac:dyDescent="0.2">
      <c r="A26" s="21" t="s">
        <v>622</v>
      </c>
      <c r="B26" s="21" t="s">
        <v>621</v>
      </c>
      <c r="C26" s="21" t="s">
        <v>152</v>
      </c>
      <c r="D26" s="24">
        <v>1846213</v>
      </c>
      <c r="E26" s="22">
        <v>10936.04271</v>
      </c>
      <c r="F26" s="23">
        <v>1.6770913539719401</v>
      </c>
    </row>
    <row r="27" spans="1:6" x14ac:dyDescent="0.2">
      <c r="A27" s="21" t="s">
        <v>278</v>
      </c>
      <c r="B27" s="21" t="s">
        <v>277</v>
      </c>
      <c r="C27" s="21" t="s">
        <v>279</v>
      </c>
      <c r="D27" s="24">
        <v>2550000</v>
      </c>
      <c r="E27" s="22">
        <v>10350.450000000001</v>
      </c>
      <c r="F27" s="23">
        <v>1.58728807714385</v>
      </c>
    </row>
    <row r="28" spans="1:6" x14ac:dyDescent="0.2">
      <c r="A28" s="21" t="s">
        <v>569</v>
      </c>
      <c r="B28" s="21" t="s">
        <v>568</v>
      </c>
      <c r="C28" s="21" t="s">
        <v>570</v>
      </c>
      <c r="D28" s="24">
        <v>9000000</v>
      </c>
      <c r="E28" s="22">
        <v>9522</v>
      </c>
      <c r="F28" s="23">
        <v>1.46024154220964</v>
      </c>
    </row>
    <row r="29" spans="1:6" x14ac:dyDescent="0.2">
      <c r="A29" s="21" t="s">
        <v>162</v>
      </c>
      <c r="B29" s="21" t="s">
        <v>161</v>
      </c>
      <c r="C29" s="21" t="s">
        <v>106</v>
      </c>
      <c r="D29" s="24">
        <v>511939</v>
      </c>
      <c r="E29" s="22">
        <v>9398.1761619999997</v>
      </c>
      <c r="F29" s="23">
        <v>1.44125259953337</v>
      </c>
    </row>
    <row r="30" spans="1:6" x14ac:dyDescent="0.2">
      <c r="A30" s="21" t="s">
        <v>653</v>
      </c>
      <c r="B30" s="21" t="s">
        <v>652</v>
      </c>
      <c r="C30" s="21" t="s">
        <v>179</v>
      </c>
      <c r="D30" s="24">
        <v>200000</v>
      </c>
      <c r="E30" s="22">
        <v>9243.9</v>
      </c>
      <c r="F30" s="23">
        <v>1.4175936559579601</v>
      </c>
    </row>
    <row r="31" spans="1:6" x14ac:dyDescent="0.2">
      <c r="A31" s="21" t="s">
        <v>576</v>
      </c>
      <c r="B31" s="21" t="s">
        <v>575</v>
      </c>
      <c r="C31" s="21" t="s">
        <v>129</v>
      </c>
      <c r="D31" s="24">
        <v>600000</v>
      </c>
      <c r="E31" s="22">
        <v>8728.2000000000007</v>
      </c>
      <c r="F31" s="23">
        <v>1.3385087406757099</v>
      </c>
    </row>
    <row r="32" spans="1:6" x14ac:dyDescent="0.2">
      <c r="A32" s="21" t="s">
        <v>655</v>
      </c>
      <c r="B32" s="21" t="s">
        <v>654</v>
      </c>
      <c r="C32" s="21" t="s">
        <v>136</v>
      </c>
      <c r="D32" s="24">
        <v>600000</v>
      </c>
      <c r="E32" s="22">
        <v>8706.2999999999993</v>
      </c>
      <c r="F32" s="23">
        <v>1.3351502771413299</v>
      </c>
    </row>
    <row r="33" spans="1:9" x14ac:dyDescent="0.2">
      <c r="A33" s="21" t="s">
        <v>630</v>
      </c>
      <c r="B33" s="21" t="s">
        <v>629</v>
      </c>
      <c r="C33" s="21" t="s">
        <v>429</v>
      </c>
      <c r="D33" s="24">
        <v>1600000</v>
      </c>
      <c r="E33" s="22">
        <v>8688.7999999999993</v>
      </c>
      <c r="F33" s="23">
        <v>1.3324665734038099</v>
      </c>
    </row>
    <row r="34" spans="1:9" x14ac:dyDescent="0.2">
      <c r="A34" s="21" t="s">
        <v>659</v>
      </c>
      <c r="B34" s="21" t="s">
        <v>658</v>
      </c>
      <c r="C34" s="21" t="s">
        <v>152</v>
      </c>
      <c r="D34" s="24">
        <v>700000</v>
      </c>
      <c r="E34" s="22">
        <v>8645</v>
      </c>
      <c r="F34" s="23">
        <v>1.32574964633505</v>
      </c>
    </row>
    <row r="35" spans="1:9" x14ac:dyDescent="0.2">
      <c r="A35" s="21" t="s">
        <v>151</v>
      </c>
      <c r="B35" s="21" t="s">
        <v>150</v>
      </c>
      <c r="C35" s="21" t="s">
        <v>152</v>
      </c>
      <c r="D35" s="24">
        <v>1850000</v>
      </c>
      <c r="E35" s="22">
        <v>8621</v>
      </c>
      <c r="F35" s="23">
        <v>1.3220691383521599</v>
      </c>
    </row>
    <row r="36" spans="1:9" x14ac:dyDescent="0.2">
      <c r="A36" s="21" t="s">
        <v>624</v>
      </c>
      <c r="B36" s="21" t="s">
        <v>623</v>
      </c>
      <c r="C36" s="21" t="s">
        <v>484</v>
      </c>
      <c r="D36" s="24">
        <v>315000</v>
      </c>
      <c r="E36" s="22">
        <v>7473.375</v>
      </c>
      <c r="F36" s="23">
        <v>1.1460756811080599</v>
      </c>
    </row>
    <row r="37" spans="1:9" x14ac:dyDescent="0.2">
      <c r="A37" s="21" t="s">
        <v>135</v>
      </c>
      <c r="B37" s="21" t="s">
        <v>134</v>
      </c>
      <c r="C37" s="21" t="s">
        <v>136</v>
      </c>
      <c r="D37" s="24">
        <v>800000</v>
      </c>
      <c r="E37" s="22">
        <v>7335.6</v>
      </c>
      <c r="F37" s="23">
        <v>1.1249472649688099</v>
      </c>
    </row>
    <row r="38" spans="1:9" x14ac:dyDescent="0.2">
      <c r="A38" s="21" t="s">
        <v>637</v>
      </c>
      <c r="B38" s="21" t="s">
        <v>636</v>
      </c>
      <c r="C38" s="21" t="s">
        <v>484</v>
      </c>
      <c r="D38" s="24">
        <v>2100000</v>
      </c>
      <c r="E38" s="22">
        <v>7333.2</v>
      </c>
      <c r="F38" s="23">
        <v>1.12457921417052</v>
      </c>
    </row>
    <row r="39" spans="1:9" x14ac:dyDescent="0.2">
      <c r="A39" s="21" t="s">
        <v>138</v>
      </c>
      <c r="B39" s="21" t="s">
        <v>137</v>
      </c>
      <c r="C39" s="21" t="s">
        <v>139</v>
      </c>
      <c r="D39" s="24">
        <v>80000</v>
      </c>
      <c r="E39" s="22">
        <v>6296.04</v>
      </c>
      <c r="F39" s="23">
        <v>0.96552606169014499</v>
      </c>
    </row>
    <row r="40" spans="1:9" x14ac:dyDescent="0.2">
      <c r="A40" s="21" t="s">
        <v>574</v>
      </c>
      <c r="B40" s="21" t="s">
        <v>573</v>
      </c>
      <c r="C40" s="21" t="s">
        <v>274</v>
      </c>
      <c r="D40" s="24">
        <v>10657830</v>
      </c>
      <c r="E40" s="22">
        <v>6165.5546549999999</v>
      </c>
      <c r="F40" s="23">
        <v>0.94551554694339501</v>
      </c>
    </row>
    <row r="41" spans="1:9" x14ac:dyDescent="0.2">
      <c r="A41" s="21" t="s">
        <v>657</v>
      </c>
      <c r="B41" s="21" t="s">
        <v>656</v>
      </c>
      <c r="C41" s="21" t="s">
        <v>152</v>
      </c>
      <c r="D41" s="24">
        <v>500000</v>
      </c>
      <c r="E41" s="22">
        <v>5910.5</v>
      </c>
      <c r="F41" s="23">
        <v>0.90640176803508299</v>
      </c>
    </row>
    <row r="42" spans="1:9" x14ac:dyDescent="0.2">
      <c r="A42" s="21" t="s">
        <v>661</v>
      </c>
      <c r="B42" s="21" t="s">
        <v>660</v>
      </c>
      <c r="C42" s="21" t="s">
        <v>106</v>
      </c>
      <c r="D42" s="24">
        <v>400000</v>
      </c>
      <c r="E42" s="22">
        <v>3696.2</v>
      </c>
      <c r="F42" s="23">
        <v>0.566828900264152</v>
      </c>
    </row>
    <row r="43" spans="1:9" x14ac:dyDescent="0.2">
      <c r="A43" s="21" t="s">
        <v>167</v>
      </c>
      <c r="B43" s="21" t="s">
        <v>166</v>
      </c>
      <c r="C43" s="21" t="s">
        <v>168</v>
      </c>
      <c r="D43" s="24">
        <v>600000</v>
      </c>
      <c r="E43" s="22">
        <v>3635.7</v>
      </c>
      <c r="F43" s="23">
        <v>0.55755095305729696</v>
      </c>
    </row>
    <row r="44" spans="1:9" x14ac:dyDescent="0.2">
      <c r="A44" s="21" t="s">
        <v>187</v>
      </c>
      <c r="B44" s="21" t="s">
        <v>186</v>
      </c>
      <c r="C44" s="21" t="s">
        <v>146</v>
      </c>
      <c r="D44" s="24">
        <v>375000</v>
      </c>
      <c r="E44" s="22">
        <v>3080.0625</v>
      </c>
      <c r="F44" s="23">
        <v>0.47234144245978499</v>
      </c>
    </row>
    <row r="45" spans="1:9" x14ac:dyDescent="0.2">
      <c r="A45" s="20" t="s">
        <v>26</v>
      </c>
      <c r="B45" s="20"/>
      <c r="C45" s="20"/>
      <c r="D45" s="20"/>
      <c r="E45" s="25">
        <f>SUM(E7:E44)</f>
        <v>619417.52102699992</v>
      </c>
      <c r="F45" s="26">
        <f>SUM(F7:F44)</f>
        <v>94.990463786613844</v>
      </c>
      <c r="G45" s="14"/>
      <c r="H45" s="14"/>
      <c r="I45" s="14"/>
    </row>
    <row r="46" spans="1:9" x14ac:dyDescent="0.2">
      <c r="A46" s="21"/>
      <c r="B46" s="21"/>
      <c r="C46" s="21"/>
      <c r="D46" s="21"/>
      <c r="E46" s="22"/>
      <c r="F46" s="23"/>
    </row>
    <row r="47" spans="1:9" x14ac:dyDescent="0.2">
      <c r="A47" s="20" t="s">
        <v>203</v>
      </c>
      <c r="B47" s="21"/>
      <c r="C47" s="21"/>
      <c r="D47" s="21"/>
      <c r="E47" s="22"/>
      <c r="F47" s="23"/>
    </row>
    <row r="48" spans="1:9" x14ac:dyDescent="0.2">
      <c r="A48" s="21" t="s">
        <v>205</v>
      </c>
      <c r="B48" s="21" t="s">
        <v>204</v>
      </c>
      <c r="C48" s="21" t="s">
        <v>194</v>
      </c>
      <c r="D48" s="24">
        <v>125000</v>
      </c>
      <c r="E48" s="22">
        <v>6458.305781</v>
      </c>
      <c r="F48" s="23">
        <v>0.990410249286794</v>
      </c>
    </row>
    <row r="49" spans="1:9" x14ac:dyDescent="0.2">
      <c r="A49" s="21" t="s">
        <v>387</v>
      </c>
      <c r="B49" s="21" t="s">
        <v>386</v>
      </c>
      <c r="C49" s="21" t="s">
        <v>194</v>
      </c>
      <c r="D49" s="24">
        <v>350000</v>
      </c>
      <c r="E49" s="22">
        <v>4300.0216879999998</v>
      </c>
      <c r="F49" s="23">
        <v>0.65942767288594895</v>
      </c>
    </row>
    <row r="50" spans="1:9" x14ac:dyDescent="0.2">
      <c r="A50" s="20" t="s">
        <v>26</v>
      </c>
      <c r="B50" s="20"/>
      <c r="C50" s="20"/>
      <c r="D50" s="20"/>
      <c r="E50" s="25">
        <f>SUM(E47:E49)</f>
        <v>10758.327469</v>
      </c>
      <c r="F50" s="26">
        <f>SUM(F47:F49)</f>
        <v>1.6498379221727428</v>
      </c>
      <c r="G50" s="14"/>
      <c r="H50" s="14"/>
      <c r="I50" s="14"/>
    </row>
    <row r="51" spans="1:9" x14ac:dyDescent="0.2">
      <c r="A51" s="21"/>
      <c r="B51" s="21"/>
      <c r="C51" s="21"/>
      <c r="D51" s="21"/>
      <c r="E51" s="22"/>
      <c r="F51" s="23"/>
    </row>
    <row r="52" spans="1:9" x14ac:dyDescent="0.2">
      <c r="A52" s="20" t="s">
        <v>29</v>
      </c>
      <c r="B52" s="20"/>
      <c r="C52" s="20"/>
      <c r="D52" s="20"/>
      <c r="E52" s="25">
        <f>E45+E50</f>
        <v>630175.84849599993</v>
      </c>
      <c r="F52" s="26">
        <f>F45+F50</f>
        <v>96.640301708786581</v>
      </c>
      <c r="G52" s="14"/>
      <c r="H52" s="14"/>
      <c r="I52" s="14"/>
    </row>
    <row r="53" spans="1:9" x14ac:dyDescent="0.2">
      <c r="A53" s="20"/>
      <c r="B53" s="20"/>
      <c r="C53" s="20"/>
      <c r="D53" s="20"/>
      <c r="E53" s="25"/>
      <c r="F53" s="26"/>
      <c r="G53" s="14"/>
      <c r="H53" s="14"/>
      <c r="I53" s="14"/>
    </row>
    <row r="54" spans="1:9" x14ac:dyDescent="0.2">
      <c r="A54" s="20" t="s">
        <v>31</v>
      </c>
      <c r="B54" s="20"/>
      <c r="C54" s="20"/>
      <c r="D54" s="20"/>
      <c r="E54" s="25">
        <f>E56-(E45+E50)</f>
        <v>21908.051650500041</v>
      </c>
      <c r="F54" s="26">
        <f>F56-(F45+F50)</f>
        <v>3.3596982912134195</v>
      </c>
      <c r="G54" s="14"/>
      <c r="H54" s="14"/>
      <c r="I54" s="14"/>
    </row>
    <row r="55" spans="1:9" x14ac:dyDescent="0.2">
      <c r="A55" s="20"/>
      <c r="B55" s="20"/>
      <c r="C55" s="20"/>
      <c r="D55" s="20"/>
      <c r="E55" s="25"/>
      <c r="F55" s="26"/>
      <c r="G55" s="14"/>
      <c r="H55" s="14"/>
      <c r="I55" s="14"/>
    </row>
    <row r="56" spans="1:9" x14ac:dyDescent="0.2">
      <c r="A56" s="27" t="s">
        <v>30</v>
      </c>
      <c r="B56" s="27"/>
      <c r="C56" s="27"/>
      <c r="D56" s="27"/>
      <c r="E56" s="28">
        <v>652083.90014649997</v>
      </c>
      <c r="F56" s="29">
        <v>100</v>
      </c>
      <c r="G56" s="14"/>
      <c r="H56" s="14"/>
      <c r="I56" s="14"/>
    </row>
    <row r="58" spans="1:9" x14ac:dyDescent="0.2">
      <c r="A58" s="14" t="s">
        <v>34</v>
      </c>
    </row>
    <row r="59" spans="1:9" x14ac:dyDescent="0.2">
      <c r="A59" s="14" t="s">
        <v>35</v>
      </c>
    </row>
    <row r="60" spans="1:9" x14ac:dyDescent="0.2">
      <c r="A60" s="14" t="s">
        <v>36</v>
      </c>
      <c r="B60" s="14"/>
      <c r="C60" s="30" t="s">
        <v>38</v>
      </c>
      <c r="D60" s="14" t="s">
        <v>37</v>
      </c>
    </row>
    <row r="61" spans="1:9" x14ac:dyDescent="0.2">
      <c r="A61" s="7" t="s">
        <v>71</v>
      </c>
      <c r="C61" s="31">
        <v>720.99069999999995</v>
      </c>
      <c r="D61" s="31">
        <v>715.42520000000002</v>
      </c>
    </row>
    <row r="62" spans="1:9" x14ac:dyDescent="0.2">
      <c r="A62" s="7" t="s">
        <v>73</v>
      </c>
      <c r="C62" s="31">
        <v>44.441000000000003</v>
      </c>
      <c r="D62" s="31">
        <v>39.645600000000002</v>
      </c>
    </row>
    <row r="63" spans="1:9" x14ac:dyDescent="0.2">
      <c r="A63" s="7" t="s">
        <v>72</v>
      </c>
      <c r="C63" s="31">
        <v>780.86720000000003</v>
      </c>
      <c r="D63" s="31">
        <v>778.3075</v>
      </c>
    </row>
    <row r="64" spans="1:9" x14ac:dyDescent="0.2">
      <c r="A64" s="7" t="s">
        <v>74</v>
      </c>
      <c r="C64" s="31">
        <v>50.365900000000003</v>
      </c>
      <c r="D64" s="31">
        <v>45.207000000000001</v>
      </c>
    </row>
    <row r="66" spans="1:4" x14ac:dyDescent="0.2">
      <c r="A66" s="14" t="s">
        <v>40</v>
      </c>
    </row>
    <row r="67" spans="1:4" x14ac:dyDescent="0.2">
      <c r="A67" s="81" t="s">
        <v>58</v>
      </c>
      <c r="B67" s="82"/>
      <c r="C67" s="34" t="s">
        <v>59</v>
      </c>
    </row>
    <row r="68" spans="1:4" x14ac:dyDescent="0.2">
      <c r="A68" s="77" t="s">
        <v>73</v>
      </c>
      <c r="B68" s="78"/>
      <c r="C68" s="35">
        <v>4.25</v>
      </c>
    </row>
    <row r="69" spans="1:4" x14ac:dyDescent="0.2">
      <c r="A69" s="77" t="s">
        <v>74</v>
      </c>
      <c r="B69" s="78"/>
      <c r="C69" s="35">
        <v>4.75</v>
      </c>
    </row>
    <row r="70" spans="1:4" x14ac:dyDescent="0.2">
      <c r="A70" s="7" t="s">
        <v>60</v>
      </c>
    </row>
    <row r="71" spans="1:4" x14ac:dyDescent="0.2">
      <c r="A71" s="7" t="s">
        <v>39</v>
      </c>
    </row>
    <row r="73" spans="1:4" x14ac:dyDescent="0.2">
      <c r="A73" s="14" t="s">
        <v>233</v>
      </c>
      <c r="D73" s="49">
        <v>0.15596972572790799</v>
      </c>
    </row>
    <row r="75" spans="1:4" x14ac:dyDescent="0.2">
      <c r="A75" s="14" t="s">
        <v>790</v>
      </c>
    </row>
    <row r="76" spans="1:4" x14ac:dyDescent="0.2">
      <c r="A76" s="50"/>
    </row>
    <row r="77" spans="1:4" x14ac:dyDescent="0.2">
      <c r="A77" s="51" t="s">
        <v>785</v>
      </c>
    </row>
    <row r="78" spans="1:4" x14ac:dyDescent="0.2">
      <c r="A78" s="52"/>
    </row>
    <row r="79" spans="1:4" x14ac:dyDescent="0.2">
      <c r="A79" s="53"/>
    </row>
    <row r="80" spans="1:4"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1" t="s">
        <v>799</v>
      </c>
    </row>
    <row r="92" spans="1:1" x14ac:dyDescent="0.2">
      <c r="A92" s="53"/>
    </row>
    <row r="93" spans="1:1" x14ac:dyDescent="0.2">
      <c r="A93" s="51" t="s">
        <v>786</v>
      </c>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sheetData>
  <mergeCells count="4">
    <mergeCell ref="A1:F1"/>
    <mergeCell ref="A67:B67"/>
    <mergeCell ref="A68:B68"/>
    <mergeCell ref="A69:B69"/>
  </mergeCells>
  <conditionalFormatting sqref="F2:F3">
    <cfRule type="cellIs" dxfId="39" priority="2" stopIfTrue="1" operator="between">
      <formula>0.009</formula>
      <formula>-0.009</formula>
    </cfRule>
  </conditionalFormatting>
  <conditionalFormatting sqref="F5:F65534">
    <cfRule type="cellIs" dxfId="38" priority="1" stopIfTrue="1" operator="between">
      <formula>0.009</formula>
      <formula>-0.009</formula>
    </cfRule>
  </conditionalFormatting>
  <hyperlinks>
    <hyperlink ref="A76"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00"/>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5703125" style="7" bestFit="1" customWidth="1"/>
    <col min="5" max="5" width="23.5703125" style="10" customWidth="1"/>
    <col min="6" max="6" width="13.5703125" style="11" bestFit="1" customWidth="1"/>
    <col min="7" max="16384" width="9.140625" style="7"/>
  </cols>
  <sheetData>
    <row r="1" spans="1:6" s="1" customFormat="1" ht="15" x14ac:dyDescent="0.2">
      <c r="A1" s="79" t="s">
        <v>20</v>
      </c>
      <c r="B1" s="80"/>
      <c r="C1" s="80"/>
      <c r="D1" s="80"/>
      <c r="E1" s="80"/>
      <c r="F1" s="80"/>
    </row>
    <row r="2" spans="1:6" s="1" customFormat="1" ht="12" x14ac:dyDescent="0.2">
      <c r="E2" s="5"/>
      <c r="F2" s="9"/>
    </row>
    <row r="3" spans="1:6" s="1" customFormat="1" ht="12" x14ac:dyDescent="0.2">
      <c r="A3" s="8" t="s">
        <v>7</v>
      </c>
      <c r="B3" s="2"/>
      <c r="C3" s="3"/>
      <c r="D3" s="3"/>
      <c r="E3" s="4"/>
      <c r="F3" s="9"/>
    </row>
    <row r="4" spans="1:6" s="1" customFormat="1" ht="38.25" customHeight="1" x14ac:dyDescent="0.2">
      <c r="A4" s="6" t="s">
        <v>2</v>
      </c>
      <c r="B4" s="6" t="s">
        <v>0</v>
      </c>
      <c r="C4" s="13" t="s">
        <v>305</v>
      </c>
      <c r="D4" s="13" t="s">
        <v>1</v>
      </c>
      <c r="E4" s="54" t="s">
        <v>6</v>
      </c>
      <c r="F4" s="12" t="s">
        <v>3</v>
      </c>
    </row>
    <row r="5" spans="1:6" x14ac:dyDescent="0.2">
      <c r="A5" s="16" t="s">
        <v>80</v>
      </c>
      <c r="B5" s="17"/>
      <c r="C5" s="17"/>
      <c r="D5" s="17"/>
      <c r="E5" s="18"/>
      <c r="F5" s="19"/>
    </row>
    <row r="6" spans="1:6" x14ac:dyDescent="0.2">
      <c r="A6" s="20" t="s">
        <v>25</v>
      </c>
      <c r="B6" s="21"/>
      <c r="C6" s="21"/>
      <c r="D6" s="21"/>
      <c r="E6" s="22"/>
      <c r="F6" s="23"/>
    </row>
    <row r="7" spans="1:6" x14ac:dyDescent="0.2">
      <c r="A7" s="21" t="s">
        <v>90</v>
      </c>
      <c r="B7" s="21" t="s">
        <v>89</v>
      </c>
      <c r="C7" s="21" t="s">
        <v>91</v>
      </c>
      <c r="D7" s="24">
        <v>550000</v>
      </c>
      <c r="E7" s="22">
        <v>12131.075000000001</v>
      </c>
      <c r="F7" s="23">
        <v>9.4737079531713597</v>
      </c>
    </row>
    <row r="8" spans="1:6" x14ac:dyDescent="0.2">
      <c r="A8" s="21" t="s">
        <v>85</v>
      </c>
      <c r="B8" s="21" t="s">
        <v>84</v>
      </c>
      <c r="C8" s="21" t="s">
        <v>83</v>
      </c>
      <c r="D8" s="24">
        <v>900000</v>
      </c>
      <c r="E8" s="22">
        <v>8542.35</v>
      </c>
      <c r="F8" s="23">
        <v>6.6711094551615098</v>
      </c>
    </row>
    <row r="9" spans="1:6" x14ac:dyDescent="0.2">
      <c r="A9" s="21" t="s">
        <v>120</v>
      </c>
      <c r="B9" s="21" t="s">
        <v>119</v>
      </c>
      <c r="C9" s="21" t="s">
        <v>121</v>
      </c>
      <c r="D9" s="24">
        <v>4400000</v>
      </c>
      <c r="E9" s="22">
        <v>7649.4</v>
      </c>
      <c r="F9" s="23">
        <v>5.9737642061391103</v>
      </c>
    </row>
    <row r="10" spans="1:6" x14ac:dyDescent="0.2">
      <c r="A10" s="21" t="s">
        <v>254</v>
      </c>
      <c r="B10" s="21" t="s">
        <v>253</v>
      </c>
      <c r="C10" s="21" t="s">
        <v>121</v>
      </c>
      <c r="D10" s="24">
        <v>2900000</v>
      </c>
      <c r="E10" s="22">
        <v>6781.65</v>
      </c>
      <c r="F10" s="23">
        <v>5.2960987827232602</v>
      </c>
    </row>
    <row r="11" spans="1:6" x14ac:dyDescent="0.2">
      <c r="A11" s="21" t="s">
        <v>95</v>
      </c>
      <c r="B11" s="21" t="s">
        <v>94</v>
      </c>
      <c r="C11" s="21" t="s">
        <v>96</v>
      </c>
      <c r="D11" s="24">
        <v>750000</v>
      </c>
      <c r="E11" s="22">
        <v>6374.25</v>
      </c>
      <c r="F11" s="23">
        <v>4.9779416020841101</v>
      </c>
    </row>
    <row r="12" spans="1:6" x14ac:dyDescent="0.2">
      <c r="A12" s="21" t="s">
        <v>620</v>
      </c>
      <c r="B12" s="21" t="s">
        <v>619</v>
      </c>
      <c r="C12" s="21" t="s">
        <v>112</v>
      </c>
      <c r="D12" s="24">
        <v>311000</v>
      </c>
      <c r="E12" s="22">
        <v>6211.1364999999996</v>
      </c>
      <c r="F12" s="23">
        <v>4.8505588547002603</v>
      </c>
    </row>
    <row r="13" spans="1:6" x14ac:dyDescent="0.2">
      <c r="A13" s="21" t="s">
        <v>98</v>
      </c>
      <c r="B13" s="21" t="s">
        <v>97</v>
      </c>
      <c r="C13" s="21" t="s">
        <v>99</v>
      </c>
      <c r="D13" s="24">
        <v>243000</v>
      </c>
      <c r="E13" s="22">
        <v>6001.857</v>
      </c>
      <c r="F13" s="23">
        <v>4.6871229791833899</v>
      </c>
    </row>
    <row r="14" spans="1:6" x14ac:dyDescent="0.2">
      <c r="A14" s="21" t="s">
        <v>111</v>
      </c>
      <c r="B14" s="21" t="s">
        <v>110</v>
      </c>
      <c r="C14" s="21" t="s">
        <v>112</v>
      </c>
      <c r="D14" s="24">
        <v>1150000</v>
      </c>
      <c r="E14" s="22">
        <v>4657.5</v>
      </c>
      <c r="F14" s="23">
        <v>3.6372534826382301</v>
      </c>
    </row>
    <row r="15" spans="1:6" x14ac:dyDescent="0.2">
      <c r="A15" s="21" t="s">
        <v>93</v>
      </c>
      <c r="B15" s="21" t="s">
        <v>92</v>
      </c>
      <c r="C15" s="21" t="s">
        <v>83</v>
      </c>
      <c r="D15" s="24">
        <v>475000</v>
      </c>
      <c r="E15" s="22">
        <v>4345.5375000000004</v>
      </c>
      <c r="F15" s="23">
        <v>3.3936277843929199</v>
      </c>
    </row>
    <row r="16" spans="1:6" x14ac:dyDescent="0.2">
      <c r="A16" s="21" t="s">
        <v>459</v>
      </c>
      <c r="B16" s="21" t="s">
        <v>458</v>
      </c>
      <c r="C16" s="21" t="s">
        <v>91</v>
      </c>
      <c r="D16" s="24">
        <v>100000</v>
      </c>
      <c r="E16" s="22">
        <v>3815.45</v>
      </c>
      <c r="F16" s="23">
        <v>2.9796583575592201</v>
      </c>
    </row>
    <row r="17" spans="1:6" x14ac:dyDescent="0.2">
      <c r="A17" s="21" t="s">
        <v>236</v>
      </c>
      <c r="B17" s="21" t="s">
        <v>235</v>
      </c>
      <c r="C17" s="21" t="s">
        <v>237</v>
      </c>
      <c r="D17" s="24">
        <v>2200000</v>
      </c>
      <c r="E17" s="22">
        <v>3407.8</v>
      </c>
      <c r="F17" s="23">
        <v>2.66130594055493</v>
      </c>
    </row>
    <row r="18" spans="1:6" x14ac:dyDescent="0.2">
      <c r="A18" s="21" t="s">
        <v>624</v>
      </c>
      <c r="B18" s="21" t="s">
        <v>623</v>
      </c>
      <c r="C18" s="21" t="s">
        <v>484</v>
      </c>
      <c r="D18" s="24">
        <v>135000</v>
      </c>
      <c r="E18" s="22">
        <v>3202.875</v>
      </c>
      <c r="F18" s="23">
        <v>2.50127069204615</v>
      </c>
    </row>
    <row r="19" spans="1:6" x14ac:dyDescent="0.2">
      <c r="A19" s="21" t="s">
        <v>101</v>
      </c>
      <c r="B19" s="21" t="s">
        <v>100</v>
      </c>
      <c r="C19" s="21" t="s">
        <v>83</v>
      </c>
      <c r="D19" s="24">
        <v>550000</v>
      </c>
      <c r="E19" s="22">
        <v>3189.1750000000002</v>
      </c>
      <c r="F19" s="23">
        <v>2.4905717392362399</v>
      </c>
    </row>
    <row r="20" spans="1:6" x14ac:dyDescent="0.2">
      <c r="A20" s="21" t="s">
        <v>181</v>
      </c>
      <c r="B20" s="21" t="s">
        <v>180</v>
      </c>
      <c r="C20" s="21" t="s">
        <v>182</v>
      </c>
      <c r="D20" s="24">
        <v>200000</v>
      </c>
      <c r="E20" s="22">
        <v>2910.5</v>
      </c>
      <c r="F20" s="23">
        <v>2.2729417630098898</v>
      </c>
    </row>
    <row r="21" spans="1:6" x14ac:dyDescent="0.2">
      <c r="A21" s="21" t="s">
        <v>578</v>
      </c>
      <c r="B21" s="21" t="s">
        <v>577</v>
      </c>
      <c r="C21" s="21" t="s">
        <v>155</v>
      </c>
      <c r="D21" s="24">
        <v>1975000</v>
      </c>
      <c r="E21" s="22">
        <v>2889.4250000000002</v>
      </c>
      <c r="F21" s="23">
        <v>2.25648333742823</v>
      </c>
    </row>
    <row r="22" spans="1:6" x14ac:dyDescent="0.2">
      <c r="A22" s="21" t="s">
        <v>451</v>
      </c>
      <c r="B22" s="21" t="s">
        <v>450</v>
      </c>
      <c r="C22" s="21" t="s">
        <v>416</v>
      </c>
      <c r="D22" s="24">
        <v>540000</v>
      </c>
      <c r="E22" s="22">
        <v>2811.51</v>
      </c>
      <c r="F22" s="23">
        <v>2.1956359718673601</v>
      </c>
    </row>
    <row r="23" spans="1:6" x14ac:dyDescent="0.2">
      <c r="A23" s="21" t="s">
        <v>569</v>
      </c>
      <c r="B23" s="21" t="s">
        <v>568</v>
      </c>
      <c r="C23" s="21" t="s">
        <v>570</v>
      </c>
      <c r="D23" s="24">
        <v>2600000</v>
      </c>
      <c r="E23" s="22">
        <v>2750.8</v>
      </c>
      <c r="F23" s="23">
        <v>2.1482247729557198</v>
      </c>
    </row>
    <row r="24" spans="1:6" x14ac:dyDescent="0.2">
      <c r="A24" s="21" t="s">
        <v>541</v>
      </c>
      <c r="B24" s="21" t="s">
        <v>540</v>
      </c>
      <c r="C24" s="21" t="s">
        <v>112</v>
      </c>
      <c r="D24" s="24">
        <v>155000</v>
      </c>
      <c r="E24" s="22">
        <v>2727.8449999999998</v>
      </c>
      <c r="F24" s="23">
        <v>2.13029816990817</v>
      </c>
    </row>
    <row r="25" spans="1:6" x14ac:dyDescent="0.2">
      <c r="A25" s="21" t="s">
        <v>553</v>
      </c>
      <c r="B25" s="21" t="s">
        <v>552</v>
      </c>
      <c r="C25" s="21" t="s">
        <v>484</v>
      </c>
      <c r="D25" s="24">
        <v>400000</v>
      </c>
      <c r="E25" s="22">
        <v>2683.8</v>
      </c>
      <c r="F25" s="23">
        <v>2.0959014270970502</v>
      </c>
    </row>
    <row r="26" spans="1:6" x14ac:dyDescent="0.2">
      <c r="A26" s="21" t="s">
        <v>143</v>
      </c>
      <c r="B26" s="21" t="s">
        <v>142</v>
      </c>
      <c r="C26" s="21" t="s">
        <v>118</v>
      </c>
      <c r="D26" s="24">
        <v>25000</v>
      </c>
      <c r="E26" s="22">
        <v>2341.9250000000002</v>
      </c>
      <c r="F26" s="23">
        <v>1.8289156977622201</v>
      </c>
    </row>
    <row r="27" spans="1:6" x14ac:dyDescent="0.2">
      <c r="A27" s="21" t="s">
        <v>615</v>
      </c>
      <c r="B27" s="21" t="s">
        <v>614</v>
      </c>
      <c r="C27" s="21" t="s">
        <v>146</v>
      </c>
      <c r="D27" s="24">
        <v>350000</v>
      </c>
      <c r="E27" s="22">
        <v>2212.875</v>
      </c>
      <c r="F27" s="23">
        <v>1.72813468607474</v>
      </c>
    </row>
    <row r="28" spans="1:6" x14ac:dyDescent="0.2">
      <c r="A28" s="21" t="s">
        <v>600</v>
      </c>
      <c r="B28" s="21" t="s">
        <v>599</v>
      </c>
      <c r="C28" s="21" t="s">
        <v>112</v>
      </c>
      <c r="D28" s="24">
        <v>275000</v>
      </c>
      <c r="E28" s="22">
        <v>2176.0749999999998</v>
      </c>
      <c r="F28" s="23">
        <v>1.6993958931255</v>
      </c>
    </row>
    <row r="29" spans="1:6" x14ac:dyDescent="0.2">
      <c r="A29" s="21" t="s">
        <v>483</v>
      </c>
      <c r="B29" s="21" t="s">
        <v>482</v>
      </c>
      <c r="C29" s="21" t="s">
        <v>484</v>
      </c>
      <c r="D29" s="24">
        <v>3000000</v>
      </c>
      <c r="E29" s="22">
        <v>1995</v>
      </c>
      <c r="F29" s="23">
        <v>1.5579861938514801</v>
      </c>
    </row>
    <row r="30" spans="1:6" x14ac:dyDescent="0.2">
      <c r="A30" s="21" t="s">
        <v>479</v>
      </c>
      <c r="B30" s="21" t="s">
        <v>478</v>
      </c>
      <c r="C30" s="21" t="s">
        <v>112</v>
      </c>
      <c r="D30" s="24">
        <v>234853</v>
      </c>
      <c r="E30" s="22">
        <v>1986.9738070000001</v>
      </c>
      <c r="F30" s="23">
        <v>1.55171817486242</v>
      </c>
    </row>
    <row r="31" spans="1:6" x14ac:dyDescent="0.2">
      <c r="A31" s="21" t="s">
        <v>496</v>
      </c>
      <c r="B31" s="21" t="s">
        <v>495</v>
      </c>
      <c r="C31" s="21" t="s">
        <v>112</v>
      </c>
      <c r="D31" s="24">
        <v>350000</v>
      </c>
      <c r="E31" s="22">
        <v>1975.4</v>
      </c>
      <c r="F31" s="23">
        <v>1.5426796628241699</v>
      </c>
    </row>
    <row r="32" spans="1:6" x14ac:dyDescent="0.2">
      <c r="A32" s="21" t="s">
        <v>590</v>
      </c>
      <c r="B32" s="21" t="s">
        <v>589</v>
      </c>
      <c r="C32" s="21" t="s">
        <v>126</v>
      </c>
      <c r="D32" s="24">
        <v>400000</v>
      </c>
      <c r="E32" s="22">
        <v>1922.4</v>
      </c>
      <c r="F32" s="23">
        <v>1.5012895534135799</v>
      </c>
    </row>
    <row r="33" spans="1:9" x14ac:dyDescent="0.2">
      <c r="A33" s="21" t="s">
        <v>157</v>
      </c>
      <c r="B33" s="21" t="s">
        <v>156</v>
      </c>
      <c r="C33" s="21" t="s">
        <v>158</v>
      </c>
      <c r="D33" s="24">
        <v>60000</v>
      </c>
      <c r="E33" s="22">
        <v>1870.23</v>
      </c>
      <c r="F33" s="23">
        <v>1.4605476287352701</v>
      </c>
    </row>
    <row r="34" spans="1:9" x14ac:dyDescent="0.2">
      <c r="A34" s="21" t="s">
        <v>256</v>
      </c>
      <c r="B34" s="21" t="s">
        <v>255</v>
      </c>
      <c r="C34" s="21" t="s">
        <v>158</v>
      </c>
      <c r="D34" s="24">
        <v>1500000</v>
      </c>
      <c r="E34" s="22">
        <v>1682.25</v>
      </c>
      <c r="F34" s="23">
        <v>1.31374550105597</v>
      </c>
    </row>
    <row r="35" spans="1:9" x14ac:dyDescent="0.2">
      <c r="A35" s="21" t="s">
        <v>145</v>
      </c>
      <c r="B35" s="21" t="s">
        <v>144</v>
      </c>
      <c r="C35" s="21" t="s">
        <v>146</v>
      </c>
      <c r="D35" s="24">
        <v>580000</v>
      </c>
      <c r="E35" s="22">
        <v>1593.84</v>
      </c>
      <c r="F35" s="23">
        <v>1.24470211288634</v>
      </c>
    </row>
    <row r="36" spans="1:9" x14ac:dyDescent="0.2">
      <c r="A36" s="21" t="s">
        <v>663</v>
      </c>
      <c r="B36" s="21" t="s">
        <v>662</v>
      </c>
      <c r="C36" s="21" t="s">
        <v>274</v>
      </c>
      <c r="D36" s="24">
        <v>900000</v>
      </c>
      <c r="E36" s="22">
        <v>1449.45</v>
      </c>
      <c r="F36" s="23">
        <v>1.1319413978335999</v>
      </c>
    </row>
    <row r="37" spans="1:9" x14ac:dyDescent="0.2">
      <c r="A37" s="21" t="s">
        <v>475</v>
      </c>
      <c r="B37" s="21" t="s">
        <v>474</v>
      </c>
      <c r="C37" s="21" t="s">
        <v>91</v>
      </c>
      <c r="D37" s="24">
        <v>365000</v>
      </c>
      <c r="E37" s="22">
        <v>1442.6624999999999</v>
      </c>
      <c r="F37" s="23">
        <v>1.12664073051993</v>
      </c>
    </row>
    <row r="38" spans="1:9" x14ac:dyDescent="0.2">
      <c r="A38" s="21" t="s">
        <v>154</v>
      </c>
      <c r="B38" s="21" t="s">
        <v>153</v>
      </c>
      <c r="C38" s="21" t="s">
        <v>155</v>
      </c>
      <c r="D38" s="24">
        <v>60000</v>
      </c>
      <c r="E38" s="22">
        <v>1305.78</v>
      </c>
      <c r="F38" s="23">
        <v>1.0197429635124799</v>
      </c>
    </row>
    <row r="39" spans="1:9" x14ac:dyDescent="0.2">
      <c r="A39" s="21" t="s">
        <v>580</v>
      </c>
      <c r="B39" s="21" t="s">
        <v>579</v>
      </c>
      <c r="C39" s="21" t="s">
        <v>112</v>
      </c>
      <c r="D39" s="24">
        <v>115000</v>
      </c>
      <c r="E39" s="22">
        <v>1305.595</v>
      </c>
      <c r="F39" s="23">
        <v>1.01959848860227</v>
      </c>
    </row>
    <row r="40" spans="1:9" x14ac:dyDescent="0.2">
      <c r="A40" s="21" t="s">
        <v>628</v>
      </c>
      <c r="B40" s="21" t="s">
        <v>627</v>
      </c>
      <c r="C40" s="21" t="s">
        <v>91</v>
      </c>
      <c r="D40" s="24">
        <v>730000</v>
      </c>
      <c r="E40" s="22">
        <v>1192.4549999999999</v>
      </c>
      <c r="F40" s="23">
        <v>0.93124231919256595</v>
      </c>
    </row>
    <row r="41" spans="1:9" x14ac:dyDescent="0.2">
      <c r="A41" s="21" t="s">
        <v>172</v>
      </c>
      <c r="B41" s="21" t="s">
        <v>171</v>
      </c>
      <c r="C41" s="21" t="s">
        <v>139</v>
      </c>
      <c r="D41" s="24">
        <v>62058</v>
      </c>
      <c r="E41" s="22">
        <v>1102.8947760000001</v>
      </c>
      <c r="F41" s="23">
        <v>0.86130066881149003</v>
      </c>
    </row>
    <row r="42" spans="1:9" x14ac:dyDescent="0.2">
      <c r="A42" s="21" t="s">
        <v>611</v>
      </c>
      <c r="B42" s="21" t="s">
        <v>610</v>
      </c>
      <c r="C42" s="21" t="s">
        <v>503</v>
      </c>
      <c r="D42" s="24">
        <v>229330</v>
      </c>
      <c r="E42" s="22">
        <v>986.46299499999998</v>
      </c>
      <c r="F42" s="23">
        <v>0.77037379797262295</v>
      </c>
    </row>
    <row r="43" spans="1:9" x14ac:dyDescent="0.2">
      <c r="A43" s="21" t="s">
        <v>138</v>
      </c>
      <c r="B43" s="21" t="s">
        <v>137</v>
      </c>
      <c r="C43" s="21" t="s">
        <v>139</v>
      </c>
      <c r="D43" s="24">
        <v>8000</v>
      </c>
      <c r="E43" s="22">
        <v>629.60400000000004</v>
      </c>
      <c r="F43" s="23">
        <v>0.49168638576123702</v>
      </c>
    </row>
    <row r="44" spans="1:9" x14ac:dyDescent="0.2">
      <c r="A44" s="21" t="s">
        <v>665</v>
      </c>
      <c r="B44" s="21" t="s">
        <v>664</v>
      </c>
      <c r="C44" s="21" t="s">
        <v>416</v>
      </c>
      <c r="D44" s="24">
        <v>75000</v>
      </c>
      <c r="E44" s="22">
        <v>62.325000000000003</v>
      </c>
      <c r="F44" s="23">
        <v>4.8672425830473001E-2</v>
      </c>
    </row>
    <row r="45" spans="1:9" x14ac:dyDescent="0.2">
      <c r="A45" s="20" t="s">
        <v>26</v>
      </c>
      <c r="B45" s="20"/>
      <c r="C45" s="20"/>
      <c r="D45" s="20"/>
      <c r="E45" s="25">
        <f>SUM(E7:E44)</f>
        <v>122318.134078</v>
      </c>
      <c r="F45" s="26">
        <f>SUM(F7:F44)</f>
        <v>95.523791554485484</v>
      </c>
      <c r="G45" s="14"/>
      <c r="H45" s="14"/>
      <c r="I45" s="14"/>
    </row>
    <row r="46" spans="1:9" x14ac:dyDescent="0.2">
      <c r="A46" s="21"/>
      <c r="B46" s="21"/>
      <c r="C46" s="21"/>
      <c r="D46" s="21"/>
      <c r="E46" s="22"/>
      <c r="F46" s="23"/>
    </row>
    <row r="47" spans="1:9" x14ac:dyDescent="0.2">
      <c r="A47" s="20" t="s">
        <v>29</v>
      </c>
      <c r="B47" s="20"/>
      <c r="C47" s="20"/>
      <c r="D47" s="20"/>
      <c r="E47" s="25">
        <f>E45</f>
        <v>122318.134078</v>
      </c>
      <c r="F47" s="26">
        <f>F45</f>
        <v>95.523791554485484</v>
      </c>
      <c r="G47" s="14"/>
      <c r="H47" s="14"/>
      <c r="I47" s="14"/>
    </row>
    <row r="48" spans="1:9" x14ac:dyDescent="0.2">
      <c r="A48" s="20"/>
      <c r="B48" s="20"/>
      <c r="C48" s="20"/>
      <c r="D48" s="20"/>
      <c r="E48" s="25"/>
      <c r="F48" s="26"/>
      <c r="G48" s="14"/>
      <c r="H48" s="14"/>
      <c r="I48" s="14"/>
    </row>
    <row r="49" spans="1:9" x14ac:dyDescent="0.2">
      <c r="A49" s="20" t="s">
        <v>31</v>
      </c>
      <c r="B49" s="20"/>
      <c r="C49" s="20"/>
      <c r="D49" s="20"/>
      <c r="E49" s="25">
        <f>E51-(E45)</f>
        <v>5731.7811185000028</v>
      </c>
      <c r="F49" s="26">
        <f>F51-(F45)</f>
        <v>4.4762084455145157</v>
      </c>
      <c r="G49" s="14"/>
      <c r="H49" s="14"/>
      <c r="I49" s="14"/>
    </row>
    <row r="50" spans="1:9" x14ac:dyDescent="0.2">
      <c r="A50" s="20"/>
      <c r="B50" s="20"/>
      <c r="C50" s="20"/>
      <c r="D50" s="20"/>
      <c r="E50" s="25"/>
      <c r="F50" s="26"/>
      <c r="G50" s="14"/>
      <c r="H50" s="14"/>
      <c r="I50" s="14"/>
    </row>
    <row r="51" spans="1:9" x14ac:dyDescent="0.2">
      <c r="A51" s="27" t="s">
        <v>30</v>
      </c>
      <c r="B51" s="27"/>
      <c r="C51" s="27"/>
      <c r="D51" s="27"/>
      <c r="E51" s="28">
        <v>128049.91519650001</v>
      </c>
      <c r="F51" s="29">
        <v>100</v>
      </c>
      <c r="G51" s="14"/>
      <c r="H51" s="14"/>
      <c r="I51" s="14"/>
    </row>
    <row r="53" spans="1:9" x14ac:dyDescent="0.2">
      <c r="A53" s="14" t="s">
        <v>34</v>
      </c>
    </row>
    <row r="54" spans="1:9" x14ac:dyDescent="0.2">
      <c r="A54" s="14" t="s">
        <v>35</v>
      </c>
    </row>
    <row r="55" spans="1:9" x14ac:dyDescent="0.2">
      <c r="A55" s="14" t="s">
        <v>36</v>
      </c>
      <c r="B55" s="14"/>
      <c r="C55" s="30" t="s">
        <v>38</v>
      </c>
      <c r="D55" s="14" t="s">
        <v>37</v>
      </c>
    </row>
    <row r="56" spans="1:9" x14ac:dyDescent="0.2">
      <c r="A56" s="7" t="s">
        <v>71</v>
      </c>
      <c r="C56" s="31">
        <v>73.356800000000007</v>
      </c>
      <c r="D56" s="31">
        <v>75.718000000000004</v>
      </c>
    </row>
    <row r="57" spans="1:9" x14ac:dyDescent="0.2">
      <c r="A57" s="7" t="s">
        <v>73</v>
      </c>
      <c r="C57" s="31">
        <v>29.5565</v>
      </c>
      <c r="D57" s="31">
        <v>28.080300000000001</v>
      </c>
    </row>
    <row r="58" spans="1:9" x14ac:dyDescent="0.2">
      <c r="A58" s="7" t="s">
        <v>72</v>
      </c>
      <c r="C58" s="31">
        <v>82.052700000000002</v>
      </c>
      <c r="D58" s="31">
        <v>85.143799999999999</v>
      </c>
    </row>
    <row r="59" spans="1:9" x14ac:dyDescent="0.2">
      <c r="A59" s="7" t="s">
        <v>74</v>
      </c>
      <c r="C59" s="31">
        <v>34.908200000000001</v>
      </c>
      <c r="D59" s="31">
        <v>33.2637</v>
      </c>
    </row>
    <row r="61" spans="1:9" x14ac:dyDescent="0.2">
      <c r="A61" s="14" t="s">
        <v>40</v>
      </c>
    </row>
    <row r="62" spans="1:9" x14ac:dyDescent="0.2">
      <c r="A62" s="81" t="s">
        <v>58</v>
      </c>
      <c r="B62" s="82"/>
      <c r="C62" s="34" t="s">
        <v>59</v>
      </c>
    </row>
    <row r="63" spans="1:9" x14ac:dyDescent="0.2">
      <c r="A63" s="77" t="s">
        <v>73</v>
      </c>
      <c r="B63" s="78"/>
      <c r="C63" s="35">
        <v>2.35</v>
      </c>
    </row>
    <row r="64" spans="1:9" x14ac:dyDescent="0.2">
      <c r="A64" s="77" t="s">
        <v>74</v>
      </c>
      <c r="B64" s="78"/>
      <c r="C64" s="35">
        <v>2.85</v>
      </c>
    </row>
    <row r="65" spans="1:4" x14ac:dyDescent="0.2">
      <c r="A65" s="7" t="s">
        <v>60</v>
      </c>
    </row>
    <row r="66" spans="1:4" x14ac:dyDescent="0.2">
      <c r="A66" s="7" t="s">
        <v>39</v>
      </c>
    </row>
    <row r="68" spans="1:4" x14ac:dyDescent="0.2">
      <c r="A68" s="14" t="s">
        <v>233</v>
      </c>
      <c r="D68" s="49">
        <v>0.102623098934235</v>
      </c>
    </row>
    <row r="70" spans="1:4" x14ac:dyDescent="0.2">
      <c r="A70" s="14" t="s">
        <v>790</v>
      </c>
    </row>
    <row r="71" spans="1:4" x14ac:dyDescent="0.2">
      <c r="A71" s="50"/>
    </row>
    <row r="72" spans="1:4" x14ac:dyDescent="0.2">
      <c r="A72" s="51" t="s">
        <v>785</v>
      </c>
    </row>
    <row r="73" spans="1:4" x14ac:dyDescent="0.2">
      <c r="A73" s="52"/>
    </row>
    <row r="74" spans="1:4" x14ac:dyDescent="0.2">
      <c r="A74" s="53"/>
    </row>
    <row r="75" spans="1:4" x14ac:dyDescent="0.2">
      <c r="A75" s="53"/>
    </row>
    <row r="76" spans="1:4" x14ac:dyDescent="0.2">
      <c r="A76" s="53"/>
    </row>
    <row r="77" spans="1:4" x14ac:dyDescent="0.2">
      <c r="A77" s="53"/>
    </row>
    <row r="78" spans="1:4" x14ac:dyDescent="0.2">
      <c r="A78" s="53"/>
    </row>
    <row r="79" spans="1:4" x14ac:dyDescent="0.2">
      <c r="A79" s="53"/>
    </row>
    <row r="80" spans="1:4"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1" t="s">
        <v>800</v>
      </c>
    </row>
    <row r="87" spans="1:1" x14ac:dyDescent="0.2">
      <c r="A87" s="53"/>
    </row>
    <row r="88" spans="1:1" x14ac:dyDescent="0.2">
      <c r="A88" s="51" t="s">
        <v>786</v>
      </c>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sheetData>
  <mergeCells count="4">
    <mergeCell ref="A1:F1"/>
    <mergeCell ref="A62:B62"/>
    <mergeCell ref="A63:B63"/>
    <mergeCell ref="A64:B64"/>
  </mergeCells>
  <conditionalFormatting sqref="F2:F3">
    <cfRule type="cellIs" dxfId="37" priority="2" stopIfTrue="1" operator="between">
      <formula>0.009</formula>
      <formula>-0.009</formula>
    </cfRule>
  </conditionalFormatting>
  <conditionalFormatting sqref="F5:F65534">
    <cfRule type="cellIs" dxfId="36" priority="1" stopIfTrue="1" operator="between">
      <formula>0.009</formula>
      <formula>-0.009</formula>
    </cfRule>
  </conditionalFormatting>
  <hyperlinks>
    <hyperlink ref="A71"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18"/>
  <sheetViews>
    <sheetView workbookViewId="0">
      <selection sqref="A1:F1"/>
    </sheetView>
  </sheetViews>
  <sheetFormatPr defaultColWidth="9.140625" defaultRowHeight="11.25" x14ac:dyDescent="0.2"/>
  <cols>
    <col min="1" max="1" width="38.7109375" style="7" bestFit="1" customWidth="1"/>
    <col min="2" max="2" width="39.5703125" style="7" bestFit="1" customWidth="1"/>
    <col min="3" max="3" width="25.5703125" style="7" bestFit="1" customWidth="1"/>
    <col min="4" max="4" width="15.5703125" style="7" bestFit="1" customWidth="1"/>
    <col min="5" max="5" width="23.5703125" style="10" customWidth="1"/>
    <col min="6" max="6" width="14.7109375" style="11" bestFit="1" customWidth="1"/>
    <col min="7" max="16384" width="9.140625" style="7"/>
  </cols>
  <sheetData>
    <row r="1" spans="1:6" s="1" customFormat="1" ht="15" x14ac:dyDescent="0.2">
      <c r="A1" s="79" t="s">
        <v>21</v>
      </c>
      <c r="B1" s="80"/>
      <c r="C1" s="80"/>
      <c r="D1" s="80"/>
      <c r="E1" s="80"/>
      <c r="F1" s="80"/>
    </row>
    <row r="2" spans="1:6" s="1" customFormat="1" ht="12" x14ac:dyDescent="0.2">
      <c r="E2" s="5"/>
      <c r="F2" s="9"/>
    </row>
    <row r="3" spans="1:6" s="1" customFormat="1" ht="12" x14ac:dyDescent="0.2">
      <c r="A3" s="8" t="s">
        <v>7</v>
      </c>
      <c r="B3" s="2"/>
      <c r="C3" s="3"/>
      <c r="D3" s="3"/>
      <c r="E3" s="4"/>
      <c r="F3" s="9"/>
    </row>
    <row r="4" spans="1:6" s="1" customFormat="1" ht="38.25" customHeight="1" x14ac:dyDescent="0.2">
      <c r="A4" s="6" t="s">
        <v>2</v>
      </c>
      <c r="B4" s="6" t="s">
        <v>0</v>
      </c>
      <c r="C4" s="13" t="s">
        <v>305</v>
      </c>
      <c r="D4" s="13" t="s">
        <v>1</v>
      </c>
      <c r="E4" s="54" t="s">
        <v>6</v>
      </c>
      <c r="F4" s="12" t="s">
        <v>3</v>
      </c>
    </row>
    <row r="5" spans="1:6" x14ac:dyDescent="0.2">
      <c r="A5" s="16" t="s">
        <v>80</v>
      </c>
      <c r="B5" s="17"/>
      <c r="C5" s="17"/>
      <c r="D5" s="17"/>
      <c r="E5" s="18"/>
      <c r="F5" s="19"/>
    </row>
    <row r="6" spans="1:6" x14ac:dyDescent="0.2">
      <c r="A6" s="20" t="s">
        <v>25</v>
      </c>
      <c r="B6" s="21"/>
      <c r="C6" s="21"/>
      <c r="D6" s="21"/>
      <c r="E6" s="22"/>
      <c r="F6" s="23"/>
    </row>
    <row r="7" spans="1:6" x14ac:dyDescent="0.2">
      <c r="A7" s="21" t="s">
        <v>85</v>
      </c>
      <c r="B7" s="21" t="s">
        <v>84</v>
      </c>
      <c r="C7" s="21" t="s">
        <v>83</v>
      </c>
      <c r="D7" s="24">
        <v>100060</v>
      </c>
      <c r="E7" s="22">
        <v>949.71948999999995</v>
      </c>
      <c r="F7" s="23">
        <v>3.3158894602234401</v>
      </c>
    </row>
    <row r="8" spans="1:6" x14ac:dyDescent="0.2">
      <c r="A8" s="21" t="s">
        <v>82</v>
      </c>
      <c r="B8" s="21" t="s">
        <v>81</v>
      </c>
      <c r="C8" s="21" t="s">
        <v>83</v>
      </c>
      <c r="D8" s="24">
        <v>42472</v>
      </c>
      <c r="E8" s="22">
        <v>684.160212</v>
      </c>
      <c r="F8" s="23">
        <v>2.3887049386288099</v>
      </c>
    </row>
    <row r="9" spans="1:6" x14ac:dyDescent="0.2">
      <c r="A9" s="21" t="s">
        <v>622</v>
      </c>
      <c r="B9" s="21" t="s">
        <v>621</v>
      </c>
      <c r="C9" s="21" t="s">
        <v>152</v>
      </c>
      <c r="D9" s="24">
        <v>80257</v>
      </c>
      <c r="E9" s="22">
        <v>475.40233949999998</v>
      </c>
      <c r="F9" s="23">
        <v>1.6598391667350301</v>
      </c>
    </row>
    <row r="10" spans="1:6" x14ac:dyDescent="0.2">
      <c r="A10" s="21" t="s">
        <v>98</v>
      </c>
      <c r="B10" s="21" t="s">
        <v>97</v>
      </c>
      <c r="C10" s="21" t="s">
        <v>99</v>
      </c>
      <c r="D10" s="24">
        <v>14549</v>
      </c>
      <c r="E10" s="22">
        <v>359.34575100000001</v>
      </c>
      <c r="F10" s="23">
        <v>1.2546344482379499</v>
      </c>
    </row>
    <row r="11" spans="1:6" x14ac:dyDescent="0.2">
      <c r="A11" s="21" t="s">
        <v>667</v>
      </c>
      <c r="B11" s="21" t="s">
        <v>666</v>
      </c>
      <c r="C11" s="21" t="s">
        <v>429</v>
      </c>
      <c r="D11" s="24">
        <v>44932</v>
      </c>
      <c r="E11" s="22">
        <v>358.84941800000001</v>
      </c>
      <c r="F11" s="23">
        <v>1.2529015309073199</v>
      </c>
    </row>
    <row r="12" spans="1:6" x14ac:dyDescent="0.2">
      <c r="A12" s="21" t="s">
        <v>148</v>
      </c>
      <c r="B12" s="21" t="s">
        <v>147</v>
      </c>
      <c r="C12" s="21" t="s">
        <v>149</v>
      </c>
      <c r="D12" s="24">
        <v>516491</v>
      </c>
      <c r="E12" s="22">
        <v>356.63703550000002</v>
      </c>
      <c r="F12" s="23">
        <v>1.2451771281852699</v>
      </c>
    </row>
    <row r="13" spans="1:6" x14ac:dyDescent="0.2">
      <c r="A13" s="21" t="s">
        <v>128</v>
      </c>
      <c r="B13" s="21" t="s">
        <v>127</v>
      </c>
      <c r="C13" s="21" t="s">
        <v>129</v>
      </c>
      <c r="D13" s="24">
        <v>39811</v>
      </c>
      <c r="E13" s="22">
        <v>351.73018500000001</v>
      </c>
      <c r="F13" s="23">
        <v>1.2280451497146201</v>
      </c>
    </row>
    <row r="14" spans="1:6" x14ac:dyDescent="0.2">
      <c r="A14" s="21" t="s">
        <v>561</v>
      </c>
      <c r="B14" s="21" t="s">
        <v>560</v>
      </c>
      <c r="C14" s="21" t="s">
        <v>416</v>
      </c>
      <c r="D14" s="24">
        <v>34595</v>
      </c>
      <c r="E14" s="22">
        <v>321.99296249999998</v>
      </c>
      <c r="F14" s="23">
        <v>1.12421939516043</v>
      </c>
    </row>
    <row r="15" spans="1:6" x14ac:dyDescent="0.2">
      <c r="A15" s="21" t="s">
        <v>117</v>
      </c>
      <c r="B15" s="21" t="s">
        <v>116</v>
      </c>
      <c r="C15" s="21" t="s">
        <v>118</v>
      </c>
      <c r="D15" s="24">
        <v>60232</v>
      </c>
      <c r="E15" s="22">
        <v>317.00101599999999</v>
      </c>
      <c r="F15" s="23">
        <v>1.1067903090359099</v>
      </c>
    </row>
    <row r="16" spans="1:6" x14ac:dyDescent="0.2">
      <c r="A16" s="21" t="s">
        <v>555</v>
      </c>
      <c r="B16" s="21" t="s">
        <v>554</v>
      </c>
      <c r="C16" s="21" t="s">
        <v>109</v>
      </c>
      <c r="D16" s="24">
        <v>77945</v>
      </c>
      <c r="E16" s="22">
        <v>303.751665</v>
      </c>
      <c r="F16" s="23">
        <v>1.0605309832051799</v>
      </c>
    </row>
    <row r="17" spans="1:9" x14ac:dyDescent="0.2">
      <c r="A17" s="21" t="s">
        <v>90</v>
      </c>
      <c r="B17" s="21" t="s">
        <v>89</v>
      </c>
      <c r="C17" s="21" t="s">
        <v>91</v>
      </c>
      <c r="D17" s="24">
        <v>12964</v>
      </c>
      <c r="E17" s="22">
        <v>285.94046600000001</v>
      </c>
      <c r="F17" s="23">
        <v>0.99834423473901701</v>
      </c>
    </row>
    <row r="18" spans="1:9" x14ac:dyDescent="0.2">
      <c r="A18" s="21" t="s">
        <v>435</v>
      </c>
      <c r="B18" s="21" t="s">
        <v>434</v>
      </c>
      <c r="C18" s="21" t="s">
        <v>274</v>
      </c>
      <c r="D18" s="24">
        <v>9974</v>
      </c>
      <c r="E18" s="22">
        <v>285.550633</v>
      </c>
      <c r="F18" s="23">
        <v>0.99698315586303499</v>
      </c>
    </row>
    <row r="19" spans="1:9" x14ac:dyDescent="0.2">
      <c r="A19" s="21" t="s">
        <v>151</v>
      </c>
      <c r="B19" s="21" t="s">
        <v>150</v>
      </c>
      <c r="C19" s="21" t="s">
        <v>152</v>
      </c>
      <c r="D19" s="24">
        <v>40534</v>
      </c>
      <c r="E19" s="22">
        <v>188.88844</v>
      </c>
      <c r="F19" s="23">
        <v>0.65949282282713595</v>
      </c>
    </row>
    <row r="20" spans="1:9" x14ac:dyDescent="0.2">
      <c r="A20" s="21" t="s">
        <v>313</v>
      </c>
      <c r="B20" s="21" t="s">
        <v>312</v>
      </c>
      <c r="C20" s="21" t="s">
        <v>182</v>
      </c>
      <c r="D20" s="24">
        <v>21574</v>
      </c>
      <c r="E20" s="22">
        <v>107.017827</v>
      </c>
      <c r="F20" s="23">
        <v>0.37364641701237</v>
      </c>
    </row>
    <row r="21" spans="1:9" x14ac:dyDescent="0.2">
      <c r="A21" s="20" t="s">
        <v>26</v>
      </c>
      <c r="B21" s="20"/>
      <c r="C21" s="20"/>
      <c r="D21" s="20"/>
      <c r="E21" s="25">
        <f>SUM(E7:E20)</f>
        <v>5345.9874404999991</v>
      </c>
      <c r="F21" s="26">
        <f>SUM(F7:F20)</f>
        <v>18.665199140475519</v>
      </c>
      <c r="G21" s="14"/>
      <c r="H21" s="14"/>
      <c r="I21" s="14"/>
    </row>
    <row r="22" spans="1:9" x14ac:dyDescent="0.2">
      <c r="A22" s="21"/>
      <c r="B22" s="21"/>
      <c r="C22" s="21"/>
      <c r="D22" s="21"/>
      <c r="E22" s="22"/>
      <c r="F22" s="23"/>
    </row>
    <row r="23" spans="1:9" x14ac:dyDescent="0.2">
      <c r="A23" s="20" t="s">
        <v>203</v>
      </c>
      <c r="B23" s="21"/>
      <c r="C23" s="21"/>
      <c r="D23" s="21"/>
      <c r="E23" s="22"/>
      <c r="F23" s="23"/>
    </row>
    <row r="24" spans="1:9" x14ac:dyDescent="0.2">
      <c r="A24" s="21" t="s">
        <v>669</v>
      </c>
      <c r="B24" s="21" t="s">
        <v>668</v>
      </c>
      <c r="C24" s="21" t="s">
        <v>332</v>
      </c>
      <c r="D24" s="24">
        <v>194000</v>
      </c>
      <c r="E24" s="22">
        <v>2915.5409169999998</v>
      </c>
      <c r="F24" s="23">
        <v>10.179438770420999</v>
      </c>
    </row>
    <row r="25" spans="1:9" x14ac:dyDescent="0.2">
      <c r="A25" s="21" t="s">
        <v>391</v>
      </c>
      <c r="B25" s="21" t="s">
        <v>390</v>
      </c>
      <c r="C25" s="21" t="s">
        <v>332</v>
      </c>
      <c r="D25" s="24">
        <v>61848</v>
      </c>
      <c r="E25" s="22">
        <v>2753.643098</v>
      </c>
      <c r="F25" s="23">
        <v>9.6141821053659005</v>
      </c>
    </row>
    <row r="26" spans="1:9" x14ac:dyDescent="0.2">
      <c r="A26" s="21" t="s">
        <v>671</v>
      </c>
      <c r="B26" s="21" t="s">
        <v>670</v>
      </c>
      <c r="C26" s="21" t="s">
        <v>152</v>
      </c>
      <c r="D26" s="24">
        <v>194000</v>
      </c>
      <c r="E26" s="22">
        <v>1538.7382130000001</v>
      </c>
      <c r="F26" s="23">
        <v>5.3724135139416296</v>
      </c>
    </row>
    <row r="27" spans="1:9" x14ac:dyDescent="0.2">
      <c r="A27" s="21" t="s">
        <v>395</v>
      </c>
      <c r="B27" s="21" t="s">
        <v>394</v>
      </c>
      <c r="C27" s="21" t="s">
        <v>88</v>
      </c>
      <c r="D27" s="24">
        <v>45900</v>
      </c>
      <c r="E27" s="22">
        <v>1505.6956970000001</v>
      </c>
      <c r="F27" s="23">
        <v>5.2570475225122397</v>
      </c>
    </row>
    <row r="28" spans="1:9" x14ac:dyDescent="0.2">
      <c r="A28" s="21" t="s">
        <v>389</v>
      </c>
      <c r="B28" s="21" t="s">
        <v>388</v>
      </c>
      <c r="C28" s="21" t="s">
        <v>149</v>
      </c>
      <c r="D28" s="24">
        <v>104904</v>
      </c>
      <c r="E28" s="22">
        <v>863.08303109999997</v>
      </c>
      <c r="F28" s="23">
        <v>3.0134033851639601</v>
      </c>
    </row>
    <row r="29" spans="1:9" x14ac:dyDescent="0.2">
      <c r="A29" s="21" t="s">
        <v>403</v>
      </c>
      <c r="B29" s="21" t="s">
        <v>402</v>
      </c>
      <c r="C29" s="21" t="s">
        <v>289</v>
      </c>
      <c r="D29" s="24">
        <v>1764</v>
      </c>
      <c r="E29" s="22">
        <v>762.28187530000002</v>
      </c>
      <c r="F29" s="23">
        <v>2.66146210817115</v>
      </c>
    </row>
    <row r="30" spans="1:9" x14ac:dyDescent="0.2">
      <c r="A30" s="21" t="s">
        <v>338</v>
      </c>
      <c r="B30" s="21" t="s">
        <v>337</v>
      </c>
      <c r="C30" s="21" t="s">
        <v>118</v>
      </c>
      <c r="D30" s="24">
        <v>5392</v>
      </c>
      <c r="E30" s="22">
        <v>672.45566640000004</v>
      </c>
      <c r="F30" s="23">
        <v>2.3478392095367999</v>
      </c>
    </row>
    <row r="31" spans="1:9" x14ac:dyDescent="0.2">
      <c r="A31" s="21" t="s">
        <v>673</v>
      </c>
      <c r="B31" s="21" t="s">
        <v>672</v>
      </c>
      <c r="C31" s="21" t="s">
        <v>83</v>
      </c>
      <c r="D31" s="24">
        <v>1336900</v>
      </c>
      <c r="E31" s="22">
        <v>667.76248650000002</v>
      </c>
      <c r="F31" s="23">
        <v>2.3314532493357101</v>
      </c>
    </row>
    <row r="32" spans="1:9" x14ac:dyDescent="0.2">
      <c r="A32" s="21" t="s">
        <v>407</v>
      </c>
      <c r="B32" s="21" t="s">
        <v>406</v>
      </c>
      <c r="C32" s="21" t="s">
        <v>332</v>
      </c>
      <c r="D32" s="24">
        <v>1416</v>
      </c>
      <c r="E32" s="22">
        <v>633.97404170000004</v>
      </c>
      <c r="F32" s="23">
        <v>2.2134828915939</v>
      </c>
    </row>
    <row r="33" spans="1:6" x14ac:dyDescent="0.2">
      <c r="A33" s="21" t="s">
        <v>675</v>
      </c>
      <c r="B33" s="21" t="s">
        <v>674</v>
      </c>
      <c r="C33" s="21" t="s">
        <v>129</v>
      </c>
      <c r="D33" s="24">
        <v>290900</v>
      </c>
      <c r="E33" s="22">
        <v>604.63305700000001</v>
      </c>
      <c r="F33" s="23">
        <v>2.1110405778963002</v>
      </c>
    </row>
    <row r="34" spans="1:6" x14ac:dyDescent="0.2">
      <c r="A34" s="21" t="s">
        <v>677</v>
      </c>
      <c r="B34" s="21" t="s">
        <v>676</v>
      </c>
      <c r="C34" s="21" t="s">
        <v>678</v>
      </c>
      <c r="D34" s="24">
        <v>188000</v>
      </c>
      <c r="E34" s="22">
        <v>603.60733010000001</v>
      </c>
      <c r="F34" s="23">
        <v>2.1074593130569599</v>
      </c>
    </row>
    <row r="35" spans="1:6" x14ac:dyDescent="0.2">
      <c r="A35" s="21" t="s">
        <v>680</v>
      </c>
      <c r="B35" s="21" t="s">
        <v>679</v>
      </c>
      <c r="C35" s="21" t="s">
        <v>83</v>
      </c>
      <c r="D35" s="24">
        <v>29100</v>
      </c>
      <c r="E35" s="22">
        <v>538.51858279999999</v>
      </c>
      <c r="F35" s="23">
        <v>1.8802057993365899</v>
      </c>
    </row>
    <row r="36" spans="1:6" x14ac:dyDescent="0.2">
      <c r="A36" s="21" t="s">
        <v>682</v>
      </c>
      <c r="B36" s="21" t="s">
        <v>681</v>
      </c>
      <c r="C36" s="21" t="s">
        <v>149</v>
      </c>
      <c r="D36" s="24">
        <v>41890</v>
      </c>
      <c r="E36" s="22">
        <v>487.54535950000002</v>
      </c>
      <c r="F36" s="23">
        <v>1.70223580327587</v>
      </c>
    </row>
    <row r="37" spans="1:6" x14ac:dyDescent="0.2">
      <c r="A37" s="21" t="s">
        <v>684</v>
      </c>
      <c r="B37" s="21" t="s">
        <v>683</v>
      </c>
      <c r="C37" s="21" t="s">
        <v>136</v>
      </c>
      <c r="D37" s="24">
        <v>35545</v>
      </c>
      <c r="E37" s="22">
        <v>486.17865819999997</v>
      </c>
      <c r="F37" s="23">
        <v>1.69746404647435</v>
      </c>
    </row>
    <row r="38" spans="1:6" x14ac:dyDescent="0.2">
      <c r="A38" s="21" t="s">
        <v>686</v>
      </c>
      <c r="B38" s="21" t="s">
        <v>685</v>
      </c>
      <c r="C38" s="21" t="s">
        <v>332</v>
      </c>
      <c r="D38" s="24">
        <v>6792</v>
      </c>
      <c r="E38" s="22">
        <v>459.95069649999999</v>
      </c>
      <c r="F38" s="23">
        <v>1.6058906685665499</v>
      </c>
    </row>
    <row r="39" spans="1:6" x14ac:dyDescent="0.2">
      <c r="A39" s="21" t="s">
        <v>688</v>
      </c>
      <c r="B39" s="21" t="s">
        <v>687</v>
      </c>
      <c r="C39" s="21" t="s">
        <v>83</v>
      </c>
      <c r="D39" s="24">
        <v>117000</v>
      </c>
      <c r="E39" s="22">
        <v>449.79054059999999</v>
      </c>
      <c r="F39" s="23">
        <v>1.57041708482127</v>
      </c>
    </row>
    <row r="40" spans="1:6" x14ac:dyDescent="0.2">
      <c r="A40" s="21" t="s">
        <v>690</v>
      </c>
      <c r="B40" s="21" t="s">
        <v>689</v>
      </c>
      <c r="C40" s="21" t="s">
        <v>146</v>
      </c>
      <c r="D40" s="24">
        <v>74800</v>
      </c>
      <c r="E40" s="22">
        <v>446.90041300000001</v>
      </c>
      <c r="F40" s="23">
        <v>1.5603263751449401</v>
      </c>
    </row>
    <row r="41" spans="1:6" x14ac:dyDescent="0.2">
      <c r="A41" s="21" t="s">
        <v>692</v>
      </c>
      <c r="B41" s="21" t="s">
        <v>691</v>
      </c>
      <c r="C41" s="21" t="s">
        <v>112</v>
      </c>
      <c r="D41" s="24">
        <v>391000</v>
      </c>
      <c r="E41" s="22">
        <v>439.38118680000002</v>
      </c>
      <c r="F41" s="23">
        <v>1.53407344133854</v>
      </c>
    </row>
    <row r="42" spans="1:6" x14ac:dyDescent="0.2">
      <c r="A42" s="21" t="s">
        <v>694</v>
      </c>
      <c r="B42" s="21" t="s">
        <v>693</v>
      </c>
      <c r="C42" s="21" t="s">
        <v>149</v>
      </c>
      <c r="D42" s="24">
        <v>32962</v>
      </c>
      <c r="E42" s="22">
        <v>438.29080279999999</v>
      </c>
      <c r="F42" s="23">
        <v>1.5302664300565101</v>
      </c>
    </row>
    <row r="43" spans="1:6" x14ac:dyDescent="0.2">
      <c r="A43" s="21" t="s">
        <v>696</v>
      </c>
      <c r="B43" s="21" t="s">
        <v>695</v>
      </c>
      <c r="C43" s="21" t="s">
        <v>152</v>
      </c>
      <c r="D43" s="24">
        <v>83310</v>
      </c>
      <c r="E43" s="22">
        <v>437.29709819999999</v>
      </c>
      <c r="F43" s="23">
        <v>1.5267969691847401</v>
      </c>
    </row>
    <row r="44" spans="1:6" x14ac:dyDescent="0.2">
      <c r="A44" s="21" t="s">
        <v>698</v>
      </c>
      <c r="B44" s="21" t="s">
        <v>697</v>
      </c>
      <c r="C44" s="21" t="s">
        <v>149</v>
      </c>
      <c r="D44" s="24">
        <v>56000</v>
      </c>
      <c r="E44" s="22">
        <v>429.6815618</v>
      </c>
      <c r="F44" s="23">
        <v>1.5002077740080599</v>
      </c>
    </row>
    <row r="45" spans="1:6" x14ac:dyDescent="0.2">
      <c r="A45" s="21" t="s">
        <v>331</v>
      </c>
      <c r="B45" s="21" t="s">
        <v>330</v>
      </c>
      <c r="C45" s="21" t="s">
        <v>332</v>
      </c>
      <c r="D45" s="24">
        <v>21000</v>
      </c>
      <c r="E45" s="22">
        <v>429.28358539999999</v>
      </c>
      <c r="F45" s="23">
        <v>1.4988182629323401</v>
      </c>
    </row>
    <row r="46" spans="1:6" x14ac:dyDescent="0.2">
      <c r="A46" s="21" t="s">
        <v>700</v>
      </c>
      <c r="B46" s="21" t="s">
        <v>699</v>
      </c>
      <c r="C46" s="21" t="s">
        <v>136</v>
      </c>
      <c r="D46" s="24">
        <v>14000</v>
      </c>
      <c r="E46" s="22">
        <v>423.76715619999999</v>
      </c>
      <c r="F46" s="23">
        <v>1.4795579764636</v>
      </c>
    </row>
    <row r="47" spans="1:6" x14ac:dyDescent="0.2">
      <c r="A47" s="21" t="s">
        <v>702</v>
      </c>
      <c r="B47" s="21" t="s">
        <v>701</v>
      </c>
      <c r="C47" s="21" t="s">
        <v>109</v>
      </c>
      <c r="D47" s="24">
        <v>14738</v>
      </c>
      <c r="E47" s="22">
        <v>382.61997539999999</v>
      </c>
      <c r="F47" s="23">
        <v>1.3358950269619201</v>
      </c>
    </row>
    <row r="48" spans="1:6" x14ac:dyDescent="0.2">
      <c r="A48" s="21" t="s">
        <v>704</v>
      </c>
      <c r="B48" s="21" t="s">
        <v>703</v>
      </c>
      <c r="C48" s="21" t="s">
        <v>149</v>
      </c>
      <c r="D48" s="24">
        <v>2529900</v>
      </c>
      <c r="E48" s="22">
        <v>368.62246340000002</v>
      </c>
      <c r="F48" s="23">
        <v>1.28702354122443</v>
      </c>
    </row>
    <row r="49" spans="1:9" x14ac:dyDescent="0.2">
      <c r="A49" s="21" t="s">
        <v>706</v>
      </c>
      <c r="B49" s="21" t="s">
        <v>705</v>
      </c>
      <c r="C49" s="21" t="s">
        <v>503</v>
      </c>
      <c r="D49" s="24">
        <v>48900</v>
      </c>
      <c r="E49" s="22">
        <v>336.32623289999998</v>
      </c>
      <c r="F49" s="23">
        <v>1.1742631615044199</v>
      </c>
    </row>
    <row r="50" spans="1:9" x14ac:dyDescent="0.2">
      <c r="A50" s="21" t="s">
        <v>708</v>
      </c>
      <c r="B50" s="21" t="s">
        <v>707</v>
      </c>
      <c r="C50" s="21" t="s">
        <v>88</v>
      </c>
      <c r="D50" s="24">
        <v>6600</v>
      </c>
      <c r="E50" s="22">
        <v>319.8124067</v>
      </c>
      <c r="F50" s="23">
        <v>1.11660611348012</v>
      </c>
    </row>
    <row r="51" spans="1:9" x14ac:dyDescent="0.2">
      <c r="A51" s="21" t="s">
        <v>710</v>
      </c>
      <c r="B51" s="21" t="s">
        <v>709</v>
      </c>
      <c r="C51" s="21" t="s">
        <v>347</v>
      </c>
      <c r="D51" s="24">
        <v>94984</v>
      </c>
      <c r="E51" s="22">
        <v>318.62681700000002</v>
      </c>
      <c r="F51" s="23">
        <v>1.11246669712427</v>
      </c>
    </row>
    <row r="52" spans="1:9" x14ac:dyDescent="0.2">
      <c r="A52" s="21" t="s">
        <v>712</v>
      </c>
      <c r="B52" s="21" t="s">
        <v>711</v>
      </c>
      <c r="C52" s="21" t="s">
        <v>139</v>
      </c>
      <c r="D52" s="24">
        <v>995101</v>
      </c>
      <c r="E52" s="22">
        <v>318.54417760000001</v>
      </c>
      <c r="F52" s="23">
        <v>1.11217816654409</v>
      </c>
    </row>
    <row r="53" spans="1:9" x14ac:dyDescent="0.2">
      <c r="A53" s="21" t="s">
        <v>714</v>
      </c>
      <c r="B53" s="21" t="s">
        <v>713</v>
      </c>
      <c r="C53" s="21" t="s">
        <v>329</v>
      </c>
      <c r="D53" s="24">
        <v>6696</v>
      </c>
      <c r="E53" s="22">
        <v>311.88894970000001</v>
      </c>
      <c r="F53" s="23">
        <v>1.0889418317301101</v>
      </c>
    </row>
    <row r="54" spans="1:9" x14ac:dyDescent="0.2">
      <c r="A54" s="21" t="s">
        <v>716</v>
      </c>
      <c r="B54" s="21" t="s">
        <v>715</v>
      </c>
      <c r="C54" s="21" t="s">
        <v>289</v>
      </c>
      <c r="D54" s="24">
        <v>63030</v>
      </c>
      <c r="E54" s="22">
        <v>299.98691480000002</v>
      </c>
      <c r="F54" s="23">
        <v>1.0473865804209901</v>
      </c>
    </row>
    <row r="55" spans="1:9" x14ac:dyDescent="0.2">
      <c r="A55" s="21" t="s">
        <v>718</v>
      </c>
      <c r="B55" s="21" t="s">
        <v>717</v>
      </c>
      <c r="C55" s="21" t="s">
        <v>109</v>
      </c>
      <c r="D55" s="24">
        <v>358389</v>
      </c>
      <c r="E55" s="22">
        <v>287.55793260000002</v>
      </c>
      <c r="F55" s="23">
        <v>1.0039915237624399</v>
      </c>
    </row>
    <row r="56" spans="1:9" x14ac:dyDescent="0.2">
      <c r="A56" s="21" t="s">
        <v>720</v>
      </c>
      <c r="B56" s="21" t="s">
        <v>719</v>
      </c>
      <c r="C56" s="21" t="s">
        <v>484</v>
      </c>
      <c r="D56" s="24">
        <v>49000</v>
      </c>
      <c r="E56" s="22">
        <v>269.9420106</v>
      </c>
      <c r="F56" s="23">
        <v>0.94248657339870401</v>
      </c>
    </row>
    <row r="57" spans="1:9" x14ac:dyDescent="0.2">
      <c r="A57" s="21" t="s">
        <v>722</v>
      </c>
      <c r="B57" s="21" t="s">
        <v>721</v>
      </c>
      <c r="C57" s="21" t="s">
        <v>106</v>
      </c>
      <c r="D57" s="24">
        <v>62000</v>
      </c>
      <c r="E57" s="22">
        <v>262.25107809999997</v>
      </c>
      <c r="F57" s="23">
        <v>0.91563413719563103</v>
      </c>
    </row>
    <row r="58" spans="1:9" x14ac:dyDescent="0.2">
      <c r="A58" s="21" t="s">
        <v>724</v>
      </c>
      <c r="B58" s="21" t="s">
        <v>723</v>
      </c>
      <c r="C58" s="21" t="s">
        <v>179</v>
      </c>
      <c r="D58" s="24">
        <v>301100</v>
      </c>
      <c r="E58" s="22">
        <v>202.22093390000001</v>
      </c>
      <c r="F58" s="23">
        <v>0.70604243717853099</v>
      </c>
    </row>
    <row r="59" spans="1:9" x14ac:dyDescent="0.2">
      <c r="A59" s="21" t="s">
        <v>726</v>
      </c>
      <c r="B59" s="21" t="s">
        <v>725</v>
      </c>
      <c r="C59" s="21" t="s">
        <v>91</v>
      </c>
      <c r="D59" s="24">
        <v>52650</v>
      </c>
      <c r="E59" s="22">
        <v>160.74392180000001</v>
      </c>
      <c r="F59" s="23">
        <v>0.56122790118964605</v>
      </c>
    </row>
    <row r="60" spans="1:9" x14ac:dyDescent="0.2">
      <c r="A60" s="21" t="s">
        <v>728</v>
      </c>
      <c r="B60" s="21" t="s">
        <v>727</v>
      </c>
      <c r="C60" s="21" t="s">
        <v>347</v>
      </c>
      <c r="D60" s="24">
        <v>948</v>
      </c>
      <c r="E60" s="22">
        <v>159.60844990000001</v>
      </c>
      <c r="F60" s="23">
        <v>0.55726346816996597</v>
      </c>
    </row>
    <row r="61" spans="1:9" x14ac:dyDescent="0.2">
      <c r="A61" s="21" t="s">
        <v>730</v>
      </c>
      <c r="B61" s="21" t="s">
        <v>729</v>
      </c>
      <c r="C61" s="21" t="s">
        <v>139</v>
      </c>
      <c r="D61" s="24">
        <v>15212</v>
      </c>
      <c r="E61" s="22">
        <v>115.3649558</v>
      </c>
      <c r="F61" s="23">
        <v>0.40278992380830603</v>
      </c>
    </row>
    <row r="62" spans="1:9" x14ac:dyDescent="0.2">
      <c r="A62" s="21" t="s">
        <v>732</v>
      </c>
      <c r="B62" s="21" t="s">
        <v>731</v>
      </c>
      <c r="C62" s="21" t="s">
        <v>109</v>
      </c>
      <c r="D62" s="24">
        <v>6798</v>
      </c>
      <c r="E62" s="22">
        <v>0.54302189999999995</v>
      </c>
      <c r="F62" s="23">
        <v>1.8959288651436499E-3</v>
      </c>
    </row>
    <row r="63" spans="1:9" x14ac:dyDescent="0.2">
      <c r="A63" s="20" t="s">
        <v>26</v>
      </c>
      <c r="B63" s="20"/>
      <c r="C63" s="20"/>
      <c r="D63" s="20"/>
      <c r="E63" s="25">
        <f>SUM(E23:E62)</f>
        <v>23102.661296999995</v>
      </c>
      <c r="F63" s="26">
        <f>SUM(F23:F62)</f>
        <v>80.661576291157587</v>
      </c>
      <c r="G63" s="14"/>
      <c r="H63" s="14"/>
      <c r="I63" s="14"/>
    </row>
    <row r="64" spans="1:9" x14ac:dyDescent="0.2">
      <c r="A64" s="21"/>
      <c r="B64" s="21"/>
      <c r="C64" s="21"/>
      <c r="D64" s="21"/>
      <c r="E64" s="22"/>
      <c r="F64" s="23"/>
    </row>
    <row r="65" spans="1:9" x14ac:dyDescent="0.2">
      <c r="A65" s="20" t="s">
        <v>29</v>
      </c>
      <c r="B65" s="20"/>
      <c r="C65" s="20"/>
      <c r="D65" s="20"/>
      <c r="E65" s="25">
        <f>E21+E63</f>
        <v>28448.648737499992</v>
      </c>
      <c r="F65" s="26">
        <f>F21+F63</f>
        <v>99.326775431633109</v>
      </c>
      <c r="G65" s="14"/>
      <c r="H65" s="14"/>
      <c r="I65" s="14"/>
    </row>
    <row r="66" spans="1:9" x14ac:dyDescent="0.2">
      <c r="A66" s="20"/>
      <c r="B66" s="20"/>
      <c r="C66" s="20"/>
      <c r="D66" s="20"/>
      <c r="E66" s="25"/>
      <c r="F66" s="26"/>
      <c r="G66" s="14"/>
      <c r="H66" s="14"/>
      <c r="I66" s="14"/>
    </row>
    <row r="67" spans="1:9" x14ac:dyDescent="0.2">
      <c r="A67" s="20" t="s">
        <v>31</v>
      </c>
      <c r="B67" s="20"/>
      <c r="C67" s="20"/>
      <c r="D67" s="20"/>
      <c r="E67" s="25">
        <f>E69-(E21+E63)</f>
        <v>192.82141380000758</v>
      </c>
      <c r="F67" s="26">
        <f>F69-(F21+F63)</f>
        <v>0.67322456836689071</v>
      </c>
      <c r="G67" s="14"/>
      <c r="H67" s="14"/>
      <c r="I67" s="14"/>
    </row>
    <row r="68" spans="1:9" x14ac:dyDescent="0.2">
      <c r="A68" s="20"/>
      <c r="B68" s="20"/>
      <c r="C68" s="20"/>
      <c r="D68" s="20"/>
      <c r="E68" s="25"/>
      <c r="F68" s="26"/>
      <c r="G68" s="14"/>
      <c r="H68" s="14"/>
      <c r="I68" s="14"/>
    </row>
    <row r="69" spans="1:9" x14ac:dyDescent="0.2">
      <c r="A69" s="27" t="s">
        <v>30</v>
      </c>
      <c r="B69" s="27"/>
      <c r="C69" s="27"/>
      <c r="D69" s="27"/>
      <c r="E69" s="28">
        <v>28641.4701513</v>
      </c>
      <c r="F69" s="29">
        <v>100</v>
      </c>
      <c r="G69" s="14"/>
      <c r="H69" s="14"/>
      <c r="I69" s="14"/>
    </row>
    <row r="70" spans="1:9" x14ac:dyDescent="0.2">
      <c r="F70" s="15" t="s">
        <v>607</v>
      </c>
    </row>
    <row r="71" spans="1:9" x14ac:dyDescent="0.2">
      <c r="A71" s="14" t="s">
        <v>34</v>
      </c>
    </row>
    <row r="72" spans="1:9" x14ac:dyDescent="0.2">
      <c r="A72" s="14" t="s">
        <v>35</v>
      </c>
    </row>
    <row r="73" spans="1:9" x14ac:dyDescent="0.2">
      <c r="A73" s="14" t="s">
        <v>36</v>
      </c>
      <c r="B73" s="14"/>
      <c r="C73" s="30" t="s">
        <v>38</v>
      </c>
      <c r="D73" s="14" t="s">
        <v>37</v>
      </c>
    </row>
    <row r="74" spans="1:9" x14ac:dyDescent="0.2">
      <c r="A74" s="7" t="s">
        <v>71</v>
      </c>
      <c r="C74" s="31">
        <v>24.946200000000001</v>
      </c>
      <c r="D74" s="31">
        <v>24.795000000000002</v>
      </c>
    </row>
    <row r="75" spans="1:9" x14ac:dyDescent="0.2">
      <c r="A75" s="7" t="s">
        <v>73</v>
      </c>
      <c r="C75" s="31">
        <v>12.4757</v>
      </c>
      <c r="D75" s="31">
        <v>12.052899999999999</v>
      </c>
    </row>
    <row r="76" spans="1:9" x14ac:dyDescent="0.2">
      <c r="A76" s="7" t="s">
        <v>72</v>
      </c>
      <c r="C76" s="31">
        <v>26.6313</v>
      </c>
      <c r="D76" s="31">
        <v>26.591699999999999</v>
      </c>
    </row>
    <row r="77" spans="1:9" x14ac:dyDescent="0.2">
      <c r="A77" s="7" t="s">
        <v>74</v>
      </c>
      <c r="C77" s="31">
        <v>13.492900000000001</v>
      </c>
      <c r="D77" s="31">
        <v>12.824999999999999</v>
      </c>
    </row>
    <row r="79" spans="1:9" x14ac:dyDescent="0.2">
      <c r="A79" s="14" t="s">
        <v>40</v>
      </c>
    </row>
    <row r="80" spans="1:9" x14ac:dyDescent="0.2">
      <c r="A80" s="81" t="s">
        <v>58</v>
      </c>
      <c r="B80" s="82"/>
      <c r="C80" s="34" t="s">
        <v>59</v>
      </c>
    </row>
    <row r="81" spans="1:4" x14ac:dyDescent="0.2">
      <c r="A81" s="77" t="s">
        <v>73</v>
      </c>
      <c r="B81" s="78"/>
      <c r="C81" s="35">
        <v>0.35</v>
      </c>
    </row>
    <row r="82" spans="1:4" x14ac:dyDescent="0.2">
      <c r="A82" s="77" t="s">
        <v>74</v>
      </c>
      <c r="B82" s="78"/>
      <c r="C82" s="35">
        <v>0.65</v>
      </c>
    </row>
    <row r="83" spans="1:4" x14ac:dyDescent="0.2">
      <c r="A83" s="7" t="s">
        <v>60</v>
      </c>
    </row>
    <row r="84" spans="1:4" x14ac:dyDescent="0.2">
      <c r="A84" s="7" t="s">
        <v>39</v>
      </c>
    </row>
    <row r="86" spans="1:4" x14ac:dyDescent="0.2">
      <c r="A86" s="14" t="s">
        <v>233</v>
      </c>
      <c r="D86" s="49">
        <v>0.40235719874168202</v>
      </c>
    </row>
    <row r="88" spans="1:4" x14ac:dyDescent="0.2">
      <c r="A88" s="14" t="s">
        <v>790</v>
      </c>
    </row>
    <row r="89" spans="1:4" x14ac:dyDescent="0.2">
      <c r="A89" s="50"/>
    </row>
    <row r="90" spans="1:4" x14ac:dyDescent="0.2">
      <c r="A90" s="51" t="s">
        <v>785</v>
      </c>
    </row>
    <row r="91" spans="1:4" x14ac:dyDescent="0.2">
      <c r="A91" s="52"/>
    </row>
    <row r="92" spans="1:4" x14ac:dyDescent="0.2">
      <c r="A92" s="53"/>
    </row>
    <row r="93" spans="1:4" x14ac:dyDescent="0.2">
      <c r="A93" s="53"/>
    </row>
    <row r="94" spans="1:4" x14ac:dyDescent="0.2">
      <c r="A94" s="53"/>
    </row>
    <row r="95" spans="1:4" x14ac:dyDescent="0.2">
      <c r="A95" s="53"/>
    </row>
    <row r="96" spans="1:4"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1" t="s">
        <v>801</v>
      </c>
    </row>
    <row r="105" spans="1:1" x14ac:dyDescent="0.2">
      <c r="A105" s="53"/>
    </row>
    <row r="106" spans="1:1" x14ac:dyDescent="0.2">
      <c r="A106" s="51" t="s">
        <v>786</v>
      </c>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sheetData>
  <mergeCells count="4">
    <mergeCell ref="A1:F1"/>
    <mergeCell ref="A80:B80"/>
    <mergeCell ref="A81:B81"/>
    <mergeCell ref="A82:B82"/>
  </mergeCells>
  <conditionalFormatting sqref="F2:F3">
    <cfRule type="cellIs" dxfId="35" priority="2" stopIfTrue="1" operator="between">
      <formula>0.009</formula>
      <formula>-0.009</formula>
    </cfRule>
  </conditionalFormatting>
  <conditionalFormatting sqref="F5:F65534">
    <cfRule type="cellIs" dxfId="34" priority="1" stopIfTrue="1" operator="between">
      <formula>0.009</formula>
      <formula>-0.009</formula>
    </cfRule>
  </conditionalFormatting>
  <hyperlinks>
    <hyperlink ref="A91"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2"/>
  <sheetViews>
    <sheetView workbookViewId="0">
      <selection sqref="A1:F1"/>
    </sheetView>
  </sheetViews>
  <sheetFormatPr defaultColWidth="9.140625" defaultRowHeight="11.25" x14ac:dyDescent="0.2"/>
  <cols>
    <col min="1" max="1" width="38.7109375" style="7" bestFit="1" customWidth="1"/>
    <col min="2" max="2" width="33.42578125" style="7" bestFit="1" customWidth="1"/>
    <col min="3" max="3" width="25.5703125" style="7" bestFit="1" customWidth="1"/>
    <col min="4" max="4" width="15.5703125" style="7" bestFit="1" customWidth="1"/>
    <col min="5" max="5" width="23.5703125" style="10" customWidth="1"/>
    <col min="6" max="6" width="13.5703125" style="11" bestFit="1" customWidth="1"/>
    <col min="7" max="16384" width="9.140625" style="7"/>
  </cols>
  <sheetData>
    <row r="1" spans="1:6" s="1" customFormat="1" ht="15" x14ac:dyDescent="0.2">
      <c r="A1" s="79" t="s">
        <v>817</v>
      </c>
      <c r="B1" s="80"/>
      <c r="C1" s="80"/>
      <c r="D1" s="80"/>
      <c r="E1" s="80"/>
      <c r="F1" s="80"/>
    </row>
    <row r="2" spans="1:6" s="1" customFormat="1" ht="12" x14ac:dyDescent="0.2">
      <c r="E2" s="5"/>
      <c r="F2" s="9"/>
    </row>
    <row r="3" spans="1:6" s="1" customFormat="1" ht="12" x14ac:dyDescent="0.2">
      <c r="A3" s="8" t="s">
        <v>7</v>
      </c>
      <c r="B3" s="2"/>
      <c r="C3" s="3"/>
      <c r="D3" s="3"/>
      <c r="E3" s="4"/>
      <c r="F3" s="9"/>
    </row>
    <row r="4" spans="1:6" s="1" customFormat="1" ht="38.25" customHeight="1" x14ac:dyDescent="0.2">
      <c r="A4" s="6" t="s">
        <v>2</v>
      </c>
      <c r="B4" s="6" t="s">
        <v>0</v>
      </c>
      <c r="C4" s="13" t="s">
        <v>305</v>
      </c>
      <c r="D4" s="13" t="s">
        <v>1</v>
      </c>
      <c r="E4" s="54" t="s">
        <v>6</v>
      </c>
      <c r="F4" s="12" t="s">
        <v>3</v>
      </c>
    </row>
    <row r="5" spans="1:6" x14ac:dyDescent="0.2">
      <c r="A5" s="16" t="s">
        <v>80</v>
      </c>
      <c r="B5" s="17"/>
      <c r="C5" s="17"/>
      <c r="D5" s="17"/>
      <c r="E5" s="18"/>
      <c r="F5" s="19"/>
    </row>
    <row r="6" spans="1:6" x14ac:dyDescent="0.2">
      <c r="A6" s="20" t="s">
        <v>25</v>
      </c>
      <c r="B6" s="21"/>
      <c r="C6" s="21"/>
      <c r="D6" s="21"/>
      <c r="E6" s="22"/>
      <c r="F6" s="23"/>
    </row>
    <row r="7" spans="1:6" x14ac:dyDescent="0.2">
      <c r="A7" s="21" t="s">
        <v>98</v>
      </c>
      <c r="B7" s="21" t="s">
        <v>97</v>
      </c>
      <c r="C7" s="21" t="s">
        <v>99</v>
      </c>
      <c r="D7" s="24">
        <v>215198</v>
      </c>
      <c r="E7" s="22">
        <v>5315.1754019999998</v>
      </c>
      <c r="F7" s="23">
        <v>10.216136618544899</v>
      </c>
    </row>
    <row r="8" spans="1:6" x14ac:dyDescent="0.2">
      <c r="A8" s="21" t="s">
        <v>82</v>
      </c>
      <c r="B8" s="21" t="s">
        <v>81</v>
      </c>
      <c r="C8" s="21" t="s">
        <v>83</v>
      </c>
      <c r="D8" s="24">
        <v>280199</v>
      </c>
      <c r="E8" s="22">
        <v>4513.5855920000004</v>
      </c>
      <c r="F8" s="23">
        <v>8.67542527947748</v>
      </c>
    </row>
    <row r="9" spans="1:6" x14ac:dyDescent="0.2">
      <c r="A9" s="21" t="s">
        <v>85</v>
      </c>
      <c r="B9" s="21" t="s">
        <v>84</v>
      </c>
      <c r="C9" s="21" t="s">
        <v>83</v>
      </c>
      <c r="D9" s="24">
        <v>442237</v>
      </c>
      <c r="E9" s="22">
        <v>4197.4924860000001</v>
      </c>
      <c r="F9" s="23">
        <v>8.0678723558503407</v>
      </c>
    </row>
    <row r="10" spans="1:6" x14ac:dyDescent="0.2">
      <c r="A10" s="21" t="s">
        <v>260</v>
      </c>
      <c r="B10" s="21" t="s">
        <v>259</v>
      </c>
      <c r="C10" s="21" t="s">
        <v>136</v>
      </c>
      <c r="D10" s="24">
        <v>115443</v>
      </c>
      <c r="E10" s="22">
        <v>3048.1569720000002</v>
      </c>
      <c r="F10" s="23">
        <v>5.8587695994010804</v>
      </c>
    </row>
    <row r="11" spans="1:6" x14ac:dyDescent="0.2">
      <c r="A11" s="21" t="s">
        <v>87</v>
      </c>
      <c r="B11" s="21" t="s">
        <v>86</v>
      </c>
      <c r="C11" s="21" t="s">
        <v>88</v>
      </c>
      <c r="D11" s="24">
        <v>225974</v>
      </c>
      <c r="E11" s="22">
        <v>2979.0152419999999</v>
      </c>
      <c r="F11" s="23">
        <v>5.7258743878043497</v>
      </c>
    </row>
    <row r="12" spans="1:6" x14ac:dyDescent="0.2">
      <c r="A12" s="21" t="s">
        <v>252</v>
      </c>
      <c r="B12" s="21" t="s">
        <v>251</v>
      </c>
      <c r="C12" s="21" t="s">
        <v>211</v>
      </c>
      <c r="D12" s="24">
        <v>559730</v>
      </c>
      <c r="E12" s="22">
        <v>2493.5971500000001</v>
      </c>
      <c r="F12" s="23">
        <v>4.7928670700929903</v>
      </c>
    </row>
    <row r="13" spans="1:6" x14ac:dyDescent="0.2">
      <c r="A13" s="21" t="s">
        <v>309</v>
      </c>
      <c r="B13" s="21" t="s">
        <v>308</v>
      </c>
      <c r="C13" s="21" t="s">
        <v>88</v>
      </c>
      <c r="D13" s="24">
        <v>65286</v>
      </c>
      <c r="E13" s="22">
        <v>2147.5829699999999</v>
      </c>
      <c r="F13" s="23">
        <v>4.1278037622097496</v>
      </c>
    </row>
    <row r="14" spans="1:6" x14ac:dyDescent="0.2">
      <c r="A14" s="21" t="s">
        <v>217</v>
      </c>
      <c r="B14" s="21" t="s">
        <v>216</v>
      </c>
      <c r="C14" s="21" t="s">
        <v>83</v>
      </c>
      <c r="D14" s="24">
        <v>93020</v>
      </c>
      <c r="E14" s="22">
        <v>1873.74837</v>
      </c>
      <c r="F14" s="23">
        <v>3.6014746248059502</v>
      </c>
    </row>
    <row r="15" spans="1:6" x14ac:dyDescent="0.2">
      <c r="A15" s="21" t="s">
        <v>90</v>
      </c>
      <c r="B15" s="21" t="s">
        <v>89</v>
      </c>
      <c r="C15" s="21" t="s">
        <v>91</v>
      </c>
      <c r="D15" s="24">
        <v>76417</v>
      </c>
      <c r="E15" s="22">
        <v>1685.491561</v>
      </c>
      <c r="F15" s="23">
        <v>3.23963195082916</v>
      </c>
    </row>
    <row r="16" spans="1:6" x14ac:dyDescent="0.2">
      <c r="A16" s="21" t="s">
        <v>93</v>
      </c>
      <c r="B16" s="21" t="s">
        <v>92</v>
      </c>
      <c r="C16" s="21" t="s">
        <v>83</v>
      </c>
      <c r="D16" s="24">
        <v>174463</v>
      </c>
      <c r="E16" s="22">
        <v>1596.074756</v>
      </c>
      <c r="F16" s="23">
        <v>3.0677666356167901</v>
      </c>
    </row>
    <row r="17" spans="1:6" x14ac:dyDescent="0.2">
      <c r="A17" s="21" t="s">
        <v>210</v>
      </c>
      <c r="B17" s="21" t="s">
        <v>209</v>
      </c>
      <c r="C17" s="21" t="s">
        <v>211</v>
      </c>
      <c r="D17" s="24">
        <v>56021</v>
      </c>
      <c r="E17" s="22">
        <v>1494.3881859999999</v>
      </c>
      <c r="F17" s="23">
        <v>2.87231797911519</v>
      </c>
    </row>
    <row r="18" spans="1:6" x14ac:dyDescent="0.2">
      <c r="A18" s="21" t="s">
        <v>101</v>
      </c>
      <c r="B18" s="21" t="s">
        <v>100</v>
      </c>
      <c r="C18" s="21" t="s">
        <v>83</v>
      </c>
      <c r="D18" s="24">
        <v>243512</v>
      </c>
      <c r="E18" s="22">
        <v>1412.004332</v>
      </c>
      <c r="F18" s="23">
        <v>2.7139704846355999</v>
      </c>
    </row>
    <row r="19" spans="1:6" x14ac:dyDescent="0.2">
      <c r="A19" s="21" t="s">
        <v>95</v>
      </c>
      <c r="B19" s="21" t="s">
        <v>94</v>
      </c>
      <c r="C19" s="21" t="s">
        <v>96</v>
      </c>
      <c r="D19" s="24">
        <v>155641</v>
      </c>
      <c r="E19" s="22">
        <v>1322.7928589999999</v>
      </c>
      <c r="F19" s="23">
        <v>2.5424998318013299</v>
      </c>
    </row>
    <row r="20" spans="1:6" x14ac:dyDescent="0.2">
      <c r="A20" s="21" t="s">
        <v>734</v>
      </c>
      <c r="B20" s="21" t="s">
        <v>733</v>
      </c>
      <c r="C20" s="21" t="s">
        <v>136</v>
      </c>
      <c r="D20" s="24">
        <v>16835</v>
      </c>
      <c r="E20" s="22">
        <v>1176.741248</v>
      </c>
      <c r="F20" s="23">
        <v>2.2617784823660601</v>
      </c>
    </row>
    <row r="21" spans="1:6" x14ac:dyDescent="0.2">
      <c r="A21" s="21" t="s">
        <v>215</v>
      </c>
      <c r="B21" s="21" t="s">
        <v>214</v>
      </c>
      <c r="C21" s="21" t="s">
        <v>146</v>
      </c>
      <c r="D21" s="24">
        <v>28204</v>
      </c>
      <c r="E21" s="22">
        <v>900.53961800000002</v>
      </c>
      <c r="F21" s="23">
        <v>1.73089974875305</v>
      </c>
    </row>
    <row r="22" spans="1:6" x14ac:dyDescent="0.2">
      <c r="A22" s="21" t="s">
        <v>143</v>
      </c>
      <c r="B22" s="21" t="s">
        <v>142</v>
      </c>
      <c r="C22" s="21" t="s">
        <v>118</v>
      </c>
      <c r="D22" s="24">
        <v>8448</v>
      </c>
      <c r="E22" s="22">
        <v>791.38329599999997</v>
      </c>
      <c r="F22" s="23">
        <v>1.52109370963151</v>
      </c>
    </row>
    <row r="23" spans="1:6" x14ac:dyDescent="0.2">
      <c r="A23" s="21" t="s">
        <v>103</v>
      </c>
      <c r="B23" s="21" t="s">
        <v>102</v>
      </c>
      <c r="C23" s="21" t="s">
        <v>88</v>
      </c>
      <c r="D23" s="24">
        <v>67027</v>
      </c>
      <c r="E23" s="22">
        <v>767.52617699999996</v>
      </c>
      <c r="F23" s="23">
        <v>1.4752386684343399</v>
      </c>
    </row>
    <row r="24" spans="1:6" x14ac:dyDescent="0.2">
      <c r="A24" s="21" t="s">
        <v>213</v>
      </c>
      <c r="B24" s="21" t="s">
        <v>212</v>
      </c>
      <c r="C24" s="21" t="s">
        <v>118</v>
      </c>
      <c r="D24" s="24">
        <v>56467</v>
      </c>
      <c r="E24" s="22">
        <v>744.79972999999995</v>
      </c>
      <c r="F24" s="23">
        <v>1.4315568574222799</v>
      </c>
    </row>
    <row r="25" spans="1:6" x14ac:dyDescent="0.2">
      <c r="A25" s="21" t="s">
        <v>736</v>
      </c>
      <c r="B25" s="21" t="s">
        <v>735</v>
      </c>
      <c r="C25" s="21" t="s">
        <v>146</v>
      </c>
      <c r="D25" s="24">
        <v>26380</v>
      </c>
      <c r="E25" s="22">
        <v>744.77335000000005</v>
      </c>
      <c r="F25" s="23">
        <v>1.4315061532284199</v>
      </c>
    </row>
    <row r="26" spans="1:6" x14ac:dyDescent="0.2">
      <c r="A26" s="21" t="s">
        <v>105</v>
      </c>
      <c r="B26" s="21" t="s">
        <v>104</v>
      </c>
      <c r="C26" s="21" t="s">
        <v>106</v>
      </c>
      <c r="D26" s="24">
        <v>68500</v>
      </c>
      <c r="E26" s="22">
        <v>668.11474999999996</v>
      </c>
      <c r="F26" s="23">
        <v>1.28416299494023</v>
      </c>
    </row>
    <row r="27" spans="1:6" x14ac:dyDescent="0.2">
      <c r="A27" s="21" t="s">
        <v>117</v>
      </c>
      <c r="B27" s="21" t="s">
        <v>116</v>
      </c>
      <c r="C27" s="21" t="s">
        <v>118</v>
      </c>
      <c r="D27" s="24">
        <v>113426</v>
      </c>
      <c r="E27" s="22">
        <v>596.96103800000003</v>
      </c>
      <c r="F27" s="23">
        <v>1.1474006140722199</v>
      </c>
    </row>
    <row r="28" spans="1:6" x14ac:dyDescent="0.2">
      <c r="A28" s="21" t="s">
        <v>138</v>
      </c>
      <c r="B28" s="21" t="s">
        <v>137</v>
      </c>
      <c r="C28" s="21" t="s">
        <v>139</v>
      </c>
      <c r="D28" s="24">
        <v>7281</v>
      </c>
      <c r="E28" s="22">
        <v>573.01834050000002</v>
      </c>
      <c r="F28" s="23">
        <v>1.1013810850488801</v>
      </c>
    </row>
    <row r="29" spans="1:6" x14ac:dyDescent="0.2">
      <c r="A29" s="21" t="s">
        <v>123</v>
      </c>
      <c r="B29" s="21" t="s">
        <v>122</v>
      </c>
      <c r="C29" s="21" t="s">
        <v>83</v>
      </c>
      <c r="D29" s="24">
        <v>41064</v>
      </c>
      <c r="E29" s="22">
        <v>528.32942400000002</v>
      </c>
      <c r="F29" s="23">
        <v>1.0154858808892999</v>
      </c>
    </row>
    <row r="30" spans="1:6" x14ac:dyDescent="0.2">
      <c r="A30" s="21" t="s">
        <v>569</v>
      </c>
      <c r="B30" s="21" t="s">
        <v>568</v>
      </c>
      <c r="C30" s="21" t="s">
        <v>570</v>
      </c>
      <c r="D30" s="24">
        <v>484899</v>
      </c>
      <c r="E30" s="22">
        <v>513.02314200000001</v>
      </c>
      <c r="F30" s="23">
        <v>0.98606614283603999</v>
      </c>
    </row>
    <row r="31" spans="1:6" x14ac:dyDescent="0.2">
      <c r="A31" s="21" t="s">
        <v>120</v>
      </c>
      <c r="B31" s="21" t="s">
        <v>119</v>
      </c>
      <c r="C31" s="21" t="s">
        <v>121</v>
      </c>
      <c r="D31" s="24">
        <v>289335</v>
      </c>
      <c r="E31" s="22">
        <v>503.00889749999999</v>
      </c>
      <c r="F31" s="23">
        <v>0.96681806874519904</v>
      </c>
    </row>
    <row r="32" spans="1:6" x14ac:dyDescent="0.2">
      <c r="A32" s="21" t="s">
        <v>655</v>
      </c>
      <c r="B32" s="21" t="s">
        <v>654</v>
      </c>
      <c r="C32" s="21" t="s">
        <v>136</v>
      </c>
      <c r="D32" s="24">
        <v>34277</v>
      </c>
      <c r="E32" s="22">
        <v>497.37640850000003</v>
      </c>
      <c r="F32" s="23">
        <v>0.955992033332558</v>
      </c>
    </row>
    <row r="33" spans="1:6" x14ac:dyDescent="0.2">
      <c r="A33" s="21" t="s">
        <v>254</v>
      </c>
      <c r="B33" s="21" t="s">
        <v>253</v>
      </c>
      <c r="C33" s="21" t="s">
        <v>121</v>
      </c>
      <c r="D33" s="24">
        <v>211840</v>
      </c>
      <c r="E33" s="22">
        <v>495.38783999999998</v>
      </c>
      <c r="F33" s="23">
        <v>0.95216986643592305</v>
      </c>
    </row>
    <row r="34" spans="1:6" x14ac:dyDescent="0.2">
      <c r="A34" s="21" t="s">
        <v>738</v>
      </c>
      <c r="B34" s="21" t="s">
        <v>737</v>
      </c>
      <c r="C34" s="21" t="s">
        <v>329</v>
      </c>
      <c r="D34" s="24">
        <v>2238</v>
      </c>
      <c r="E34" s="22">
        <v>485.04397799999998</v>
      </c>
      <c r="F34" s="23">
        <v>0.93228824459600901</v>
      </c>
    </row>
    <row r="35" spans="1:6" x14ac:dyDescent="0.2">
      <c r="A35" s="21" t="s">
        <v>133</v>
      </c>
      <c r="B35" s="21" t="s">
        <v>132</v>
      </c>
      <c r="C35" s="21" t="s">
        <v>88</v>
      </c>
      <c r="D35" s="24">
        <v>39604</v>
      </c>
      <c r="E35" s="22">
        <v>441.80242199999998</v>
      </c>
      <c r="F35" s="23">
        <v>0.84917496793382596</v>
      </c>
    </row>
    <row r="36" spans="1:6" x14ac:dyDescent="0.2">
      <c r="A36" s="21" t="s">
        <v>740</v>
      </c>
      <c r="B36" s="21" t="s">
        <v>739</v>
      </c>
      <c r="C36" s="21" t="s">
        <v>741</v>
      </c>
      <c r="D36" s="24">
        <v>17449</v>
      </c>
      <c r="E36" s="22">
        <v>435.06464149999999</v>
      </c>
      <c r="F36" s="23">
        <v>0.836224485421458</v>
      </c>
    </row>
    <row r="37" spans="1:6" x14ac:dyDescent="0.2">
      <c r="A37" s="21" t="s">
        <v>743</v>
      </c>
      <c r="B37" s="21" t="s">
        <v>742</v>
      </c>
      <c r="C37" s="21" t="s">
        <v>570</v>
      </c>
      <c r="D37" s="24">
        <v>59399</v>
      </c>
      <c r="E37" s="22">
        <v>413.595237</v>
      </c>
      <c r="F37" s="23">
        <v>0.79495879748042197</v>
      </c>
    </row>
    <row r="38" spans="1:6" x14ac:dyDescent="0.2">
      <c r="A38" s="21" t="s">
        <v>248</v>
      </c>
      <c r="B38" s="21" t="s">
        <v>247</v>
      </c>
      <c r="C38" s="21" t="s">
        <v>139</v>
      </c>
      <c r="D38" s="24">
        <v>23468</v>
      </c>
      <c r="E38" s="22">
        <v>403.26237800000001</v>
      </c>
      <c r="F38" s="23">
        <v>0.77509832417140601</v>
      </c>
    </row>
    <row r="39" spans="1:6" x14ac:dyDescent="0.2">
      <c r="A39" s="21" t="s">
        <v>236</v>
      </c>
      <c r="B39" s="21" t="s">
        <v>235</v>
      </c>
      <c r="C39" s="21" t="s">
        <v>237</v>
      </c>
      <c r="D39" s="24">
        <v>242940</v>
      </c>
      <c r="E39" s="22">
        <v>376.31405999999998</v>
      </c>
      <c r="F39" s="23">
        <v>0.72330178360486197</v>
      </c>
    </row>
    <row r="40" spans="1:6" x14ac:dyDescent="0.2">
      <c r="A40" s="21" t="s">
        <v>278</v>
      </c>
      <c r="B40" s="21" t="s">
        <v>277</v>
      </c>
      <c r="C40" s="21" t="s">
        <v>279</v>
      </c>
      <c r="D40" s="24">
        <v>92119</v>
      </c>
      <c r="E40" s="22">
        <v>373.91102100000001</v>
      </c>
      <c r="F40" s="23">
        <v>0.71868297559441396</v>
      </c>
    </row>
    <row r="41" spans="1:6" x14ac:dyDescent="0.2">
      <c r="A41" s="21" t="s">
        <v>622</v>
      </c>
      <c r="B41" s="21" t="s">
        <v>621</v>
      </c>
      <c r="C41" s="21" t="s">
        <v>152</v>
      </c>
      <c r="D41" s="24">
        <v>62949</v>
      </c>
      <c r="E41" s="22">
        <v>372.8784015</v>
      </c>
      <c r="F41" s="23">
        <v>0.71669820913063897</v>
      </c>
    </row>
    <row r="42" spans="1:6" x14ac:dyDescent="0.2">
      <c r="A42" s="21" t="s">
        <v>745</v>
      </c>
      <c r="B42" s="21" t="s">
        <v>744</v>
      </c>
      <c r="C42" s="21" t="s">
        <v>88</v>
      </c>
      <c r="D42" s="24">
        <v>92250</v>
      </c>
      <c r="E42" s="22">
        <v>372.36712499999999</v>
      </c>
      <c r="F42" s="23">
        <v>0.71571550015514795</v>
      </c>
    </row>
    <row r="43" spans="1:6" x14ac:dyDescent="0.2">
      <c r="A43" s="21" t="s">
        <v>747</v>
      </c>
      <c r="B43" s="21" t="s">
        <v>746</v>
      </c>
      <c r="C43" s="21" t="s">
        <v>748</v>
      </c>
      <c r="D43" s="24">
        <v>48114</v>
      </c>
      <c r="E43" s="22">
        <v>355.49028900000002</v>
      </c>
      <c r="F43" s="23">
        <v>0.68327704813343304</v>
      </c>
    </row>
    <row r="44" spans="1:6" x14ac:dyDescent="0.2">
      <c r="A44" s="21" t="s">
        <v>659</v>
      </c>
      <c r="B44" s="21" t="s">
        <v>658</v>
      </c>
      <c r="C44" s="21" t="s">
        <v>152</v>
      </c>
      <c r="D44" s="24">
        <v>28247</v>
      </c>
      <c r="E44" s="22">
        <v>348.85045000000002</v>
      </c>
      <c r="F44" s="23">
        <v>0.67051481599268103</v>
      </c>
    </row>
    <row r="45" spans="1:6" x14ac:dyDescent="0.2">
      <c r="A45" s="21" t="s">
        <v>750</v>
      </c>
      <c r="B45" s="21" t="s">
        <v>749</v>
      </c>
      <c r="C45" s="21" t="s">
        <v>329</v>
      </c>
      <c r="D45" s="24">
        <v>7405</v>
      </c>
      <c r="E45" s="22">
        <v>344.85455250000001</v>
      </c>
      <c r="F45" s="23">
        <v>0.66283442321423303</v>
      </c>
    </row>
    <row r="46" spans="1:6" x14ac:dyDescent="0.2">
      <c r="A46" s="21" t="s">
        <v>752</v>
      </c>
      <c r="B46" s="21" t="s">
        <v>751</v>
      </c>
      <c r="C46" s="21" t="s">
        <v>106</v>
      </c>
      <c r="D46" s="24">
        <v>7657</v>
      </c>
      <c r="E46" s="22">
        <v>344.6453985</v>
      </c>
      <c r="F46" s="23">
        <v>0.66243241468644098</v>
      </c>
    </row>
    <row r="47" spans="1:6" x14ac:dyDescent="0.2">
      <c r="A47" s="21" t="s">
        <v>754</v>
      </c>
      <c r="B47" s="21" t="s">
        <v>753</v>
      </c>
      <c r="C47" s="21" t="s">
        <v>118</v>
      </c>
      <c r="D47" s="24">
        <v>7146</v>
      </c>
      <c r="E47" s="22">
        <v>326.368539</v>
      </c>
      <c r="F47" s="23">
        <v>0.62730302017206796</v>
      </c>
    </row>
    <row r="48" spans="1:6" x14ac:dyDescent="0.2">
      <c r="A48" s="21" t="s">
        <v>176</v>
      </c>
      <c r="B48" s="21" t="s">
        <v>175</v>
      </c>
      <c r="C48" s="21" t="s">
        <v>106</v>
      </c>
      <c r="D48" s="24">
        <v>33388</v>
      </c>
      <c r="E48" s="22">
        <v>318.20433400000002</v>
      </c>
      <c r="F48" s="23">
        <v>0.61161085060971998</v>
      </c>
    </row>
    <row r="49" spans="1:9" x14ac:dyDescent="0.2">
      <c r="A49" s="21" t="s">
        <v>266</v>
      </c>
      <c r="B49" s="21" t="s">
        <v>265</v>
      </c>
      <c r="C49" s="21" t="s">
        <v>267</v>
      </c>
      <c r="D49" s="24">
        <v>131647</v>
      </c>
      <c r="E49" s="22">
        <v>317.5983875</v>
      </c>
      <c r="F49" s="23">
        <v>0.61044617931304002</v>
      </c>
    </row>
    <row r="50" spans="1:9" x14ac:dyDescent="0.2">
      <c r="A50" s="21" t="s">
        <v>191</v>
      </c>
      <c r="B50" s="21" t="s">
        <v>190</v>
      </c>
      <c r="C50" s="21" t="s">
        <v>118</v>
      </c>
      <c r="D50" s="24">
        <v>8615</v>
      </c>
      <c r="E50" s="22">
        <v>316.33849249999997</v>
      </c>
      <c r="F50" s="23">
        <v>0.60802457353871697</v>
      </c>
    </row>
    <row r="51" spans="1:9" x14ac:dyDescent="0.2">
      <c r="A51" s="21" t="s">
        <v>667</v>
      </c>
      <c r="B51" s="21" t="s">
        <v>666</v>
      </c>
      <c r="C51" s="21" t="s">
        <v>429</v>
      </c>
      <c r="D51" s="24">
        <v>37585</v>
      </c>
      <c r="E51" s="22">
        <v>300.17260249999998</v>
      </c>
      <c r="F51" s="23">
        <v>0.57695260915194901</v>
      </c>
    </row>
    <row r="52" spans="1:9" x14ac:dyDescent="0.2">
      <c r="A52" s="21" t="s">
        <v>653</v>
      </c>
      <c r="B52" s="21" t="s">
        <v>652</v>
      </c>
      <c r="C52" s="21" t="s">
        <v>179</v>
      </c>
      <c r="D52" s="24">
        <v>6378</v>
      </c>
      <c r="E52" s="22">
        <v>294.78797100000003</v>
      </c>
      <c r="F52" s="23">
        <v>0.56660297308465801</v>
      </c>
    </row>
    <row r="53" spans="1:9" x14ac:dyDescent="0.2">
      <c r="A53" s="21" t="s">
        <v>756</v>
      </c>
      <c r="B53" s="21" t="s">
        <v>755</v>
      </c>
      <c r="C53" s="21" t="s">
        <v>106</v>
      </c>
      <c r="D53" s="24">
        <v>8072</v>
      </c>
      <c r="E53" s="22">
        <v>277.96739200000002</v>
      </c>
      <c r="F53" s="23">
        <v>0.53427265092776999</v>
      </c>
    </row>
    <row r="54" spans="1:9" x14ac:dyDescent="0.2">
      <c r="A54" s="21" t="s">
        <v>317</v>
      </c>
      <c r="B54" s="21" t="s">
        <v>316</v>
      </c>
      <c r="C54" s="21" t="s">
        <v>118</v>
      </c>
      <c r="D54" s="24">
        <v>8160</v>
      </c>
      <c r="E54" s="22">
        <v>225.20784</v>
      </c>
      <c r="F54" s="23">
        <v>0.432865124289532</v>
      </c>
    </row>
    <row r="55" spans="1:9" x14ac:dyDescent="0.2">
      <c r="A55" s="21" t="s">
        <v>293</v>
      </c>
      <c r="B55" s="21" t="s">
        <v>292</v>
      </c>
      <c r="C55" s="21" t="s">
        <v>99</v>
      </c>
      <c r="D55" s="24">
        <v>60564</v>
      </c>
      <c r="E55" s="22">
        <v>220.15013999999999</v>
      </c>
      <c r="F55" s="23">
        <v>0.42314387329259001</v>
      </c>
    </row>
    <row r="56" spans="1:9" x14ac:dyDescent="0.2">
      <c r="A56" s="21" t="s">
        <v>758</v>
      </c>
      <c r="B56" s="21" t="s">
        <v>757</v>
      </c>
      <c r="C56" s="21" t="s">
        <v>301</v>
      </c>
      <c r="D56" s="24">
        <v>31865</v>
      </c>
      <c r="E56" s="22">
        <v>218.30711500000001</v>
      </c>
      <c r="F56" s="23">
        <v>0.419601451120725</v>
      </c>
    </row>
    <row r="57" spans="1:9" x14ac:dyDescent="0.2">
      <c r="A57" s="20" t="s">
        <v>26</v>
      </c>
      <c r="B57" s="20"/>
      <c r="C57" s="20"/>
      <c r="D57" s="20"/>
      <c r="E57" s="25">
        <f>SUM(E7:E56)</f>
        <v>51463.271905000016</v>
      </c>
      <c r="F57" s="26">
        <f>SUM(F7:F56)</f>
        <v>98.915986181936674</v>
      </c>
      <c r="G57" s="14"/>
      <c r="H57" s="14"/>
      <c r="I57" s="14"/>
    </row>
    <row r="58" spans="1:9" x14ac:dyDescent="0.2">
      <c r="A58" s="21"/>
      <c r="B58" s="21"/>
      <c r="C58" s="21"/>
      <c r="D58" s="21"/>
      <c r="E58" s="22"/>
      <c r="F58" s="23"/>
    </row>
    <row r="59" spans="1:9" x14ac:dyDescent="0.2">
      <c r="A59" s="20" t="s">
        <v>29</v>
      </c>
      <c r="B59" s="20"/>
      <c r="C59" s="20"/>
      <c r="D59" s="20"/>
      <c r="E59" s="25">
        <f>E57</f>
        <v>51463.271905000016</v>
      </c>
      <c r="F59" s="26">
        <f>F57</f>
        <v>98.915986181936674</v>
      </c>
      <c r="G59" s="14"/>
      <c r="H59" s="14"/>
      <c r="I59" s="14"/>
    </row>
    <row r="60" spans="1:9" x14ac:dyDescent="0.2">
      <c r="A60" s="20"/>
      <c r="B60" s="20"/>
      <c r="C60" s="20"/>
      <c r="D60" s="20"/>
      <c r="E60" s="25"/>
      <c r="F60" s="26"/>
      <c r="G60" s="14"/>
      <c r="H60" s="14"/>
      <c r="I60" s="14"/>
    </row>
    <row r="61" spans="1:9" x14ac:dyDescent="0.2">
      <c r="A61" s="20" t="s">
        <v>31</v>
      </c>
      <c r="B61" s="20"/>
      <c r="C61" s="20"/>
      <c r="D61" s="20"/>
      <c r="E61" s="25">
        <f>E63-(E57)</f>
        <v>563.98262829998566</v>
      </c>
      <c r="F61" s="26">
        <f>F63-(F57)</f>
        <v>1.0840138180633261</v>
      </c>
      <c r="G61" s="14"/>
      <c r="H61" s="14"/>
      <c r="I61" s="14"/>
    </row>
    <row r="62" spans="1:9" x14ac:dyDescent="0.2">
      <c r="A62" s="20"/>
      <c r="B62" s="20"/>
      <c r="C62" s="20"/>
      <c r="D62" s="20"/>
      <c r="E62" s="25"/>
      <c r="F62" s="26"/>
      <c r="G62" s="14"/>
      <c r="H62" s="14"/>
      <c r="I62" s="14"/>
    </row>
    <row r="63" spans="1:9" x14ac:dyDescent="0.2">
      <c r="A63" s="27" t="s">
        <v>30</v>
      </c>
      <c r="B63" s="27"/>
      <c r="C63" s="27"/>
      <c r="D63" s="27"/>
      <c r="E63" s="28">
        <v>52027.254533300002</v>
      </c>
      <c r="F63" s="29">
        <v>100</v>
      </c>
      <c r="G63" s="14"/>
      <c r="H63" s="14"/>
      <c r="I63" s="14"/>
    </row>
    <row r="65" spans="1:4" x14ac:dyDescent="0.2">
      <c r="A65" s="14" t="s">
        <v>34</v>
      </c>
    </row>
    <row r="66" spans="1:4" x14ac:dyDescent="0.2">
      <c r="A66" s="14" t="s">
        <v>35</v>
      </c>
    </row>
    <row r="67" spans="1:4" x14ac:dyDescent="0.2">
      <c r="A67" s="14" t="s">
        <v>36</v>
      </c>
      <c r="B67" s="14"/>
      <c r="C67" s="30" t="s">
        <v>38</v>
      </c>
      <c r="D67" s="14" t="s">
        <v>37</v>
      </c>
    </row>
    <row r="68" spans="1:4" x14ac:dyDescent="0.2">
      <c r="A68" s="7" t="s">
        <v>71</v>
      </c>
      <c r="C68" s="31">
        <v>149.24719999999999</v>
      </c>
      <c r="D68" s="31">
        <v>147.58869999999999</v>
      </c>
    </row>
    <row r="69" spans="1:4" x14ac:dyDescent="0.2">
      <c r="A69" s="7" t="s">
        <v>73</v>
      </c>
      <c r="C69" s="31">
        <v>149.24719999999999</v>
      </c>
      <c r="D69" s="31">
        <v>147.58869999999999</v>
      </c>
    </row>
    <row r="70" spans="1:4" x14ac:dyDescent="0.2">
      <c r="A70" s="7" t="s">
        <v>72</v>
      </c>
      <c r="C70" s="31">
        <v>155.21799999999999</v>
      </c>
      <c r="D70" s="31">
        <v>153.80549999999999</v>
      </c>
    </row>
    <row r="71" spans="1:4" x14ac:dyDescent="0.2">
      <c r="A71" s="7" t="s">
        <v>74</v>
      </c>
      <c r="C71" s="31">
        <v>155.21799999999999</v>
      </c>
      <c r="D71" s="31">
        <v>153.80549999999999</v>
      </c>
    </row>
    <row r="73" spans="1:4" x14ac:dyDescent="0.2">
      <c r="A73" s="7" t="s">
        <v>39</v>
      </c>
    </row>
    <row r="75" spans="1:4" x14ac:dyDescent="0.2">
      <c r="A75" s="14" t="s">
        <v>40</v>
      </c>
      <c r="D75" s="30" t="s">
        <v>41</v>
      </c>
    </row>
    <row r="77" spans="1:4" x14ac:dyDescent="0.2">
      <c r="A77" s="14" t="s">
        <v>233</v>
      </c>
      <c r="D77" s="49">
        <v>7.9976164208648108E-3</v>
      </c>
    </row>
    <row r="79" spans="1:4" x14ac:dyDescent="0.2">
      <c r="A79" s="14" t="s">
        <v>790</v>
      </c>
    </row>
    <row r="80" spans="1:4" x14ac:dyDescent="0.2">
      <c r="A80" s="14"/>
    </row>
    <row r="81" spans="1:1" x14ac:dyDescent="0.2">
      <c r="A81" s="51" t="s">
        <v>785</v>
      </c>
    </row>
    <row r="82" spans="1:1" x14ac:dyDescent="0.2">
      <c r="A82" s="52"/>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1" t="s">
        <v>802</v>
      </c>
    </row>
    <row r="96" spans="1:1" x14ac:dyDescent="0.2">
      <c r="A96" s="53"/>
    </row>
    <row r="97" spans="1:1" x14ac:dyDescent="0.2">
      <c r="A97" s="51" t="s">
        <v>786</v>
      </c>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2" spans="1:1" x14ac:dyDescent="0.2">
      <c r="A112" s="14" t="s">
        <v>803</v>
      </c>
    </row>
  </sheetData>
  <mergeCells count="1">
    <mergeCell ref="A1:F1"/>
  </mergeCells>
  <conditionalFormatting sqref="F2:F3 F215:F65534">
    <cfRule type="cellIs" dxfId="33" priority="2" stopIfTrue="1" operator="between">
      <formula>0.009</formula>
      <formula>-0.009</formula>
    </cfRule>
  </conditionalFormatting>
  <conditionalFormatting sqref="F5:F211">
    <cfRule type="cellIs" dxfId="32" priority="1" stopIfTrue="1" operator="between">
      <formula>0.009</formula>
      <formula>-0.009</formula>
    </cfRule>
  </conditionalFormatting>
  <hyperlinks>
    <hyperlink ref="A82"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21"/>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5703125" style="7" bestFit="1" customWidth="1"/>
    <col min="5" max="5" width="23.5703125" style="10" customWidth="1"/>
    <col min="6" max="6" width="14.7109375" style="11" bestFit="1" customWidth="1"/>
    <col min="7" max="16384" width="9.140625" style="7"/>
  </cols>
  <sheetData>
    <row r="1" spans="1:6" s="1" customFormat="1" ht="15" x14ac:dyDescent="0.2">
      <c r="A1" s="79" t="s">
        <v>22</v>
      </c>
      <c r="B1" s="80"/>
      <c r="C1" s="80"/>
      <c r="D1" s="80"/>
      <c r="E1" s="80"/>
      <c r="F1" s="80"/>
    </row>
    <row r="2" spans="1:6" s="1" customFormat="1" ht="12" x14ac:dyDescent="0.2">
      <c r="E2" s="5"/>
      <c r="F2" s="9"/>
    </row>
    <row r="3" spans="1:6" s="1" customFormat="1" ht="12" x14ac:dyDescent="0.2">
      <c r="A3" s="8" t="s">
        <v>7</v>
      </c>
      <c r="B3" s="2"/>
      <c r="C3" s="3"/>
      <c r="D3" s="3"/>
      <c r="E3" s="4"/>
      <c r="F3" s="9"/>
    </row>
    <row r="4" spans="1:6" s="1" customFormat="1" ht="38.25" customHeight="1" x14ac:dyDescent="0.2">
      <c r="A4" s="6" t="s">
        <v>2</v>
      </c>
      <c r="B4" s="6" t="s">
        <v>0</v>
      </c>
      <c r="C4" s="13" t="s">
        <v>305</v>
      </c>
      <c r="D4" s="13" t="s">
        <v>1</v>
      </c>
      <c r="E4" s="54" t="s">
        <v>6</v>
      </c>
      <c r="F4" s="12" t="s">
        <v>3</v>
      </c>
    </row>
    <row r="5" spans="1:6" x14ac:dyDescent="0.2">
      <c r="A5" s="16" t="s">
        <v>80</v>
      </c>
      <c r="B5" s="17"/>
      <c r="C5" s="17"/>
      <c r="D5" s="17"/>
      <c r="E5" s="18"/>
      <c r="F5" s="19"/>
    </row>
    <row r="6" spans="1:6" x14ac:dyDescent="0.2">
      <c r="A6" s="20" t="s">
        <v>25</v>
      </c>
      <c r="B6" s="21"/>
      <c r="C6" s="21"/>
      <c r="D6" s="21"/>
      <c r="E6" s="22"/>
      <c r="F6" s="23"/>
    </row>
    <row r="7" spans="1:6" x14ac:dyDescent="0.2">
      <c r="A7" s="21" t="s">
        <v>85</v>
      </c>
      <c r="B7" s="21" t="s">
        <v>84</v>
      </c>
      <c r="C7" s="21" t="s">
        <v>83</v>
      </c>
      <c r="D7" s="24">
        <v>4600000</v>
      </c>
      <c r="E7" s="22">
        <v>43660.9</v>
      </c>
      <c r="F7" s="23">
        <v>8.9779208032768203</v>
      </c>
    </row>
    <row r="8" spans="1:6" x14ac:dyDescent="0.2">
      <c r="A8" s="21" t="s">
        <v>82</v>
      </c>
      <c r="B8" s="21" t="s">
        <v>81</v>
      </c>
      <c r="C8" s="21" t="s">
        <v>83</v>
      </c>
      <c r="D8" s="24">
        <v>2500000</v>
      </c>
      <c r="E8" s="22">
        <v>40271.25</v>
      </c>
      <c r="F8" s="23">
        <v>8.2809125132317796</v>
      </c>
    </row>
    <row r="9" spans="1:6" x14ac:dyDescent="0.2">
      <c r="A9" s="21" t="s">
        <v>87</v>
      </c>
      <c r="B9" s="21" t="s">
        <v>86</v>
      </c>
      <c r="C9" s="21" t="s">
        <v>88</v>
      </c>
      <c r="D9" s="24">
        <v>2000000</v>
      </c>
      <c r="E9" s="22">
        <v>26366</v>
      </c>
      <c r="F9" s="23">
        <v>5.4215982698294498</v>
      </c>
    </row>
    <row r="10" spans="1:6" x14ac:dyDescent="0.2">
      <c r="A10" s="21" t="s">
        <v>95</v>
      </c>
      <c r="B10" s="21" t="s">
        <v>94</v>
      </c>
      <c r="C10" s="21" t="s">
        <v>96</v>
      </c>
      <c r="D10" s="24">
        <v>2980000</v>
      </c>
      <c r="E10" s="22">
        <v>25327.02</v>
      </c>
      <c r="F10" s="23">
        <v>5.20795447970628</v>
      </c>
    </row>
    <row r="11" spans="1:6" x14ac:dyDescent="0.2">
      <c r="A11" s="21" t="s">
        <v>93</v>
      </c>
      <c r="B11" s="21" t="s">
        <v>92</v>
      </c>
      <c r="C11" s="21" t="s">
        <v>83</v>
      </c>
      <c r="D11" s="24">
        <v>2750000</v>
      </c>
      <c r="E11" s="22">
        <v>25158.375</v>
      </c>
      <c r="F11" s="23">
        <v>5.1732762789850701</v>
      </c>
    </row>
    <row r="12" spans="1:6" x14ac:dyDescent="0.2">
      <c r="A12" s="21" t="s">
        <v>90</v>
      </c>
      <c r="B12" s="21" t="s">
        <v>89</v>
      </c>
      <c r="C12" s="21" t="s">
        <v>91</v>
      </c>
      <c r="D12" s="24">
        <v>1140000</v>
      </c>
      <c r="E12" s="22">
        <v>25144.41</v>
      </c>
      <c r="F12" s="23">
        <v>5.1704046784450499</v>
      </c>
    </row>
    <row r="13" spans="1:6" x14ac:dyDescent="0.2">
      <c r="A13" s="21" t="s">
        <v>101</v>
      </c>
      <c r="B13" s="21" t="s">
        <v>100</v>
      </c>
      <c r="C13" s="21" t="s">
        <v>83</v>
      </c>
      <c r="D13" s="24">
        <v>3000000</v>
      </c>
      <c r="E13" s="22">
        <v>17395.5</v>
      </c>
      <c r="F13" s="23">
        <v>3.57700875001207</v>
      </c>
    </row>
    <row r="14" spans="1:6" x14ac:dyDescent="0.2">
      <c r="A14" s="21" t="s">
        <v>103</v>
      </c>
      <c r="B14" s="21" t="s">
        <v>102</v>
      </c>
      <c r="C14" s="21" t="s">
        <v>88</v>
      </c>
      <c r="D14" s="24">
        <v>1300000</v>
      </c>
      <c r="E14" s="22">
        <v>14886.3</v>
      </c>
      <c r="F14" s="23">
        <v>3.0610459805871999</v>
      </c>
    </row>
    <row r="15" spans="1:6" x14ac:dyDescent="0.2">
      <c r="A15" s="21" t="s">
        <v>128</v>
      </c>
      <c r="B15" s="21" t="s">
        <v>127</v>
      </c>
      <c r="C15" s="21" t="s">
        <v>129</v>
      </c>
      <c r="D15" s="24">
        <v>1650000</v>
      </c>
      <c r="E15" s="22">
        <v>14577.75</v>
      </c>
      <c r="F15" s="23">
        <v>2.99759933922499</v>
      </c>
    </row>
    <row r="16" spans="1:6" x14ac:dyDescent="0.2">
      <c r="A16" s="21" t="s">
        <v>248</v>
      </c>
      <c r="B16" s="21" t="s">
        <v>247</v>
      </c>
      <c r="C16" s="21" t="s">
        <v>139</v>
      </c>
      <c r="D16" s="24">
        <v>800000</v>
      </c>
      <c r="E16" s="22">
        <v>13746.8</v>
      </c>
      <c r="F16" s="23">
        <v>2.8267324241709599</v>
      </c>
    </row>
    <row r="17" spans="1:6" x14ac:dyDescent="0.2">
      <c r="A17" s="21" t="s">
        <v>98</v>
      </c>
      <c r="B17" s="21" t="s">
        <v>97</v>
      </c>
      <c r="C17" s="21" t="s">
        <v>99</v>
      </c>
      <c r="D17" s="24">
        <v>500000</v>
      </c>
      <c r="E17" s="22">
        <v>12349.5</v>
      </c>
      <c r="F17" s="23">
        <v>2.5394078674527298</v>
      </c>
    </row>
    <row r="18" spans="1:6" x14ac:dyDescent="0.2">
      <c r="A18" s="21" t="s">
        <v>576</v>
      </c>
      <c r="B18" s="21" t="s">
        <v>575</v>
      </c>
      <c r="C18" s="21" t="s">
        <v>129</v>
      </c>
      <c r="D18" s="24">
        <v>690000</v>
      </c>
      <c r="E18" s="22">
        <v>10037.43</v>
      </c>
      <c r="F18" s="23">
        <v>2.0639806235884901</v>
      </c>
    </row>
    <row r="19" spans="1:6" x14ac:dyDescent="0.2">
      <c r="A19" s="21" t="s">
        <v>630</v>
      </c>
      <c r="B19" s="21" t="s">
        <v>629</v>
      </c>
      <c r="C19" s="21" t="s">
        <v>429</v>
      </c>
      <c r="D19" s="24">
        <v>1800000</v>
      </c>
      <c r="E19" s="22">
        <v>9774.9</v>
      </c>
      <c r="F19" s="23">
        <v>2.0099970009768602</v>
      </c>
    </row>
    <row r="20" spans="1:6" x14ac:dyDescent="0.2">
      <c r="A20" s="21" t="s">
        <v>120</v>
      </c>
      <c r="B20" s="21" t="s">
        <v>119</v>
      </c>
      <c r="C20" s="21" t="s">
        <v>121</v>
      </c>
      <c r="D20" s="24">
        <v>5500000</v>
      </c>
      <c r="E20" s="22">
        <v>9561.75</v>
      </c>
      <c r="F20" s="23">
        <v>1.96616730852392</v>
      </c>
    </row>
    <row r="21" spans="1:6" x14ac:dyDescent="0.2">
      <c r="A21" s="21" t="s">
        <v>256</v>
      </c>
      <c r="B21" s="21" t="s">
        <v>255</v>
      </c>
      <c r="C21" s="21" t="s">
        <v>158</v>
      </c>
      <c r="D21" s="24">
        <v>8000000</v>
      </c>
      <c r="E21" s="22">
        <v>8972</v>
      </c>
      <c r="F21" s="23">
        <v>1.8448979624102899</v>
      </c>
    </row>
    <row r="22" spans="1:6" x14ac:dyDescent="0.2">
      <c r="A22" s="21" t="s">
        <v>133</v>
      </c>
      <c r="B22" s="21" t="s">
        <v>132</v>
      </c>
      <c r="C22" s="21" t="s">
        <v>88</v>
      </c>
      <c r="D22" s="24">
        <v>740000</v>
      </c>
      <c r="E22" s="22">
        <v>8255.07</v>
      </c>
      <c r="F22" s="23">
        <v>1.69747679698555</v>
      </c>
    </row>
    <row r="23" spans="1:6" x14ac:dyDescent="0.2">
      <c r="A23" s="21" t="s">
        <v>117</v>
      </c>
      <c r="B23" s="21" t="s">
        <v>116</v>
      </c>
      <c r="C23" s="21" t="s">
        <v>118</v>
      </c>
      <c r="D23" s="24">
        <v>1550000</v>
      </c>
      <c r="E23" s="22">
        <v>8157.65</v>
      </c>
      <c r="F23" s="23">
        <v>1.67744447871783</v>
      </c>
    </row>
    <row r="24" spans="1:6" x14ac:dyDescent="0.2">
      <c r="A24" s="21" t="s">
        <v>164</v>
      </c>
      <c r="B24" s="21" t="s">
        <v>163</v>
      </c>
      <c r="C24" s="21" t="s">
        <v>165</v>
      </c>
      <c r="D24" s="24">
        <v>3800000</v>
      </c>
      <c r="E24" s="22">
        <v>7951.5</v>
      </c>
      <c r="F24" s="23">
        <v>1.6350541850318201</v>
      </c>
    </row>
    <row r="25" spans="1:6" x14ac:dyDescent="0.2">
      <c r="A25" s="21" t="s">
        <v>125</v>
      </c>
      <c r="B25" s="21" t="s">
        <v>124</v>
      </c>
      <c r="C25" s="21" t="s">
        <v>126</v>
      </c>
      <c r="D25" s="24">
        <v>7500000</v>
      </c>
      <c r="E25" s="22">
        <v>7860</v>
      </c>
      <c r="F25" s="23">
        <v>1.6162391868641199</v>
      </c>
    </row>
    <row r="26" spans="1:6" x14ac:dyDescent="0.2">
      <c r="A26" s="21" t="s">
        <v>281</v>
      </c>
      <c r="B26" s="21" t="s">
        <v>280</v>
      </c>
      <c r="C26" s="21" t="s">
        <v>149</v>
      </c>
      <c r="D26" s="24">
        <v>3900000</v>
      </c>
      <c r="E26" s="22">
        <v>7856.55</v>
      </c>
      <c r="F26" s="23">
        <v>1.61552976890042</v>
      </c>
    </row>
    <row r="27" spans="1:6" x14ac:dyDescent="0.2">
      <c r="A27" s="21" t="s">
        <v>111</v>
      </c>
      <c r="B27" s="21" t="s">
        <v>110</v>
      </c>
      <c r="C27" s="21" t="s">
        <v>112</v>
      </c>
      <c r="D27" s="24">
        <v>1800000</v>
      </c>
      <c r="E27" s="22">
        <v>7290</v>
      </c>
      <c r="F27" s="23">
        <v>1.4990310015571799</v>
      </c>
    </row>
    <row r="28" spans="1:6" x14ac:dyDescent="0.2">
      <c r="A28" s="21" t="s">
        <v>151</v>
      </c>
      <c r="B28" s="21" t="s">
        <v>150</v>
      </c>
      <c r="C28" s="21" t="s">
        <v>152</v>
      </c>
      <c r="D28" s="24">
        <v>1500000</v>
      </c>
      <c r="E28" s="22">
        <v>6990</v>
      </c>
      <c r="F28" s="23">
        <v>1.43734248297458</v>
      </c>
    </row>
    <row r="29" spans="1:6" x14ac:dyDescent="0.2">
      <c r="A29" s="21" t="s">
        <v>148</v>
      </c>
      <c r="B29" s="21" t="s">
        <v>147</v>
      </c>
      <c r="C29" s="21" t="s">
        <v>149</v>
      </c>
      <c r="D29" s="24">
        <v>10000000</v>
      </c>
      <c r="E29" s="22">
        <v>6905</v>
      </c>
      <c r="F29" s="23">
        <v>1.4198640693761799</v>
      </c>
    </row>
    <row r="30" spans="1:6" x14ac:dyDescent="0.2">
      <c r="A30" s="21" t="s">
        <v>264</v>
      </c>
      <c r="B30" s="21" t="s">
        <v>263</v>
      </c>
      <c r="C30" s="21" t="s">
        <v>99</v>
      </c>
      <c r="D30" s="24">
        <v>7500000</v>
      </c>
      <c r="E30" s="22">
        <v>6750</v>
      </c>
      <c r="F30" s="23">
        <v>1.3879916681085001</v>
      </c>
    </row>
    <row r="31" spans="1:6" x14ac:dyDescent="0.2">
      <c r="A31" s="21" t="s">
        <v>217</v>
      </c>
      <c r="B31" s="21" t="s">
        <v>216</v>
      </c>
      <c r="C31" s="21" t="s">
        <v>83</v>
      </c>
      <c r="D31" s="24">
        <v>325000</v>
      </c>
      <c r="E31" s="22">
        <v>6546.6374999999998</v>
      </c>
      <c r="F31" s="23">
        <v>1.3461745635743201</v>
      </c>
    </row>
    <row r="32" spans="1:6" x14ac:dyDescent="0.2">
      <c r="A32" s="21" t="s">
        <v>141</v>
      </c>
      <c r="B32" s="21" t="s">
        <v>140</v>
      </c>
      <c r="C32" s="21" t="s">
        <v>109</v>
      </c>
      <c r="D32" s="24">
        <v>1330000</v>
      </c>
      <c r="E32" s="22">
        <v>6427.89</v>
      </c>
      <c r="F32" s="23">
        <v>1.3217567057063599</v>
      </c>
    </row>
    <row r="33" spans="1:6" x14ac:dyDescent="0.2">
      <c r="A33" s="21" t="s">
        <v>157</v>
      </c>
      <c r="B33" s="21" t="s">
        <v>156</v>
      </c>
      <c r="C33" s="21" t="s">
        <v>158</v>
      </c>
      <c r="D33" s="24">
        <v>175000</v>
      </c>
      <c r="E33" s="22">
        <v>5454.8374999999996</v>
      </c>
      <c r="F33" s="23">
        <v>1.12166948161271</v>
      </c>
    </row>
    <row r="34" spans="1:6" x14ac:dyDescent="0.2">
      <c r="A34" s="21" t="s">
        <v>154</v>
      </c>
      <c r="B34" s="21" t="s">
        <v>153</v>
      </c>
      <c r="C34" s="21" t="s">
        <v>155</v>
      </c>
      <c r="D34" s="24">
        <v>250000</v>
      </c>
      <c r="E34" s="22">
        <v>5440.75</v>
      </c>
      <c r="F34" s="23">
        <v>1.11877269159427</v>
      </c>
    </row>
    <row r="35" spans="1:6" x14ac:dyDescent="0.2">
      <c r="A35" s="21" t="s">
        <v>250</v>
      </c>
      <c r="B35" s="21" t="s">
        <v>249</v>
      </c>
      <c r="C35" s="21" t="s">
        <v>118</v>
      </c>
      <c r="D35" s="24">
        <v>2000000</v>
      </c>
      <c r="E35" s="22">
        <v>5436</v>
      </c>
      <c r="F35" s="23">
        <v>1.1177959567167099</v>
      </c>
    </row>
    <row r="36" spans="1:6" x14ac:dyDescent="0.2">
      <c r="A36" s="21" t="s">
        <v>170</v>
      </c>
      <c r="B36" s="21" t="s">
        <v>169</v>
      </c>
      <c r="C36" s="21" t="s">
        <v>109</v>
      </c>
      <c r="D36" s="24">
        <v>700000</v>
      </c>
      <c r="E36" s="22">
        <v>5397.35</v>
      </c>
      <c r="F36" s="23">
        <v>1.1098484192393201</v>
      </c>
    </row>
    <row r="37" spans="1:6" x14ac:dyDescent="0.2">
      <c r="A37" s="21" t="s">
        <v>135</v>
      </c>
      <c r="B37" s="21" t="s">
        <v>134</v>
      </c>
      <c r="C37" s="21" t="s">
        <v>136</v>
      </c>
      <c r="D37" s="24">
        <v>550000</v>
      </c>
      <c r="E37" s="22">
        <v>5043.2250000000004</v>
      </c>
      <c r="F37" s="23">
        <v>1.03703026376244</v>
      </c>
    </row>
    <row r="38" spans="1:6" x14ac:dyDescent="0.2">
      <c r="A38" s="21" t="s">
        <v>594</v>
      </c>
      <c r="B38" s="21" t="s">
        <v>593</v>
      </c>
      <c r="C38" s="21" t="s">
        <v>109</v>
      </c>
      <c r="D38" s="24">
        <v>2700000</v>
      </c>
      <c r="E38" s="22">
        <v>4981.5</v>
      </c>
      <c r="F38" s="23">
        <v>1.0243378510640699</v>
      </c>
    </row>
    <row r="39" spans="1:6" x14ac:dyDescent="0.2">
      <c r="A39" s="21" t="s">
        <v>172</v>
      </c>
      <c r="B39" s="21" t="s">
        <v>171</v>
      </c>
      <c r="C39" s="21" t="s">
        <v>139</v>
      </c>
      <c r="D39" s="24">
        <v>280000</v>
      </c>
      <c r="E39" s="22">
        <v>4976.16</v>
      </c>
      <c r="F39" s="23">
        <v>1.0232397954332999</v>
      </c>
    </row>
    <row r="40" spans="1:6" x14ac:dyDescent="0.2">
      <c r="A40" s="21" t="s">
        <v>303</v>
      </c>
      <c r="B40" s="21" t="s">
        <v>302</v>
      </c>
      <c r="C40" s="21" t="s">
        <v>304</v>
      </c>
      <c r="D40" s="24">
        <v>620000</v>
      </c>
      <c r="E40" s="22">
        <v>4951.9399999999996</v>
      </c>
      <c r="F40" s="23">
        <v>1.0182594756997401</v>
      </c>
    </row>
    <row r="41" spans="1:6" x14ac:dyDescent="0.2">
      <c r="A41" s="21" t="s">
        <v>187</v>
      </c>
      <c r="B41" s="21" t="s">
        <v>186</v>
      </c>
      <c r="C41" s="21" t="s">
        <v>146</v>
      </c>
      <c r="D41" s="24">
        <v>600000</v>
      </c>
      <c r="E41" s="22">
        <v>4928.1000000000004</v>
      </c>
      <c r="F41" s="23">
        <v>1.01335729475637</v>
      </c>
    </row>
    <row r="42" spans="1:6" x14ac:dyDescent="0.2">
      <c r="A42" s="21" t="s">
        <v>547</v>
      </c>
      <c r="B42" s="21" t="s">
        <v>546</v>
      </c>
      <c r="C42" s="21" t="s">
        <v>146</v>
      </c>
      <c r="D42" s="24">
        <v>1100000</v>
      </c>
      <c r="E42" s="22">
        <v>4849.3500000000004</v>
      </c>
      <c r="F42" s="23">
        <v>0.99716405862843904</v>
      </c>
    </row>
    <row r="43" spans="1:6" x14ac:dyDescent="0.2">
      <c r="A43" s="21" t="s">
        <v>123</v>
      </c>
      <c r="B43" s="21" t="s">
        <v>122</v>
      </c>
      <c r="C43" s="21" t="s">
        <v>83</v>
      </c>
      <c r="D43" s="24">
        <v>350000</v>
      </c>
      <c r="E43" s="22">
        <v>4503.1000000000004</v>
      </c>
      <c r="F43" s="23">
        <v>0.925965226764355</v>
      </c>
    </row>
    <row r="44" spans="1:6" x14ac:dyDescent="0.2">
      <c r="A44" s="21" t="s">
        <v>219</v>
      </c>
      <c r="B44" s="21" t="s">
        <v>218</v>
      </c>
      <c r="C44" s="21" t="s">
        <v>121</v>
      </c>
      <c r="D44" s="24">
        <v>2000000</v>
      </c>
      <c r="E44" s="22">
        <v>4271</v>
      </c>
      <c r="F44" s="23">
        <v>0.87823887622094998</v>
      </c>
    </row>
    <row r="45" spans="1:6" x14ac:dyDescent="0.2">
      <c r="A45" s="21" t="s">
        <v>291</v>
      </c>
      <c r="B45" s="21" t="s">
        <v>290</v>
      </c>
      <c r="C45" s="21" t="s">
        <v>106</v>
      </c>
      <c r="D45" s="24">
        <v>520000</v>
      </c>
      <c r="E45" s="22">
        <v>4183.3999999999996</v>
      </c>
      <c r="F45" s="23">
        <v>0.860225828794831</v>
      </c>
    </row>
    <row r="46" spans="1:6" x14ac:dyDescent="0.2">
      <c r="A46" s="21" t="s">
        <v>262</v>
      </c>
      <c r="B46" s="21" t="s">
        <v>261</v>
      </c>
      <c r="C46" s="21" t="s">
        <v>126</v>
      </c>
      <c r="D46" s="24">
        <v>1200000</v>
      </c>
      <c r="E46" s="22">
        <v>3606</v>
      </c>
      <c r="F46" s="23">
        <v>0.74149599336285299</v>
      </c>
    </row>
    <row r="47" spans="1:6" x14ac:dyDescent="0.2">
      <c r="A47" s="21" t="s">
        <v>592</v>
      </c>
      <c r="B47" s="21" t="s">
        <v>591</v>
      </c>
      <c r="C47" s="21" t="s">
        <v>146</v>
      </c>
      <c r="D47" s="24">
        <v>240000</v>
      </c>
      <c r="E47" s="22">
        <v>3424.08</v>
      </c>
      <c r="F47" s="23">
        <v>0.70408807569436405</v>
      </c>
    </row>
    <row r="48" spans="1:6" x14ac:dyDescent="0.2">
      <c r="A48" s="21" t="s">
        <v>181</v>
      </c>
      <c r="B48" s="21" t="s">
        <v>180</v>
      </c>
      <c r="C48" s="21" t="s">
        <v>182</v>
      </c>
      <c r="D48" s="24">
        <v>230000</v>
      </c>
      <c r="E48" s="22">
        <v>3347.0749999999998</v>
      </c>
      <c r="F48" s="23">
        <v>0.68825366111618702</v>
      </c>
    </row>
    <row r="49" spans="1:9" x14ac:dyDescent="0.2">
      <c r="A49" s="21" t="s">
        <v>184</v>
      </c>
      <c r="B49" s="21" t="s">
        <v>183</v>
      </c>
      <c r="C49" s="21" t="s">
        <v>185</v>
      </c>
      <c r="D49" s="24">
        <v>130000</v>
      </c>
      <c r="E49" s="22">
        <v>2887.95</v>
      </c>
      <c r="F49" s="23">
        <v>0.59384452413540001</v>
      </c>
    </row>
    <row r="50" spans="1:9" x14ac:dyDescent="0.2">
      <c r="A50" s="21" t="s">
        <v>131</v>
      </c>
      <c r="B50" s="21" t="s">
        <v>130</v>
      </c>
      <c r="C50" s="21" t="s">
        <v>99</v>
      </c>
      <c r="D50" s="24">
        <v>1000000</v>
      </c>
      <c r="E50" s="22">
        <v>2609</v>
      </c>
      <c r="F50" s="23">
        <v>0.53648448327334597</v>
      </c>
    </row>
    <row r="51" spans="1:9" x14ac:dyDescent="0.2">
      <c r="A51" s="21" t="s">
        <v>271</v>
      </c>
      <c r="B51" s="21" t="s">
        <v>270</v>
      </c>
      <c r="C51" s="21" t="s">
        <v>83</v>
      </c>
      <c r="D51" s="24">
        <v>1750000</v>
      </c>
      <c r="E51" s="22">
        <v>2190.125</v>
      </c>
      <c r="F51" s="23">
        <v>0.45035188920239</v>
      </c>
    </row>
    <row r="52" spans="1:9" x14ac:dyDescent="0.2">
      <c r="A52" s="21" t="s">
        <v>634</v>
      </c>
      <c r="B52" s="21" t="s">
        <v>633</v>
      </c>
      <c r="C52" s="21" t="s">
        <v>106</v>
      </c>
      <c r="D52" s="24">
        <v>350000</v>
      </c>
      <c r="E52" s="22">
        <v>1758.05</v>
      </c>
      <c r="F52" s="23">
        <v>0.36150500031380001</v>
      </c>
    </row>
    <row r="53" spans="1:9" x14ac:dyDescent="0.2">
      <c r="A53" s="21" t="s">
        <v>145</v>
      </c>
      <c r="B53" s="21" t="s">
        <v>144</v>
      </c>
      <c r="C53" s="21" t="s">
        <v>146</v>
      </c>
      <c r="D53" s="24">
        <v>450000</v>
      </c>
      <c r="E53" s="22">
        <v>1236.5999999999999</v>
      </c>
      <c r="F53" s="23">
        <v>0.25428007359747801</v>
      </c>
    </row>
    <row r="54" spans="1:9" x14ac:dyDescent="0.2">
      <c r="A54" s="20" t="s">
        <v>26</v>
      </c>
      <c r="B54" s="20"/>
      <c r="C54" s="20"/>
      <c r="D54" s="20"/>
      <c r="E54" s="25">
        <f>SUM(E7:E53)</f>
        <v>463695.77499999997</v>
      </c>
      <c r="F54" s="26">
        <f>SUM(F7:F53)</f>
        <v>95.349018109202163</v>
      </c>
      <c r="G54" s="14"/>
      <c r="H54" s="14"/>
      <c r="I54" s="14"/>
    </row>
    <row r="55" spans="1:9" x14ac:dyDescent="0.2">
      <c r="A55" s="21"/>
      <c r="B55" s="21"/>
      <c r="C55" s="21"/>
      <c r="D55" s="21"/>
      <c r="E55" s="22"/>
      <c r="F55" s="23"/>
    </row>
    <row r="56" spans="1:9" x14ac:dyDescent="0.2">
      <c r="A56" s="20" t="s">
        <v>225</v>
      </c>
      <c r="B56" s="21"/>
      <c r="C56" s="21"/>
      <c r="D56" s="21"/>
      <c r="E56" s="22"/>
      <c r="F56" s="23"/>
    </row>
    <row r="57" spans="1:9" x14ac:dyDescent="0.2">
      <c r="A57" s="21" t="s">
        <v>228</v>
      </c>
      <c r="B57" s="21" t="s">
        <v>227</v>
      </c>
      <c r="C57" s="21" t="s">
        <v>194</v>
      </c>
      <c r="D57" s="24">
        <v>3000</v>
      </c>
      <c r="E57" s="22">
        <v>2.9999999999999997E-4</v>
      </c>
      <c r="F57" s="23">
        <v>6.1688518582600103E-8</v>
      </c>
    </row>
    <row r="58" spans="1:9" x14ac:dyDescent="0.2">
      <c r="A58" s="21"/>
      <c r="B58" s="21" t="s">
        <v>226</v>
      </c>
      <c r="C58" s="21" t="s">
        <v>136</v>
      </c>
      <c r="D58" s="24">
        <v>2900</v>
      </c>
      <c r="E58" s="22">
        <v>2.9E-4</v>
      </c>
      <c r="F58" s="23">
        <v>5.9632234629846794E-8</v>
      </c>
    </row>
    <row r="59" spans="1:9" x14ac:dyDescent="0.2">
      <c r="A59" s="20" t="s">
        <v>26</v>
      </c>
      <c r="B59" s="20"/>
      <c r="C59" s="20"/>
      <c r="D59" s="20"/>
      <c r="E59" s="25">
        <f>SUM(E56:E58)</f>
        <v>5.9000000000000003E-4</v>
      </c>
      <c r="F59" s="26">
        <f>SUM(F56:F58)</f>
        <v>1.2132075321244688E-7</v>
      </c>
      <c r="G59" s="14"/>
      <c r="H59" s="14"/>
      <c r="I59" s="14"/>
    </row>
    <row r="60" spans="1:9" x14ac:dyDescent="0.2">
      <c r="A60" s="21"/>
      <c r="B60" s="21"/>
      <c r="C60" s="21"/>
      <c r="D60" s="21"/>
      <c r="E60" s="22"/>
      <c r="F60" s="23"/>
    </row>
    <row r="61" spans="1:9" x14ac:dyDescent="0.2">
      <c r="A61" s="20" t="s">
        <v>29</v>
      </c>
      <c r="B61" s="20"/>
      <c r="C61" s="20"/>
      <c r="D61" s="20"/>
      <c r="E61" s="25">
        <f>E54+E59</f>
        <v>463695.77558999998</v>
      </c>
      <c r="F61" s="26">
        <f>F54+F59</f>
        <v>95.349018230522915</v>
      </c>
      <c r="G61" s="14"/>
      <c r="H61" s="14"/>
      <c r="I61" s="14"/>
    </row>
    <row r="62" spans="1:9" x14ac:dyDescent="0.2">
      <c r="A62" s="20"/>
      <c r="B62" s="20"/>
      <c r="C62" s="20"/>
      <c r="D62" s="20"/>
      <c r="E62" s="25"/>
      <c r="F62" s="26"/>
      <c r="G62" s="14"/>
      <c r="H62" s="14"/>
      <c r="I62" s="14"/>
    </row>
    <row r="63" spans="1:9" x14ac:dyDescent="0.2">
      <c r="A63" s="20" t="s">
        <v>31</v>
      </c>
      <c r="B63" s="20"/>
      <c r="C63" s="20"/>
      <c r="D63" s="20"/>
      <c r="E63" s="25">
        <f>E65-(E54+E59)</f>
        <v>22618.382851500006</v>
      </c>
      <c r="F63" s="26">
        <f>F65-(F54+F59)</f>
        <v>4.6509817694770845</v>
      </c>
      <c r="G63" s="14"/>
      <c r="H63" s="14"/>
      <c r="I63" s="14"/>
    </row>
    <row r="64" spans="1:9" x14ac:dyDescent="0.2">
      <c r="A64" s="20"/>
      <c r="B64" s="20"/>
      <c r="C64" s="20"/>
      <c r="D64" s="20"/>
      <c r="E64" s="25"/>
      <c r="F64" s="26"/>
      <c r="G64" s="14"/>
      <c r="H64" s="14"/>
      <c r="I64" s="14"/>
    </row>
    <row r="65" spans="1:9" x14ac:dyDescent="0.2">
      <c r="A65" s="27" t="s">
        <v>30</v>
      </c>
      <c r="B65" s="27"/>
      <c r="C65" s="27"/>
      <c r="D65" s="27"/>
      <c r="E65" s="28">
        <v>486314.15844149998</v>
      </c>
      <c r="F65" s="29">
        <v>100</v>
      </c>
      <c r="G65" s="14"/>
      <c r="H65" s="14"/>
      <c r="I65" s="14"/>
    </row>
    <row r="66" spans="1:9" x14ac:dyDescent="0.2">
      <c r="F66" s="15" t="s">
        <v>607</v>
      </c>
    </row>
    <row r="67" spans="1:9" x14ac:dyDescent="0.2">
      <c r="A67" s="14" t="s">
        <v>33</v>
      </c>
    </row>
    <row r="68" spans="1:9" x14ac:dyDescent="0.2">
      <c r="A68" s="14" t="s">
        <v>43</v>
      </c>
    </row>
    <row r="70" spans="1:9" x14ac:dyDescent="0.2">
      <c r="A70" s="14" t="s">
        <v>34</v>
      </c>
    </row>
    <row r="71" spans="1:9" x14ac:dyDescent="0.2">
      <c r="A71" s="14" t="s">
        <v>35</v>
      </c>
    </row>
    <row r="72" spans="1:9" x14ac:dyDescent="0.2">
      <c r="A72" s="14" t="s">
        <v>36</v>
      </c>
      <c r="B72" s="14"/>
      <c r="C72" s="30" t="s">
        <v>38</v>
      </c>
      <c r="D72" s="14" t="s">
        <v>37</v>
      </c>
    </row>
    <row r="73" spans="1:9" x14ac:dyDescent="0.2">
      <c r="A73" s="7" t="s">
        <v>71</v>
      </c>
      <c r="C73" s="31">
        <v>940.99590000000001</v>
      </c>
      <c r="D73" s="31">
        <v>932.68299999999999</v>
      </c>
    </row>
    <row r="74" spans="1:9" x14ac:dyDescent="0.2">
      <c r="A74" s="7" t="s">
        <v>73</v>
      </c>
      <c r="C74" s="31">
        <v>53.238300000000002</v>
      </c>
      <c r="D74" s="31">
        <v>48.249400000000001</v>
      </c>
    </row>
    <row r="75" spans="1:9" x14ac:dyDescent="0.2">
      <c r="A75" s="7" t="s">
        <v>72</v>
      </c>
      <c r="C75" s="31">
        <v>1026.8082999999999</v>
      </c>
      <c r="D75" s="31">
        <v>1022.1405999999999</v>
      </c>
    </row>
    <row r="76" spans="1:9" x14ac:dyDescent="0.2">
      <c r="A76" s="7" t="s">
        <v>74</v>
      </c>
      <c r="C76" s="31">
        <v>60.527299999999997</v>
      </c>
      <c r="D76" s="31">
        <v>55.183799999999998</v>
      </c>
    </row>
    <row r="78" spans="1:9" x14ac:dyDescent="0.2">
      <c r="A78" s="14" t="s">
        <v>40</v>
      </c>
    </row>
    <row r="79" spans="1:9" x14ac:dyDescent="0.2">
      <c r="A79" s="81" t="s">
        <v>58</v>
      </c>
      <c r="B79" s="82"/>
      <c r="C79" s="34" t="s">
        <v>59</v>
      </c>
    </row>
    <row r="80" spans="1:9" x14ac:dyDescent="0.2">
      <c r="A80" s="77" t="s">
        <v>73</v>
      </c>
      <c r="B80" s="78"/>
      <c r="C80" s="35">
        <v>4.25</v>
      </c>
    </row>
    <row r="81" spans="1:4" x14ac:dyDescent="0.2">
      <c r="A81" s="77" t="s">
        <v>74</v>
      </c>
      <c r="B81" s="78"/>
      <c r="C81" s="35">
        <v>4.75</v>
      </c>
    </row>
    <row r="82" spans="1:4" x14ac:dyDescent="0.2">
      <c r="A82" s="7" t="s">
        <v>60</v>
      </c>
    </row>
    <row r="83" spans="1:4" x14ac:dyDescent="0.2">
      <c r="A83" s="7" t="s">
        <v>39</v>
      </c>
    </row>
    <row r="85" spans="1:4" x14ac:dyDescent="0.2">
      <c r="A85" s="14" t="s">
        <v>233</v>
      </c>
      <c r="D85" s="49">
        <v>8.1391390884450299E-2</v>
      </c>
    </row>
    <row r="86" spans="1:4" x14ac:dyDescent="0.2">
      <c r="A86" s="14"/>
      <c r="D86" s="49"/>
    </row>
    <row r="87" spans="1:4" x14ac:dyDescent="0.2">
      <c r="A87" s="86" t="s">
        <v>814</v>
      </c>
      <c r="B87" s="86"/>
      <c r="C87" s="86"/>
      <c r="D87" s="30" t="s">
        <v>41</v>
      </c>
    </row>
    <row r="88" spans="1:4" x14ac:dyDescent="0.2">
      <c r="A88" s="7" t="s">
        <v>815</v>
      </c>
    </row>
    <row r="89" spans="1:4" x14ac:dyDescent="0.2">
      <c r="A89" s="50" t="s">
        <v>816</v>
      </c>
    </row>
    <row r="91" spans="1:4" x14ac:dyDescent="0.2">
      <c r="A91" s="14" t="s">
        <v>793</v>
      </c>
    </row>
    <row r="92" spans="1:4" x14ac:dyDescent="0.2">
      <c r="A92" s="50"/>
    </row>
    <row r="93" spans="1:4" x14ac:dyDescent="0.2">
      <c r="A93" s="51" t="s">
        <v>785</v>
      </c>
    </row>
    <row r="94" spans="1:4" x14ac:dyDescent="0.2">
      <c r="A94" s="52"/>
    </row>
    <row r="95" spans="1:4" x14ac:dyDescent="0.2">
      <c r="A95" s="53"/>
    </row>
    <row r="96" spans="1:4"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1" t="s">
        <v>796</v>
      </c>
    </row>
    <row r="108" spans="1:1" x14ac:dyDescent="0.2">
      <c r="A108" s="53"/>
    </row>
    <row r="109" spans="1:1" x14ac:dyDescent="0.2">
      <c r="A109" s="51" t="s">
        <v>786</v>
      </c>
    </row>
    <row r="110" spans="1:1" x14ac:dyDescent="0.2">
      <c r="A110" s="53"/>
    </row>
    <row r="111" spans="1:1" x14ac:dyDescent="0.2">
      <c r="A111" s="53"/>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sheetData>
  <mergeCells count="5">
    <mergeCell ref="A1:F1"/>
    <mergeCell ref="A79:B79"/>
    <mergeCell ref="A80:B80"/>
    <mergeCell ref="A81:B81"/>
    <mergeCell ref="A87:C87"/>
  </mergeCells>
  <conditionalFormatting sqref="F2:F3 F224:F65538">
    <cfRule type="cellIs" dxfId="31" priority="2" stopIfTrue="1" operator="between">
      <formula>0.009</formula>
      <formula>-0.009</formula>
    </cfRule>
  </conditionalFormatting>
  <conditionalFormatting sqref="F5:F124">
    <cfRule type="cellIs" dxfId="30" priority="1" stopIfTrue="1" operator="between">
      <formula>0.009</formula>
      <formula>-0.009</formula>
    </cfRule>
  </conditionalFormatting>
  <hyperlinks>
    <hyperlink ref="A89" r:id="rId1" tooltip="https://www.franklintempletonindia.com/investor/reports"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59"/>
  <sheetViews>
    <sheetView workbookViewId="0">
      <selection sqref="A1:E1"/>
    </sheetView>
  </sheetViews>
  <sheetFormatPr defaultColWidth="9.140625" defaultRowHeight="11.25" x14ac:dyDescent="0.2"/>
  <cols>
    <col min="1" max="1" width="31.7109375" style="7" bestFit="1" customWidth="1"/>
    <col min="2" max="2" width="33.5703125" style="7" bestFit="1" customWidth="1"/>
    <col min="3" max="3" width="18.85546875" style="7" bestFit="1" customWidth="1"/>
    <col min="4" max="4" width="16.7109375" style="7" customWidth="1"/>
    <col min="5" max="5" width="23.5703125" style="10" customWidth="1"/>
    <col min="6" max="16384" width="9.140625" style="7"/>
  </cols>
  <sheetData>
    <row r="1" spans="1:8" s="1" customFormat="1" ht="13.9" customHeight="1" x14ac:dyDescent="0.2">
      <c r="A1" s="79" t="s">
        <v>23</v>
      </c>
      <c r="B1" s="80"/>
      <c r="C1" s="80"/>
      <c r="D1" s="80"/>
      <c r="E1" s="80"/>
    </row>
    <row r="2" spans="1:8" s="1" customFormat="1" ht="12" x14ac:dyDescent="0.2">
      <c r="E2" s="5"/>
    </row>
    <row r="3" spans="1:8" s="1" customFormat="1" ht="12" x14ac:dyDescent="0.2">
      <c r="A3" s="8" t="s">
        <v>7</v>
      </c>
      <c r="B3" s="2"/>
      <c r="C3" s="3"/>
      <c r="D3" s="3"/>
      <c r="E3" s="4"/>
    </row>
    <row r="4" spans="1:8" s="1" customFormat="1" ht="52.15" customHeight="1" x14ac:dyDescent="0.2">
      <c r="A4" s="6" t="s">
        <v>2</v>
      </c>
      <c r="B4" s="6" t="s">
        <v>0</v>
      </c>
      <c r="C4" s="13" t="s">
        <v>1</v>
      </c>
      <c r="D4" s="54" t="s">
        <v>6</v>
      </c>
      <c r="E4" s="12" t="s">
        <v>3</v>
      </c>
    </row>
    <row r="5" spans="1:8" x14ac:dyDescent="0.2">
      <c r="A5" s="16" t="s">
        <v>352</v>
      </c>
      <c r="B5" s="17"/>
      <c r="C5" s="17"/>
      <c r="D5" s="18"/>
      <c r="E5" s="19"/>
    </row>
    <row r="6" spans="1:8" x14ac:dyDescent="0.2">
      <c r="A6" s="21" t="s">
        <v>760</v>
      </c>
      <c r="B6" s="21" t="s">
        <v>759</v>
      </c>
      <c r="C6" s="24">
        <v>5881075.0959999999</v>
      </c>
      <c r="D6" s="22">
        <v>314120.58289999998</v>
      </c>
      <c r="E6" s="23">
        <v>99.220901598583296</v>
      </c>
    </row>
    <row r="7" spans="1:8" x14ac:dyDescent="0.2">
      <c r="A7" s="20" t="s">
        <v>26</v>
      </c>
      <c r="B7" s="20"/>
      <c r="C7" s="20"/>
      <c r="D7" s="25">
        <f>SUM(D6:D6)</f>
        <v>314120.58289999998</v>
      </c>
      <c r="E7" s="26">
        <f>SUM(E6:E6)</f>
        <v>99.220901598583296</v>
      </c>
      <c r="F7" s="14"/>
      <c r="G7" s="14"/>
      <c r="H7" s="14"/>
    </row>
    <row r="8" spans="1:8" x14ac:dyDescent="0.2">
      <c r="A8" s="21"/>
      <c r="B8" s="21"/>
      <c r="C8" s="21"/>
      <c r="D8" s="22"/>
      <c r="E8" s="23"/>
    </row>
    <row r="9" spans="1:8" x14ac:dyDescent="0.2">
      <c r="A9" s="20" t="s">
        <v>29</v>
      </c>
      <c r="B9" s="20"/>
      <c r="C9" s="20"/>
      <c r="D9" s="25">
        <f>D7</f>
        <v>314120.58289999998</v>
      </c>
      <c r="E9" s="26">
        <f>E7</f>
        <v>99.220901598583296</v>
      </c>
      <c r="F9" s="14"/>
      <c r="G9" s="14"/>
      <c r="H9" s="14"/>
    </row>
    <row r="10" spans="1:8" x14ac:dyDescent="0.2">
      <c r="A10" s="20"/>
      <c r="B10" s="20"/>
      <c r="C10" s="20"/>
      <c r="D10" s="25"/>
      <c r="E10" s="26"/>
      <c r="F10" s="14"/>
      <c r="G10" s="14"/>
      <c r="H10" s="14"/>
    </row>
    <row r="11" spans="1:8" x14ac:dyDescent="0.2">
      <c r="A11" s="20" t="s">
        <v>31</v>
      </c>
      <c r="B11" s="20"/>
      <c r="C11" s="20"/>
      <c r="D11" s="25">
        <f>D13-(D7)</f>
        <v>2466.525097500009</v>
      </c>
      <c r="E11" s="26">
        <f>E13-(E7)</f>
        <v>0.77909840141670372</v>
      </c>
      <c r="F11" s="14"/>
      <c r="G11" s="14"/>
      <c r="H11" s="14"/>
    </row>
    <row r="12" spans="1:8" x14ac:dyDescent="0.2">
      <c r="A12" s="20"/>
      <c r="B12" s="20"/>
      <c r="C12" s="20"/>
      <c r="D12" s="25"/>
      <c r="E12" s="26"/>
      <c r="F12" s="14"/>
      <c r="G12" s="14"/>
      <c r="H12" s="14"/>
    </row>
    <row r="13" spans="1:8" x14ac:dyDescent="0.2">
      <c r="A13" s="27" t="s">
        <v>30</v>
      </c>
      <c r="B13" s="27"/>
      <c r="C13" s="27"/>
      <c r="D13" s="28">
        <v>316587.10799749999</v>
      </c>
      <c r="E13" s="29">
        <v>100</v>
      </c>
      <c r="F13" s="14"/>
      <c r="G13" s="14"/>
      <c r="H13" s="14"/>
    </row>
    <row r="15" spans="1:8" x14ac:dyDescent="0.2">
      <c r="A15" s="14" t="s">
        <v>34</v>
      </c>
    </row>
    <row r="16" spans="1:8" x14ac:dyDescent="0.2">
      <c r="A16" s="14" t="s">
        <v>35</v>
      </c>
    </row>
    <row r="17" spans="1:4" x14ac:dyDescent="0.2">
      <c r="A17" s="14" t="s">
        <v>36</v>
      </c>
      <c r="B17" s="14"/>
      <c r="C17" s="30" t="s">
        <v>38</v>
      </c>
      <c r="D17" s="14" t="s">
        <v>37</v>
      </c>
    </row>
    <row r="18" spans="1:4" x14ac:dyDescent="0.2">
      <c r="A18" s="7" t="s">
        <v>71</v>
      </c>
      <c r="C18" s="31">
        <v>43.5139</v>
      </c>
      <c r="D18" s="31">
        <v>48.271799999999999</v>
      </c>
    </row>
    <row r="19" spans="1:4" x14ac:dyDescent="0.2">
      <c r="A19" s="7" t="s">
        <v>73</v>
      </c>
      <c r="C19" s="31">
        <v>43.5139</v>
      </c>
      <c r="D19" s="31">
        <v>48.271799999999999</v>
      </c>
    </row>
    <row r="20" spans="1:4" x14ac:dyDescent="0.2">
      <c r="A20" s="7" t="s">
        <v>72</v>
      </c>
      <c r="C20" s="31">
        <v>47.952500000000001</v>
      </c>
      <c r="D20" s="31">
        <v>53.4499</v>
      </c>
    </row>
    <row r="21" spans="1:4" x14ac:dyDescent="0.2">
      <c r="A21" s="7" t="s">
        <v>74</v>
      </c>
      <c r="C21" s="31">
        <v>47.952500000000001</v>
      </c>
      <c r="D21" s="31">
        <v>53.4499</v>
      </c>
    </row>
    <row r="23" spans="1:4" x14ac:dyDescent="0.2">
      <c r="A23" s="7" t="s">
        <v>39</v>
      </c>
    </row>
    <row r="25" spans="1:4" x14ac:dyDescent="0.2">
      <c r="A25" s="14" t="s">
        <v>40</v>
      </c>
      <c r="D25" s="30" t="s">
        <v>41</v>
      </c>
    </row>
    <row r="27" spans="1:4" x14ac:dyDescent="0.2">
      <c r="A27" s="14" t="s">
        <v>233</v>
      </c>
      <c r="D27" s="49">
        <v>0</v>
      </c>
    </row>
    <row r="29" spans="1:4" x14ac:dyDescent="0.2">
      <c r="A29" s="14" t="s">
        <v>790</v>
      </c>
    </row>
    <row r="30" spans="1:4" x14ac:dyDescent="0.2">
      <c r="A30" s="50"/>
    </row>
    <row r="31" spans="1:4" x14ac:dyDescent="0.2">
      <c r="A31" s="51" t="s">
        <v>785</v>
      </c>
    </row>
    <row r="32" spans="1:4" x14ac:dyDescent="0.2">
      <c r="A32" s="52"/>
    </row>
    <row r="33" spans="1:1" x14ac:dyDescent="0.2">
      <c r="A33" s="53"/>
    </row>
    <row r="34" spans="1:1" x14ac:dyDescent="0.2">
      <c r="A34" s="53"/>
    </row>
    <row r="35" spans="1:1" x14ac:dyDescent="0.2">
      <c r="A35" s="53"/>
    </row>
    <row r="36" spans="1:1" x14ac:dyDescent="0.2">
      <c r="A36" s="53"/>
    </row>
    <row r="37" spans="1:1" x14ac:dyDescent="0.2">
      <c r="A37" s="53"/>
    </row>
    <row r="38" spans="1:1" x14ac:dyDescent="0.2">
      <c r="A38" s="53"/>
    </row>
    <row r="39" spans="1:1" x14ac:dyDescent="0.2">
      <c r="A39" s="53"/>
    </row>
    <row r="40" spans="1:1" x14ac:dyDescent="0.2">
      <c r="A40" s="53"/>
    </row>
    <row r="41" spans="1:1" x14ac:dyDescent="0.2">
      <c r="A41" s="53"/>
    </row>
    <row r="42" spans="1:1" x14ac:dyDescent="0.2">
      <c r="A42" s="53"/>
    </row>
    <row r="43" spans="1:1" x14ac:dyDescent="0.2">
      <c r="A43" s="53"/>
    </row>
    <row r="44" spans="1:1" x14ac:dyDescent="0.2">
      <c r="A44" s="53"/>
    </row>
    <row r="45" spans="1:1" x14ac:dyDescent="0.2">
      <c r="A45" s="51" t="s">
        <v>804</v>
      </c>
    </row>
    <row r="46" spans="1:1" x14ac:dyDescent="0.2">
      <c r="A46" s="53"/>
    </row>
    <row r="47" spans="1:1" x14ac:dyDescent="0.2">
      <c r="A47" s="51" t="s">
        <v>786</v>
      </c>
    </row>
    <row r="48" spans="1:1" x14ac:dyDescent="0.2">
      <c r="A48" s="53"/>
    </row>
    <row r="49" spans="1:1" x14ac:dyDescent="0.2">
      <c r="A49" s="53"/>
    </row>
    <row r="50" spans="1:1" x14ac:dyDescent="0.2">
      <c r="A50" s="53"/>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sheetData>
  <mergeCells count="1">
    <mergeCell ref="A1:E1"/>
  </mergeCells>
  <conditionalFormatting sqref="E5:E13">
    <cfRule type="cellIs" dxfId="29" priority="1" stopIfTrue="1" operator="between">
      <formula>0.009</formula>
      <formula>-0.009</formula>
    </cfRule>
  </conditionalFormatting>
  <hyperlinks>
    <hyperlink ref="A32"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62"/>
  <sheetViews>
    <sheetView workbookViewId="0">
      <selection sqref="A1:E1"/>
    </sheetView>
  </sheetViews>
  <sheetFormatPr defaultColWidth="9.140625" defaultRowHeight="11.25" x14ac:dyDescent="0.2"/>
  <cols>
    <col min="1" max="1" width="31.7109375" style="7" bestFit="1" customWidth="1"/>
    <col min="2" max="2" width="39.28515625" style="7" bestFit="1" customWidth="1"/>
    <col min="3" max="3" width="18.85546875" style="7" bestFit="1" customWidth="1"/>
    <col min="4" max="4" width="17.42578125" style="7" customWidth="1"/>
    <col min="5" max="5" width="23.5703125" style="10" customWidth="1"/>
    <col min="6" max="16384" width="9.140625" style="7"/>
  </cols>
  <sheetData>
    <row r="1" spans="1:8" s="1" customFormat="1" ht="13.9" customHeight="1" x14ac:dyDescent="0.2">
      <c r="A1" s="79" t="s">
        <v>818</v>
      </c>
      <c r="B1" s="80"/>
      <c r="C1" s="80"/>
      <c r="D1" s="80"/>
      <c r="E1" s="80"/>
    </row>
    <row r="2" spans="1:8" s="1" customFormat="1" ht="12" x14ac:dyDescent="0.2">
      <c r="E2" s="5"/>
    </row>
    <row r="3" spans="1:8" s="1" customFormat="1" ht="12" x14ac:dyDescent="0.2">
      <c r="A3" s="8" t="s">
        <v>7</v>
      </c>
      <c r="B3" s="2"/>
      <c r="C3" s="3"/>
      <c r="D3" s="3"/>
      <c r="E3" s="4"/>
    </row>
    <row r="4" spans="1:8" s="1" customFormat="1" ht="43.15" customHeight="1" x14ac:dyDescent="0.2">
      <c r="A4" s="6" t="s">
        <v>2</v>
      </c>
      <c r="B4" s="6" t="s">
        <v>0</v>
      </c>
      <c r="C4" s="13" t="s">
        <v>1</v>
      </c>
      <c r="D4" s="54" t="s">
        <v>6</v>
      </c>
      <c r="E4" s="12" t="s">
        <v>3</v>
      </c>
    </row>
    <row r="5" spans="1:8" x14ac:dyDescent="0.2">
      <c r="A5" s="16" t="s">
        <v>352</v>
      </c>
      <c r="B5" s="17"/>
      <c r="C5" s="17"/>
      <c r="D5" s="18"/>
      <c r="E5" s="19"/>
    </row>
    <row r="6" spans="1:8" x14ac:dyDescent="0.2">
      <c r="A6" s="21" t="s">
        <v>762</v>
      </c>
      <c r="B6" s="21" t="s">
        <v>761</v>
      </c>
      <c r="C6" s="24">
        <v>71598.391000000003</v>
      </c>
      <c r="D6" s="22">
        <v>1868.7252779999999</v>
      </c>
      <c r="E6" s="23">
        <v>99.172149989226</v>
      </c>
    </row>
    <row r="7" spans="1:8" x14ac:dyDescent="0.2">
      <c r="A7" s="20" t="s">
        <v>26</v>
      </c>
      <c r="B7" s="20"/>
      <c r="C7" s="20"/>
      <c r="D7" s="25">
        <f>SUM(D6:D6)</f>
        <v>1868.7252779999999</v>
      </c>
      <c r="E7" s="26">
        <f>SUM(E6:E6)</f>
        <v>99.172149989226</v>
      </c>
      <c r="F7" s="14"/>
      <c r="G7" s="14"/>
      <c r="H7" s="14"/>
    </row>
    <row r="8" spans="1:8" x14ac:dyDescent="0.2">
      <c r="A8" s="21"/>
      <c r="B8" s="21"/>
      <c r="C8" s="21"/>
      <c r="D8" s="22"/>
      <c r="E8" s="23"/>
    </row>
    <row r="9" spans="1:8" x14ac:dyDescent="0.2">
      <c r="A9" s="20" t="s">
        <v>29</v>
      </c>
      <c r="B9" s="20"/>
      <c r="C9" s="20"/>
      <c r="D9" s="25">
        <f>D7</f>
        <v>1868.7252779999999</v>
      </c>
      <c r="E9" s="26">
        <f>E7</f>
        <v>99.172149989226</v>
      </c>
      <c r="F9" s="14"/>
      <c r="G9" s="14"/>
      <c r="H9" s="14"/>
    </row>
    <row r="10" spans="1:8" x14ac:dyDescent="0.2">
      <c r="A10" s="20"/>
      <c r="B10" s="20"/>
      <c r="C10" s="20"/>
      <c r="D10" s="25"/>
      <c r="E10" s="26"/>
      <c r="F10" s="14"/>
      <c r="G10" s="14"/>
      <c r="H10" s="14"/>
    </row>
    <row r="11" spans="1:8" x14ac:dyDescent="0.2">
      <c r="A11" s="20" t="s">
        <v>31</v>
      </c>
      <c r="B11" s="20"/>
      <c r="C11" s="20"/>
      <c r="D11" s="25">
        <f>D13-(D7)</f>
        <v>15.599381900000026</v>
      </c>
      <c r="E11" s="26">
        <f>E13-(E7)</f>
        <v>0.82785001077400011</v>
      </c>
      <c r="F11" s="14"/>
      <c r="G11" s="14"/>
      <c r="H11" s="14"/>
    </row>
    <row r="12" spans="1:8" x14ac:dyDescent="0.2">
      <c r="A12" s="20"/>
      <c r="B12" s="20"/>
      <c r="C12" s="20"/>
      <c r="D12" s="25"/>
      <c r="E12" s="26"/>
      <c r="F12" s="14"/>
      <c r="G12" s="14"/>
      <c r="H12" s="14"/>
    </row>
    <row r="13" spans="1:8" x14ac:dyDescent="0.2">
      <c r="A13" s="27" t="s">
        <v>30</v>
      </c>
      <c r="B13" s="27"/>
      <c r="C13" s="27"/>
      <c r="D13" s="28">
        <v>1884.3246598999999</v>
      </c>
      <c r="E13" s="29">
        <v>100</v>
      </c>
      <c r="F13" s="14"/>
      <c r="G13" s="14"/>
      <c r="H13" s="14"/>
    </row>
    <row r="15" spans="1:8" x14ac:dyDescent="0.2">
      <c r="A15" s="14" t="s">
        <v>34</v>
      </c>
    </row>
    <row r="16" spans="1:8" x14ac:dyDescent="0.2">
      <c r="A16" s="14" t="s">
        <v>35</v>
      </c>
    </row>
    <row r="17" spans="1:4" x14ac:dyDescent="0.2">
      <c r="A17" s="14" t="s">
        <v>36</v>
      </c>
      <c r="B17" s="14"/>
      <c r="C17" s="30" t="s">
        <v>38</v>
      </c>
      <c r="D17" s="14" t="s">
        <v>37</v>
      </c>
    </row>
    <row r="18" spans="1:4" x14ac:dyDescent="0.2">
      <c r="A18" s="7" t="s">
        <v>71</v>
      </c>
      <c r="C18" s="31">
        <v>8.8742000000000001</v>
      </c>
      <c r="D18" s="31">
        <v>9.5122</v>
      </c>
    </row>
    <row r="19" spans="1:4" x14ac:dyDescent="0.2">
      <c r="A19" s="7" t="s">
        <v>73</v>
      </c>
      <c r="C19" s="31">
        <v>8.8742000000000001</v>
      </c>
      <c r="D19" s="31">
        <v>9.5122</v>
      </c>
    </row>
    <row r="20" spans="1:4" x14ac:dyDescent="0.2">
      <c r="A20" s="7" t="s">
        <v>72</v>
      </c>
      <c r="C20" s="31">
        <v>9.7743000000000002</v>
      </c>
      <c r="D20" s="31">
        <v>10.524699999999999</v>
      </c>
    </row>
    <row r="21" spans="1:4" x14ac:dyDescent="0.2">
      <c r="A21" s="7" t="s">
        <v>74</v>
      </c>
      <c r="C21" s="31">
        <v>9.7743000000000002</v>
      </c>
      <c r="D21" s="31">
        <v>10.524699999999999</v>
      </c>
    </row>
    <row r="23" spans="1:4" x14ac:dyDescent="0.2">
      <c r="A23" s="7" t="s">
        <v>39</v>
      </c>
    </row>
    <row r="25" spans="1:4" x14ac:dyDescent="0.2">
      <c r="A25" s="14" t="s">
        <v>40</v>
      </c>
      <c r="D25" s="30" t="s">
        <v>41</v>
      </c>
    </row>
    <row r="27" spans="1:4" x14ac:dyDescent="0.2">
      <c r="A27" s="14" t="s">
        <v>233</v>
      </c>
      <c r="D27" s="49">
        <v>0</v>
      </c>
    </row>
    <row r="29" spans="1:4" x14ac:dyDescent="0.2">
      <c r="A29" s="14" t="s">
        <v>790</v>
      </c>
    </row>
    <row r="30" spans="1:4" x14ac:dyDescent="0.2">
      <c r="A30" s="50"/>
    </row>
    <row r="31" spans="1:4" x14ac:dyDescent="0.2">
      <c r="A31" s="51" t="s">
        <v>785</v>
      </c>
    </row>
    <row r="32" spans="1:4" x14ac:dyDescent="0.2">
      <c r="A32" s="52"/>
    </row>
    <row r="33" spans="1:1" x14ac:dyDescent="0.2">
      <c r="A33" s="53"/>
    </row>
    <row r="34" spans="1:1" x14ac:dyDescent="0.2">
      <c r="A34" s="53"/>
    </row>
    <row r="35" spans="1:1" x14ac:dyDescent="0.2">
      <c r="A35" s="53"/>
    </row>
    <row r="36" spans="1:1" x14ac:dyDescent="0.2">
      <c r="A36" s="53"/>
    </row>
    <row r="37" spans="1:1" x14ac:dyDescent="0.2">
      <c r="A37" s="53"/>
    </row>
    <row r="38" spans="1:1" x14ac:dyDescent="0.2">
      <c r="A38" s="53"/>
    </row>
    <row r="39" spans="1:1" x14ac:dyDescent="0.2">
      <c r="A39" s="53"/>
    </row>
    <row r="40" spans="1:1" x14ac:dyDescent="0.2">
      <c r="A40" s="53"/>
    </row>
    <row r="41" spans="1:1" x14ac:dyDescent="0.2">
      <c r="A41" s="53"/>
    </row>
    <row r="42" spans="1:1" x14ac:dyDescent="0.2">
      <c r="A42" s="53"/>
    </row>
    <row r="43" spans="1:1" x14ac:dyDescent="0.2">
      <c r="A43" s="53"/>
    </row>
    <row r="44" spans="1:1" x14ac:dyDescent="0.2">
      <c r="A44" s="53"/>
    </row>
    <row r="45" spans="1:1" x14ac:dyDescent="0.2">
      <c r="A45" s="51" t="s">
        <v>805</v>
      </c>
    </row>
    <row r="46" spans="1:1" x14ac:dyDescent="0.2">
      <c r="A46" s="53"/>
    </row>
    <row r="47" spans="1:1" x14ac:dyDescent="0.2">
      <c r="A47" s="51" t="s">
        <v>786</v>
      </c>
    </row>
    <row r="48" spans="1:1" x14ac:dyDescent="0.2">
      <c r="A48" s="53"/>
    </row>
    <row r="49" spans="1:1" x14ac:dyDescent="0.2">
      <c r="A49" s="53"/>
    </row>
    <row r="50" spans="1:1" x14ac:dyDescent="0.2">
      <c r="A50" s="53"/>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row r="61" spans="1:1" x14ac:dyDescent="0.2">
      <c r="A61" s="50"/>
    </row>
    <row r="62" spans="1:1" x14ac:dyDescent="0.2">
      <c r="A62" s="14" t="s">
        <v>806</v>
      </c>
    </row>
  </sheetData>
  <mergeCells count="1">
    <mergeCell ref="A1:E1"/>
  </mergeCells>
  <conditionalFormatting sqref="E5:E13">
    <cfRule type="cellIs" dxfId="2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5"/>
  <sheetViews>
    <sheetView workbookViewId="0">
      <selection sqref="A1:E1"/>
    </sheetView>
  </sheetViews>
  <sheetFormatPr defaultColWidth="9.140625" defaultRowHeight="11.25" x14ac:dyDescent="0.2"/>
  <cols>
    <col min="1" max="1" width="31.7109375" style="7" bestFit="1" customWidth="1"/>
    <col min="2" max="2" width="86.5703125" style="7" customWidth="1"/>
    <col min="3" max="3" width="15.28515625" style="7" bestFit="1" customWidth="1"/>
    <col min="4" max="4" width="17.7109375" style="7" customWidth="1"/>
    <col min="5" max="5" width="21.42578125" style="10" customWidth="1"/>
    <col min="6" max="16384" width="9.140625" style="7"/>
  </cols>
  <sheetData>
    <row r="1" spans="1:8" s="1" customFormat="1" ht="13.9" customHeight="1" x14ac:dyDescent="0.2">
      <c r="A1" s="79" t="s">
        <v>819</v>
      </c>
      <c r="B1" s="80"/>
      <c r="C1" s="80"/>
      <c r="D1" s="80"/>
      <c r="E1" s="80"/>
    </row>
    <row r="2" spans="1:8" s="1" customFormat="1" ht="12" x14ac:dyDescent="0.2">
      <c r="E2" s="5"/>
    </row>
    <row r="3" spans="1:8" s="1" customFormat="1" ht="12" x14ac:dyDescent="0.2">
      <c r="A3" s="8" t="s">
        <v>7</v>
      </c>
      <c r="B3" s="2"/>
      <c r="C3" s="3"/>
      <c r="D3" s="3"/>
      <c r="E3" s="4"/>
    </row>
    <row r="4" spans="1:8" s="1" customFormat="1" ht="51" customHeight="1" x14ac:dyDescent="0.2">
      <c r="A4" s="6" t="s">
        <v>2</v>
      </c>
      <c r="B4" s="6" t="s">
        <v>0</v>
      </c>
      <c r="C4" s="13" t="s">
        <v>1</v>
      </c>
      <c r="D4" s="54" t="s">
        <v>6</v>
      </c>
      <c r="E4" s="12" t="s">
        <v>3</v>
      </c>
    </row>
    <row r="5" spans="1:8" x14ac:dyDescent="0.2">
      <c r="A5" s="16" t="s">
        <v>27</v>
      </c>
      <c r="B5" s="17"/>
      <c r="C5" s="17"/>
      <c r="D5" s="18"/>
      <c r="E5" s="19"/>
    </row>
    <row r="6" spans="1:8" x14ac:dyDescent="0.2">
      <c r="A6" s="21" t="s">
        <v>764</v>
      </c>
      <c r="B6" s="21" t="s">
        <v>763</v>
      </c>
      <c r="C6" s="24">
        <v>226743.682</v>
      </c>
      <c r="D6" s="22">
        <v>1764.7630830000001</v>
      </c>
      <c r="E6" s="23">
        <v>37.462546836148803</v>
      </c>
    </row>
    <row r="7" spans="1:8" x14ac:dyDescent="0.2">
      <c r="A7" s="21" t="s">
        <v>766</v>
      </c>
      <c r="B7" s="21" t="s">
        <v>765</v>
      </c>
      <c r="C7" s="24">
        <v>2233519</v>
      </c>
      <c r="D7" s="22">
        <v>1141.9982649999999</v>
      </c>
      <c r="E7" s="23">
        <v>24.242440190122199</v>
      </c>
    </row>
    <row r="8" spans="1:8" x14ac:dyDescent="0.2">
      <c r="A8" s="21" t="s">
        <v>767</v>
      </c>
      <c r="B8" s="21" t="s">
        <v>1181</v>
      </c>
      <c r="C8" s="24">
        <v>1551226.639</v>
      </c>
      <c r="D8" s="22">
        <v>858.00206879999996</v>
      </c>
      <c r="E8" s="23">
        <v>18.213743815000502</v>
      </c>
    </row>
    <row r="9" spans="1:8" x14ac:dyDescent="0.2">
      <c r="A9" s="21" t="s">
        <v>768</v>
      </c>
      <c r="B9" s="21" t="s">
        <v>1182</v>
      </c>
      <c r="C9" s="24">
        <v>2958274.8429999999</v>
      </c>
      <c r="D9" s="22">
        <v>857.70150009999998</v>
      </c>
      <c r="E9" s="23">
        <v>18.207363316048799</v>
      </c>
    </row>
    <row r="10" spans="1:8" x14ac:dyDescent="0.2">
      <c r="A10" s="21" t="s">
        <v>770</v>
      </c>
      <c r="B10" s="21" t="s">
        <v>769</v>
      </c>
      <c r="C10" s="24">
        <v>1761.98</v>
      </c>
      <c r="D10" s="22">
        <v>48.099002300000002</v>
      </c>
      <c r="E10" s="23">
        <v>1.0210498756425901</v>
      </c>
    </row>
    <row r="11" spans="1:8" x14ac:dyDescent="0.2">
      <c r="A11" s="21" t="s">
        <v>772</v>
      </c>
      <c r="B11" s="21" t="s">
        <v>771</v>
      </c>
      <c r="C11" s="24">
        <v>15574.553</v>
      </c>
      <c r="D11" s="22">
        <v>7.8599629000000002</v>
      </c>
      <c r="E11" s="23">
        <v>0.166851987730322</v>
      </c>
    </row>
    <row r="12" spans="1:8" x14ac:dyDescent="0.2">
      <c r="A12" s="21" t="s">
        <v>774</v>
      </c>
      <c r="B12" s="21" t="s">
        <v>773</v>
      </c>
      <c r="C12" s="24">
        <v>13.571999999999999</v>
      </c>
      <c r="D12" s="22">
        <v>0.46427079999999998</v>
      </c>
      <c r="E12" s="23">
        <v>9.8555816116062001E-3</v>
      </c>
    </row>
    <row r="13" spans="1:8" x14ac:dyDescent="0.2">
      <c r="A13" s="21" t="s">
        <v>776</v>
      </c>
      <c r="B13" s="21" t="s">
        <v>775</v>
      </c>
      <c r="C13" s="24">
        <v>23973.544999999998</v>
      </c>
      <c r="D13" s="22">
        <v>2.3973545E-5</v>
      </c>
      <c r="E13" s="22">
        <v>0</v>
      </c>
    </row>
    <row r="14" spans="1:8" x14ac:dyDescent="0.2">
      <c r="A14" s="20" t="s">
        <v>26</v>
      </c>
      <c r="B14" s="20"/>
      <c r="C14" s="20"/>
      <c r="D14" s="25">
        <f>SUM(D6:D13)</f>
        <v>4678.8881768735455</v>
      </c>
      <c r="E14" s="26">
        <f>SUM(E6:E13)</f>
        <v>99.323851602304813</v>
      </c>
      <c r="F14" s="14"/>
      <c r="G14" s="14"/>
      <c r="H14" s="14"/>
    </row>
    <row r="15" spans="1:8" x14ac:dyDescent="0.2">
      <c r="A15" s="21"/>
      <c r="B15" s="21"/>
      <c r="C15" s="21"/>
      <c r="D15" s="22"/>
      <c r="E15" s="23"/>
    </row>
    <row r="16" spans="1:8" x14ac:dyDescent="0.2">
      <c r="A16" s="20" t="s">
        <v>29</v>
      </c>
      <c r="B16" s="20"/>
      <c r="C16" s="20"/>
      <c r="D16" s="25">
        <f>D14</f>
        <v>4678.8881768735455</v>
      </c>
      <c r="E16" s="26">
        <f>E14</f>
        <v>99.323851602304813</v>
      </c>
      <c r="F16" s="14"/>
      <c r="G16" s="14"/>
      <c r="H16" s="14"/>
    </row>
    <row r="17" spans="1:8" x14ac:dyDescent="0.2">
      <c r="A17" s="20"/>
      <c r="B17" s="20"/>
      <c r="C17" s="20"/>
      <c r="D17" s="25"/>
      <c r="E17" s="26"/>
      <c r="F17" s="14"/>
      <c r="G17" s="14"/>
      <c r="H17" s="14"/>
    </row>
    <row r="18" spans="1:8" x14ac:dyDescent="0.2">
      <c r="A18" s="20" t="s">
        <v>31</v>
      </c>
      <c r="B18" s="20"/>
      <c r="C18" s="20"/>
      <c r="D18" s="25">
        <f>D20-(D14)</f>
        <v>31.851567326454642</v>
      </c>
      <c r="E18" s="26">
        <f>E20-(E14)</f>
        <v>0.67614839769518653</v>
      </c>
      <c r="F18" s="14"/>
      <c r="G18" s="14"/>
      <c r="H18" s="14"/>
    </row>
    <row r="19" spans="1:8" x14ac:dyDescent="0.2">
      <c r="A19" s="20"/>
      <c r="B19" s="20"/>
      <c r="C19" s="20"/>
      <c r="D19" s="25"/>
      <c r="E19" s="26"/>
      <c r="F19" s="14"/>
      <c r="G19" s="14"/>
      <c r="H19" s="14"/>
    </row>
    <row r="20" spans="1:8" x14ac:dyDescent="0.2">
      <c r="A20" s="27" t="s">
        <v>30</v>
      </c>
      <c r="B20" s="27"/>
      <c r="C20" s="27"/>
      <c r="D20" s="28">
        <v>4710.7397442000001</v>
      </c>
      <c r="E20" s="29">
        <v>100</v>
      </c>
      <c r="F20" s="14"/>
      <c r="G20" s="14"/>
      <c r="H20" s="14"/>
    </row>
    <row r="21" spans="1:8" x14ac:dyDescent="0.2">
      <c r="D21" s="10"/>
      <c r="E21" s="15"/>
    </row>
    <row r="22" spans="1:8" x14ac:dyDescent="0.2">
      <c r="A22" s="14" t="s">
        <v>43</v>
      </c>
    </row>
    <row r="23" spans="1:8" ht="15" x14ac:dyDescent="0.25">
      <c r="A23" s="83" t="s">
        <v>820</v>
      </c>
      <c r="B23" s="84"/>
      <c r="C23" s="84"/>
      <c r="D23" s="84"/>
      <c r="E23" s="84"/>
    </row>
    <row r="25" spans="1:8" x14ac:dyDescent="0.2">
      <c r="A25" s="14" t="s">
        <v>34</v>
      </c>
    </row>
    <row r="26" spans="1:8" x14ac:dyDescent="0.2">
      <c r="A26" s="14" t="s">
        <v>35</v>
      </c>
    </row>
    <row r="27" spans="1:8" x14ac:dyDescent="0.2">
      <c r="A27" s="14" t="s">
        <v>36</v>
      </c>
      <c r="B27" s="14"/>
      <c r="C27" s="30" t="s">
        <v>38</v>
      </c>
      <c r="D27" s="14" t="s">
        <v>37</v>
      </c>
    </row>
    <row r="28" spans="1:8" x14ac:dyDescent="0.2">
      <c r="A28" s="7" t="s">
        <v>71</v>
      </c>
      <c r="C28" s="31">
        <v>14.778</v>
      </c>
      <c r="D28" s="31">
        <v>15.3133</v>
      </c>
    </row>
    <row r="29" spans="1:8" x14ac:dyDescent="0.2">
      <c r="A29" s="7" t="s">
        <v>73</v>
      </c>
      <c r="C29" s="31">
        <v>14.778</v>
      </c>
      <c r="D29" s="31">
        <v>15.3133</v>
      </c>
    </row>
    <row r="30" spans="1:8" x14ac:dyDescent="0.2">
      <c r="A30" s="7" t="s">
        <v>72</v>
      </c>
      <c r="C30" s="31">
        <v>16.257899999999999</v>
      </c>
      <c r="D30" s="31">
        <v>16.9268</v>
      </c>
    </row>
    <row r="31" spans="1:8" x14ac:dyDescent="0.2">
      <c r="A31" s="7" t="s">
        <v>74</v>
      </c>
      <c r="C31" s="31">
        <v>16.257899999999999</v>
      </c>
      <c r="D31" s="31">
        <v>16.9268</v>
      </c>
    </row>
    <row r="33" spans="1:4" x14ac:dyDescent="0.2">
      <c r="A33" s="7" t="s">
        <v>39</v>
      </c>
    </row>
    <row r="35" spans="1:4" x14ac:dyDescent="0.2">
      <c r="A35" s="14" t="s">
        <v>40</v>
      </c>
      <c r="D35" s="30" t="s">
        <v>41</v>
      </c>
    </row>
    <row r="37" spans="1:4" x14ac:dyDescent="0.2">
      <c r="A37" s="14" t="s">
        <v>233</v>
      </c>
      <c r="D37" s="49">
        <v>0.404589828897224</v>
      </c>
    </row>
    <row r="39" spans="1:4" x14ac:dyDescent="0.2">
      <c r="A39" s="14" t="s">
        <v>814</v>
      </c>
      <c r="D39" s="30" t="s">
        <v>41</v>
      </c>
    </row>
    <row r="40" spans="1:4" x14ac:dyDescent="0.2">
      <c r="A40" s="7" t="s">
        <v>815</v>
      </c>
    </row>
    <row r="41" spans="1:4" x14ac:dyDescent="0.2">
      <c r="A41" s="50" t="s">
        <v>816</v>
      </c>
    </row>
    <row r="43" spans="1:4" x14ac:dyDescent="0.2">
      <c r="A43" s="14" t="s">
        <v>793</v>
      </c>
    </row>
    <row r="44" spans="1:4" x14ac:dyDescent="0.2">
      <c r="A44" s="14"/>
    </row>
    <row r="45" spans="1:4" x14ac:dyDescent="0.2">
      <c r="A45" s="51" t="s">
        <v>785</v>
      </c>
    </row>
    <row r="46" spans="1:4" x14ac:dyDescent="0.2">
      <c r="A46" s="52"/>
    </row>
    <row r="47" spans="1:4" x14ac:dyDescent="0.2">
      <c r="A47" s="53"/>
    </row>
    <row r="48" spans="1:4" x14ac:dyDescent="0.2">
      <c r="A48" s="53"/>
    </row>
    <row r="49" spans="1:5" x14ac:dyDescent="0.2">
      <c r="A49" s="53"/>
    </row>
    <row r="50" spans="1:5" x14ac:dyDescent="0.2">
      <c r="A50" s="53"/>
    </row>
    <row r="51" spans="1:5" x14ac:dyDescent="0.2">
      <c r="A51" s="53"/>
    </row>
    <row r="52" spans="1:5" x14ac:dyDescent="0.2">
      <c r="A52" s="53"/>
    </row>
    <row r="53" spans="1:5" x14ac:dyDescent="0.2">
      <c r="A53" s="53"/>
    </row>
    <row r="54" spans="1:5" x14ac:dyDescent="0.2">
      <c r="A54" s="53"/>
    </row>
    <row r="55" spans="1:5" x14ac:dyDescent="0.2">
      <c r="A55" s="53"/>
    </row>
    <row r="56" spans="1:5" x14ac:dyDescent="0.2">
      <c r="A56" s="53"/>
    </row>
    <row r="57" spans="1:5" x14ac:dyDescent="0.2">
      <c r="A57" s="53"/>
    </row>
    <row r="58" spans="1:5" x14ac:dyDescent="0.2">
      <c r="A58" s="53"/>
    </row>
    <row r="59" spans="1:5" x14ac:dyDescent="0.2">
      <c r="A59" s="87" t="s">
        <v>807</v>
      </c>
      <c r="B59" s="87"/>
      <c r="C59" s="87"/>
      <c r="D59" s="87"/>
      <c r="E59" s="87"/>
    </row>
    <row r="60" spans="1:5" x14ac:dyDescent="0.2">
      <c r="A60" s="53"/>
    </row>
    <row r="61" spans="1:5" x14ac:dyDescent="0.2">
      <c r="A61" s="51" t="s">
        <v>786</v>
      </c>
    </row>
    <row r="62" spans="1:5" x14ac:dyDescent="0.2">
      <c r="A62" s="53"/>
    </row>
    <row r="63" spans="1:5" x14ac:dyDescent="0.2">
      <c r="A63" s="53"/>
    </row>
    <row r="64" spans="1:5" x14ac:dyDescent="0.2">
      <c r="A64" s="53"/>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3"/>
    </row>
    <row r="75" spans="1:1" x14ac:dyDescent="0.2">
      <c r="A75" s="14" t="s">
        <v>808</v>
      </c>
    </row>
  </sheetData>
  <mergeCells count="3">
    <mergeCell ref="A59:E59"/>
    <mergeCell ref="A23:E23"/>
    <mergeCell ref="A1:E1"/>
  </mergeCells>
  <conditionalFormatting sqref="E5:E12 E14:E21">
    <cfRule type="cellIs" dxfId="27" priority="1" stopIfTrue="1" operator="between">
      <formula>0.009</formula>
      <formula>-0.009</formula>
    </cfRule>
  </conditionalFormatting>
  <hyperlinks>
    <hyperlink ref="A41" r:id="rId1" tooltip="https://www.franklintempletonindia.com/investor/reports"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25"/>
  <sheetViews>
    <sheetView workbookViewId="0">
      <selection sqref="A1:G1"/>
    </sheetView>
  </sheetViews>
  <sheetFormatPr defaultColWidth="9.28515625" defaultRowHeight="11.25" x14ac:dyDescent="0.2"/>
  <cols>
    <col min="1" max="1" width="31.7109375" style="7" bestFit="1" customWidth="1"/>
    <col min="2" max="2" width="49" style="7" bestFit="1" customWidth="1"/>
    <col min="3" max="3" width="24.7109375" style="7" bestFit="1" customWidth="1"/>
    <col min="4" max="4" width="15.5703125" style="7" bestFit="1" customWidth="1"/>
    <col min="5" max="5" width="23.28515625" style="10" customWidth="1"/>
    <col min="6" max="6" width="13.5703125" style="11" bestFit="1" customWidth="1"/>
    <col min="7" max="7" width="12.28515625" style="10" customWidth="1"/>
    <col min="8" max="16384" width="9.28515625" style="7"/>
  </cols>
  <sheetData>
    <row r="1" spans="1:7" s="1" customFormat="1" ht="15" customHeight="1" x14ac:dyDescent="0.2">
      <c r="A1" s="79" t="s">
        <v>907</v>
      </c>
      <c r="B1" s="80"/>
      <c r="C1" s="80"/>
      <c r="D1" s="80"/>
      <c r="E1" s="80"/>
      <c r="F1" s="80"/>
      <c r="G1" s="80"/>
    </row>
    <row r="2" spans="1:7" s="1" customFormat="1" ht="12" x14ac:dyDescent="0.2">
      <c r="E2" s="5"/>
      <c r="F2" s="9"/>
      <c r="G2" s="10"/>
    </row>
    <row r="3" spans="1:7" s="1" customFormat="1" ht="12" x14ac:dyDescent="0.2">
      <c r="A3" s="8" t="s">
        <v>7</v>
      </c>
      <c r="B3" s="2"/>
      <c r="C3" s="3"/>
      <c r="D3" s="3"/>
      <c r="E3" s="4"/>
      <c r="F3" s="9"/>
      <c r="G3" s="10"/>
    </row>
    <row r="4" spans="1:7" s="1" customFormat="1" ht="39.75" customHeight="1" x14ac:dyDescent="0.2">
      <c r="A4" s="6" t="s">
        <v>2</v>
      </c>
      <c r="B4" s="6" t="s">
        <v>0</v>
      </c>
      <c r="C4" s="13" t="s">
        <v>32</v>
      </c>
      <c r="D4" s="13" t="s">
        <v>1</v>
      </c>
      <c r="E4" s="54" t="s">
        <v>6</v>
      </c>
      <c r="F4" s="12" t="s">
        <v>3</v>
      </c>
      <c r="G4" s="12" t="s">
        <v>5</v>
      </c>
    </row>
    <row r="5" spans="1:7" x14ac:dyDescent="0.2">
      <c r="A5" s="16" t="s">
        <v>44</v>
      </c>
      <c r="B5" s="17"/>
      <c r="C5" s="17"/>
      <c r="D5" s="17"/>
      <c r="E5" s="18"/>
      <c r="F5" s="19"/>
      <c r="G5" s="18"/>
    </row>
    <row r="6" spans="1:7" x14ac:dyDescent="0.2">
      <c r="A6" s="20" t="s">
        <v>45</v>
      </c>
      <c r="B6" s="21"/>
      <c r="C6" s="21"/>
      <c r="D6" s="21"/>
      <c r="E6" s="22"/>
      <c r="F6" s="23"/>
      <c r="G6" s="22"/>
    </row>
    <row r="7" spans="1:7" x14ac:dyDescent="0.2">
      <c r="A7" s="21" t="s">
        <v>908</v>
      </c>
      <c r="B7" s="21" t="s">
        <v>909</v>
      </c>
      <c r="C7" s="21" t="s">
        <v>46</v>
      </c>
      <c r="D7" s="24">
        <v>1000</v>
      </c>
      <c r="E7" s="22">
        <v>4903.7349999999997</v>
      </c>
      <c r="F7" s="23">
        <v>3.97518808606999</v>
      </c>
      <c r="G7" s="22">
        <v>7.0250000000000004</v>
      </c>
    </row>
    <row r="8" spans="1:7" x14ac:dyDescent="0.2">
      <c r="A8" s="21" t="s">
        <v>48</v>
      </c>
      <c r="B8" s="21" t="s">
        <v>47</v>
      </c>
      <c r="C8" s="21" t="s">
        <v>49</v>
      </c>
      <c r="D8" s="24">
        <v>1000</v>
      </c>
      <c r="E8" s="22">
        <v>4903.2700000000004</v>
      </c>
      <c r="F8" s="23">
        <v>3.9748111361613998</v>
      </c>
      <c r="G8" s="22">
        <v>6.9911000000000003</v>
      </c>
    </row>
    <row r="9" spans="1:7" x14ac:dyDescent="0.2">
      <c r="A9" s="21" t="s">
        <v>910</v>
      </c>
      <c r="B9" s="21" t="s">
        <v>911</v>
      </c>
      <c r="C9" s="21" t="s">
        <v>50</v>
      </c>
      <c r="D9" s="24">
        <v>1000</v>
      </c>
      <c r="E9" s="22">
        <v>4821.2049999999999</v>
      </c>
      <c r="F9" s="23">
        <v>3.9082855571316699</v>
      </c>
      <c r="G9" s="22">
        <v>7.2</v>
      </c>
    </row>
    <row r="10" spans="1:7" x14ac:dyDescent="0.2">
      <c r="A10" s="21" t="s">
        <v>912</v>
      </c>
      <c r="B10" s="21" t="s">
        <v>913</v>
      </c>
      <c r="C10" s="21" t="s">
        <v>50</v>
      </c>
      <c r="D10" s="24">
        <v>1000</v>
      </c>
      <c r="E10" s="22">
        <v>4812.9650000000001</v>
      </c>
      <c r="F10" s="23">
        <v>3.9016058426223799</v>
      </c>
      <c r="G10" s="22">
        <v>7.2000999999999999</v>
      </c>
    </row>
    <row r="11" spans="1:7" x14ac:dyDescent="0.2">
      <c r="A11" s="21" t="s">
        <v>914</v>
      </c>
      <c r="B11" s="21" t="s">
        <v>915</v>
      </c>
      <c r="C11" s="21" t="s">
        <v>49</v>
      </c>
      <c r="D11" s="24">
        <v>1000</v>
      </c>
      <c r="E11" s="22">
        <v>4760.3549999999996</v>
      </c>
      <c r="F11" s="23">
        <v>3.8589578110284699</v>
      </c>
      <c r="G11" s="22">
        <v>7.35</v>
      </c>
    </row>
    <row r="12" spans="1:7" x14ac:dyDescent="0.2">
      <c r="A12" s="21" t="s">
        <v>52</v>
      </c>
      <c r="B12" s="21" t="s">
        <v>51</v>
      </c>
      <c r="C12" s="21" t="s">
        <v>53</v>
      </c>
      <c r="D12" s="24">
        <v>1000</v>
      </c>
      <c r="E12" s="22">
        <v>4750.76</v>
      </c>
      <c r="F12" s="23">
        <v>3.8511796725919898</v>
      </c>
      <c r="G12" s="22">
        <v>7.3650000000000002</v>
      </c>
    </row>
    <row r="13" spans="1:7" x14ac:dyDescent="0.2">
      <c r="A13" s="21" t="s">
        <v>916</v>
      </c>
      <c r="B13" s="21" t="s">
        <v>917</v>
      </c>
      <c r="C13" s="21" t="s">
        <v>50</v>
      </c>
      <c r="D13" s="24">
        <v>1000</v>
      </c>
      <c r="E13" s="22">
        <v>4743.49</v>
      </c>
      <c r="F13" s="23">
        <v>3.84528628369848</v>
      </c>
      <c r="G13" s="22">
        <v>7.23</v>
      </c>
    </row>
    <row r="14" spans="1:7" x14ac:dyDescent="0.2">
      <c r="A14" s="21" t="s">
        <v>918</v>
      </c>
      <c r="B14" s="21" t="s">
        <v>919</v>
      </c>
      <c r="C14" s="21" t="s">
        <v>50</v>
      </c>
      <c r="D14" s="24">
        <v>1000</v>
      </c>
      <c r="E14" s="22">
        <v>4736.3</v>
      </c>
      <c r="F14" s="23">
        <v>3.83945774640214</v>
      </c>
      <c r="G14" s="22">
        <v>7.31</v>
      </c>
    </row>
    <row r="15" spans="1:7" x14ac:dyDescent="0.2">
      <c r="A15" s="21" t="s">
        <v>920</v>
      </c>
      <c r="B15" s="21" t="s">
        <v>921</v>
      </c>
      <c r="C15" s="21" t="s">
        <v>49</v>
      </c>
      <c r="D15" s="24">
        <v>1000</v>
      </c>
      <c r="E15" s="22">
        <v>4729.4750000000004</v>
      </c>
      <c r="F15" s="23">
        <v>3.8339250945179302</v>
      </c>
      <c r="G15" s="22">
        <v>7.3</v>
      </c>
    </row>
    <row r="16" spans="1:7" x14ac:dyDescent="0.2">
      <c r="A16" s="21" t="s">
        <v>922</v>
      </c>
      <c r="B16" s="21" t="s">
        <v>923</v>
      </c>
      <c r="C16" s="21" t="s">
        <v>53</v>
      </c>
      <c r="D16" s="24">
        <v>1000</v>
      </c>
      <c r="E16" s="22">
        <v>4728.4750000000004</v>
      </c>
      <c r="F16" s="23">
        <v>3.8331144495532099</v>
      </c>
      <c r="G16" s="22">
        <v>7.3029999999999999</v>
      </c>
    </row>
    <row r="17" spans="1:9" x14ac:dyDescent="0.2">
      <c r="A17" s="21" t="s">
        <v>924</v>
      </c>
      <c r="B17" s="21" t="s">
        <v>925</v>
      </c>
      <c r="C17" s="21" t="s">
        <v>53</v>
      </c>
      <c r="D17" s="24">
        <v>1000</v>
      </c>
      <c r="E17" s="22">
        <v>4724.1149999999998</v>
      </c>
      <c r="F17" s="23">
        <v>3.8295800375070299</v>
      </c>
      <c r="G17" s="22">
        <v>7.2751000000000001</v>
      </c>
    </row>
    <row r="18" spans="1:9" x14ac:dyDescent="0.2">
      <c r="A18" s="21" t="s">
        <v>926</v>
      </c>
      <c r="B18" s="21" t="s">
        <v>927</v>
      </c>
      <c r="C18" s="21" t="s">
        <v>49</v>
      </c>
      <c r="D18" s="24">
        <v>500</v>
      </c>
      <c r="E18" s="22">
        <v>2464.0050000000001</v>
      </c>
      <c r="F18" s="23">
        <v>1.9974332462942801</v>
      </c>
      <c r="G18" s="22">
        <v>6.9249999999999998</v>
      </c>
    </row>
    <row r="19" spans="1:9" x14ac:dyDescent="0.2">
      <c r="A19" s="20" t="s">
        <v>26</v>
      </c>
      <c r="B19" s="20"/>
      <c r="C19" s="20"/>
      <c r="D19" s="20"/>
      <c r="E19" s="25">
        <f>SUM(E6:E18)</f>
        <v>55078.149999999994</v>
      </c>
      <c r="F19" s="26">
        <f>SUM(F6:F18)</f>
        <v>44.648824963578967</v>
      </c>
      <c r="G19" s="25"/>
      <c r="H19" s="14"/>
      <c r="I19" s="14"/>
    </row>
    <row r="20" spans="1:9" x14ac:dyDescent="0.2">
      <c r="A20" s="21"/>
      <c r="B20" s="21"/>
      <c r="C20" s="21"/>
      <c r="D20" s="21"/>
      <c r="E20" s="22"/>
      <c r="F20" s="23"/>
      <c r="G20" s="22"/>
    </row>
    <row r="21" spans="1:9" x14ac:dyDescent="0.2">
      <c r="A21" s="20" t="s">
        <v>54</v>
      </c>
      <c r="B21" s="21"/>
      <c r="C21" s="21"/>
      <c r="D21" s="21"/>
      <c r="E21" s="22"/>
      <c r="F21" s="23"/>
      <c r="G21" s="22"/>
    </row>
    <row r="22" spans="1:9" x14ac:dyDescent="0.2">
      <c r="A22" s="21" t="s">
        <v>56</v>
      </c>
      <c r="B22" s="21" t="s">
        <v>55</v>
      </c>
      <c r="C22" s="21" t="s">
        <v>50</v>
      </c>
      <c r="D22" s="24">
        <v>1000</v>
      </c>
      <c r="E22" s="22">
        <v>4890.47</v>
      </c>
      <c r="F22" s="23">
        <v>3.9644348806129801</v>
      </c>
      <c r="G22" s="22">
        <v>8.2573000000000008</v>
      </c>
    </row>
    <row r="23" spans="1:9" x14ac:dyDescent="0.2">
      <c r="A23" s="21" t="s">
        <v>928</v>
      </c>
      <c r="B23" s="21" t="s">
        <v>929</v>
      </c>
      <c r="C23" s="21" t="s">
        <v>53</v>
      </c>
      <c r="D23" s="24">
        <v>1000</v>
      </c>
      <c r="E23" s="22">
        <v>4885.88</v>
      </c>
      <c r="F23" s="23">
        <v>3.9607140202249198</v>
      </c>
      <c r="G23" s="22">
        <v>7.1045999999999996</v>
      </c>
    </row>
    <row r="24" spans="1:9" x14ac:dyDescent="0.2">
      <c r="A24" s="21" t="s">
        <v>930</v>
      </c>
      <c r="B24" s="21" t="s">
        <v>931</v>
      </c>
      <c r="C24" s="21" t="s">
        <v>50</v>
      </c>
      <c r="D24" s="24">
        <v>1000</v>
      </c>
      <c r="E24" s="22">
        <v>4821.625</v>
      </c>
      <c r="F24" s="23">
        <v>3.9086260280168501</v>
      </c>
      <c r="G24" s="22">
        <v>7.5016999999999996</v>
      </c>
    </row>
    <row r="25" spans="1:9" x14ac:dyDescent="0.2">
      <c r="A25" s="21" t="s">
        <v>932</v>
      </c>
      <c r="B25" s="21" t="s">
        <v>933</v>
      </c>
      <c r="C25" s="21" t="s">
        <v>49</v>
      </c>
      <c r="D25" s="24">
        <v>1000</v>
      </c>
      <c r="E25" s="22">
        <v>4730.33</v>
      </c>
      <c r="F25" s="23">
        <v>3.8346181959627601</v>
      </c>
      <c r="G25" s="22">
        <v>7.6501000000000001</v>
      </c>
    </row>
    <row r="26" spans="1:9" x14ac:dyDescent="0.2">
      <c r="A26" s="21" t="s">
        <v>934</v>
      </c>
      <c r="B26" s="21" t="s">
        <v>935</v>
      </c>
      <c r="C26" s="21" t="s">
        <v>46</v>
      </c>
      <c r="D26" s="24">
        <v>1000</v>
      </c>
      <c r="E26" s="22">
        <v>4715.37</v>
      </c>
      <c r="F26" s="23">
        <v>3.8224909472905599</v>
      </c>
      <c r="G26" s="22">
        <v>7.6501000000000001</v>
      </c>
    </row>
    <row r="27" spans="1:9" x14ac:dyDescent="0.2">
      <c r="A27" s="21" t="s">
        <v>936</v>
      </c>
      <c r="B27" s="21" t="s">
        <v>937</v>
      </c>
      <c r="C27" s="21" t="s">
        <v>50</v>
      </c>
      <c r="D27" s="24">
        <v>500</v>
      </c>
      <c r="E27" s="22">
        <v>2480.2199999999998</v>
      </c>
      <c r="F27" s="23">
        <v>2.0105778543972099</v>
      </c>
      <c r="G27" s="22">
        <v>7.0998000000000001</v>
      </c>
    </row>
    <row r="28" spans="1:9" x14ac:dyDescent="0.2">
      <c r="A28" s="21" t="s">
        <v>938</v>
      </c>
      <c r="B28" s="21" t="s">
        <v>939</v>
      </c>
      <c r="C28" s="21" t="s">
        <v>50</v>
      </c>
      <c r="D28" s="24">
        <v>500</v>
      </c>
      <c r="E28" s="22">
        <v>2476.395</v>
      </c>
      <c r="F28" s="23">
        <v>2.0074771374071601</v>
      </c>
      <c r="G28" s="22">
        <v>7.1003999999999996</v>
      </c>
    </row>
    <row r="29" spans="1:9" x14ac:dyDescent="0.2">
      <c r="A29" s="21" t="s">
        <v>940</v>
      </c>
      <c r="B29" s="21" t="s">
        <v>941</v>
      </c>
      <c r="C29" s="21" t="s">
        <v>50</v>
      </c>
      <c r="D29" s="24">
        <v>500</v>
      </c>
      <c r="E29" s="22">
        <v>2472.7600000000002</v>
      </c>
      <c r="F29" s="23">
        <v>2.0045304429603998</v>
      </c>
      <c r="G29" s="22">
        <v>7.1801000000000004</v>
      </c>
    </row>
    <row r="30" spans="1:9" x14ac:dyDescent="0.2">
      <c r="A30" s="21" t="s">
        <v>942</v>
      </c>
      <c r="B30" s="21" t="s">
        <v>943</v>
      </c>
      <c r="C30" s="21" t="s">
        <v>46</v>
      </c>
      <c r="D30" s="24">
        <v>500</v>
      </c>
      <c r="E30" s="22">
        <v>2435.4450000000002</v>
      </c>
      <c r="F30" s="23">
        <v>1.9742812261018901</v>
      </c>
      <c r="G30" s="22">
        <v>7.74</v>
      </c>
    </row>
    <row r="31" spans="1:9" x14ac:dyDescent="0.2">
      <c r="A31" s="20" t="s">
        <v>26</v>
      </c>
      <c r="B31" s="20"/>
      <c r="C31" s="20"/>
      <c r="D31" s="20"/>
      <c r="E31" s="25">
        <f>SUM(E21:E30)</f>
        <v>33908.495000000003</v>
      </c>
      <c r="F31" s="26">
        <f>SUM(F21:F30)</f>
        <v>27.487750732974728</v>
      </c>
      <c r="G31" s="25"/>
      <c r="H31" s="14"/>
      <c r="I31" s="14"/>
    </row>
    <row r="32" spans="1:9" x14ac:dyDescent="0.2">
      <c r="A32" s="21"/>
      <c r="B32" s="21"/>
      <c r="C32" s="21"/>
      <c r="D32" s="21"/>
      <c r="E32" s="22"/>
      <c r="F32" s="23"/>
      <c r="G32" s="22"/>
    </row>
    <row r="33" spans="1:9" x14ac:dyDescent="0.2">
      <c r="A33" s="20" t="s">
        <v>867</v>
      </c>
      <c r="B33" s="21"/>
      <c r="C33" s="21"/>
      <c r="D33" s="21"/>
      <c r="E33" s="22"/>
      <c r="F33" s="23"/>
      <c r="G33" s="22"/>
    </row>
    <row r="34" spans="1:9" x14ac:dyDescent="0.2">
      <c r="A34" s="21" t="s">
        <v>944</v>
      </c>
      <c r="B34" s="21" t="s">
        <v>945</v>
      </c>
      <c r="C34" s="21" t="s">
        <v>64</v>
      </c>
      <c r="D34" s="24">
        <v>20000000</v>
      </c>
      <c r="E34" s="22">
        <v>19487.98</v>
      </c>
      <c r="F34" s="23">
        <v>15.797832859559101</v>
      </c>
      <c r="G34" s="22">
        <v>6.8498999999999999</v>
      </c>
    </row>
    <row r="35" spans="1:9" x14ac:dyDescent="0.2">
      <c r="A35" s="21" t="s">
        <v>946</v>
      </c>
      <c r="B35" s="21" t="s">
        <v>947</v>
      </c>
      <c r="C35" s="21" t="s">
        <v>64</v>
      </c>
      <c r="D35" s="24">
        <v>1500000</v>
      </c>
      <c r="E35" s="22">
        <v>1490.7375</v>
      </c>
      <c r="F35" s="23">
        <v>1.2084588480939</v>
      </c>
      <c r="G35" s="22">
        <v>6.4797000000000002</v>
      </c>
    </row>
    <row r="36" spans="1:9" x14ac:dyDescent="0.2">
      <c r="A36" s="20" t="s">
        <v>26</v>
      </c>
      <c r="B36" s="20"/>
      <c r="C36" s="20"/>
      <c r="D36" s="20"/>
      <c r="E36" s="25">
        <f>SUM(E33:E35)</f>
        <v>20978.717499999999</v>
      </c>
      <c r="F36" s="26">
        <f>SUM(F33:F35)</f>
        <v>17.006291707653002</v>
      </c>
      <c r="G36" s="25"/>
      <c r="H36" s="14"/>
      <c r="I36" s="14"/>
    </row>
    <row r="37" spans="1:9" x14ac:dyDescent="0.2">
      <c r="A37" s="21"/>
      <c r="B37" s="21"/>
      <c r="C37" s="21"/>
      <c r="D37" s="21"/>
      <c r="E37" s="22"/>
      <c r="F37" s="23"/>
      <c r="G37" s="22"/>
    </row>
    <row r="38" spans="1:9" x14ac:dyDescent="0.2">
      <c r="A38" s="20" t="s">
        <v>29</v>
      </c>
      <c r="B38" s="20"/>
      <c r="C38" s="20"/>
      <c r="D38" s="20"/>
      <c r="E38" s="25">
        <f>E19+E31+E36</f>
        <v>109965.36249999999</v>
      </c>
      <c r="F38" s="26">
        <f>F19+F31+F36</f>
        <v>89.142867404206697</v>
      </c>
      <c r="G38" s="25"/>
      <c r="H38" s="14"/>
      <c r="I38" s="14"/>
    </row>
    <row r="39" spans="1:9" x14ac:dyDescent="0.2">
      <c r="A39" s="20"/>
      <c r="B39" s="20"/>
      <c r="C39" s="20"/>
      <c r="D39" s="20"/>
      <c r="E39" s="25"/>
      <c r="F39" s="26"/>
      <c r="G39" s="25"/>
      <c r="H39" s="14"/>
      <c r="I39" s="14"/>
    </row>
    <row r="40" spans="1:9" x14ac:dyDescent="0.2">
      <c r="A40" s="20" t="s">
        <v>31</v>
      </c>
      <c r="B40" s="20"/>
      <c r="C40" s="20"/>
      <c r="D40" s="20"/>
      <c r="E40" s="25">
        <f>E42-(E19+E31+E36)</f>
        <v>13393.203027600015</v>
      </c>
      <c r="F40" s="26">
        <f>F42-(F19+F31+F36)</f>
        <v>10.857132595793303</v>
      </c>
      <c r="G40" s="25"/>
      <c r="H40" s="14"/>
      <c r="I40" s="14"/>
    </row>
    <row r="41" spans="1:9" x14ac:dyDescent="0.2">
      <c r="A41" s="20"/>
      <c r="B41" s="20"/>
      <c r="C41" s="20"/>
      <c r="D41" s="20"/>
      <c r="E41" s="25"/>
      <c r="F41" s="26"/>
      <c r="G41" s="25"/>
      <c r="H41" s="14"/>
      <c r="I41" s="14"/>
    </row>
    <row r="42" spans="1:9" x14ac:dyDescent="0.2">
      <c r="A42" s="27" t="s">
        <v>30</v>
      </c>
      <c r="B42" s="27"/>
      <c r="C42" s="27"/>
      <c r="D42" s="27"/>
      <c r="E42" s="28">
        <v>123358.5655276</v>
      </c>
      <c r="F42" s="29">
        <v>100</v>
      </c>
      <c r="G42" s="28"/>
      <c r="H42" s="14"/>
      <c r="I42" s="14"/>
    </row>
    <row r="44" spans="1:9" x14ac:dyDescent="0.2">
      <c r="A44" s="14" t="s">
        <v>57</v>
      </c>
    </row>
    <row r="45" spans="1:9" x14ac:dyDescent="0.2">
      <c r="A45" s="14" t="s">
        <v>33</v>
      </c>
    </row>
    <row r="47" spans="1:9" x14ac:dyDescent="0.2">
      <c r="A47" s="14" t="s">
        <v>34</v>
      </c>
    </row>
    <row r="48" spans="1:9" x14ac:dyDescent="0.2">
      <c r="A48" s="14" t="s">
        <v>35</v>
      </c>
    </row>
    <row r="49" spans="1:4" x14ac:dyDescent="0.2">
      <c r="A49" s="14" t="s">
        <v>36</v>
      </c>
      <c r="B49" s="14"/>
      <c r="C49" s="30" t="s">
        <v>38</v>
      </c>
      <c r="D49" s="14" t="s">
        <v>37</v>
      </c>
    </row>
    <row r="50" spans="1:4" x14ac:dyDescent="0.2">
      <c r="A50" s="7" t="s">
        <v>948</v>
      </c>
      <c r="C50" s="31">
        <v>41.519399999999997</v>
      </c>
      <c r="D50" s="31">
        <v>43.052599999999998</v>
      </c>
    </row>
    <row r="51" spans="1:4" x14ac:dyDescent="0.2">
      <c r="A51" s="7" t="s">
        <v>949</v>
      </c>
      <c r="C51" s="31">
        <v>10.0457</v>
      </c>
      <c r="D51" s="31">
        <v>10.045500000000001</v>
      </c>
    </row>
    <row r="52" spans="1:4" x14ac:dyDescent="0.2">
      <c r="A52" s="7" t="s">
        <v>950</v>
      </c>
      <c r="C52" s="31">
        <v>10.1716</v>
      </c>
      <c r="D52" s="31">
        <v>10.2881</v>
      </c>
    </row>
    <row r="53" spans="1:4" x14ac:dyDescent="0.2">
      <c r="A53" s="7" t="s">
        <v>951</v>
      </c>
      <c r="C53" s="31">
        <v>10.440200000000001</v>
      </c>
      <c r="D53" s="31">
        <v>10.610900000000001</v>
      </c>
    </row>
    <row r="54" spans="1:4" x14ac:dyDescent="0.2">
      <c r="A54" s="7" t="s">
        <v>952</v>
      </c>
      <c r="C54" s="31">
        <v>42.724499999999999</v>
      </c>
      <c r="D54" s="31">
        <v>44.3431</v>
      </c>
    </row>
    <row r="55" spans="1:4" x14ac:dyDescent="0.2">
      <c r="A55" s="7" t="s">
        <v>953</v>
      </c>
      <c r="C55" s="31">
        <v>10.0571</v>
      </c>
      <c r="D55" s="31">
        <v>10.056900000000001</v>
      </c>
    </row>
    <row r="56" spans="1:4" x14ac:dyDescent="0.2">
      <c r="A56" s="7" t="s">
        <v>954</v>
      </c>
      <c r="C56" s="31">
        <v>10.5678</v>
      </c>
      <c r="D56" s="31">
        <v>10.708500000000001</v>
      </c>
    </row>
    <row r="57" spans="1:4" x14ac:dyDescent="0.2">
      <c r="A57" s="7" t="s">
        <v>955</v>
      </c>
      <c r="C57" s="31">
        <v>10.890700000000001</v>
      </c>
      <c r="D57" s="31">
        <v>11.087899999999999</v>
      </c>
    </row>
    <row r="59" spans="1:4" x14ac:dyDescent="0.2">
      <c r="A59" s="14" t="s">
        <v>40</v>
      </c>
    </row>
    <row r="60" spans="1:4" x14ac:dyDescent="0.2">
      <c r="A60" s="81" t="s">
        <v>58</v>
      </c>
      <c r="B60" s="82"/>
      <c r="C60" s="34" t="s">
        <v>59</v>
      </c>
    </row>
    <row r="61" spans="1:4" x14ac:dyDescent="0.2">
      <c r="A61" s="77" t="s">
        <v>949</v>
      </c>
      <c r="B61" s="78"/>
      <c r="C61" s="35">
        <v>0.36461591999999998</v>
      </c>
    </row>
    <row r="62" spans="1:4" x14ac:dyDescent="0.2">
      <c r="A62" s="77" t="s">
        <v>950</v>
      </c>
      <c r="B62" s="78"/>
      <c r="C62" s="35">
        <v>0.255</v>
      </c>
    </row>
    <row r="63" spans="1:4" x14ac:dyDescent="0.2">
      <c r="A63" s="77" t="s">
        <v>951</v>
      </c>
      <c r="B63" s="78"/>
      <c r="C63" s="35">
        <v>0.21</v>
      </c>
    </row>
    <row r="64" spans="1:4" x14ac:dyDescent="0.2">
      <c r="A64" s="77" t="s">
        <v>953</v>
      </c>
      <c r="B64" s="78"/>
      <c r="C64" s="35">
        <v>0.37398958999999998</v>
      </c>
    </row>
    <row r="65" spans="1:5" x14ac:dyDescent="0.2">
      <c r="A65" s="77" t="s">
        <v>954</v>
      </c>
      <c r="B65" s="78"/>
      <c r="C65" s="35">
        <v>0.255</v>
      </c>
    </row>
    <row r="66" spans="1:5" x14ac:dyDescent="0.2">
      <c r="A66" s="77" t="s">
        <v>955</v>
      </c>
      <c r="B66" s="78"/>
      <c r="C66" s="35">
        <v>0.21</v>
      </c>
    </row>
    <row r="67" spans="1:5" x14ac:dyDescent="0.2">
      <c r="A67" s="7" t="s">
        <v>60</v>
      </c>
    </row>
    <row r="68" spans="1:5" x14ac:dyDescent="0.2">
      <c r="A68" s="7" t="s">
        <v>39</v>
      </c>
    </row>
    <row r="70" spans="1:5" x14ac:dyDescent="0.2">
      <c r="A70" s="14" t="s">
        <v>893</v>
      </c>
      <c r="D70" s="32">
        <v>0.450057062818567</v>
      </c>
      <c r="E70" s="10" t="s">
        <v>42</v>
      </c>
    </row>
    <row r="72" spans="1:5" x14ac:dyDescent="0.2">
      <c r="A72" s="14" t="s">
        <v>814</v>
      </c>
      <c r="D72" s="30" t="s">
        <v>41</v>
      </c>
    </row>
    <row r="74" spans="1:5" x14ac:dyDescent="0.2">
      <c r="A74" s="14" t="s">
        <v>894</v>
      </c>
    </row>
    <row r="75" spans="1:5" x14ac:dyDescent="0.2">
      <c r="A75" s="51"/>
    </row>
    <row r="76" spans="1:5" x14ac:dyDescent="0.2">
      <c r="A76" s="51" t="s">
        <v>785</v>
      </c>
    </row>
    <row r="77" spans="1:5" x14ac:dyDescent="0.2">
      <c r="A77" s="53"/>
    </row>
    <row r="78" spans="1:5" x14ac:dyDescent="0.2">
      <c r="A78" s="53"/>
    </row>
    <row r="79" spans="1:5" x14ac:dyDescent="0.2">
      <c r="A79" s="53"/>
    </row>
    <row r="80" spans="1:5"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1" t="s">
        <v>956</v>
      </c>
    </row>
    <row r="91" spans="1:1" x14ac:dyDescent="0.2">
      <c r="A91" s="53"/>
    </row>
    <row r="92" spans="1:1" x14ac:dyDescent="0.2">
      <c r="A92" s="51" t="s">
        <v>1172</v>
      </c>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14" t="s">
        <v>957</v>
      </c>
    </row>
    <row r="108" spans="1:1" x14ac:dyDescent="0.2">
      <c r="A108" s="51" t="s">
        <v>1173</v>
      </c>
    </row>
    <row r="122" spans="1:1" x14ac:dyDescent="0.2">
      <c r="A122" s="14" t="s">
        <v>1184</v>
      </c>
    </row>
    <row r="124" spans="1:1" x14ac:dyDescent="0.2">
      <c r="A124" s="53"/>
    </row>
    <row r="125" spans="1:1" x14ac:dyDescent="0.2">
      <c r="A125" s="52"/>
    </row>
  </sheetData>
  <mergeCells count="8">
    <mergeCell ref="A65:B65"/>
    <mergeCell ref="A66:B66"/>
    <mergeCell ref="A1:G1"/>
    <mergeCell ref="A60:B60"/>
    <mergeCell ref="A61:B61"/>
    <mergeCell ref="A62:B62"/>
    <mergeCell ref="A63:B63"/>
    <mergeCell ref="A64:B64"/>
  </mergeCells>
  <conditionalFormatting sqref="F2:F3 F5:F65534">
    <cfRule type="cellIs" dxfId="76" priority="1" stopIfTrue="1" operator="between">
      <formula>0.009</formula>
      <formula>-0.009</formula>
    </cfRule>
  </conditionalFormatting>
  <hyperlinks>
    <hyperlink ref="A75" r:id="rId1" tooltip="https://www.franklintempletonindia.com/downloadsServlet/pdf/product-labels-jg9o5k7l" display="https://www.franklintempletonindia.com/downloadsServlet/pdf/product-labels-jg9o5k7l" xr:uid="{00000000-0004-0000-0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80"/>
  <sheetViews>
    <sheetView showGridLines="0" workbookViewId="0">
      <selection sqref="A1:E1"/>
    </sheetView>
  </sheetViews>
  <sheetFormatPr defaultColWidth="9.140625" defaultRowHeight="11.25" x14ac:dyDescent="0.2"/>
  <cols>
    <col min="1" max="1" width="31.7109375" style="7" bestFit="1" customWidth="1"/>
    <col min="2" max="2" width="76.5703125" style="7" customWidth="1"/>
    <col min="3" max="3" width="24.7109375" style="7" bestFit="1" customWidth="1"/>
    <col min="4" max="4" width="21.5703125" style="7" customWidth="1"/>
    <col min="5" max="5" width="14.85546875" style="10" customWidth="1"/>
    <col min="6" max="16384" width="9.140625" style="7"/>
  </cols>
  <sheetData>
    <row r="1" spans="1:8" s="1" customFormat="1" ht="15" customHeight="1" x14ac:dyDescent="0.2">
      <c r="A1" s="79" t="s">
        <v>821</v>
      </c>
      <c r="B1" s="80"/>
      <c r="C1" s="80"/>
      <c r="D1" s="80"/>
      <c r="E1" s="80"/>
    </row>
    <row r="2" spans="1:8" s="1" customFormat="1" ht="12" x14ac:dyDescent="0.2">
      <c r="E2" s="5"/>
    </row>
    <row r="3" spans="1:8" s="1" customFormat="1" ht="12" x14ac:dyDescent="0.2">
      <c r="A3" s="8" t="s">
        <v>7</v>
      </c>
      <c r="B3" s="2"/>
      <c r="C3" s="3"/>
      <c r="D3" s="3"/>
      <c r="E3" s="4"/>
    </row>
    <row r="4" spans="1:8" s="1" customFormat="1" ht="45" customHeight="1" x14ac:dyDescent="0.2">
      <c r="A4" s="6" t="s">
        <v>2</v>
      </c>
      <c r="B4" s="6" t="s">
        <v>0</v>
      </c>
      <c r="C4" s="13" t="s">
        <v>1</v>
      </c>
      <c r="D4" s="54" t="s">
        <v>6</v>
      </c>
      <c r="E4" s="12" t="s">
        <v>3</v>
      </c>
    </row>
    <row r="5" spans="1:8" x14ac:dyDescent="0.2">
      <c r="A5" s="16" t="s">
        <v>27</v>
      </c>
      <c r="B5" s="57"/>
      <c r="C5" s="17"/>
      <c r="D5" s="18"/>
      <c r="E5" s="19"/>
    </row>
    <row r="6" spans="1:8" x14ac:dyDescent="0.2">
      <c r="A6" s="21" t="s">
        <v>778</v>
      </c>
      <c r="B6" s="57" t="s">
        <v>777</v>
      </c>
      <c r="C6" s="24">
        <v>5456030.0099999998</v>
      </c>
      <c r="D6" s="22">
        <v>61755.783409999996</v>
      </c>
      <c r="E6" s="23">
        <v>54.505451035133099</v>
      </c>
    </row>
    <row r="7" spans="1:8" x14ac:dyDescent="0.2">
      <c r="A7" s="21" t="s">
        <v>767</v>
      </c>
      <c r="B7" s="57" t="s">
        <v>1181</v>
      </c>
      <c r="C7" s="24">
        <v>45265806.899999999</v>
      </c>
      <c r="D7" s="22">
        <v>25037.060990000002</v>
      </c>
      <c r="E7" s="23">
        <v>22.097627566216101</v>
      </c>
    </row>
    <row r="8" spans="1:8" x14ac:dyDescent="0.2">
      <c r="A8" s="21" t="s">
        <v>768</v>
      </c>
      <c r="B8" s="57" t="s">
        <v>1182</v>
      </c>
      <c r="C8" s="24">
        <v>86176696.419</v>
      </c>
      <c r="D8" s="22">
        <v>24985.468120000001</v>
      </c>
      <c r="E8" s="23">
        <v>22.052091869083402</v>
      </c>
    </row>
    <row r="9" spans="1:8" ht="22.5" x14ac:dyDescent="0.2">
      <c r="A9" s="21" t="s">
        <v>770</v>
      </c>
      <c r="B9" s="57" t="s">
        <v>769</v>
      </c>
      <c r="C9" s="24">
        <v>43692.728999999999</v>
      </c>
      <c r="D9" s="22">
        <v>1192.7358260000001</v>
      </c>
      <c r="E9" s="23">
        <v>1.0527047115617201</v>
      </c>
    </row>
    <row r="10" spans="1:8" ht="22.5" x14ac:dyDescent="0.2">
      <c r="A10" s="21" t="s">
        <v>772</v>
      </c>
      <c r="B10" s="57" t="s">
        <v>771</v>
      </c>
      <c r="C10" s="24">
        <v>840905.36399999994</v>
      </c>
      <c r="D10" s="22">
        <v>424.3771873</v>
      </c>
      <c r="E10" s="23">
        <v>0.37455390775695602</v>
      </c>
    </row>
    <row r="11" spans="1:8" ht="22.5" x14ac:dyDescent="0.2">
      <c r="A11" s="21" t="s">
        <v>780</v>
      </c>
      <c r="B11" s="57" t="s">
        <v>779</v>
      </c>
      <c r="C11" s="24">
        <v>871928.53599999996</v>
      </c>
      <c r="D11" s="22">
        <v>3.7955049000000001</v>
      </c>
      <c r="E11" s="23">
        <v>3.3499001236386001E-3</v>
      </c>
    </row>
    <row r="12" spans="1:8" ht="22.5" x14ac:dyDescent="0.2">
      <c r="A12" s="21" t="s">
        <v>782</v>
      </c>
      <c r="B12" s="57" t="s">
        <v>781</v>
      </c>
      <c r="C12" s="24">
        <v>1483902.88</v>
      </c>
      <c r="D12" s="22">
        <v>1.48390288E-3</v>
      </c>
      <c r="E12" s="22">
        <v>0</v>
      </c>
    </row>
    <row r="13" spans="1:8" ht="22.5" x14ac:dyDescent="0.2">
      <c r="A13" s="21" t="s">
        <v>776</v>
      </c>
      <c r="B13" s="57" t="s">
        <v>775</v>
      </c>
      <c r="C13" s="24">
        <v>1370528.45</v>
      </c>
      <c r="D13" s="22">
        <v>1.3705284499999999E-3</v>
      </c>
      <c r="E13" s="22">
        <v>0</v>
      </c>
    </row>
    <row r="14" spans="1:8" x14ac:dyDescent="0.2">
      <c r="A14" s="20" t="s">
        <v>26</v>
      </c>
      <c r="B14" s="20"/>
      <c r="C14" s="20"/>
      <c r="D14" s="25">
        <f>SUM(D6:D13)</f>
        <v>113399.22389263133</v>
      </c>
      <c r="E14" s="26">
        <f>SUM(E6:E13)</f>
        <v>100.08577898987491</v>
      </c>
      <c r="F14" s="14"/>
      <c r="G14" s="14"/>
      <c r="H14" s="14"/>
    </row>
    <row r="15" spans="1:8" x14ac:dyDescent="0.2">
      <c r="A15" s="21"/>
      <c r="B15" s="21"/>
      <c r="C15" s="21"/>
      <c r="D15" s="22"/>
      <c r="E15" s="23"/>
    </row>
    <row r="16" spans="1:8" x14ac:dyDescent="0.2">
      <c r="A16" s="20" t="s">
        <v>29</v>
      </c>
      <c r="B16" s="20"/>
      <c r="C16" s="20"/>
      <c r="D16" s="25">
        <f>D14</f>
        <v>113399.22389263133</v>
      </c>
      <c r="E16" s="26">
        <f>E14</f>
        <v>100.08577898987491</v>
      </c>
      <c r="F16" s="14"/>
      <c r="G16" s="14"/>
      <c r="H16" s="14"/>
    </row>
    <row r="17" spans="1:8" x14ac:dyDescent="0.2">
      <c r="A17" s="20"/>
      <c r="B17" s="20"/>
      <c r="C17" s="20"/>
      <c r="D17" s="25"/>
      <c r="E17" s="26"/>
      <c r="F17" s="14"/>
      <c r="G17" s="14"/>
      <c r="H17" s="14"/>
    </row>
    <row r="18" spans="1:8" x14ac:dyDescent="0.2">
      <c r="A18" s="20" t="s">
        <v>31</v>
      </c>
      <c r="B18" s="20"/>
      <c r="C18" s="20"/>
      <c r="D18" s="25">
        <f>D20-(D14)</f>
        <v>-97.192192731323303</v>
      </c>
      <c r="E18" s="26">
        <f>E20-(E14)</f>
        <v>-8.5778989874910394E-2</v>
      </c>
      <c r="F18" s="14"/>
      <c r="G18" s="14"/>
      <c r="H18" s="14"/>
    </row>
    <row r="19" spans="1:8" x14ac:dyDescent="0.2">
      <c r="A19" s="20"/>
      <c r="B19" s="20"/>
      <c r="C19" s="20"/>
      <c r="D19" s="25"/>
      <c r="E19" s="26"/>
      <c r="F19" s="14"/>
      <c r="G19" s="14"/>
      <c r="H19" s="14"/>
    </row>
    <row r="20" spans="1:8" x14ac:dyDescent="0.2">
      <c r="A20" s="27" t="s">
        <v>30</v>
      </c>
      <c r="B20" s="27"/>
      <c r="C20" s="27"/>
      <c r="D20" s="28">
        <v>113302.03169990001</v>
      </c>
      <c r="E20" s="29">
        <v>100</v>
      </c>
      <c r="F20" s="14"/>
      <c r="G20" s="14"/>
      <c r="H20" s="14"/>
    </row>
    <row r="21" spans="1:8" x14ac:dyDescent="0.2">
      <c r="D21" s="10"/>
      <c r="E21" s="15" t="s">
        <v>607</v>
      </c>
    </row>
    <row r="22" spans="1:8" x14ac:dyDescent="0.2">
      <c r="A22" s="14" t="s">
        <v>43</v>
      </c>
    </row>
    <row r="23" spans="1:8" ht="15" x14ac:dyDescent="0.25">
      <c r="A23" s="83" t="s">
        <v>820</v>
      </c>
      <c r="B23" s="84"/>
      <c r="C23" s="84"/>
      <c r="D23" s="84"/>
      <c r="E23" s="84"/>
    </row>
    <row r="24" spans="1:8" ht="9" customHeight="1" x14ac:dyDescent="0.25">
      <c r="A24" s="58"/>
      <c r="B24" s="59"/>
      <c r="C24" s="59"/>
      <c r="D24" s="59"/>
      <c r="E24" s="59"/>
    </row>
    <row r="25" spans="1:8" x14ac:dyDescent="0.2">
      <c r="A25" s="14" t="s">
        <v>34</v>
      </c>
    </row>
    <row r="26" spans="1:8" x14ac:dyDescent="0.2">
      <c r="A26" s="14" t="s">
        <v>35</v>
      </c>
    </row>
    <row r="27" spans="1:8" x14ac:dyDescent="0.2">
      <c r="A27" s="14" t="s">
        <v>36</v>
      </c>
      <c r="B27" s="14"/>
      <c r="C27" s="30" t="s">
        <v>38</v>
      </c>
      <c r="D27" s="14" t="s">
        <v>37</v>
      </c>
    </row>
    <row r="28" spans="1:8" x14ac:dyDescent="0.2">
      <c r="A28" s="7" t="s">
        <v>71</v>
      </c>
      <c r="C28" s="31">
        <v>117.5971</v>
      </c>
      <c r="D28" s="31">
        <v>119.2402</v>
      </c>
    </row>
    <row r="29" spans="1:8" x14ac:dyDescent="0.2">
      <c r="A29" s="7" t="s">
        <v>73</v>
      </c>
      <c r="C29" s="31">
        <v>37.832299999999996</v>
      </c>
      <c r="D29" s="31">
        <v>36.854700000000001</v>
      </c>
    </row>
    <row r="30" spans="1:8" x14ac:dyDescent="0.2">
      <c r="A30" s="7" t="s">
        <v>72</v>
      </c>
      <c r="C30" s="31">
        <v>129.76079999999999</v>
      </c>
      <c r="D30" s="31">
        <v>132.19220000000001</v>
      </c>
    </row>
    <row r="31" spans="1:8" x14ac:dyDescent="0.2">
      <c r="A31" s="7" t="s">
        <v>74</v>
      </c>
      <c r="C31" s="31">
        <v>43.880499999999998</v>
      </c>
      <c r="D31" s="31">
        <v>42.878700000000002</v>
      </c>
    </row>
    <row r="33" spans="1:4" x14ac:dyDescent="0.2">
      <c r="A33" s="14" t="s">
        <v>40</v>
      </c>
    </row>
    <row r="34" spans="1:4" x14ac:dyDescent="0.2">
      <c r="A34" s="81" t="s">
        <v>58</v>
      </c>
      <c r="B34" s="82"/>
      <c r="C34" s="34" t="s">
        <v>59</v>
      </c>
    </row>
    <row r="35" spans="1:4" x14ac:dyDescent="0.2">
      <c r="A35" s="77" t="s">
        <v>73</v>
      </c>
      <c r="B35" s="78"/>
      <c r="C35" s="35">
        <v>1.45</v>
      </c>
    </row>
    <row r="36" spans="1:4" x14ac:dyDescent="0.2">
      <c r="A36" s="77" t="s">
        <v>74</v>
      </c>
      <c r="B36" s="78"/>
      <c r="C36" s="35">
        <v>1.75</v>
      </c>
    </row>
    <row r="37" spans="1:4" x14ac:dyDescent="0.2">
      <c r="A37" s="7" t="s">
        <v>60</v>
      </c>
    </row>
    <row r="38" spans="1:4" x14ac:dyDescent="0.2">
      <c r="A38" s="7" t="s">
        <v>39</v>
      </c>
    </row>
    <row r="40" spans="1:4" x14ac:dyDescent="0.2">
      <c r="A40" s="14" t="s">
        <v>233</v>
      </c>
      <c r="D40" s="49">
        <v>0.16685207133711799</v>
      </c>
    </row>
    <row r="42" spans="1:4" x14ac:dyDescent="0.2">
      <c r="A42" s="86" t="s">
        <v>814</v>
      </c>
      <c r="B42" s="86"/>
      <c r="C42" s="86"/>
      <c r="D42" s="30" t="s">
        <v>41</v>
      </c>
    </row>
    <row r="43" spans="1:4" x14ac:dyDescent="0.2">
      <c r="A43" s="7" t="s">
        <v>815</v>
      </c>
    </row>
    <row r="44" spans="1:4" x14ac:dyDescent="0.2">
      <c r="A44" s="50" t="s">
        <v>816</v>
      </c>
    </row>
    <row r="46" spans="1:4" x14ac:dyDescent="0.2">
      <c r="A46" s="14" t="s">
        <v>793</v>
      </c>
    </row>
    <row r="47" spans="1:4" x14ac:dyDescent="0.2">
      <c r="A47" s="50"/>
    </row>
    <row r="48" spans="1:4" x14ac:dyDescent="0.2">
      <c r="A48" s="51" t="s">
        <v>785</v>
      </c>
    </row>
    <row r="49" spans="1:1" x14ac:dyDescent="0.2">
      <c r="A49" s="52"/>
    </row>
    <row r="50" spans="1:1" x14ac:dyDescent="0.2">
      <c r="A50" s="53"/>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row r="60" spans="1:1" x14ac:dyDescent="0.2">
      <c r="A60" s="53"/>
    </row>
    <row r="61" spans="1:1" x14ac:dyDescent="0.2">
      <c r="A61" s="53"/>
    </row>
    <row r="62" spans="1:1" x14ac:dyDescent="0.2">
      <c r="A62" s="51" t="s">
        <v>809</v>
      </c>
    </row>
    <row r="63" spans="1:1" x14ac:dyDescent="0.2">
      <c r="A63" s="53"/>
    </row>
    <row r="64" spans="1:1" x14ac:dyDescent="0.2">
      <c r="A64" s="51" t="s">
        <v>786</v>
      </c>
    </row>
    <row r="65" spans="1:5" x14ac:dyDescent="0.2">
      <c r="A65" s="53"/>
    </row>
    <row r="66" spans="1:5" x14ac:dyDescent="0.2">
      <c r="A66" s="53"/>
    </row>
    <row r="67" spans="1:5" x14ac:dyDescent="0.2">
      <c r="A67" s="53"/>
    </row>
    <row r="68" spans="1:5" x14ac:dyDescent="0.2">
      <c r="A68" s="53"/>
    </row>
    <row r="69" spans="1:5" x14ac:dyDescent="0.2">
      <c r="A69" s="53"/>
    </row>
    <row r="70" spans="1:5" x14ac:dyDescent="0.2">
      <c r="A70" s="53"/>
    </row>
    <row r="71" spans="1:5" x14ac:dyDescent="0.2">
      <c r="A71" s="53"/>
    </row>
    <row r="72" spans="1:5" x14ac:dyDescent="0.2">
      <c r="A72" s="53"/>
    </row>
    <row r="73" spans="1:5" x14ac:dyDescent="0.2">
      <c r="A73" s="53"/>
    </row>
    <row r="74" spans="1:5" x14ac:dyDescent="0.2">
      <c r="A74" s="53"/>
    </row>
    <row r="75" spans="1:5" x14ac:dyDescent="0.2">
      <c r="A75" s="53"/>
    </row>
    <row r="76" spans="1:5" x14ac:dyDescent="0.2">
      <c r="A76" s="53"/>
    </row>
    <row r="77" spans="1:5" x14ac:dyDescent="0.2">
      <c r="A77" s="53"/>
    </row>
    <row r="78" spans="1:5" x14ac:dyDescent="0.2">
      <c r="A78" s="88" t="s">
        <v>810</v>
      </c>
      <c r="B78" s="88"/>
      <c r="C78" s="88"/>
      <c r="D78" s="88"/>
      <c r="E78" s="88"/>
    </row>
    <row r="80" spans="1:5" x14ac:dyDescent="0.2">
      <c r="A80" s="86"/>
      <c r="B80" s="86"/>
      <c r="C80" s="86"/>
      <c r="D80" s="86"/>
      <c r="E80" s="86"/>
    </row>
  </sheetData>
  <mergeCells count="8">
    <mergeCell ref="A1:E1"/>
    <mergeCell ref="A23:E23"/>
    <mergeCell ref="A80:E80"/>
    <mergeCell ref="A34:B34"/>
    <mergeCell ref="A35:B35"/>
    <mergeCell ref="A36:B36"/>
    <mergeCell ref="A78:E78"/>
    <mergeCell ref="A42:C42"/>
  </mergeCells>
  <conditionalFormatting sqref="E5:E11">
    <cfRule type="cellIs" dxfId="26" priority="2" stopIfTrue="1" operator="between">
      <formula>0.009</formula>
      <formula>-0.009</formula>
    </cfRule>
  </conditionalFormatting>
  <conditionalFormatting sqref="E14:E21">
    <cfRule type="cellIs" dxfId="25" priority="1" stopIfTrue="1" operator="between">
      <formula>0.009</formula>
      <formula>-0.009</formula>
    </cfRule>
  </conditionalFormatting>
  <hyperlinks>
    <hyperlink ref="A44" r:id="rId1" tooltip="https://www.franklintempletonindia.com/investor/reports"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118"/>
  <sheetViews>
    <sheetView zoomScaleNormal="100" zoomScaleSheetLayoutView="106" workbookViewId="0">
      <selection sqref="A1:G1"/>
    </sheetView>
  </sheetViews>
  <sheetFormatPr defaultColWidth="9.28515625" defaultRowHeight="11.25" x14ac:dyDescent="0.2"/>
  <cols>
    <col min="1" max="1" width="38.7109375" style="7" bestFit="1" customWidth="1"/>
    <col min="2" max="2" width="60" style="7" customWidth="1"/>
    <col min="3" max="3" width="15.28515625" style="7" bestFit="1" customWidth="1"/>
    <col min="4" max="4" width="14.7109375" style="7" bestFit="1" customWidth="1"/>
    <col min="5" max="5" width="23.28515625" style="10" customWidth="1"/>
    <col min="6" max="6" width="13.5703125" style="11" bestFit="1" customWidth="1"/>
    <col min="7" max="7" width="12.28515625" style="10" customWidth="1"/>
    <col min="8" max="8" width="9.28515625" style="7"/>
    <col min="9" max="13" width="9.28515625" style="7" customWidth="1"/>
    <col min="14" max="16384" width="9.28515625" style="7"/>
  </cols>
  <sheetData>
    <row r="1" spans="1:9" s="1" customFormat="1" ht="15" customHeight="1" x14ac:dyDescent="0.2">
      <c r="A1" s="79" t="s">
        <v>1080</v>
      </c>
      <c r="B1" s="80"/>
      <c r="C1" s="80"/>
      <c r="D1" s="80"/>
      <c r="E1" s="80"/>
      <c r="F1" s="80"/>
      <c r="G1" s="80"/>
    </row>
    <row r="2" spans="1:9" s="1" customFormat="1" ht="12" x14ac:dyDescent="0.2">
      <c r="A2" s="33" t="s">
        <v>1069</v>
      </c>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1081</v>
      </c>
      <c r="D4" s="13" t="s">
        <v>1</v>
      </c>
      <c r="E4" s="54" t="s">
        <v>6</v>
      </c>
      <c r="F4" s="12" t="s">
        <v>3</v>
      </c>
      <c r="G4" s="12" t="s">
        <v>5</v>
      </c>
    </row>
    <row r="5" spans="1:9" x14ac:dyDescent="0.2">
      <c r="A5" s="16" t="s">
        <v>24</v>
      </c>
      <c r="B5" s="17"/>
      <c r="C5" s="17"/>
      <c r="D5" s="17"/>
      <c r="E5" s="18"/>
      <c r="F5" s="19"/>
      <c r="G5" s="18"/>
    </row>
    <row r="6" spans="1:9" x14ac:dyDescent="0.2">
      <c r="A6" s="20" t="s">
        <v>1082</v>
      </c>
      <c r="B6" s="21"/>
      <c r="C6" s="21"/>
      <c r="D6" s="21"/>
      <c r="E6" s="22"/>
      <c r="F6" s="23"/>
      <c r="G6" s="22"/>
    </row>
    <row r="7" spans="1:9" x14ac:dyDescent="0.2">
      <c r="A7" s="21" t="s">
        <v>1083</v>
      </c>
      <c r="B7" s="21" t="s">
        <v>1084</v>
      </c>
      <c r="C7" s="21" t="s">
        <v>1085</v>
      </c>
      <c r="D7" s="24">
        <v>600</v>
      </c>
      <c r="E7" s="22">
        <v>0</v>
      </c>
      <c r="F7" s="22">
        <v>0</v>
      </c>
      <c r="G7" s="22">
        <v>0</v>
      </c>
    </row>
    <row r="8" spans="1:9" x14ac:dyDescent="0.2">
      <c r="A8" s="21" t="s">
        <v>1086</v>
      </c>
      <c r="B8" s="21" t="s">
        <v>1087</v>
      </c>
      <c r="C8" s="21" t="s">
        <v>1085</v>
      </c>
      <c r="D8" s="24">
        <v>250</v>
      </c>
      <c r="E8" s="22">
        <v>0</v>
      </c>
      <c r="F8" s="22">
        <v>0</v>
      </c>
      <c r="G8" s="22">
        <v>0</v>
      </c>
    </row>
    <row r="9" spans="1:9" x14ac:dyDescent="0.2">
      <c r="A9" s="21" t="s">
        <v>1088</v>
      </c>
      <c r="B9" s="21" t="s">
        <v>1089</v>
      </c>
      <c r="C9" s="21" t="s">
        <v>1085</v>
      </c>
      <c r="D9" s="24">
        <v>250</v>
      </c>
      <c r="E9" s="22">
        <v>0</v>
      </c>
      <c r="F9" s="22">
        <v>0</v>
      </c>
      <c r="G9" s="22">
        <v>0</v>
      </c>
    </row>
    <row r="10" spans="1:9" x14ac:dyDescent="0.2">
      <c r="A10" s="20" t="s">
        <v>26</v>
      </c>
      <c r="B10" s="20"/>
      <c r="C10" s="20"/>
      <c r="D10" s="20"/>
      <c r="E10" s="25">
        <f>SUM(E6:E9)</f>
        <v>0</v>
      </c>
      <c r="F10" s="25">
        <f>SUM(F6:F9)</f>
        <v>0</v>
      </c>
      <c r="G10" s="25"/>
      <c r="H10" s="14"/>
      <c r="I10" s="14"/>
    </row>
    <row r="11" spans="1:9" x14ac:dyDescent="0.2">
      <c r="A11" s="21"/>
      <c r="B11" s="21"/>
      <c r="C11" s="21"/>
      <c r="D11" s="21"/>
      <c r="E11" s="22"/>
      <c r="F11" s="23"/>
      <c r="G11" s="22"/>
    </row>
    <row r="12" spans="1:9" x14ac:dyDescent="0.2">
      <c r="A12" s="20" t="s">
        <v>29</v>
      </c>
      <c r="B12" s="20"/>
      <c r="C12" s="20"/>
      <c r="D12" s="20"/>
      <c r="E12" s="25">
        <f>E10</f>
        <v>0</v>
      </c>
      <c r="F12" s="25">
        <f>F10</f>
        <v>0</v>
      </c>
      <c r="G12" s="25"/>
      <c r="H12" s="14"/>
      <c r="I12" s="14"/>
    </row>
    <row r="13" spans="1:9" x14ac:dyDescent="0.2">
      <c r="A13" s="20"/>
      <c r="B13" s="20"/>
      <c r="C13" s="20"/>
      <c r="D13" s="20"/>
      <c r="E13" s="25"/>
      <c r="F13" s="26"/>
      <c r="G13" s="25"/>
      <c r="H13" s="14"/>
      <c r="I13" s="14"/>
    </row>
    <row r="14" spans="1:9" x14ac:dyDescent="0.2">
      <c r="A14" s="20" t="s">
        <v>31</v>
      </c>
      <c r="B14" s="20"/>
      <c r="C14" s="20"/>
      <c r="D14" s="20"/>
      <c r="E14" s="25">
        <f>E16-(E10)</f>
        <v>0</v>
      </c>
      <c r="F14" s="25">
        <f>F16-(F10)</f>
        <v>0</v>
      </c>
      <c r="G14" s="25"/>
      <c r="H14" s="14"/>
      <c r="I14" s="14"/>
    </row>
    <row r="15" spans="1:9" x14ac:dyDescent="0.2">
      <c r="A15" s="20"/>
      <c r="B15" s="20"/>
      <c r="C15" s="20"/>
      <c r="D15" s="20"/>
      <c r="E15" s="25"/>
      <c r="F15" s="26"/>
      <c r="G15" s="25"/>
      <c r="H15" s="14"/>
      <c r="I15" s="14"/>
    </row>
    <row r="16" spans="1:9" x14ac:dyDescent="0.2">
      <c r="A16" s="27" t="s">
        <v>30</v>
      </c>
      <c r="B16" s="27"/>
      <c r="C16" s="27"/>
      <c r="D16" s="27"/>
      <c r="E16" s="28">
        <v>0</v>
      </c>
      <c r="F16" s="28">
        <v>0</v>
      </c>
      <c r="G16" s="28"/>
      <c r="H16" s="14"/>
      <c r="I16" s="14"/>
    </row>
    <row r="18" spans="1:7" x14ac:dyDescent="0.2">
      <c r="A18" s="14" t="s">
        <v>33</v>
      </c>
    </row>
    <row r="19" spans="1:7" x14ac:dyDescent="0.2">
      <c r="A19" s="14" t="s">
        <v>1090</v>
      </c>
    </row>
    <row r="20" spans="1:7" ht="28.5" customHeight="1" x14ac:dyDescent="0.25">
      <c r="A20" s="92" t="s">
        <v>1185</v>
      </c>
      <c r="B20" s="93"/>
      <c r="C20" s="93"/>
      <c r="D20" s="93"/>
      <c r="E20" s="93"/>
      <c r="F20" s="93"/>
      <c r="G20" s="93"/>
    </row>
    <row r="22" spans="1:7" x14ac:dyDescent="0.2">
      <c r="A22" s="14" t="s">
        <v>34</v>
      </c>
    </row>
    <row r="23" spans="1:7" x14ac:dyDescent="0.2">
      <c r="A23" s="14" t="s">
        <v>35</v>
      </c>
    </row>
    <row r="24" spans="1:7" x14ac:dyDescent="0.2">
      <c r="A24" s="14" t="s">
        <v>36</v>
      </c>
      <c r="B24" s="14"/>
      <c r="C24" s="30" t="s">
        <v>38</v>
      </c>
      <c r="D24" s="14" t="s">
        <v>1091</v>
      </c>
    </row>
    <row r="25" spans="1:7" x14ac:dyDescent="0.2">
      <c r="A25" s="7" t="s">
        <v>71</v>
      </c>
      <c r="C25" s="64" t="s">
        <v>1092</v>
      </c>
      <c r="D25" s="31">
        <v>94.787999999999997</v>
      </c>
    </row>
    <row r="26" spans="1:7" x14ac:dyDescent="0.2">
      <c r="A26" s="7" t="s">
        <v>73</v>
      </c>
      <c r="C26" s="64" t="s">
        <v>1092</v>
      </c>
      <c r="D26" s="31">
        <v>15.6675</v>
      </c>
    </row>
    <row r="27" spans="1:7" x14ac:dyDescent="0.2">
      <c r="A27" s="7" t="s">
        <v>72</v>
      </c>
      <c r="C27" s="64" t="s">
        <v>1092</v>
      </c>
      <c r="D27" s="31">
        <v>84.032899999999998</v>
      </c>
    </row>
    <row r="28" spans="1:7" x14ac:dyDescent="0.2">
      <c r="A28" s="7" t="s">
        <v>74</v>
      </c>
      <c r="C28" s="64" t="s">
        <v>1092</v>
      </c>
      <c r="D28" s="31">
        <v>14.163500000000001</v>
      </c>
    </row>
    <row r="30" spans="1:7" x14ac:dyDescent="0.2">
      <c r="A30" s="7" t="s">
        <v>39</v>
      </c>
    </row>
    <row r="31" spans="1:7" x14ac:dyDescent="0.2">
      <c r="A31" s="7" t="s">
        <v>1093</v>
      </c>
    </row>
    <row r="33" spans="1:7" x14ac:dyDescent="0.2">
      <c r="A33" s="14" t="s">
        <v>40</v>
      </c>
      <c r="D33" s="30" t="s">
        <v>41</v>
      </c>
    </row>
    <row r="35" spans="1:7" x14ac:dyDescent="0.2">
      <c r="A35" s="14" t="s">
        <v>893</v>
      </c>
      <c r="D35" s="65" t="s">
        <v>1092</v>
      </c>
    </row>
    <row r="36" spans="1:7" x14ac:dyDescent="0.2">
      <c r="A36" s="7" t="s">
        <v>1094</v>
      </c>
      <c r="D36" s="32"/>
    </row>
    <row r="37" spans="1:7" x14ac:dyDescent="0.2">
      <c r="D37" s="32"/>
    </row>
    <row r="38" spans="1:7" x14ac:dyDescent="0.2">
      <c r="A38" s="14" t="s">
        <v>814</v>
      </c>
      <c r="D38" s="30" t="s">
        <v>41</v>
      </c>
    </row>
    <row r="39" spans="1:7" x14ac:dyDescent="0.2">
      <c r="A39" s="7" t="s">
        <v>815</v>
      </c>
    </row>
    <row r="40" spans="1:7" x14ac:dyDescent="0.2">
      <c r="A40" s="50" t="s">
        <v>816</v>
      </c>
    </row>
    <row r="42" spans="1:7" ht="25.5" customHeight="1" x14ac:dyDescent="0.25">
      <c r="A42" s="92" t="s">
        <v>1095</v>
      </c>
      <c r="B42" s="93"/>
      <c r="C42" s="93"/>
      <c r="D42" s="93"/>
      <c r="E42" s="93"/>
      <c r="F42" s="93"/>
      <c r="G42" s="93"/>
    </row>
    <row r="44" spans="1:7" ht="45.75" customHeight="1" x14ac:dyDescent="0.25">
      <c r="A44" s="92" t="s">
        <v>1096</v>
      </c>
      <c r="B44" s="93"/>
      <c r="C44" s="93"/>
      <c r="D44" s="93"/>
      <c r="E44" s="93"/>
      <c r="F44" s="93"/>
      <c r="G44" s="93"/>
    </row>
    <row r="46" spans="1:7" ht="35.25" customHeight="1" x14ac:dyDescent="0.25">
      <c r="A46" s="92" t="s">
        <v>1097</v>
      </c>
      <c r="B46" s="93"/>
      <c r="C46" s="93"/>
      <c r="D46" s="93"/>
      <c r="E46" s="93"/>
      <c r="F46" s="93"/>
      <c r="G46" s="93"/>
    </row>
    <row r="47" spans="1:7" x14ac:dyDescent="0.2">
      <c r="A47" s="50" t="s">
        <v>1098</v>
      </c>
    </row>
    <row r="49" spans="1:11" ht="27" customHeight="1" x14ac:dyDescent="0.25">
      <c r="A49" s="92" t="s">
        <v>1099</v>
      </c>
      <c r="B49" s="93"/>
      <c r="C49" s="93"/>
      <c r="D49" s="93"/>
      <c r="E49" s="93"/>
      <c r="F49" s="93"/>
      <c r="G49" s="93"/>
    </row>
    <row r="51" spans="1:11" x14ac:dyDescent="0.2">
      <c r="A51" s="14" t="s">
        <v>1100</v>
      </c>
    </row>
    <row r="52" spans="1:11" ht="46.5" customHeight="1" x14ac:dyDescent="0.25">
      <c r="A52" s="89" t="s">
        <v>1101</v>
      </c>
      <c r="B52" s="84"/>
      <c r="C52" s="84"/>
      <c r="D52" s="84"/>
      <c r="E52" s="84"/>
      <c r="F52" s="84"/>
      <c r="G52" s="84"/>
    </row>
    <row r="53" spans="1:11" x14ac:dyDescent="0.2">
      <c r="A53" s="52"/>
    </row>
    <row r="54" spans="1:11" ht="24.75" customHeight="1" x14ac:dyDescent="0.2">
      <c r="A54" s="83" t="s">
        <v>1102</v>
      </c>
      <c r="B54" s="83"/>
      <c r="C54" s="83"/>
      <c r="D54" s="83"/>
      <c r="E54" s="83"/>
      <c r="F54" s="83"/>
      <c r="G54" s="83"/>
    </row>
    <row r="56" spans="1:11" s="1" customFormat="1" ht="15" x14ac:dyDescent="0.2">
      <c r="A56" s="79" t="s">
        <v>1103</v>
      </c>
      <c r="B56" s="80"/>
      <c r="C56" s="80"/>
      <c r="D56" s="80"/>
      <c r="E56" s="80"/>
      <c r="F56" s="80"/>
      <c r="G56" s="80"/>
      <c r="I56" s="5"/>
      <c r="J56" s="5"/>
      <c r="K56" s="5"/>
    </row>
    <row r="57" spans="1:11" ht="12" x14ac:dyDescent="0.2">
      <c r="A57" s="8" t="s">
        <v>7</v>
      </c>
      <c r="I57" s="5"/>
      <c r="J57" s="5"/>
      <c r="K57" s="5"/>
    </row>
    <row r="58" spans="1:11" s="1" customFormat="1" ht="33.75" x14ac:dyDescent="0.2">
      <c r="A58" s="6" t="s">
        <v>2</v>
      </c>
      <c r="B58" s="6" t="s">
        <v>0</v>
      </c>
      <c r="C58" s="13" t="s">
        <v>32</v>
      </c>
      <c r="D58" s="13" t="s">
        <v>1</v>
      </c>
      <c r="E58" s="54" t="s">
        <v>6</v>
      </c>
      <c r="F58" s="12" t="s">
        <v>3</v>
      </c>
      <c r="G58" s="12" t="s">
        <v>5</v>
      </c>
    </row>
    <row r="59" spans="1:11" x14ac:dyDescent="0.2">
      <c r="A59" s="16" t="s">
        <v>24</v>
      </c>
      <c r="B59" s="17"/>
      <c r="C59" s="17"/>
      <c r="D59" s="17"/>
      <c r="E59" s="18"/>
      <c r="F59" s="19"/>
      <c r="G59" s="18"/>
    </row>
    <row r="60" spans="1:11" x14ac:dyDescent="0.2">
      <c r="A60" s="20" t="s">
        <v>25</v>
      </c>
      <c r="B60" s="21"/>
      <c r="C60" s="21"/>
      <c r="D60" s="21"/>
      <c r="E60" s="22"/>
      <c r="F60" s="23"/>
      <c r="G60" s="22"/>
    </row>
    <row r="61" spans="1:11" x14ac:dyDescent="0.2">
      <c r="A61" s="21" t="s">
        <v>1104</v>
      </c>
      <c r="B61" s="21" t="s">
        <v>1105</v>
      </c>
      <c r="C61" s="21" t="s">
        <v>1106</v>
      </c>
      <c r="D61" s="24">
        <v>940</v>
      </c>
      <c r="E61" s="22">
        <v>2853.5927670999999</v>
      </c>
      <c r="F61" s="23">
        <v>100</v>
      </c>
      <c r="G61" s="22">
        <v>4.165</v>
      </c>
    </row>
    <row r="62" spans="1:11" x14ac:dyDescent="0.2">
      <c r="A62" s="20" t="s">
        <v>26</v>
      </c>
      <c r="B62" s="20"/>
      <c r="C62" s="20"/>
      <c r="D62" s="20"/>
      <c r="E62" s="25">
        <f>SUM(E60:E61)</f>
        <v>2853.5927670999999</v>
      </c>
      <c r="F62" s="26">
        <f>SUM(F60:F61)</f>
        <v>100</v>
      </c>
      <c r="G62" s="25"/>
      <c r="H62" s="14"/>
      <c r="I62" s="14"/>
    </row>
    <row r="63" spans="1:11" x14ac:dyDescent="0.2">
      <c r="A63" s="21"/>
      <c r="B63" s="21"/>
      <c r="C63" s="21"/>
      <c r="D63" s="21"/>
      <c r="E63" s="22"/>
      <c r="F63" s="23"/>
      <c r="G63" s="22"/>
    </row>
    <row r="64" spans="1:11" x14ac:dyDescent="0.2">
      <c r="A64" s="20" t="s">
        <v>29</v>
      </c>
      <c r="B64" s="20"/>
      <c r="C64" s="20"/>
      <c r="D64" s="20"/>
      <c r="E64" s="25">
        <v>2853.5927670999999</v>
      </c>
      <c r="F64" s="26">
        <f>F62</f>
        <v>100</v>
      </c>
      <c r="G64" s="25"/>
      <c r="H64" s="14"/>
      <c r="I64" s="14"/>
    </row>
    <row r="65" spans="1:9" x14ac:dyDescent="0.2">
      <c r="A65" s="20"/>
      <c r="B65" s="20"/>
      <c r="C65" s="20"/>
      <c r="D65" s="20"/>
      <c r="E65" s="25"/>
      <c r="F65" s="26"/>
      <c r="G65" s="25"/>
      <c r="H65" s="14"/>
      <c r="I65" s="14"/>
    </row>
    <row r="66" spans="1:9" x14ac:dyDescent="0.2">
      <c r="A66" s="20" t="s">
        <v>31</v>
      </c>
      <c r="B66" s="20"/>
      <c r="C66" s="20"/>
      <c r="D66" s="20"/>
      <c r="E66" s="66">
        <v>0</v>
      </c>
      <c r="F66" s="66">
        <v>0</v>
      </c>
      <c r="G66" s="25"/>
      <c r="H66" s="14"/>
      <c r="I66" s="14"/>
    </row>
    <row r="67" spans="1:9" x14ac:dyDescent="0.2">
      <c r="A67" s="20"/>
      <c r="B67" s="20"/>
      <c r="C67" s="20"/>
      <c r="D67" s="20"/>
      <c r="E67" s="25"/>
      <c r="F67" s="26"/>
      <c r="G67" s="25"/>
      <c r="H67" s="14"/>
      <c r="I67" s="14"/>
    </row>
    <row r="68" spans="1:9" x14ac:dyDescent="0.2">
      <c r="A68" s="27" t="s">
        <v>30</v>
      </c>
      <c r="B68" s="27"/>
      <c r="C68" s="27"/>
      <c r="D68" s="27"/>
      <c r="E68" s="28">
        <v>2853.5927670999999</v>
      </c>
      <c r="F68" s="29">
        <v>100</v>
      </c>
      <c r="G68" s="28"/>
      <c r="H68" s="14"/>
      <c r="I68" s="14"/>
    </row>
    <row r="70" spans="1:9" x14ac:dyDescent="0.2">
      <c r="A70" s="14" t="s">
        <v>33</v>
      </c>
    </row>
    <row r="71" spans="1:9" x14ac:dyDescent="0.2">
      <c r="A71" s="14" t="s">
        <v>1107</v>
      </c>
    </row>
    <row r="72" spans="1:9" x14ac:dyDescent="0.2">
      <c r="A72" s="90" t="s">
        <v>1108</v>
      </c>
      <c r="B72" s="90"/>
      <c r="C72" s="90"/>
      <c r="D72" s="90"/>
      <c r="E72" s="90"/>
      <c r="F72" s="90"/>
      <c r="G72" s="90"/>
    </row>
    <row r="74" spans="1:9" x14ac:dyDescent="0.2">
      <c r="A74" s="14" t="s">
        <v>34</v>
      </c>
    </row>
    <row r="75" spans="1:9" x14ac:dyDescent="0.2">
      <c r="A75" s="14" t="s">
        <v>35</v>
      </c>
    </row>
    <row r="76" spans="1:9" x14ac:dyDescent="0.2">
      <c r="A76" s="14" t="s">
        <v>36</v>
      </c>
      <c r="B76" s="14"/>
      <c r="C76" s="30" t="s">
        <v>38</v>
      </c>
      <c r="D76" s="14" t="s">
        <v>37</v>
      </c>
    </row>
    <row r="77" spans="1:9" x14ac:dyDescent="0.2">
      <c r="A77" s="7" t="s">
        <v>71</v>
      </c>
      <c r="C77" s="31">
        <v>0.76549999999999996</v>
      </c>
      <c r="D77" s="31">
        <v>0.82179999999999997</v>
      </c>
    </row>
    <row r="78" spans="1:9" x14ac:dyDescent="0.2">
      <c r="A78" s="7" t="s">
        <v>73</v>
      </c>
      <c r="C78" s="31">
        <v>0.12909999999999999</v>
      </c>
      <c r="D78" s="31">
        <v>0.1386</v>
      </c>
    </row>
    <row r="79" spans="1:9" x14ac:dyDescent="0.2">
      <c r="A79" s="7" t="s">
        <v>72</v>
      </c>
      <c r="C79" s="31">
        <v>0.81089999999999995</v>
      </c>
      <c r="D79" s="31">
        <v>0.87050000000000005</v>
      </c>
    </row>
    <row r="80" spans="1:9" x14ac:dyDescent="0.2">
      <c r="A80" s="7" t="s">
        <v>74</v>
      </c>
      <c r="C80" s="31">
        <v>0.13919999999999999</v>
      </c>
      <c r="D80" s="31">
        <v>0.14949999999999999</v>
      </c>
    </row>
    <row r="82" spans="1:9" x14ac:dyDescent="0.2">
      <c r="A82" s="7" t="s">
        <v>39</v>
      </c>
    </row>
    <row r="84" spans="1:9" x14ac:dyDescent="0.2">
      <c r="A84" s="14" t="s">
        <v>1178</v>
      </c>
      <c r="D84" s="30" t="s">
        <v>41</v>
      </c>
    </row>
    <row r="85" spans="1:9" x14ac:dyDescent="0.2">
      <c r="A85" s="7" t="s">
        <v>815</v>
      </c>
    </row>
    <row r="86" spans="1:9" x14ac:dyDescent="0.2">
      <c r="A86" s="50" t="s">
        <v>816</v>
      </c>
    </row>
    <row r="88" spans="1:9" s="1" customFormat="1" ht="15" x14ac:dyDescent="0.2">
      <c r="A88" s="79" t="s">
        <v>1109</v>
      </c>
      <c r="B88" s="80"/>
      <c r="C88" s="80"/>
      <c r="D88" s="80"/>
      <c r="E88" s="80"/>
      <c r="F88" s="80"/>
      <c r="G88" s="80"/>
    </row>
    <row r="89" spans="1:9" x14ac:dyDescent="0.2">
      <c r="A89" s="8" t="s">
        <v>7</v>
      </c>
    </row>
    <row r="90" spans="1:9" s="1" customFormat="1" ht="33.75" x14ac:dyDescent="0.2">
      <c r="A90" s="6" t="s">
        <v>2</v>
      </c>
      <c r="B90" s="6" t="s">
        <v>0</v>
      </c>
      <c r="C90" s="13" t="s">
        <v>32</v>
      </c>
      <c r="D90" s="13" t="s">
        <v>1</v>
      </c>
      <c r="E90" s="54" t="s">
        <v>6</v>
      </c>
      <c r="F90" s="12" t="s">
        <v>3</v>
      </c>
      <c r="G90" s="12" t="s">
        <v>5</v>
      </c>
    </row>
    <row r="91" spans="1:9" x14ac:dyDescent="0.2">
      <c r="A91" s="16" t="s">
        <v>24</v>
      </c>
      <c r="B91" s="17"/>
      <c r="C91" s="17"/>
      <c r="D91" s="17"/>
      <c r="E91" s="18"/>
      <c r="F91" s="19"/>
      <c r="G91" s="18"/>
    </row>
    <row r="92" spans="1:9" x14ac:dyDescent="0.2">
      <c r="A92" s="20" t="s">
        <v>25</v>
      </c>
      <c r="B92" s="21"/>
      <c r="C92" s="21"/>
      <c r="D92" s="21"/>
      <c r="E92" s="22"/>
      <c r="F92" s="23"/>
      <c r="G92" s="22"/>
    </row>
    <row r="93" spans="1:9" ht="22.5" x14ac:dyDescent="0.2">
      <c r="A93" s="21" t="s">
        <v>1110</v>
      </c>
      <c r="B93" s="21" t="s">
        <v>1111</v>
      </c>
      <c r="C93" s="57" t="s">
        <v>1112</v>
      </c>
      <c r="D93" s="24">
        <v>682</v>
      </c>
      <c r="E93" s="22">
        <v>0</v>
      </c>
      <c r="F93" s="23">
        <v>100</v>
      </c>
      <c r="G93" s="22">
        <v>0</v>
      </c>
    </row>
    <row r="94" spans="1:9" x14ac:dyDescent="0.2">
      <c r="A94" s="20" t="s">
        <v>26</v>
      </c>
      <c r="B94" s="20"/>
      <c r="C94" s="20"/>
      <c r="D94" s="20"/>
      <c r="E94" s="25">
        <v>0</v>
      </c>
      <c r="F94" s="26">
        <v>100</v>
      </c>
      <c r="G94" s="25"/>
      <c r="H94" s="14"/>
      <c r="I94" s="14"/>
    </row>
    <row r="95" spans="1:9" x14ac:dyDescent="0.2">
      <c r="A95" s="21"/>
      <c r="B95" s="21"/>
      <c r="C95" s="21"/>
      <c r="D95" s="21"/>
      <c r="E95" s="22"/>
      <c r="F95" s="23"/>
      <c r="G95" s="22"/>
    </row>
    <row r="96" spans="1:9" x14ac:dyDescent="0.2">
      <c r="A96" s="20" t="s">
        <v>29</v>
      </c>
      <c r="B96" s="20"/>
      <c r="C96" s="20"/>
      <c r="D96" s="20"/>
      <c r="E96" s="25">
        <v>0</v>
      </c>
      <c r="F96" s="26">
        <v>100</v>
      </c>
      <c r="G96" s="25"/>
      <c r="H96" s="14"/>
      <c r="I96" s="14"/>
    </row>
    <row r="97" spans="1:9" x14ac:dyDescent="0.2">
      <c r="A97" s="20"/>
      <c r="B97" s="20"/>
      <c r="C97" s="20"/>
      <c r="D97" s="20"/>
      <c r="E97" s="25"/>
      <c r="F97" s="26"/>
      <c r="G97" s="25"/>
      <c r="H97" s="14"/>
      <c r="I97" s="14"/>
    </row>
    <row r="98" spans="1:9" x14ac:dyDescent="0.2">
      <c r="A98" s="20" t="s">
        <v>31</v>
      </c>
      <c r="B98" s="20"/>
      <c r="C98" s="20"/>
      <c r="D98" s="20"/>
      <c r="E98" s="66">
        <v>0</v>
      </c>
      <c r="F98" s="66">
        <v>0</v>
      </c>
      <c r="G98" s="25"/>
      <c r="H98" s="14"/>
      <c r="I98" s="14"/>
    </row>
    <row r="99" spans="1:9" x14ac:dyDescent="0.2">
      <c r="A99" s="20"/>
      <c r="B99" s="20"/>
      <c r="C99" s="20"/>
      <c r="D99" s="20"/>
      <c r="E99" s="25"/>
      <c r="F99" s="26"/>
      <c r="G99" s="25"/>
      <c r="H99" s="14"/>
      <c r="I99" s="14"/>
    </row>
    <row r="100" spans="1:9" x14ac:dyDescent="0.2">
      <c r="A100" s="27" t="s">
        <v>30</v>
      </c>
      <c r="B100" s="27"/>
      <c r="C100" s="27"/>
      <c r="D100" s="27"/>
      <c r="E100" s="28">
        <v>3.9999999999999998E-7</v>
      </c>
      <c r="F100" s="29">
        <v>100</v>
      </c>
      <c r="G100" s="28"/>
      <c r="H100" s="14"/>
      <c r="I100" s="14"/>
    </row>
    <row r="102" spans="1:9" x14ac:dyDescent="0.2">
      <c r="A102" s="14" t="s">
        <v>33</v>
      </c>
    </row>
    <row r="103" spans="1:9" x14ac:dyDescent="0.2">
      <c r="A103" s="14" t="s">
        <v>1107</v>
      </c>
    </row>
    <row r="104" spans="1:9" ht="25.5" customHeight="1" x14ac:dyDescent="0.2">
      <c r="A104" s="91" t="s">
        <v>1113</v>
      </c>
      <c r="B104" s="91"/>
      <c r="C104" s="91"/>
      <c r="D104" s="91"/>
      <c r="E104" s="91"/>
      <c r="F104" s="91"/>
      <c r="G104" s="91"/>
    </row>
    <row r="106" spans="1:9" x14ac:dyDescent="0.2">
      <c r="A106" s="14" t="s">
        <v>34</v>
      </c>
    </row>
    <row r="107" spans="1:9" x14ac:dyDescent="0.2">
      <c r="A107" s="14" t="s">
        <v>35</v>
      </c>
    </row>
    <row r="108" spans="1:9" x14ac:dyDescent="0.2">
      <c r="A108" s="14" t="s">
        <v>36</v>
      </c>
      <c r="B108" s="14"/>
      <c r="C108" s="30" t="s">
        <v>38</v>
      </c>
      <c r="D108" s="14" t="s">
        <v>37</v>
      </c>
    </row>
    <row r="109" spans="1:9" x14ac:dyDescent="0.2">
      <c r="A109" s="7" t="s">
        <v>71</v>
      </c>
      <c r="C109" s="31">
        <v>0</v>
      </c>
      <c r="D109" s="31">
        <v>0</v>
      </c>
    </row>
    <row r="110" spans="1:9" x14ac:dyDescent="0.2">
      <c r="A110" s="7" t="s">
        <v>73</v>
      </c>
      <c r="C110" s="31">
        <v>0</v>
      </c>
      <c r="D110" s="31">
        <v>0</v>
      </c>
    </row>
    <row r="111" spans="1:9" x14ac:dyDescent="0.2">
      <c r="A111" s="7" t="s">
        <v>72</v>
      </c>
      <c r="C111" s="31">
        <v>0</v>
      </c>
      <c r="D111" s="31">
        <v>0</v>
      </c>
    </row>
    <row r="112" spans="1:9" x14ac:dyDescent="0.2">
      <c r="A112" s="7" t="s">
        <v>74</v>
      </c>
      <c r="C112" s="31">
        <v>0</v>
      </c>
      <c r="D112" s="31">
        <v>0</v>
      </c>
    </row>
    <row r="114" spans="1:9" x14ac:dyDescent="0.2">
      <c r="A114" s="7" t="s">
        <v>39</v>
      </c>
    </row>
    <row r="116" spans="1:9" s="10" customFormat="1" ht="15.75" customHeight="1" x14ac:dyDescent="0.25">
      <c r="A116" s="83" t="s">
        <v>1178</v>
      </c>
      <c r="B116" s="84"/>
      <c r="C116" s="84"/>
      <c r="D116" s="30" t="s">
        <v>41</v>
      </c>
      <c r="F116" s="11"/>
      <c r="H116" s="7"/>
      <c r="I116" s="7"/>
    </row>
    <row r="117" spans="1:9" s="10" customFormat="1" x14ac:dyDescent="0.2">
      <c r="A117" s="7" t="s">
        <v>815</v>
      </c>
      <c r="B117" s="7"/>
      <c r="C117" s="7"/>
      <c r="D117" s="7"/>
      <c r="F117" s="11"/>
      <c r="H117" s="7"/>
      <c r="I117" s="7"/>
    </row>
    <row r="118" spans="1:9" s="10" customFormat="1" x14ac:dyDescent="0.2">
      <c r="A118" s="50" t="s">
        <v>816</v>
      </c>
      <c r="B118" s="7"/>
      <c r="C118" s="7"/>
      <c r="D118" s="7"/>
      <c r="F118" s="11"/>
      <c r="H118" s="7"/>
      <c r="I118" s="7"/>
    </row>
  </sheetData>
  <mergeCells count="13">
    <mergeCell ref="A49:G49"/>
    <mergeCell ref="A1:G1"/>
    <mergeCell ref="A20:G20"/>
    <mergeCell ref="A42:G42"/>
    <mergeCell ref="A44:G44"/>
    <mergeCell ref="A46:G46"/>
    <mergeCell ref="A116:C116"/>
    <mergeCell ref="A52:G52"/>
    <mergeCell ref="A54:G54"/>
    <mergeCell ref="A56:G56"/>
    <mergeCell ref="A72:G72"/>
    <mergeCell ref="A88:G88"/>
    <mergeCell ref="A104:G104"/>
  </mergeCells>
  <conditionalFormatting sqref="F2:F3 F5:F6 F11 F13 F15 F17:F19 F21:F41 F43 F45 F47:F48 F50:F51 F53 F55 F57 F73:F87 F89 F105:F65530">
    <cfRule type="cellIs" dxfId="24" priority="5" stopIfTrue="1" operator="between">
      <formula>0.009</formula>
      <formula>-0.009</formula>
    </cfRule>
  </conditionalFormatting>
  <conditionalFormatting sqref="F59:F65">
    <cfRule type="cellIs" dxfId="23" priority="1" stopIfTrue="1" operator="between">
      <formula>0.009</formula>
      <formula>-0.009</formula>
    </cfRule>
  </conditionalFormatting>
  <conditionalFormatting sqref="F67:F71">
    <cfRule type="cellIs" dxfId="22" priority="4" stopIfTrue="1" operator="between">
      <formula>0.009</formula>
      <formula>-0.009</formula>
    </cfRule>
  </conditionalFormatting>
  <conditionalFormatting sqref="F91:F97">
    <cfRule type="cellIs" dxfId="21" priority="3" stopIfTrue="1" operator="between">
      <formula>0.009</formula>
      <formula>-0.009</formula>
    </cfRule>
  </conditionalFormatting>
  <conditionalFormatting sqref="F99:F103">
    <cfRule type="cellIs" dxfId="20" priority="2" stopIfTrue="1" operator="between">
      <formula>0.009</formula>
      <formula>-0.009</formula>
    </cfRule>
  </conditionalFormatting>
  <hyperlinks>
    <hyperlink ref="A40" r:id="rId1" tooltip="https://www.franklintempletonindia.com/investor/reports" xr:uid="{00000000-0004-0000-1E00-000000000000}"/>
    <hyperlink ref="A86" r:id="rId2" tooltip="https://www.franklintempletonindia.com/investor/reports" xr:uid="{00000000-0004-0000-1E00-000001000000}"/>
    <hyperlink ref="A47" r:id="rId3" xr:uid="{00000000-0004-0000-1E00-000002000000}"/>
    <hyperlink ref="A118" r:id="rId4" tooltip="https://www.franklintempletonindia.com/investor/reports" xr:uid="{00000000-0004-0000-1E00-000003000000}"/>
  </hyperlinks>
  <pageMargins left="0.7" right="0.7" top="0.75" bottom="0.75" header="0.3" footer="0.3"/>
  <pageSetup paperSize="9" scale="40" orientation="portrait" r:id="rId5"/>
  <headerFooter>
    <oddFooter>&amp;C&amp;1#&amp;"Calibri"&amp;10&amp;K000000PUBLIC</oddFooter>
    <evenFooter>&amp;LPUBLIC</evenFooter>
    <firstFooter>&amp;LPUBLIC</firstFooter>
  </headerFooter>
  <colBreaks count="2" manualBreakCount="2">
    <brk id="8" max="141" man="1"/>
    <brk id="9" max="141"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76"/>
  <sheetViews>
    <sheetView showGridLines="0" zoomScaleNormal="100" zoomScaleSheetLayoutView="100" workbookViewId="0">
      <selection sqref="A1:G1"/>
    </sheetView>
  </sheetViews>
  <sheetFormatPr defaultColWidth="9.28515625" defaultRowHeight="11.25" x14ac:dyDescent="0.2"/>
  <cols>
    <col min="1" max="1" width="38.7109375" style="7" bestFit="1" customWidth="1"/>
    <col min="2" max="2" width="60" style="7" customWidth="1"/>
    <col min="3" max="3" width="15.28515625" style="7" bestFit="1" customWidth="1"/>
    <col min="4" max="4" width="14.7109375" style="7" bestFit="1" customWidth="1"/>
    <col min="5" max="5" width="23.28515625" style="10" customWidth="1"/>
    <col min="6" max="6" width="13.5703125" style="11" bestFit="1" customWidth="1"/>
    <col min="7" max="7" width="12.28515625" style="10" customWidth="1"/>
    <col min="8" max="16384" width="9.28515625" style="7"/>
  </cols>
  <sheetData>
    <row r="1" spans="1:9" s="1" customFormat="1" ht="15" customHeight="1" x14ac:dyDescent="0.2">
      <c r="A1" s="79" t="s">
        <v>1114</v>
      </c>
      <c r="B1" s="80"/>
      <c r="C1" s="80"/>
      <c r="D1" s="80"/>
      <c r="E1" s="80"/>
      <c r="F1" s="80"/>
      <c r="G1" s="80"/>
    </row>
    <row r="2" spans="1:9" s="1" customFormat="1" ht="12" x14ac:dyDescent="0.2">
      <c r="A2" s="33" t="s">
        <v>1069</v>
      </c>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32</v>
      </c>
      <c r="D4" s="13" t="s">
        <v>1</v>
      </c>
      <c r="E4" s="54" t="s">
        <v>6</v>
      </c>
      <c r="F4" s="12" t="s">
        <v>3</v>
      </c>
      <c r="G4" s="12" t="s">
        <v>5</v>
      </c>
    </row>
    <row r="5" spans="1:9" x14ac:dyDescent="0.2">
      <c r="A5" s="20" t="s">
        <v>31</v>
      </c>
      <c r="B5" s="20"/>
      <c r="C5" s="20"/>
      <c r="D5" s="20"/>
      <c r="E5" s="25">
        <v>0</v>
      </c>
      <c r="F5" s="67">
        <v>100</v>
      </c>
      <c r="G5" s="25"/>
      <c r="H5" s="14"/>
      <c r="I5" s="14"/>
    </row>
    <row r="6" spans="1:9" x14ac:dyDescent="0.2">
      <c r="A6" s="20"/>
      <c r="B6" s="20"/>
      <c r="C6" s="20"/>
      <c r="D6" s="20"/>
      <c r="E6" s="25"/>
      <c r="F6" s="26"/>
      <c r="G6" s="25"/>
      <c r="H6" s="14"/>
      <c r="I6" s="14"/>
    </row>
    <row r="7" spans="1:9" x14ac:dyDescent="0.2">
      <c r="A7" s="27" t="s">
        <v>30</v>
      </c>
      <c r="B7" s="27"/>
      <c r="C7" s="27"/>
      <c r="D7" s="27"/>
      <c r="E7" s="28">
        <v>0</v>
      </c>
      <c r="F7" s="28">
        <v>100</v>
      </c>
      <c r="G7" s="28"/>
      <c r="H7" s="14"/>
      <c r="I7" s="14"/>
    </row>
    <row r="9" spans="1:9" x14ac:dyDescent="0.2">
      <c r="A9" s="14" t="s">
        <v>34</v>
      </c>
    </row>
    <row r="10" spans="1:9" x14ac:dyDescent="0.2">
      <c r="A10" s="14" t="s">
        <v>35</v>
      </c>
    </row>
    <row r="11" spans="1:9" s="11" customFormat="1" x14ac:dyDescent="0.2">
      <c r="A11" s="14" t="s">
        <v>36</v>
      </c>
      <c r="B11" s="14"/>
      <c r="C11" s="30" t="s">
        <v>38</v>
      </c>
      <c r="D11" s="14" t="s">
        <v>1091</v>
      </c>
      <c r="E11" s="10"/>
      <c r="G11" s="10"/>
      <c r="H11" s="7"/>
      <c r="I11" s="7"/>
    </row>
    <row r="12" spans="1:9" s="11" customFormat="1" x14ac:dyDescent="0.2">
      <c r="A12" s="7" t="s">
        <v>71</v>
      </c>
      <c r="B12" s="7"/>
      <c r="C12" s="64" t="s">
        <v>1092</v>
      </c>
      <c r="D12" s="68">
        <v>32.607100000000003</v>
      </c>
      <c r="E12" s="10"/>
      <c r="G12" s="10"/>
      <c r="H12" s="7"/>
      <c r="I12" s="7"/>
    </row>
    <row r="13" spans="1:9" s="11" customFormat="1" x14ac:dyDescent="0.2">
      <c r="A13" s="7" t="s">
        <v>76</v>
      </c>
      <c r="B13" s="7"/>
      <c r="C13" s="64" t="s">
        <v>1092</v>
      </c>
      <c r="D13" s="68">
        <v>15.0351</v>
      </c>
      <c r="E13" s="10"/>
      <c r="G13" s="10"/>
      <c r="H13" s="7"/>
      <c r="I13" s="7"/>
    </row>
    <row r="14" spans="1:9" s="11" customFormat="1" x14ac:dyDescent="0.2">
      <c r="A14" s="7" t="s">
        <v>77</v>
      </c>
      <c r="B14" s="7"/>
      <c r="C14" s="64" t="s">
        <v>1092</v>
      </c>
      <c r="D14" s="68">
        <v>14.7667</v>
      </c>
      <c r="E14" s="10"/>
      <c r="G14" s="10"/>
      <c r="H14" s="7"/>
      <c r="I14" s="7"/>
    </row>
    <row r="15" spans="1:9" s="11" customFormat="1" x14ac:dyDescent="0.2">
      <c r="A15" s="7" t="s">
        <v>72</v>
      </c>
      <c r="B15" s="7"/>
      <c r="C15" s="64" t="s">
        <v>1092</v>
      </c>
      <c r="D15" s="68">
        <v>28.6858</v>
      </c>
      <c r="E15" s="10"/>
      <c r="G15" s="10"/>
      <c r="H15" s="7"/>
      <c r="I15" s="7"/>
    </row>
    <row r="16" spans="1:9" s="11" customFormat="1" x14ac:dyDescent="0.2">
      <c r="A16" s="7" t="s">
        <v>78</v>
      </c>
      <c r="B16" s="7"/>
      <c r="C16" s="64" t="s">
        <v>1092</v>
      </c>
      <c r="D16" s="68">
        <v>13.3317</v>
      </c>
      <c r="E16" s="10"/>
      <c r="G16" s="10"/>
      <c r="H16" s="7"/>
      <c r="I16" s="7"/>
    </row>
    <row r="17" spans="1:9" s="11" customFormat="1" x14ac:dyDescent="0.2">
      <c r="A17" s="7" t="s">
        <v>79</v>
      </c>
      <c r="B17" s="7"/>
      <c r="C17" s="64" t="s">
        <v>1092</v>
      </c>
      <c r="D17" s="68">
        <v>13.100899999999999</v>
      </c>
      <c r="E17" s="10"/>
      <c r="G17" s="10"/>
      <c r="H17" s="7"/>
      <c r="I17" s="7"/>
    </row>
    <row r="19" spans="1:9" s="11" customFormat="1" x14ac:dyDescent="0.2">
      <c r="A19" s="7" t="s">
        <v>39</v>
      </c>
      <c r="B19" s="7"/>
      <c r="C19" s="7"/>
      <c r="D19" s="7"/>
      <c r="E19" s="10"/>
      <c r="G19" s="10"/>
      <c r="H19" s="7"/>
      <c r="I19" s="7"/>
    </row>
    <row r="20" spans="1:9" x14ac:dyDescent="0.2">
      <c r="A20" s="7" t="s">
        <v>1093</v>
      </c>
    </row>
    <row r="22" spans="1:9" s="11" customFormat="1" x14ac:dyDescent="0.2">
      <c r="A22" s="14" t="s">
        <v>40</v>
      </c>
      <c r="B22" s="7"/>
      <c r="C22" s="7"/>
      <c r="D22" s="30" t="s">
        <v>41</v>
      </c>
      <c r="E22" s="10"/>
      <c r="G22" s="10"/>
      <c r="H22" s="7"/>
      <c r="I22" s="7"/>
    </row>
    <row r="24" spans="1:9" s="11" customFormat="1" x14ac:dyDescent="0.2">
      <c r="A24" s="14" t="s">
        <v>893</v>
      </c>
      <c r="B24" s="7"/>
      <c r="C24" s="7"/>
      <c r="D24" s="65" t="s">
        <v>1092</v>
      </c>
      <c r="E24" s="10"/>
      <c r="G24" s="10"/>
      <c r="H24" s="7"/>
      <c r="I24" s="7"/>
    </row>
    <row r="25" spans="1:9" s="11" customFormat="1" x14ac:dyDescent="0.2">
      <c r="A25" s="7" t="s">
        <v>1115</v>
      </c>
      <c r="B25" s="7"/>
      <c r="C25" s="7"/>
      <c r="D25" s="32"/>
      <c r="E25" s="10"/>
      <c r="G25" s="10"/>
      <c r="H25" s="7"/>
      <c r="I25" s="7"/>
    </row>
    <row r="27" spans="1:9" s="11" customFormat="1" x14ac:dyDescent="0.2">
      <c r="A27" s="14" t="s">
        <v>814</v>
      </c>
      <c r="B27" s="7"/>
      <c r="C27" s="7"/>
      <c r="D27" s="30" t="s">
        <v>41</v>
      </c>
      <c r="E27" s="10"/>
      <c r="G27" s="10"/>
      <c r="H27" s="7"/>
      <c r="I27" s="7"/>
    </row>
    <row r="28" spans="1:9" s="11" customFormat="1" x14ac:dyDescent="0.2">
      <c r="A28" s="7" t="s">
        <v>815</v>
      </c>
      <c r="B28" s="7"/>
      <c r="C28" s="7"/>
      <c r="D28" s="7"/>
      <c r="E28" s="10"/>
      <c r="G28" s="10"/>
      <c r="H28" s="7"/>
      <c r="I28" s="7"/>
    </row>
    <row r="29" spans="1:9" x14ac:dyDescent="0.2">
      <c r="A29" s="50" t="s">
        <v>816</v>
      </c>
    </row>
    <row r="31" spans="1:9" ht="24.75" customHeight="1" x14ac:dyDescent="0.25">
      <c r="A31" s="92" t="s">
        <v>1116</v>
      </c>
      <c r="B31" s="93"/>
      <c r="C31" s="93"/>
      <c r="D31" s="93"/>
      <c r="E31" s="93"/>
      <c r="F31" s="93"/>
      <c r="G31" s="93"/>
    </row>
    <row r="33" spans="1:7" ht="39" customHeight="1" x14ac:dyDescent="0.25">
      <c r="A33" s="92" t="s">
        <v>1117</v>
      </c>
      <c r="B33" s="93"/>
      <c r="C33" s="93"/>
      <c r="D33" s="93"/>
      <c r="E33" s="93"/>
      <c r="F33" s="93"/>
      <c r="G33" s="93"/>
    </row>
    <row r="34" spans="1:7" x14ac:dyDescent="0.2">
      <c r="A34" s="50" t="s">
        <v>1098</v>
      </c>
    </row>
    <row r="36" spans="1:7" ht="24.75" customHeight="1" x14ac:dyDescent="0.25">
      <c r="A36" s="92" t="s">
        <v>1118</v>
      </c>
      <c r="B36" s="93"/>
      <c r="C36" s="93"/>
      <c r="D36" s="93"/>
      <c r="E36" s="93"/>
      <c r="F36" s="93"/>
      <c r="G36" s="93"/>
    </row>
    <row r="38" spans="1:7" x14ac:dyDescent="0.2">
      <c r="A38" s="14" t="s">
        <v>1119</v>
      </c>
    </row>
    <row r="39" spans="1:7" x14ac:dyDescent="0.2">
      <c r="A39" s="14"/>
    </row>
    <row r="40" spans="1:7" ht="47.25" customHeight="1" x14ac:dyDescent="0.2">
      <c r="A40" s="89" t="s">
        <v>1120</v>
      </c>
      <c r="B40" s="89"/>
      <c r="C40" s="89"/>
      <c r="D40" s="89"/>
      <c r="E40" s="89"/>
      <c r="F40" s="89"/>
      <c r="G40" s="89"/>
    </row>
    <row r="41" spans="1:7" x14ac:dyDescent="0.2">
      <c r="A41" s="14"/>
    </row>
    <row r="42" spans="1:7" ht="27" customHeight="1" x14ac:dyDescent="0.2">
      <c r="A42" s="83" t="s">
        <v>1102</v>
      </c>
      <c r="B42" s="83"/>
      <c r="C42" s="83"/>
      <c r="D42" s="83"/>
      <c r="E42" s="83"/>
      <c r="F42" s="83"/>
      <c r="G42" s="83"/>
    </row>
    <row r="44" spans="1:7" s="1" customFormat="1" ht="15" x14ac:dyDescent="0.2">
      <c r="A44" s="79" t="s">
        <v>1121</v>
      </c>
      <c r="B44" s="80"/>
      <c r="C44" s="80"/>
      <c r="D44" s="80"/>
      <c r="E44" s="80"/>
      <c r="F44" s="80"/>
      <c r="G44" s="80"/>
    </row>
    <row r="45" spans="1:7" x14ac:dyDescent="0.2">
      <c r="A45" s="8" t="s">
        <v>7</v>
      </c>
    </row>
    <row r="46" spans="1:7" s="1" customFormat="1" ht="33.75" x14ac:dyDescent="0.2">
      <c r="A46" s="6" t="s">
        <v>2</v>
      </c>
      <c r="B46" s="6" t="s">
        <v>0</v>
      </c>
      <c r="C46" s="13" t="s">
        <v>32</v>
      </c>
      <c r="D46" s="13" t="s">
        <v>1</v>
      </c>
      <c r="E46" s="54" t="s">
        <v>6</v>
      </c>
      <c r="F46" s="12" t="s">
        <v>3</v>
      </c>
      <c r="G46" s="12" t="s">
        <v>5</v>
      </c>
    </row>
    <row r="47" spans="1:7" x14ac:dyDescent="0.2">
      <c r="A47" s="16" t="s">
        <v>24</v>
      </c>
      <c r="B47" s="17"/>
      <c r="C47" s="17"/>
      <c r="D47" s="17"/>
      <c r="E47" s="18"/>
      <c r="F47" s="19"/>
      <c r="G47" s="18"/>
    </row>
    <row r="48" spans="1:7" x14ac:dyDescent="0.2">
      <c r="A48" s="20" t="s">
        <v>25</v>
      </c>
      <c r="B48" s="21"/>
      <c r="C48" s="21"/>
      <c r="D48" s="21"/>
      <c r="E48" s="22"/>
      <c r="F48" s="23"/>
      <c r="G48" s="22"/>
    </row>
    <row r="49" spans="1:9" x14ac:dyDescent="0.2">
      <c r="A49" s="21" t="s">
        <v>1104</v>
      </c>
      <c r="B49" s="21" t="s">
        <v>1105</v>
      </c>
      <c r="C49" s="21" t="s">
        <v>1106</v>
      </c>
      <c r="D49" s="24">
        <v>1510</v>
      </c>
      <c r="E49" s="22">
        <v>4583.9628493</v>
      </c>
      <c r="F49" s="23">
        <v>100.00000001195799</v>
      </c>
      <c r="G49" s="22">
        <v>4.165</v>
      </c>
    </row>
    <row r="50" spans="1:9" x14ac:dyDescent="0.2">
      <c r="A50" s="20" t="s">
        <v>26</v>
      </c>
      <c r="B50" s="20"/>
      <c r="C50" s="20"/>
      <c r="D50" s="20"/>
      <c r="E50" s="25">
        <f>SUM(E48:E49)</f>
        <v>4583.9628493</v>
      </c>
      <c r="F50" s="26">
        <f>SUM(F48:F49)</f>
        <v>100.00000001195799</v>
      </c>
      <c r="G50" s="25"/>
      <c r="H50" s="14"/>
      <c r="I50" s="14"/>
    </row>
    <row r="51" spans="1:9" x14ac:dyDescent="0.2">
      <c r="A51" s="21"/>
      <c r="B51" s="21"/>
      <c r="C51" s="21"/>
      <c r="D51" s="21"/>
      <c r="E51" s="22"/>
      <c r="F51" s="23"/>
      <c r="G51" s="22"/>
    </row>
    <row r="52" spans="1:9" x14ac:dyDescent="0.2">
      <c r="A52" s="20" t="s">
        <v>29</v>
      </c>
      <c r="B52" s="20"/>
      <c r="C52" s="20"/>
      <c r="D52" s="20"/>
      <c r="E52" s="25">
        <f>E50</f>
        <v>4583.9628493</v>
      </c>
      <c r="F52" s="26">
        <f>F50</f>
        <v>100.00000001195799</v>
      </c>
      <c r="G52" s="25"/>
      <c r="H52" s="14"/>
      <c r="I52" s="14"/>
    </row>
    <row r="53" spans="1:9" x14ac:dyDescent="0.2">
      <c r="A53" s="20"/>
      <c r="B53" s="20"/>
      <c r="C53" s="20"/>
      <c r="D53" s="20"/>
      <c r="E53" s="25"/>
      <c r="F53" s="26"/>
      <c r="G53" s="25"/>
      <c r="H53" s="14"/>
      <c r="I53" s="14"/>
    </row>
    <row r="54" spans="1:9" x14ac:dyDescent="0.2">
      <c r="A54" s="20" t="s">
        <v>31</v>
      </c>
      <c r="B54" s="20"/>
      <c r="C54" s="20"/>
      <c r="D54" s="20"/>
      <c r="E54" s="66">
        <v>0</v>
      </c>
      <c r="F54" s="66">
        <v>0</v>
      </c>
      <c r="G54" s="25"/>
      <c r="H54" s="14"/>
      <c r="I54" s="14"/>
    </row>
    <row r="55" spans="1:9" x14ac:dyDescent="0.2">
      <c r="A55" s="20"/>
      <c r="B55" s="20"/>
      <c r="C55" s="20"/>
      <c r="D55" s="20"/>
      <c r="E55" s="25"/>
      <c r="F55" s="26"/>
      <c r="G55" s="25"/>
      <c r="H55" s="14"/>
      <c r="I55" s="14"/>
    </row>
    <row r="56" spans="1:9" x14ac:dyDescent="0.2">
      <c r="A56" s="27" t="s">
        <v>30</v>
      </c>
      <c r="B56" s="27"/>
      <c r="C56" s="27"/>
      <c r="D56" s="27"/>
      <c r="E56" s="28">
        <v>4583.9628493</v>
      </c>
      <c r="F56" s="29">
        <v>100</v>
      </c>
      <c r="G56" s="28"/>
      <c r="H56" s="14"/>
      <c r="I56" s="14"/>
    </row>
    <row r="58" spans="1:9" x14ac:dyDescent="0.2">
      <c r="A58" s="14" t="s">
        <v>33</v>
      </c>
    </row>
    <row r="59" spans="1:9" x14ac:dyDescent="0.2">
      <c r="A59" s="51" t="s">
        <v>1107</v>
      </c>
    </row>
    <row r="60" spans="1:9" x14ac:dyDescent="0.2">
      <c r="A60" s="90" t="s">
        <v>1108</v>
      </c>
      <c r="B60" s="90"/>
      <c r="C60" s="90"/>
      <c r="D60" s="90"/>
      <c r="E60" s="90"/>
      <c r="F60" s="90"/>
      <c r="G60" s="90"/>
    </row>
    <row r="62" spans="1:9" x14ac:dyDescent="0.2">
      <c r="A62" s="14" t="s">
        <v>34</v>
      </c>
    </row>
    <row r="63" spans="1:9" x14ac:dyDescent="0.2">
      <c r="A63" s="14" t="s">
        <v>35</v>
      </c>
    </row>
    <row r="64" spans="1:9" x14ac:dyDescent="0.2">
      <c r="A64" s="14" t="s">
        <v>36</v>
      </c>
      <c r="B64" s="14"/>
      <c r="C64" s="30" t="s">
        <v>38</v>
      </c>
      <c r="D64" s="14" t="s">
        <v>37</v>
      </c>
    </row>
    <row r="65" spans="1:9" x14ac:dyDescent="0.2">
      <c r="A65" s="7" t="s">
        <v>71</v>
      </c>
      <c r="C65" s="31">
        <v>0.34410000000000002</v>
      </c>
      <c r="D65" s="31">
        <v>0.36940000000000001</v>
      </c>
    </row>
    <row r="66" spans="1:9" s="10" customFormat="1" x14ac:dyDescent="0.2">
      <c r="A66" s="7" t="s">
        <v>76</v>
      </c>
      <c r="B66" s="7"/>
      <c r="C66" s="31">
        <v>0.15870000000000001</v>
      </c>
      <c r="D66" s="31">
        <v>0.17030000000000001</v>
      </c>
      <c r="F66" s="11"/>
      <c r="H66" s="7"/>
      <c r="I66" s="7"/>
    </row>
    <row r="67" spans="1:9" s="10" customFormat="1" x14ac:dyDescent="0.2">
      <c r="A67" s="7" t="s">
        <v>77</v>
      </c>
      <c r="B67" s="7"/>
      <c r="C67" s="31">
        <v>0.15579999999999999</v>
      </c>
      <c r="D67" s="31">
        <v>0.1673</v>
      </c>
      <c r="F67" s="11"/>
      <c r="H67" s="7"/>
      <c r="I67" s="7"/>
    </row>
    <row r="68" spans="1:9" s="10" customFormat="1" x14ac:dyDescent="0.2">
      <c r="A68" s="7" t="s">
        <v>72</v>
      </c>
      <c r="B68" s="7"/>
      <c r="C68" s="31">
        <v>0.35189999999999999</v>
      </c>
      <c r="D68" s="31">
        <v>0.37780000000000002</v>
      </c>
      <c r="F68" s="11"/>
      <c r="H68" s="7"/>
      <c r="I68" s="7"/>
    </row>
    <row r="69" spans="1:9" s="10" customFormat="1" x14ac:dyDescent="0.2">
      <c r="A69" s="7" t="s">
        <v>78</v>
      </c>
      <c r="B69" s="7"/>
      <c r="C69" s="31">
        <v>0.1636</v>
      </c>
      <c r="D69" s="31">
        <v>0.17560000000000001</v>
      </c>
      <c r="F69" s="11"/>
      <c r="H69" s="7"/>
      <c r="I69" s="7"/>
    </row>
    <row r="70" spans="1:9" s="10" customFormat="1" x14ac:dyDescent="0.2">
      <c r="A70" s="7" t="s">
        <v>79</v>
      </c>
      <c r="B70" s="7"/>
      <c r="C70" s="31">
        <v>0.16070000000000001</v>
      </c>
      <c r="D70" s="31">
        <v>0.17249999999999999</v>
      </c>
      <c r="F70" s="11"/>
      <c r="H70" s="7"/>
      <c r="I70" s="7"/>
    </row>
    <row r="72" spans="1:9" s="10" customFormat="1" x14ac:dyDescent="0.2">
      <c r="A72" s="7" t="s">
        <v>39</v>
      </c>
      <c r="B72" s="7"/>
      <c r="C72" s="7"/>
      <c r="D72" s="7"/>
      <c r="F72" s="11"/>
      <c r="H72" s="7"/>
      <c r="I72" s="7"/>
    </row>
    <row r="74" spans="1:9" s="10" customFormat="1" x14ac:dyDescent="0.2">
      <c r="A74" s="14" t="s">
        <v>1122</v>
      </c>
      <c r="B74" s="7"/>
      <c r="C74" s="7"/>
      <c r="D74" s="30" t="s">
        <v>41</v>
      </c>
      <c r="F74" s="11"/>
      <c r="H74" s="7"/>
      <c r="I74" s="7"/>
    </row>
    <row r="75" spans="1:9" s="10" customFormat="1" x14ac:dyDescent="0.2">
      <c r="A75" s="7" t="s">
        <v>815</v>
      </c>
      <c r="B75" s="7"/>
      <c r="C75" s="7"/>
      <c r="D75" s="7"/>
      <c r="F75" s="11"/>
      <c r="H75" s="7"/>
      <c r="I75" s="7"/>
    </row>
    <row r="76" spans="1:9" s="10" customFormat="1" x14ac:dyDescent="0.2">
      <c r="A76" s="50" t="s">
        <v>816</v>
      </c>
      <c r="B76" s="7"/>
      <c r="C76" s="7"/>
      <c r="D76" s="7"/>
      <c r="F76" s="11"/>
      <c r="H76" s="7"/>
      <c r="I76" s="7"/>
    </row>
  </sheetData>
  <mergeCells count="8">
    <mergeCell ref="A44:G44"/>
    <mergeCell ref="A60:G60"/>
    <mergeCell ref="A1:G1"/>
    <mergeCell ref="A31:G31"/>
    <mergeCell ref="A33:G33"/>
    <mergeCell ref="A36:G36"/>
    <mergeCell ref="A40:G40"/>
    <mergeCell ref="A42:G42"/>
  </mergeCells>
  <conditionalFormatting sqref="F2:F3 F6 F8:F30 F32 F34:F35 F37:F39 F41 F43 F45 F47:F53 F61:F65528">
    <cfRule type="cellIs" dxfId="19" priority="2" stopIfTrue="1" operator="between">
      <formula>0.009</formula>
      <formula>-0.009</formula>
    </cfRule>
  </conditionalFormatting>
  <conditionalFormatting sqref="F55:F59">
    <cfRule type="cellIs" dxfId="18" priority="1" stopIfTrue="1" operator="between">
      <formula>0.009</formula>
      <formula>-0.009</formula>
    </cfRule>
  </conditionalFormatting>
  <hyperlinks>
    <hyperlink ref="A29" r:id="rId1" tooltip="https://www.franklintempletonindia.com/investor/reports" xr:uid="{00000000-0004-0000-1F00-000000000000}"/>
    <hyperlink ref="A76" r:id="rId2" tooltip="https://www.franklintempletonindia.com/investor/reports" xr:uid="{00000000-0004-0000-1F00-000001000000}"/>
    <hyperlink ref="A34" r:id="rId3" xr:uid="{00000000-0004-0000-1F00-000002000000}"/>
  </hyperlinks>
  <pageMargins left="0.7" right="0.7" top="0.75" bottom="0.75" header="0.3" footer="0.3"/>
  <pageSetup paperSize="9" scale="46" orientation="portrait" r:id="rId4"/>
  <headerFooter>
    <oddFooter>&amp;C&amp;1#&amp;"Calibri"&amp;10&amp;K000000PUBLIC</oddFooter>
    <evenFooter>&amp;LPUBLIC</evenFooter>
    <firstFooter>&amp;LPUBLIC</firstFooter>
  </headerFooter>
  <colBreaks count="1" manualBreakCount="1">
    <brk id="8"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70"/>
  <sheetViews>
    <sheetView workbookViewId="0">
      <selection sqref="A1:G1"/>
    </sheetView>
  </sheetViews>
  <sheetFormatPr defaultColWidth="9.28515625" defaultRowHeight="11.25" x14ac:dyDescent="0.2"/>
  <cols>
    <col min="1" max="1" width="38.7109375" style="7" bestFit="1" customWidth="1"/>
    <col min="2" max="2" width="58" style="7" bestFit="1" customWidth="1"/>
    <col min="3" max="3" width="15.28515625" style="7" bestFit="1" customWidth="1"/>
    <col min="4" max="4" width="15.5703125" style="7" bestFit="1" customWidth="1"/>
    <col min="5" max="5" width="23.28515625" style="10" customWidth="1"/>
    <col min="6" max="6" width="13.5703125" style="11" bestFit="1" customWidth="1"/>
    <col min="7" max="7" width="12.28515625" style="10" customWidth="1"/>
    <col min="8" max="16384" width="9.28515625" style="7"/>
  </cols>
  <sheetData>
    <row r="1" spans="1:9" s="1" customFormat="1" ht="15" customHeight="1" x14ac:dyDescent="0.2">
      <c r="A1" s="79" t="s">
        <v>1123</v>
      </c>
      <c r="B1" s="80"/>
      <c r="C1" s="80"/>
      <c r="D1" s="80"/>
      <c r="E1" s="80"/>
      <c r="F1" s="80"/>
      <c r="G1" s="80"/>
    </row>
    <row r="2" spans="1:9" s="1" customFormat="1" ht="12" x14ac:dyDescent="0.2">
      <c r="A2" s="33" t="s">
        <v>1069</v>
      </c>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1081</v>
      </c>
      <c r="D4" s="13" t="s">
        <v>1</v>
      </c>
      <c r="E4" s="54"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ht="33.75" x14ac:dyDescent="0.2">
      <c r="A7" s="21" t="s">
        <v>1124</v>
      </c>
      <c r="B7" s="21" t="s">
        <v>1125</v>
      </c>
      <c r="C7" s="57" t="s">
        <v>1126</v>
      </c>
      <c r="D7" s="24">
        <v>10648</v>
      </c>
      <c r="E7" s="22">
        <v>21361.6733633</v>
      </c>
      <c r="F7" s="23">
        <v>48.379619888188699</v>
      </c>
      <c r="G7" s="22">
        <v>10.91</v>
      </c>
    </row>
    <row r="8" spans="1:9" ht="33.75" x14ac:dyDescent="0.2">
      <c r="A8" s="21" t="s">
        <v>1127</v>
      </c>
      <c r="B8" s="21" t="s">
        <v>1128</v>
      </c>
      <c r="C8" s="57" t="s">
        <v>1126</v>
      </c>
      <c r="D8" s="24">
        <v>8815</v>
      </c>
      <c r="E8" s="22">
        <v>17638.776841899999</v>
      </c>
      <c r="F8" s="23">
        <v>39.948055772156998</v>
      </c>
      <c r="G8" s="22">
        <v>10.983499999999999</v>
      </c>
    </row>
    <row r="9" spans="1:9" ht="33.75" x14ac:dyDescent="0.2">
      <c r="A9" s="21" t="s">
        <v>1129</v>
      </c>
      <c r="B9" s="21" t="s">
        <v>1130</v>
      </c>
      <c r="C9" s="57" t="s">
        <v>1126</v>
      </c>
      <c r="D9" s="24">
        <v>191</v>
      </c>
      <c r="E9" s="22">
        <v>381.28330519999997</v>
      </c>
      <c r="F9" s="23">
        <v>0.86352511161319601</v>
      </c>
      <c r="G9" s="22">
        <v>11.01</v>
      </c>
    </row>
    <row r="10" spans="1:9" x14ac:dyDescent="0.2">
      <c r="A10" s="20" t="s">
        <v>26</v>
      </c>
      <c r="B10" s="20"/>
      <c r="C10" s="20"/>
      <c r="D10" s="20"/>
      <c r="E10" s="25">
        <f>SUM(E6:E9)</f>
        <v>39381.733510400001</v>
      </c>
      <c r="F10" s="26">
        <f>SUM(F6:F9)</f>
        <v>89.191200771958904</v>
      </c>
      <c r="G10" s="25"/>
      <c r="H10" s="14"/>
      <c r="I10" s="14"/>
    </row>
    <row r="11" spans="1:9" x14ac:dyDescent="0.2">
      <c r="A11" s="21"/>
      <c r="B11" s="21"/>
      <c r="C11" s="21"/>
      <c r="D11" s="21"/>
      <c r="E11" s="22"/>
      <c r="F11" s="23"/>
      <c r="G11" s="22"/>
    </row>
    <row r="12" spans="1:9" x14ac:dyDescent="0.2">
      <c r="A12" s="20" t="s">
        <v>1082</v>
      </c>
      <c r="B12" s="21"/>
      <c r="C12" s="21"/>
      <c r="D12" s="21"/>
      <c r="E12" s="22"/>
      <c r="F12" s="23"/>
      <c r="G12" s="22"/>
    </row>
    <row r="13" spans="1:9" x14ac:dyDescent="0.2">
      <c r="A13" s="21" t="s">
        <v>1088</v>
      </c>
      <c r="B13" s="21" t="s">
        <v>1089</v>
      </c>
      <c r="C13" s="21" t="s">
        <v>1131</v>
      </c>
      <c r="D13" s="24">
        <v>1000</v>
      </c>
      <c r="E13" s="22">
        <v>0</v>
      </c>
      <c r="F13" s="22">
        <v>0</v>
      </c>
      <c r="G13" s="22">
        <v>0</v>
      </c>
    </row>
    <row r="14" spans="1:9" x14ac:dyDescent="0.2">
      <c r="A14" s="20" t="s">
        <v>26</v>
      </c>
      <c r="B14" s="20"/>
      <c r="C14" s="20"/>
      <c r="D14" s="20"/>
      <c r="E14" s="25">
        <f>SUM(E12:E13)</f>
        <v>0</v>
      </c>
      <c r="F14" s="25">
        <f>SUM(F12:F13)</f>
        <v>0</v>
      </c>
      <c r="G14" s="25"/>
      <c r="H14" s="14"/>
      <c r="I14" s="14"/>
    </row>
    <row r="15" spans="1:9" x14ac:dyDescent="0.2">
      <c r="A15" s="21"/>
      <c r="B15" s="21"/>
      <c r="C15" s="21"/>
      <c r="D15" s="21"/>
      <c r="E15" s="22"/>
      <c r="F15" s="23"/>
      <c r="G15" s="22"/>
    </row>
    <row r="16" spans="1:9" x14ac:dyDescent="0.2">
      <c r="A16" s="20" t="s">
        <v>27</v>
      </c>
      <c r="B16" s="21"/>
      <c r="C16" s="21"/>
      <c r="D16" s="21"/>
      <c r="E16" s="22"/>
      <c r="F16" s="23"/>
      <c r="G16" s="22"/>
    </row>
    <row r="17" spans="1:9" x14ac:dyDescent="0.2">
      <c r="A17" s="21" t="s">
        <v>1132</v>
      </c>
      <c r="B17" s="21" t="s">
        <v>1133</v>
      </c>
      <c r="C17" s="21" t="s">
        <v>28</v>
      </c>
      <c r="D17" s="24">
        <v>97361.047000000006</v>
      </c>
      <c r="E17" s="22">
        <v>3591.5410499999998</v>
      </c>
      <c r="F17" s="23">
        <v>8.1340720765044008</v>
      </c>
      <c r="G17" s="22">
        <v>6.1524999999999999</v>
      </c>
    </row>
    <row r="18" spans="1:9" x14ac:dyDescent="0.2">
      <c r="A18" s="20" t="s">
        <v>26</v>
      </c>
      <c r="B18" s="20"/>
      <c r="C18" s="20"/>
      <c r="D18" s="20"/>
      <c r="E18" s="25">
        <f>SUM(E17:E17)</f>
        <v>3591.5410499999998</v>
      </c>
      <c r="F18" s="26">
        <f>SUM(F17:F17)</f>
        <v>8.1340720765044008</v>
      </c>
      <c r="G18" s="25"/>
      <c r="H18" s="14"/>
      <c r="I18" s="14"/>
    </row>
    <row r="19" spans="1:9" x14ac:dyDescent="0.2">
      <c r="A19" s="21"/>
      <c r="B19" s="21"/>
      <c r="C19" s="21"/>
      <c r="D19" s="21"/>
      <c r="E19" s="22"/>
      <c r="F19" s="23"/>
      <c r="G19" s="22"/>
    </row>
    <row r="20" spans="1:9" x14ac:dyDescent="0.2">
      <c r="A20" s="20" t="s">
        <v>29</v>
      </c>
      <c r="B20" s="20"/>
      <c r="C20" s="20"/>
      <c r="D20" s="20"/>
      <c r="E20" s="25">
        <f>E10+E14+E18</f>
        <v>42973.274560400001</v>
      </c>
      <c r="F20" s="26">
        <f>F10+F14+F18</f>
        <v>97.3252728484633</v>
      </c>
      <c r="G20" s="25"/>
      <c r="H20" s="14"/>
      <c r="I20" s="14"/>
    </row>
    <row r="21" spans="1:9" x14ac:dyDescent="0.2">
      <c r="A21" s="20"/>
      <c r="B21" s="20"/>
      <c r="C21" s="20"/>
      <c r="D21" s="20"/>
      <c r="E21" s="25"/>
      <c r="F21" s="26"/>
      <c r="G21" s="25"/>
      <c r="H21" s="14"/>
      <c r="I21" s="14"/>
    </row>
    <row r="22" spans="1:9" x14ac:dyDescent="0.2">
      <c r="A22" s="20" t="s">
        <v>31</v>
      </c>
      <c r="B22" s="20"/>
      <c r="C22" s="20"/>
      <c r="D22" s="20"/>
      <c r="E22" s="25">
        <f>E24-(E10+E14+E18)</f>
        <v>1181.0065452999988</v>
      </c>
      <c r="F22" s="26">
        <f>F24-(F10+F14+F18)</f>
        <v>2.6747271515367004</v>
      </c>
      <c r="G22" s="25"/>
      <c r="H22" s="14"/>
      <c r="I22" s="14"/>
    </row>
    <row r="23" spans="1:9" x14ac:dyDescent="0.2">
      <c r="A23" s="20"/>
      <c r="B23" s="20"/>
      <c r="C23" s="20"/>
      <c r="D23" s="20"/>
      <c r="E23" s="25"/>
      <c r="F23" s="26"/>
      <c r="G23" s="25"/>
      <c r="H23" s="14"/>
      <c r="I23" s="14"/>
    </row>
    <row r="24" spans="1:9" x14ac:dyDescent="0.2">
      <c r="A24" s="27" t="s">
        <v>30</v>
      </c>
      <c r="B24" s="27"/>
      <c r="C24" s="27"/>
      <c r="D24" s="27"/>
      <c r="E24" s="28">
        <v>44154.2811057</v>
      </c>
      <c r="F24" s="29">
        <v>100</v>
      </c>
      <c r="G24" s="28"/>
      <c r="H24" s="14"/>
      <c r="I24" s="14"/>
    </row>
    <row r="26" spans="1:9" x14ac:dyDescent="0.2">
      <c r="A26" s="14" t="s">
        <v>33</v>
      </c>
    </row>
    <row r="27" spans="1:9" x14ac:dyDescent="0.2">
      <c r="A27" s="56" t="s">
        <v>1090</v>
      </c>
    </row>
    <row r="28" spans="1:9" ht="26.25" customHeight="1" x14ac:dyDescent="0.2">
      <c r="A28" s="92" t="s">
        <v>1185</v>
      </c>
      <c r="B28" s="92"/>
      <c r="C28" s="92"/>
      <c r="D28" s="92"/>
      <c r="E28" s="92"/>
      <c r="F28" s="92"/>
      <c r="G28" s="92"/>
    </row>
    <row r="30" spans="1:9" x14ac:dyDescent="0.2">
      <c r="A30" s="14" t="s">
        <v>34</v>
      </c>
    </row>
    <row r="31" spans="1:9" x14ac:dyDescent="0.2">
      <c r="A31" s="14" t="s">
        <v>35</v>
      </c>
    </row>
    <row r="32" spans="1:9" x14ac:dyDescent="0.2">
      <c r="A32" s="14" t="s">
        <v>36</v>
      </c>
      <c r="B32" s="14"/>
      <c r="C32" s="30" t="s">
        <v>38</v>
      </c>
      <c r="D32" s="14" t="s">
        <v>37</v>
      </c>
    </row>
    <row r="33" spans="1:5" x14ac:dyDescent="0.2">
      <c r="A33" s="7" t="s">
        <v>948</v>
      </c>
      <c r="C33" s="31">
        <v>4795.3923999999997</v>
      </c>
      <c r="D33" s="31">
        <v>5037.3303999999998</v>
      </c>
    </row>
    <row r="34" spans="1:5" x14ac:dyDescent="0.2">
      <c r="A34" s="7" t="s">
        <v>1134</v>
      </c>
      <c r="C34" s="31">
        <v>1212.0081</v>
      </c>
      <c r="D34" s="31">
        <v>1273.1565000000001</v>
      </c>
    </row>
    <row r="35" spans="1:5" x14ac:dyDescent="0.2">
      <c r="A35" s="7" t="s">
        <v>950</v>
      </c>
      <c r="C35" s="31">
        <v>1338.117</v>
      </c>
      <c r="D35" s="31">
        <v>1405.6279999999999</v>
      </c>
    </row>
    <row r="36" spans="1:5" x14ac:dyDescent="0.2">
      <c r="A36" s="7" t="s">
        <v>951</v>
      </c>
      <c r="C36" s="31">
        <v>1392.0553</v>
      </c>
      <c r="D36" s="31">
        <v>1462.2874999999999</v>
      </c>
    </row>
    <row r="37" spans="1:5" x14ac:dyDescent="0.2">
      <c r="A37" s="7" t="s">
        <v>1135</v>
      </c>
      <c r="C37" s="31">
        <v>3967.9661000000001</v>
      </c>
      <c r="D37" s="31">
        <v>4165.6701000000003</v>
      </c>
    </row>
    <row r="38" spans="1:5" x14ac:dyDescent="0.2">
      <c r="A38" s="7" t="s">
        <v>952</v>
      </c>
      <c r="C38" s="31">
        <v>4813.3281999999999</v>
      </c>
      <c r="D38" s="31">
        <v>5056.1710999999996</v>
      </c>
    </row>
    <row r="39" spans="1:5" x14ac:dyDescent="0.2">
      <c r="A39" s="7" t="s">
        <v>1136</v>
      </c>
      <c r="C39" s="31">
        <v>1155.0626</v>
      </c>
      <c r="D39" s="31">
        <v>1213.3379</v>
      </c>
    </row>
    <row r="40" spans="1:5" x14ac:dyDescent="0.2">
      <c r="A40" s="7" t="s">
        <v>954</v>
      </c>
      <c r="C40" s="31">
        <v>1364.9809</v>
      </c>
      <c r="D40" s="31">
        <v>1433.8471999999999</v>
      </c>
    </row>
    <row r="41" spans="1:5" x14ac:dyDescent="0.2">
      <c r="A41" s="7" t="s">
        <v>955</v>
      </c>
      <c r="C41" s="31">
        <v>1421.9304999999999</v>
      </c>
      <c r="D41" s="31">
        <v>1493.6701</v>
      </c>
    </row>
    <row r="43" spans="1:5" x14ac:dyDescent="0.2">
      <c r="A43" s="7" t="s">
        <v>39</v>
      </c>
    </row>
    <row r="45" spans="1:5" x14ac:dyDescent="0.2">
      <c r="A45" s="14" t="s">
        <v>40</v>
      </c>
      <c r="D45" s="30" t="s">
        <v>41</v>
      </c>
    </row>
    <row r="47" spans="1:5" x14ac:dyDescent="0.2">
      <c r="A47" s="14" t="s">
        <v>893</v>
      </c>
      <c r="D47" s="32">
        <v>1.1615315628813501</v>
      </c>
      <c r="E47" s="10" t="s">
        <v>42</v>
      </c>
    </row>
    <row r="49" spans="1:7" x14ac:dyDescent="0.2">
      <c r="A49" s="14" t="s">
        <v>814</v>
      </c>
      <c r="D49" s="30" t="s">
        <v>41</v>
      </c>
    </row>
    <row r="50" spans="1:7" x14ac:dyDescent="0.2">
      <c r="A50" s="7" t="s">
        <v>815</v>
      </c>
    </row>
    <row r="51" spans="1:7" x14ac:dyDescent="0.2">
      <c r="A51" s="50" t="s">
        <v>816</v>
      </c>
    </row>
    <row r="53" spans="1:7" ht="27" customHeight="1" x14ac:dyDescent="0.25">
      <c r="A53" s="92" t="s">
        <v>1137</v>
      </c>
      <c r="B53" s="93"/>
      <c r="C53" s="93"/>
      <c r="D53" s="93"/>
      <c r="E53" s="93"/>
      <c r="F53" s="93"/>
      <c r="G53" s="93"/>
    </row>
    <row r="55" spans="1:7" x14ac:dyDescent="0.2">
      <c r="A55" s="14" t="s">
        <v>1138</v>
      </c>
    </row>
    <row r="56" spans="1:7" x14ac:dyDescent="0.2">
      <c r="A56" s="50" t="s">
        <v>1019</v>
      </c>
    </row>
    <row r="57" spans="1:7" ht="8.25" customHeight="1" x14ac:dyDescent="0.2"/>
    <row r="58" spans="1:7" ht="45" customHeight="1" x14ac:dyDescent="0.25">
      <c r="A58" s="92" t="s">
        <v>1139</v>
      </c>
      <c r="B58" s="93"/>
      <c r="C58" s="93"/>
      <c r="D58" s="93"/>
      <c r="E58" s="93"/>
      <c r="F58" s="93"/>
      <c r="G58" s="93"/>
    </row>
    <row r="60" spans="1:7" ht="45" customHeight="1" x14ac:dyDescent="0.25">
      <c r="A60" s="92" t="s">
        <v>1140</v>
      </c>
      <c r="B60" s="93"/>
      <c r="C60" s="93"/>
      <c r="D60" s="93"/>
      <c r="E60" s="93"/>
      <c r="F60" s="93"/>
      <c r="G60" s="93"/>
    </row>
    <row r="61" spans="1:7" x14ac:dyDescent="0.2">
      <c r="A61" s="50" t="s">
        <v>1098</v>
      </c>
    </row>
    <row r="63" spans="1:7" ht="24.75" customHeight="1" x14ac:dyDescent="0.25">
      <c r="A63" s="92" t="s">
        <v>1141</v>
      </c>
      <c r="B63" s="93"/>
      <c r="C63" s="93"/>
      <c r="D63" s="93"/>
      <c r="E63" s="93"/>
      <c r="F63" s="93"/>
      <c r="G63" s="93"/>
    </row>
    <row r="65" spans="1:1" x14ac:dyDescent="0.2">
      <c r="A65" s="14" t="s">
        <v>1142</v>
      </c>
    </row>
    <row r="67" spans="1:1" x14ac:dyDescent="0.2">
      <c r="A67" s="51" t="s">
        <v>785</v>
      </c>
    </row>
    <row r="68" spans="1:1" x14ac:dyDescent="0.2">
      <c r="A68" s="52"/>
    </row>
    <row r="69" spans="1:1" x14ac:dyDescent="0.2">
      <c r="A69" s="53"/>
    </row>
    <row r="70" spans="1:1" x14ac:dyDescent="0.2">
      <c r="A70" s="53"/>
    </row>
    <row r="71" spans="1:1" x14ac:dyDescent="0.2">
      <c r="A71" s="53"/>
    </row>
    <row r="72" spans="1:1" x14ac:dyDescent="0.2">
      <c r="A72" s="53"/>
    </row>
    <row r="73" spans="1:1" x14ac:dyDescent="0.2">
      <c r="A73" s="53"/>
    </row>
    <row r="74" spans="1:1" x14ac:dyDescent="0.2">
      <c r="A74" s="53"/>
    </row>
    <row r="75" spans="1:1" x14ac:dyDescent="0.2">
      <c r="A75" s="53"/>
    </row>
    <row r="76" spans="1:1" x14ac:dyDescent="0.2">
      <c r="A76" s="53"/>
    </row>
    <row r="77" spans="1:1" x14ac:dyDescent="0.2">
      <c r="A77" s="53"/>
    </row>
    <row r="78" spans="1:1" x14ac:dyDescent="0.2">
      <c r="A78" s="53"/>
    </row>
    <row r="79" spans="1:1" x14ac:dyDescent="0.2">
      <c r="A79" s="53"/>
    </row>
    <row r="80" spans="1:1" x14ac:dyDescent="0.2">
      <c r="A80" s="53"/>
    </row>
    <row r="81" spans="1:1" x14ac:dyDescent="0.2">
      <c r="A81" s="51" t="s">
        <v>1143</v>
      </c>
    </row>
    <row r="82" spans="1:1" x14ac:dyDescent="0.2">
      <c r="A82" s="53"/>
    </row>
    <row r="83" spans="1:1" x14ac:dyDescent="0.2">
      <c r="A83" s="51" t="s">
        <v>786</v>
      </c>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14" t="s">
        <v>820</v>
      </c>
    </row>
    <row r="98" spans="1:9" s="1" customFormat="1" ht="15" x14ac:dyDescent="0.2">
      <c r="A98" s="79" t="s">
        <v>1144</v>
      </c>
      <c r="B98" s="80"/>
      <c r="C98" s="80"/>
      <c r="D98" s="80"/>
      <c r="E98" s="80"/>
      <c r="F98" s="80"/>
      <c r="G98" s="80"/>
    </row>
    <row r="99" spans="1:9" x14ac:dyDescent="0.2">
      <c r="A99" s="14" t="s">
        <v>7</v>
      </c>
    </row>
    <row r="100" spans="1:9" s="1" customFormat="1" ht="36.75" customHeight="1" x14ac:dyDescent="0.2">
      <c r="A100" s="6" t="s">
        <v>2</v>
      </c>
      <c r="B100" s="6" t="s">
        <v>0</v>
      </c>
      <c r="C100" s="13" t="s">
        <v>32</v>
      </c>
      <c r="D100" s="13" t="s">
        <v>1</v>
      </c>
      <c r="E100" s="54" t="s">
        <v>6</v>
      </c>
      <c r="F100" s="12" t="s">
        <v>3</v>
      </c>
      <c r="G100" s="12" t="s">
        <v>5</v>
      </c>
    </row>
    <row r="101" spans="1:9" x14ac:dyDescent="0.2">
      <c r="A101" s="16" t="s">
        <v>24</v>
      </c>
      <c r="B101" s="17"/>
      <c r="C101" s="17"/>
      <c r="D101" s="17"/>
      <c r="E101" s="18"/>
      <c r="F101" s="19"/>
      <c r="G101" s="18"/>
    </row>
    <row r="102" spans="1:9" x14ac:dyDescent="0.2">
      <c r="A102" s="20" t="s">
        <v>25</v>
      </c>
      <c r="B102" s="21"/>
      <c r="C102" s="21"/>
      <c r="D102" s="21"/>
      <c r="E102" s="22"/>
      <c r="F102" s="23"/>
      <c r="G102" s="22"/>
    </row>
    <row r="103" spans="1:9" x14ac:dyDescent="0.2">
      <c r="A103" s="21" t="s">
        <v>1104</v>
      </c>
      <c r="B103" s="21" t="s">
        <v>1105</v>
      </c>
      <c r="C103" s="21" t="s">
        <v>1106</v>
      </c>
      <c r="D103" s="24">
        <v>5230</v>
      </c>
      <c r="E103" s="22">
        <v>15876.904438400001</v>
      </c>
      <c r="F103" s="23">
        <v>99.999999496753304</v>
      </c>
      <c r="G103" s="22">
        <v>4.165</v>
      </c>
    </row>
    <row r="104" spans="1:9" x14ac:dyDescent="0.2">
      <c r="A104" s="20" t="s">
        <v>26</v>
      </c>
      <c r="B104" s="20"/>
      <c r="C104" s="20"/>
      <c r="D104" s="20"/>
      <c r="E104" s="25">
        <f>SUM(E102:E103)</f>
        <v>15876.904438400001</v>
      </c>
      <c r="F104" s="26">
        <f>SUM(F102:F103)</f>
        <v>99.999999496753304</v>
      </c>
      <c r="G104" s="25"/>
      <c r="H104" s="14"/>
      <c r="I104" s="14"/>
    </row>
    <row r="105" spans="1:9" x14ac:dyDescent="0.2">
      <c r="A105" s="21"/>
      <c r="B105" s="21"/>
      <c r="C105" s="21"/>
      <c r="D105" s="21"/>
      <c r="E105" s="22"/>
      <c r="F105" s="23"/>
      <c r="G105" s="22"/>
    </row>
    <row r="106" spans="1:9" x14ac:dyDescent="0.2">
      <c r="A106" s="20" t="s">
        <v>29</v>
      </c>
      <c r="B106" s="20"/>
      <c r="C106" s="20"/>
      <c r="D106" s="20"/>
      <c r="E106" s="25">
        <f>E104</f>
        <v>15876.904438400001</v>
      </c>
      <c r="F106" s="26">
        <f>F104</f>
        <v>99.999999496753304</v>
      </c>
      <c r="G106" s="25"/>
      <c r="H106" s="14"/>
      <c r="I106" s="14"/>
    </row>
    <row r="107" spans="1:9" x14ac:dyDescent="0.2">
      <c r="A107" s="20"/>
      <c r="B107" s="20"/>
      <c r="C107" s="20"/>
      <c r="D107" s="20"/>
      <c r="E107" s="25"/>
      <c r="F107" s="26"/>
      <c r="G107" s="25"/>
      <c r="H107" s="14"/>
      <c r="I107" s="14"/>
    </row>
    <row r="108" spans="1:9" x14ac:dyDescent="0.2">
      <c r="A108" s="20" t="s">
        <v>31</v>
      </c>
      <c r="B108" s="20"/>
      <c r="C108" s="20"/>
      <c r="D108" s="20"/>
      <c r="E108" s="66">
        <v>0</v>
      </c>
      <c r="F108" s="66">
        <v>0</v>
      </c>
      <c r="G108" s="25"/>
      <c r="H108" s="14"/>
      <c r="I108" s="14"/>
    </row>
    <row r="109" spans="1:9" x14ac:dyDescent="0.2">
      <c r="A109" s="20"/>
      <c r="B109" s="20"/>
      <c r="C109" s="20"/>
      <c r="D109" s="20"/>
      <c r="E109" s="25"/>
      <c r="F109" s="26"/>
      <c r="G109" s="25"/>
      <c r="H109" s="14"/>
      <c r="I109" s="14"/>
    </row>
    <row r="110" spans="1:9" x14ac:dyDescent="0.2">
      <c r="A110" s="27" t="s">
        <v>30</v>
      </c>
      <c r="B110" s="27"/>
      <c r="C110" s="27"/>
      <c r="D110" s="27"/>
      <c r="E110" s="28">
        <v>15876.9045183</v>
      </c>
      <c r="F110" s="29">
        <v>100</v>
      </c>
      <c r="G110" s="28"/>
      <c r="H110" s="14"/>
      <c r="I110" s="14"/>
    </row>
    <row r="112" spans="1:9" x14ac:dyDescent="0.2">
      <c r="A112" s="14" t="s">
        <v>33</v>
      </c>
    </row>
    <row r="113" spans="1:7" x14ac:dyDescent="0.2">
      <c r="A113" s="51" t="s">
        <v>1107</v>
      </c>
    </row>
    <row r="114" spans="1:7" x14ac:dyDescent="0.2">
      <c r="A114" s="90" t="s">
        <v>1108</v>
      </c>
      <c r="B114" s="90"/>
      <c r="C114" s="90"/>
      <c r="D114" s="90"/>
      <c r="E114" s="90"/>
      <c r="F114" s="90"/>
      <c r="G114" s="90"/>
    </row>
    <row r="116" spans="1:7" x14ac:dyDescent="0.2">
      <c r="A116" s="14" t="s">
        <v>34</v>
      </c>
    </row>
    <row r="117" spans="1:7" x14ac:dyDescent="0.2">
      <c r="A117" s="14" t="s">
        <v>35</v>
      </c>
    </row>
    <row r="118" spans="1:7" x14ac:dyDescent="0.2">
      <c r="A118" s="14" t="s">
        <v>36</v>
      </c>
      <c r="B118" s="14"/>
      <c r="C118" s="30" t="s">
        <v>38</v>
      </c>
      <c r="D118" s="14" t="s">
        <v>37</v>
      </c>
    </row>
    <row r="119" spans="1:7" x14ac:dyDescent="0.2">
      <c r="A119" s="7" t="s">
        <v>948</v>
      </c>
      <c r="C119" s="31">
        <v>89.030799999999999</v>
      </c>
      <c r="D119" s="31">
        <v>95.568799999999996</v>
      </c>
    </row>
    <row r="120" spans="1:7" x14ac:dyDescent="0.2">
      <c r="A120" s="7" t="s">
        <v>1134</v>
      </c>
      <c r="C120" s="31">
        <v>22.857299999999999</v>
      </c>
      <c r="D120" s="31">
        <v>24.535900000000002</v>
      </c>
    </row>
    <row r="121" spans="1:7" x14ac:dyDescent="0.2">
      <c r="A121" s="7" t="s">
        <v>950</v>
      </c>
      <c r="C121" s="31">
        <v>25.4908</v>
      </c>
      <c r="D121" s="31">
        <v>27.3627</v>
      </c>
    </row>
    <row r="122" spans="1:7" x14ac:dyDescent="0.2">
      <c r="A122" s="7" t="s">
        <v>951</v>
      </c>
      <c r="C122" s="31">
        <v>26.367799999999999</v>
      </c>
      <c r="D122" s="31">
        <v>28.304099999999998</v>
      </c>
    </row>
    <row r="123" spans="1:7" x14ac:dyDescent="0.2">
      <c r="A123" s="7" t="s">
        <v>1135</v>
      </c>
      <c r="C123" s="31">
        <v>73.687200000000004</v>
      </c>
      <c r="D123" s="31">
        <v>79.098399999999998</v>
      </c>
    </row>
    <row r="124" spans="1:7" x14ac:dyDescent="0.2">
      <c r="A124" s="7" t="s">
        <v>952</v>
      </c>
      <c r="C124" s="31">
        <v>94.028300000000002</v>
      </c>
      <c r="D124" s="31">
        <v>100.9333</v>
      </c>
    </row>
    <row r="125" spans="1:7" x14ac:dyDescent="0.2">
      <c r="A125" s="7" t="s">
        <v>1136</v>
      </c>
      <c r="C125" s="31">
        <v>22.938300000000002</v>
      </c>
      <c r="D125" s="31">
        <v>24.622800000000002</v>
      </c>
    </row>
    <row r="126" spans="1:7" x14ac:dyDescent="0.2">
      <c r="A126" s="7" t="s">
        <v>954</v>
      </c>
      <c r="C126" s="31">
        <v>27.3139</v>
      </c>
      <c r="D126" s="31">
        <v>29.319700000000001</v>
      </c>
    </row>
    <row r="127" spans="1:7" x14ac:dyDescent="0.2">
      <c r="A127" s="7" t="s">
        <v>955</v>
      </c>
      <c r="C127" s="31">
        <v>28.323399999999999</v>
      </c>
      <c r="D127" s="31">
        <v>30.403400000000001</v>
      </c>
    </row>
    <row r="129" spans="1:9" x14ac:dyDescent="0.2">
      <c r="A129" s="7" t="s">
        <v>39</v>
      </c>
    </row>
    <row r="131" spans="1:9" x14ac:dyDescent="0.2">
      <c r="A131" s="14" t="s">
        <v>1178</v>
      </c>
      <c r="D131" s="30" t="s">
        <v>41</v>
      </c>
    </row>
    <row r="132" spans="1:9" x14ac:dyDescent="0.2">
      <c r="A132" s="7" t="s">
        <v>815</v>
      </c>
    </row>
    <row r="133" spans="1:9" x14ac:dyDescent="0.2">
      <c r="A133" s="50" t="s">
        <v>816</v>
      </c>
    </row>
    <row r="135" spans="1:9" s="1" customFormat="1" ht="15" x14ac:dyDescent="0.2">
      <c r="A135" s="79" t="s">
        <v>1145</v>
      </c>
      <c r="B135" s="80"/>
      <c r="C135" s="80"/>
      <c r="D135" s="80"/>
      <c r="E135" s="80"/>
      <c r="F135" s="80"/>
      <c r="G135" s="80"/>
    </row>
    <row r="136" spans="1:9" x14ac:dyDescent="0.2">
      <c r="A136" s="14" t="s">
        <v>7</v>
      </c>
    </row>
    <row r="137" spans="1:9" s="1" customFormat="1" ht="37.5" customHeight="1" x14ac:dyDescent="0.2">
      <c r="A137" s="6" t="s">
        <v>2</v>
      </c>
      <c r="B137" s="6" t="s">
        <v>0</v>
      </c>
      <c r="C137" s="13" t="s">
        <v>32</v>
      </c>
      <c r="D137" s="13" t="s">
        <v>1</v>
      </c>
      <c r="E137" s="54" t="s">
        <v>6</v>
      </c>
      <c r="F137" s="12" t="s">
        <v>3</v>
      </c>
      <c r="G137" s="12" t="s">
        <v>5</v>
      </c>
    </row>
    <row r="138" spans="1:9" x14ac:dyDescent="0.2">
      <c r="A138" s="16" t="s">
        <v>24</v>
      </c>
      <c r="B138" s="17"/>
      <c r="C138" s="17"/>
      <c r="D138" s="17"/>
      <c r="E138" s="18"/>
      <c r="F138" s="19"/>
      <c r="G138" s="18"/>
    </row>
    <row r="139" spans="1:9" x14ac:dyDescent="0.2">
      <c r="A139" s="20" t="s">
        <v>25</v>
      </c>
      <c r="B139" s="21"/>
      <c r="C139" s="21"/>
      <c r="D139" s="21"/>
      <c r="E139" s="22"/>
      <c r="F139" s="23"/>
      <c r="G139" s="22"/>
    </row>
    <row r="140" spans="1:9" ht="22.5" x14ac:dyDescent="0.2">
      <c r="A140" s="21" t="s">
        <v>1110</v>
      </c>
      <c r="B140" s="21" t="s">
        <v>1111</v>
      </c>
      <c r="C140" s="57" t="s">
        <v>1112</v>
      </c>
      <c r="D140" s="24">
        <v>3523</v>
      </c>
      <c r="E140" s="22">
        <v>0</v>
      </c>
      <c r="F140" s="23">
        <v>100</v>
      </c>
      <c r="G140" s="22">
        <v>0</v>
      </c>
    </row>
    <row r="141" spans="1:9" x14ac:dyDescent="0.2">
      <c r="A141" s="20" t="s">
        <v>26</v>
      </c>
      <c r="B141" s="20"/>
      <c r="C141" s="20"/>
      <c r="D141" s="20"/>
      <c r="E141" s="25">
        <v>0</v>
      </c>
      <c r="F141" s="26">
        <v>100</v>
      </c>
      <c r="G141" s="25"/>
      <c r="H141" s="14"/>
      <c r="I141" s="14"/>
    </row>
    <row r="142" spans="1:9" x14ac:dyDescent="0.2">
      <c r="A142" s="21"/>
      <c r="B142" s="21"/>
      <c r="C142" s="21"/>
      <c r="D142" s="21"/>
      <c r="E142" s="22"/>
      <c r="F142" s="23"/>
      <c r="G142" s="22"/>
    </row>
    <row r="143" spans="1:9" x14ac:dyDescent="0.2">
      <c r="A143" s="20" t="s">
        <v>29</v>
      </c>
      <c r="B143" s="20"/>
      <c r="C143" s="20"/>
      <c r="D143" s="20"/>
      <c r="E143" s="25">
        <v>0</v>
      </c>
      <c r="F143" s="26">
        <v>100</v>
      </c>
      <c r="G143" s="25"/>
      <c r="H143" s="14"/>
      <c r="I143" s="14"/>
    </row>
    <row r="144" spans="1:9" x14ac:dyDescent="0.2">
      <c r="A144" s="20"/>
      <c r="B144" s="20"/>
      <c r="C144" s="20"/>
      <c r="D144" s="20"/>
      <c r="E144" s="25"/>
      <c r="F144" s="26"/>
      <c r="G144" s="25"/>
      <c r="H144" s="14"/>
      <c r="I144" s="14"/>
    </row>
    <row r="145" spans="1:9" x14ac:dyDescent="0.2">
      <c r="A145" s="20" t="s">
        <v>31</v>
      </c>
      <c r="B145" s="20"/>
      <c r="C145" s="20"/>
      <c r="D145" s="20"/>
      <c r="E145" s="66">
        <v>0</v>
      </c>
      <c r="F145" s="66">
        <v>0</v>
      </c>
      <c r="G145" s="25"/>
      <c r="H145" s="14"/>
      <c r="I145" s="14"/>
    </row>
    <row r="146" spans="1:9" x14ac:dyDescent="0.2">
      <c r="A146" s="20"/>
      <c r="B146" s="20"/>
      <c r="C146" s="20"/>
      <c r="D146" s="20"/>
      <c r="E146" s="25"/>
      <c r="F146" s="26"/>
      <c r="G146" s="25"/>
      <c r="H146" s="14"/>
      <c r="I146" s="14"/>
    </row>
    <row r="147" spans="1:9" x14ac:dyDescent="0.2">
      <c r="A147" s="27" t="s">
        <v>30</v>
      </c>
      <c r="B147" s="27"/>
      <c r="C147" s="27"/>
      <c r="D147" s="27"/>
      <c r="E147" s="28">
        <v>8.9999999999999996E-7</v>
      </c>
      <c r="F147" s="29">
        <v>100</v>
      </c>
      <c r="G147" s="28"/>
      <c r="H147" s="14"/>
      <c r="I147" s="14"/>
    </row>
    <row r="149" spans="1:9" x14ac:dyDescent="0.2">
      <c r="A149" s="14" t="s">
        <v>33</v>
      </c>
    </row>
    <row r="150" spans="1:9" x14ac:dyDescent="0.2">
      <c r="A150" s="51" t="s">
        <v>1107</v>
      </c>
    </row>
    <row r="151" spans="1:9" ht="24.75" customHeight="1" x14ac:dyDescent="0.25">
      <c r="A151" s="83" t="s">
        <v>1113</v>
      </c>
      <c r="B151" s="84"/>
      <c r="C151" s="84"/>
      <c r="D151" s="84"/>
      <c r="E151" s="84"/>
      <c r="F151" s="84"/>
      <c r="G151" s="84"/>
    </row>
    <row r="153" spans="1:9" x14ac:dyDescent="0.2">
      <c r="A153" s="14" t="s">
        <v>34</v>
      </c>
    </row>
    <row r="154" spans="1:9" x14ac:dyDescent="0.2">
      <c r="A154" s="14" t="s">
        <v>35</v>
      </c>
    </row>
    <row r="155" spans="1:9" x14ac:dyDescent="0.2">
      <c r="A155" s="14" t="s">
        <v>36</v>
      </c>
      <c r="B155" s="14"/>
      <c r="C155" s="30" t="s">
        <v>38</v>
      </c>
      <c r="D155" s="14" t="s">
        <v>37</v>
      </c>
    </row>
    <row r="156" spans="1:9" x14ac:dyDescent="0.2">
      <c r="A156" s="7" t="s">
        <v>948</v>
      </c>
      <c r="C156" s="31">
        <v>0</v>
      </c>
      <c r="D156" s="31">
        <v>0</v>
      </c>
    </row>
    <row r="157" spans="1:9" x14ac:dyDescent="0.2">
      <c r="A157" s="7" t="s">
        <v>1134</v>
      </c>
      <c r="C157" s="31">
        <v>0</v>
      </c>
      <c r="D157" s="31">
        <v>0</v>
      </c>
    </row>
    <row r="158" spans="1:9" x14ac:dyDescent="0.2">
      <c r="A158" s="7" t="s">
        <v>950</v>
      </c>
      <c r="C158" s="31">
        <v>0</v>
      </c>
      <c r="D158" s="31">
        <v>0</v>
      </c>
    </row>
    <row r="159" spans="1:9" s="10" customFormat="1" x14ac:dyDescent="0.2">
      <c r="A159" s="7" t="s">
        <v>951</v>
      </c>
      <c r="B159" s="7"/>
      <c r="C159" s="31">
        <v>0</v>
      </c>
      <c r="D159" s="31">
        <v>0</v>
      </c>
      <c r="F159" s="11"/>
      <c r="H159" s="7"/>
      <c r="I159" s="7"/>
    </row>
    <row r="160" spans="1:9" s="10" customFormat="1" x14ac:dyDescent="0.2">
      <c r="A160" s="7" t="s">
        <v>1135</v>
      </c>
      <c r="B160" s="7"/>
      <c r="C160" s="31">
        <v>0</v>
      </c>
      <c r="D160" s="31">
        <v>0</v>
      </c>
      <c r="F160" s="11"/>
      <c r="H160" s="7"/>
      <c r="I160" s="7"/>
    </row>
    <row r="161" spans="1:9" s="10" customFormat="1" x14ac:dyDescent="0.2">
      <c r="A161" s="7" t="s">
        <v>952</v>
      </c>
      <c r="B161" s="7"/>
      <c r="C161" s="31">
        <v>0</v>
      </c>
      <c r="D161" s="31">
        <v>0</v>
      </c>
      <c r="F161" s="11"/>
      <c r="H161" s="7"/>
      <c r="I161" s="7"/>
    </row>
    <row r="162" spans="1:9" s="10" customFormat="1" x14ac:dyDescent="0.2">
      <c r="A162" s="7" t="s">
        <v>1136</v>
      </c>
      <c r="B162" s="7"/>
      <c r="C162" s="31">
        <v>0</v>
      </c>
      <c r="D162" s="31">
        <v>0</v>
      </c>
      <c r="F162" s="11"/>
      <c r="H162" s="7"/>
      <c r="I162" s="7"/>
    </row>
    <row r="163" spans="1:9" s="10" customFormat="1" x14ac:dyDescent="0.2">
      <c r="A163" s="7" t="s">
        <v>954</v>
      </c>
      <c r="B163" s="7"/>
      <c r="C163" s="31">
        <v>0</v>
      </c>
      <c r="D163" s="31">
        <v>0</v>
      </c>
      <c r="F163" s="11"/>
      <c r="H163" s="7"/>
      <c r="I163" s="7"/>
    </row>
    <row r="164" spans="1:9" s="10" customFormat="1" x14ac:dyDescent="0.2">
      <c r="A164" s="7" t="s">
        <v>955</v>
      </c>
      <c r="B164" s="7"/>
      <c r="C164" s="31">
        <v>0</v>
      </c>
      <c r="D164" s="31">
        <v>0</v>
      </c>
      <c r="F164" s="11"/>
      <c r="H164" s="7"/>
      <c r="I164" s="7"/>
    </row>
    <row r="166" spans="1:9" s="10" customFormat="1" x14ac:dyDescent="0.2">
      <c r="A166" s="7" t="s">
        <v>39</v>
      </c>
      <c r="B166" s="7"/>
      <c r="C166" s="7"/>
      <c r="D166" s="7"/>
      <c r="F166" s="11"/>
      <c r="H166" s="7"/>
      <c r="I166" s="7"/>
    </row>
    <row r="168" spans="1:9" s="10" customFormat="1" x14ac:dyDescent="0.2">
      <c r="A168" s="14" t="s">
        <v>1178</v>
      </c>
      <c r="B168" s="7"/>
      <c r="C168" s="7"/>
      <c r="D168" s="30" t="s">
        <v>41</v>
      </c>
      <c r="F168" s="11"/>
      <c r="H168" s="7"/>
      <c r="I168" s="7"/>
    </row>
    <row r="169" spans="1:9" s="10" customFormat="1" x14ac:dyDescent="0.2">
      <c r="A169" s="7" t="s">
        <v>815</v>
      </c>
      <c r="B169" s="7"/>
      <c r="C169" s="7"/>
      <c r="D169" s="7"/>
      <c r="F169" s="11"/>
      <c r="H169" s="7"/>
      <c r="I169" s="7"/>
    </row>
    <row r="170" spans="1:9" s="10" customFormat="1" x14ac:dyDescent="0.2">
      <c r="A170" s="50" t="s">
        <v>816</v>
      </c>
      <c r="B170" s="7"/>
      <c r="C170" s="7"/>
      <c r="D170" s="7"/>
      <c r="F170" s="11"/>
      <c r="H170" s="7"/>
      <c r="I170" s="7"/>
    </row>
  </sheetData>
  <mergeCells count="10">
    <mergeCell ref="A98:G98"/>
    <mergeCell ref="A114:G114"/>
    <mergeCell ref="A135:G135"/>
    <mergeCell ref="A151:G151"/>
    <mergeCell ref="A1:G1"/>
    <mergeCell ref="A28:G28"/>
    <mergeCell ref="A53:G53"/>
    <mergeCell ref="A58:G58"/>
    <mergeCell ref="A60:G60"/>
    <mergeCell ref="A63:G63"/>
  </mergeCells>
  <conditionalFormatting sqref="F2:F3 F5:F12 F64:F97 F99 F101:F107 F115:F134 F136 F152:F65559">
    <cfRule type="cellIs" dxfId="17" priority="9" stopIfTrue="1" operator="between">
      <formula>0.009</formula>
      <formula>-0.009</formula>
    </cfRule>
  </conditionalFormatting>
  <conditionalFormatting sqref="F15:F27">
    <cfRule type="cellIs" dxfId="16" priority="8" stopIfTrue="1" operator="between">
      <formula>0.009</formula>
      <formula>-0.009</formula>
    </cfRule>
  </conditionalFormatting>
  <conditionalFormatting sqref="F29:F52 F54:F57 F59">
    <cfRule type="cellIs" dxfId="15" priority="6" stopIfTrue="1" operator="between">
      <formula>0.009</formula>
      <formula>-0.009</formula>
    </cfRule>
  </conditionalFormatting>
  <conditionalFormatting sqref="F61:F62">
    <cfRule type="cellIs" dxfId="14" priority="5" stopIfTrue="1" operator="between">
      <formula>0.009</formula>
      <formula>-0.009</formula>
    </cfRule>
  </conditionalFormatting>
  <conditionalFormatting sqref="F109:F113">
    <cfRule type="cellIs" dxfId="13" priority="4" stopIfTrue="1" operator="between">
      <formula>0.009</formula>
      <formula>-0.009</formula>
    </cfRule>
  </conditionalFormatting>
  <conditionalFormatting sqref="F138:F144">
    <cfRule type="cellIs" dxfId="12" priority="2" stopIfTrue="1" operator="between">
      <formula>0.009</formula>
      <formula>-0.009</formula>
    </cfRule>
  </conditionalFormatting>
  <conditionalFormatting sqref="F146:F150">
    <cfRule type="cellIs" dxfId="11" priority="1" stopIfTrue="1" operator="between">
      <formula>0.009</formula>
      <formula>-0.009</formula>
    </cfRule>
  </conditionalFormatting>
  <hyperlinks>
    <hyperlink ref="A51" r:id="rId1" tooltip="https://www.franklintempletonindia.com/investor/reports" xr:uid="{00000000-0004-0000-2000-000000000000}"/>
    <hyperlink ref="A56" r:id="rId2" tooltip="https://www.franklintempletonindia.com/download/en-in/latest%20updates/189ea834-ae3f-48eb-9d73-a9cc9cd9317e/franklin-templeton-update-on-reliance-broadcast-july-23-2020-kcg9m1gq-en-in.pdf" xr:uid="{00000000-0004-0000-2000-000001000000}"/>
    <hyperlink ref="A61" r:id="rId3" tooltip="https://www.franklintempletonindia.com/download/en-in/valuation-policy/a0e293eb-f28b-4edc-9535-c7d9e7321ddc/fair_valuation_reliance_big_reliance_infra_november_4_2020-kgox4tdb-en-in.pdf" xr:uid="{00000000-0004-0000-2000-000002000000}"/>
    <hyperlink ref="A133" r:id="rId4" tooltip="https://www.franklintempletonindia.com/investor/reports" xr:uid="{00000000-0004-0000-2000-000003000000}"/>
    <hyperlink ref="A170" r:id="rId5" tooltip="https://www.franklintempletonindia.com/investor/reports" xr:uid="{00000000-0004-0000-2000-000004000000}"/>
  </hyperlinks>
  <pageMargins left="0.7" right="0.7" top="0.75" bottom="0.75" header="0.3" footer="0.3"/>
  <pageSetup paperSize="9" orientation="portrait" r:id="rId6"/>
  <headerFooter>
    <oddFooter>&amp;C&amp;1#&amp;"Calibri"&amp;10&amp;K000000PUBLIC</oddFooter>
    <evenFooter>&amp;LPUBLIC</evenFooter>
    <firstFooter>&amp;LPUBLIC</firstFooter>
  </headerFooter>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38"/>
  <sheetViews>
    <sheetView showGridLines="0" zoomScaleNormal="100" zoomScaleSheetLayoutView="100" workbookViewId="0">
      <selection sqref="A1:G1"/>
    </sheetView>
  </sheetViews>
  <sheetFormatPr defaultColWidth="9.28515625" defaultRowHeight="11.25" x14ac:dyDescent="0.2"/>
  <cols>
    <col min="1" max="1" width="31.7109375" style="7" bestFit="1" customWidth="1"/>
    <col min="2" max="2" width="73" style="7" customWidth="1"/>
    <col min="3" max="3" width="15.28515625" style="7" bestFit="1" customWidth="1"/>
    <col min="4" max="4" width="14.7109375" style="7" bestFit="1" customWidth="1"/>
    <col min="5" max="5" width="23.28515625" style="10" customWidth="1"/>
    <col min="6" max="6" width="13.5703125" style="11" bestFit="1" customWidth="1"/>
    <col min="7" max="7" width="12.28515625" style="10" customWidth="1"/>
    <col min="8" max="16384" width="9.28515625" style="7"/>
  </cols>
  <sheetData>
    <row r="1" spans="1:9" s="1" customFormat="1" ht="15" customHeight="1" x14ac:dyDescent="0.2">
      <c r="A1" s="79" t="s">
        <v>1146</v>
      </c>
      <c r="B1" s="80"/>
      <c r="C1" s="80"/>
      <c r="D1" s="80"/>
      <c r="E1" s="80"/>
      <c r="F1" s="80"/>
      <c r="G1" s="80"/>
    </row>
    <row r="2" spans="1:9" s="1" customFormat="1" ht="12" x14ac:dyDescent="0.2">
      <c r="A2" s="33" t="s">
        <v>1069</v>
      </c>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32</v>
      </c>
      <c r="D4" s="13" t="s">
        <v>1</v>
      </c>
      <c r="E4" s="54" t="s">
        <v>6</v>
      </c>
      <c r="F4" s="12" t="s">
        <v>3</v>
      </c>
      <c r="G4" s="12" t="s">
        <v>5</v>
      </c>
    </row>
    <row r="5" spans="1:9" ht="15" customHeight="1" x14ac:dyDescent="0.2">
      <c r="A5" s="94" t="s">
        <v>1147</v>
      </c>
      <c r="B5" s="95"/>
      <c r="C5" s="95"/>
      <c r="D5" s="95"/>
      <c r="E5" s="95"/>
      <c r="F5" s="95"/>
      <c r="G5" s="96"/>
      <c r="H5" s="14"/>
      <c r="I5" s="14"/>
    </row>
    <row r="7" spans="1:9" x14ac:dyDescent="0.2">
      <c r="A7" s="14" t="s">
        <v>34</v>
      </c>
    </row>
    <row r="8" spans="1:9" x14ac:dyDescent="0.2">
      <c r="A8" s="14" t="s">
        <v>35</v>
      </c>
    </row>
    <row r="9" spans="1:9" s="10" customFormat="1" x14ac:dyDescent="0.2">
      <c r="A9" s="14" t="s">
        <v>36</v>
      </c>
      <c r="B9" s="14"/>
      <c r="C9" s="30" t="s">
        <v>38</v>
      </c>
      <c r="D9" s="14" t="s">
        <v>1091</v>
      </c>
      <c r="F9" s="11"/>
      <c r="H9" s="7"/>
      <c r="I9" s="7"/>
    </row>
    <row r="10" spans="1:9" s="10" customFormat="1" x14ac:dyDescent="0.2">
      <c r="A10" s="7" t="s">
        <v>948</v>
      </c>
      <c r="B10" s="7"/>
      <c r="C10" s="64" t="s">
        <v>1092</v>
      </c>
      <c r="D10" s="68">
        <v>32.926200000000001</v>
      </c>
      <c r="F10" s="11"/>
      <c r="H10" s="7"/>
      <c r="I10" s="7"/>
    </row>
    <row r="11" spans="1:9" s="10" customFormat="1" x14ac:dyDescent="0.2">
      <c r="A11" s="7" t="s">
        <v>949</v>
      </c>
      <c r="B11" s="7"/>
      <c r="C11" s="64" t="s">
        <v>1092</v>
      </c>
      <c r="D11" s="68">
        <v>12.4137</v>
      </c>
      <c r="F11" s="11"/>
      <c r="H11" s="7"/>
      <c r="I11" s="7"/>
    </row>
    <row r="12" spans="1:9" s="10" customFormat="1" x14ac:dyDescent="0.2">
      <c r="A12" s="7" t="s">
        <v>1134</v>
      </c>
      <c r="B12" s="7"/>
      <c r="C12" s="64" t="s">
        <v>1092</v>
      </c>
      <c r="D12" s="68">
        <v>12.516299999999999</v>
      </c>
      <c r="F12" s="11"/>
      <c r="H12" s="7"/>
      <c r="I12" s="7"/>
    </row>
    <row r="13" spans="1:9" s="10" customFormat="1" x14ac:dyDescent="0.2">
      <c r="A13" s="7" t="s">
        <v>1135</v>
      </c>
      <c r="B13" s="7"/>
      <c r="C13" s="64" t="s">
        <v>1092</v>
      </c>
      <c r="D13" s="68">
        <v>33.775700000000001</v>
      </c>
      <c r="F13" s="11"/>
      <c r="H13" s="7"/>
      <c r="I13" s="7"/>
    </row>
    <row r="14" spans="1:9" s="10" customFormat="1" x14ac:dyDescent="0.2">
      <c r="A14" s="7" t="s">
        <v>1148</v>
      </c>
      <c r="B14" s="7"/>
      <c r="C14" s="64" t="s">
        <v>1092</v>
      </c>
      <c r="D14" s="68">
        <v>12.37</v>
      </c>
      <c r="F14" s="11"/>
      <c r="H14" s="7"/>
      <c r="I14" s="7"/>
    </row>
    <row r="15" spans="1:9" s="10" customFormat="1" x14ac:dyDescent="0.2">
      <c r="A15" s="7" t="s">
        <v>883</v>
      </c>
      <c r="B15" s="7"/>
      <c r="C15" s="64" t="s">
        <v>1092</v>
      </c>
      <c r="D15" s="68">
        <v>34.9131</v>
      </c>
      <c r="F15" s="11"/>
      <c r="H15" s="7"/>
      <c r="I15" s="7"/>
    </row>
    <row r="16" spans="1:9" s="10" customFormat="1" x14ac:dyDescent="0.2">
      <c r="A16" s="7" t="s">
        <v>1149</v>
      </c>
      <c r="B16" s="7"/>
      <c r="C16" s="64" t="s">
        <v>1092</v>
      </c>
      <c r="D16" s="68">
        <v>12.4788</v>
      </c>
      <c r="F16" s="11"/>
      <c r="H16" s="7"/>
      <c r="I16" s="7"/>
    </row>
    <row r="17" spans="1:9" s="10" customFormat="1" x14ac:dyDescent="0.2">
      <c r="A17" s="7" t="s">
        <v>885</v>
      </c>
      <c r="B17" s="7"/>
      <c r="C17" s="64" t="s">
        <v>1092</v>
      </c>
      <c r="D17" s="68">
        <v>12.511100000000001</v>
      </c>
      <c r="F17" s="11"/>
      <c r="H17" s="7"/>
      <c r="I17" s="7"/>
    </row>
    <row r="18" spans="1:9" s="10" customFormat="1" x14ac:dyDescent="0.2">
      <c r="A18" s="7" t="s">
        <v>1150</v>
      </c>
      <c r="B18" s="7"/>
      <c r="C18" s="64" t="s">
        <v>1092</v>
      </c>
      <c r="D18" s="68">
        <v>34.235500000000002</v>
      </c>
      <c r="F18" s="11"/>
      <c r="H18" s="7"/>
      <c r="I18" s="7"/>
    </row>
    <row r="19" spans="1:9" s="10" customFormat="1" x14ac:dyDescent="0.2">
      <c r="A19" s="7" t="s">
        <v>1151</v>
      </c>
      <c r="B19" s="7"/>
      <c r="C19" s="64" t="s">
        <v>1092</v>
      </c>
      <c r="D19" s="68">
        <v>12.151199999999999</v>
      </c>
      <c r="F19" s="11"/>
      <c r="H19" s="7"/>
      <c r="I19" s="7"/>
    </row>
    <row r="20" spans="1:9" s="10" customFormat="1" x14ac:dyDescent="0.2">
      <c r="A20" s="7" t="s">
        <v>1152</v>
      </c>
      <c r="B20" s="7"/>
      <c r="C20" s="64" t="s">
        <v>1092</v>
      </c>
      <c r="D20" s="68">
        <v>12.196</v>
      </c>
      <c r="F20" s="11"/>
      <c r="H20" s="7"/>
      <c r="I20" s="7"/>
    </row>
    <row r="22" spans="1:9" s="10" customFormat="1" x14ac:dyDescent="0.2">
      <c r="A22" s="7" t="s">
        <v>39</v>
      </c>
      <c r="B22" s="7"/>
      <c r="C22" s="7"/>
      <c r="D22" s="7"/>
      <c r="F22" s="11"/>
      <c r="H22" s="7"/>
      <c r="I22" s="7"/>
    </row>
    <row r="23" spans="1:9" s="10" customFormat="1" x14ac:dyDescent="0.2">
      <c r="A23" s="7" t="s">
        <v>1093</v>
      </c>
      <c r="B23" s="7"/>
      <c r="C23" s="7"/>
      <c r="D23" s="7"/>
      <c r="F23" s="11"/>
      <c r="H23" s="7"/>
      <c r="I23" s="7"/>
    </row>
    <row r="25" spans="1:9" s="10" customFormat="1" x14ac:dyDescent="0.2">
      <c r="A25" s="14" t="s">
        <v>40</v>
      </c>
      <c r="B25" s="7"/>
      <c r="C25" s="7"/>
      <c r="D25" s="30" t="s">
        <v>41</v>
      </c>
      <c r="F25" s="11"/>
      <c r="H25" s="7"/>
      <c r="I25" s="7"/>
    </row>
    <row r="27" spans="1:9" x14ac:dyDescent="0.2">
      <c r="A27" s="14" t="s">
        <v>893</v>
      </c>
      <c r="D27" s="65" t="s">
        <v>1092</v>
      </c>
    </row>
    <row r="28" spans="1:9" x14ac:dyDescent="0.2">
      <c r="A28" s="7" t="s">
        <v>1115</v>
      </c>
      <c r="D28" s="32"/>
    </row>
    <row r="29" spans="1:9" x14ac:dyDescent="0.2">
      <c r="D29" s="32"/>
    </row>
    <row r="30" spans="1:9" x14ac:dyDescent="0.2">
      <c r="A30" s="14" t="s">
        <v>814</v>
      </c>
      <c r="D30" s="30" t="s">
        <v>41</v>
      </c>
    </row>
    <row r="32" spans="1:9" ht="24" customHeight="1" x14ac:dyDescent="0.25">
      <c r="A32" s="92" t="s">
        <v>1153</v>
      </c>
      <c r="B32" s="93"/>
      <c r="C32" s="93"/>
      <c r="D32" s="93"/>
      <c r="E32" s="93"/>
      <c r="F32" s="93"/>
      <c r="G32" s="93"/>
    </row>
    <row r="34" spans="1:7" x14ac:dyDescent="0.2">
      <c r="A34" s="14" t="s">
        <v>787</v>
      </c>
    </row>
    <row r="35" spans="1:7" x14ac:dyDescent="0.2">
      <c r="A35" s="14"/>
    </row>
    <row r="36" spans="1:7" ht="27" customHeight="1" x14ac:dyDescent="0.25">
      <c r="A36" s="89" t="s">
        <v>1154</v>
      </c>
      <c r="B36" s="84"/>
      <c r="C36" s="84"/>
      <c r="D36" s="84"/>
      <c r="E36" s="84"/>
      <c r="F36" s="84"/>
      <c r="G36" s="84"/>
    </row>
    <row r="37" spans="1:7" x14ac:dyDescent="0.2">
      <c r="A37" s="52"/>
    </row>
    <row r="38" spans="1:7" ht="27.6" customHeight="1" x14ac:dyDescent="0.2">
      <c r="A38" s="83" t="s">
        <v>1102</v>
      </c>
      <c r="B38" s="83"/>
      <c r="C38" s="83"/>
      <c r="D38" s="83"/>
      <c r="E38" s="83"/>
      <c r="F38" s="83"/>
      <c r="G38" s="83"/>
    </row>
  </sheetData>
  <mergeCells count="5">
    <mergeCell ref="A1:G1"/>
    <mergeCell ref="A5:G5"/>
    <mergeCell ref="A32:G32"/>
    <mergeCell ref="A36:G36"/>
    <mergeCell ref="A38:G38"/>
  </mergeCells>
  <conditionalFormatting sqref="F2:F3 F6:F31 F33:F35 F37 F39:F65456">
    <cfRule type="cellIs" dxfId="10" priority="1" stopIfTrue="1" operator="between">
      <formula>0.009</formula>
      <formula>-0.009</formula>
    </cfRule>
  </conditionalFormatting>
  <pageMargins left="0.7" right="0.7" top="0.75" bottom="0.75" header="0.3" footer="0.3"/>
  <pageSetup paperSize="9" scale="44" orientation="portrait" r:id="rId1"/>
  <headerFooter>
    <oddFooter>&amp;C&amp;1#&amp;"Calibri"&amp;10&amp;K000000PUBLIC</oddFooter>
    <evenFooter>&amp;LPUBLIC</evenFooter>
    <firstFooter>&amp;LPUBLIC</firstFooter>
  </headerFooter>
  <colBreaks count="1" manualBreakCount="1">
    <brk id="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84"/>
  <sheetViews>
    <sheetView showGridLines="0" zoomScaleNormal="100" zoomScaleSheetLayoutView="100" workbookViewId="0">
      <selection sqref="A1:G1"/>
    </sheetView>
  </sheetViews>
  <sheetFormatPr defaultColWidth="9.42578125" defaultRowHeight="11.25" x14ac:dyDescent="0.2"/>
  <cols>
    <col min="1" max="1" width="38.5703125" style="7" bestFit="1" customWidth="1"/>
    <col min="2" max="2" width="60.28515625" style="7" customWidth="1"/>
    <col min="3" max="3" width="15.5703125" style="7" bestFit="1" customWidth="1"/>
    <col min="4" max="4" width="15.42578125" style="7" bestFit="1" customWidth="1"/>
    <col min="5" max="5" width="23.28515625" style="10" customWidth="1"/>
    <col min="6" max="6" width="13.5703125" style="11" bestFit="1" customWidth="1"/>
    <col min="7" max="7" width="12.28515625" style="10" customWidth="1"/>
    <col min="8" max="8" width="9.42578125" style="7"/>
    <col min="9" max="11" width="9.42578125" style="7" customWidth="1"/>
    <col min="12" max="16384" width="9.42578125" style="7"/>
  </cols>
  <sheetData>
    <row r="1" spans="1:9" s="1" customFormat="1" ht="15" customHeight="1" x14ac:dyDescent="0.2">
      <c r="A1" s="79" t="s">
        <v>1155</v>
      </c>
      <c r="B1" s="80"/>
      <c r="C1" s="80"/>
      <c r="D1" s="80"/>
      <c r="E1" s="80"/>
      <c r="F1" s="80"/>
      <c r="G1" s="80"/>
      <c r="H1" s="69"/>
    </row>
    <row r="2" spans="1:9" s="1" customFormat="1" ht="12" x14ac:dyDescent="0.2">
      <c r="A2" s="33" t="s">
        <v>1069</v>
      </c>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1081</v>
      </c>
      <c r="D4" s="13" t="s">
        <v>1</v>
      </c>
      <c r="E4" s="54" t="s">
        <v>6</v>
      </c>
      <c r="F4" s="12" t="s">
        <v>3</v>
      </c>
      <c r="G4" s="12" t="s">
        <v>5</v>
      </c>
    </row>
    <row r="5" spans="1:9" x14ac:dyDescent="0.2">
      <c r="A5" s="16" t="s">
        <v>24</v>
      </c>
      <c r="B5" s="17"/>
      <c r="C5" s="17"/>
      <c r="D5" s="17"/>
      <c r="E5" s="18"/>
      <c r="F5" s="19"/>
      <c r="G5" s="18"/>
    </row>
    <row r="6" spans="1:9" x14ac:dyDescent="0.2">
      <c r="A6" s="20" t="s">
        <v>1082</v>
      </c>
      <c r="B6" s="21"/>
      <c r="C6" s="21"/>
      <c r="D6" s="21"/>
      <c r="E6" s="22"/>
      <c r="F6" s="23"/>
      <c r="G6" s="22"/>
    </row>
    <row r="7" spans="1:9" x14ac:dyDescent="0.2">
      <c r="A7" s="21" t="s">
        <v>1086</v>
      </c>
      <c r="B7" s="21" t="s">
        <v>1087</v>
      </c>
      <c r="C7" s="21" t="s">
        <v>1085</v>
      </c>
      <c r="D7" s="24">
        <v>688</v>
      </c>
      <c r="E7" s="22">
        <v>0</v>
      </c>
      <c r="F7" s="22">
        <v>0</v>
      </c>
      <c r="G7" s="22">
        <v>0</v>
      </c>
    </row>
    <row r="8" spans="1:9" x14ac:dyDescent="0.2">
      <c r="A8" s="21" t="s">
        <v>1083</v>
      </c>
      <c r="B8" s="21" t="s">
        <v>1084</v>
      </c>
      <c r="C8" s="21" t="s">
        <v>1085</v>
      </c>
      <c r="D8" s="24">
        <v>1400</v>
      </c>
      <c r="E8" s="22">
        <v>0</v>
      </c>
      <c r="F8" s="22">
        <v>0</v>
      </c>
      <c r="G8" s="22">
        <v>0</v>
      </c>
    </row>
    <row r="9" spans="1:9" x14ac:dyDescent="0.2">
      <c r="A9" s="21" t="s">
        <v>1156</v>
      </c>
      <c r="B9" s="21" t="s">
        <v>1157</v>
      </c>
      <c r="C9" s="21" t="s">
        <v>1085</v>
      </c>
      <c r="D9" s="24">
        <v>400</v>
      </c>
      <c r="E9" s="22">
        <v>0</v>
      </c>
      <c r="F9" s="22">
        <v>0</v>
      </c>
      <c r="G9" s="22">
        <v>0</v>
      </c>
    </row>
    <row r="10" spans="1:9" x14ac:dyDescent="0.2">
      <c r="A10" s="20" t="s">
        <v>26</v>
      </c>
      <c r="B10" s="20"/>
      <c r="C10" s="20"/>
      <c r="D10" s="20"/>
      <c r="E10" s="25">
        <f>SUM(E6:E9)</f>
        <v>0</v>
      </c>
      <c r="F10" s="25">
        <f>SUM(F6:F9)</f>
        <v>0</v>
      </c>
      <c r="G10" s="25"/>
      <c r="H10" s="14"/>
      <c r="I10" s="14"/>
    </row>
    <row r="11" spans="1:9" x14ac:dyDescent="0.2">
      <c r="A11" s="21"/>
      <c r="B11" s="21"/>
      <c r="C11" s="21"/>
      <c r="D11" s="21"/>
      <c r="E11" s="22"/>
      <c r="F11" s="23"/>
      <c r="G11" s="22"/>
    </row>
    <row r="12" spans="1:9" x14ac:dyDescent="0.2">
      <c r="A12" s="20" t="s">
        <v>29</v>
      </c>
      <c r="B12" s="20"/>
      <c r="C12" s="20"/>
      <c r="D12" s="20"/>
      <c r="E12" s="25">
        <f>E10</f>
        <v>0</v>
      </c>
      <c r="F12" s="25">
        <f>F10</f>
        <v>0</v>
      </c>
      <c r="G12" s="25"/>
      <c r="H12" s="14"/>
      <c r="I12" s="14"/>
    </row>
    <row r="13" spans="1:9" x14ac:dyDescent="0.2">
      <c r="A13" s="20"/>
      <c r="B13" s="20"/>
      <c r="C13" s="20"/>
      <c r="D13" s="20"/>
      <c r="E13" s="25"/>
      <c r="F13" s="26"/>
      <c r="G13" s="25"/>
      <c r="H13" s="14"/>
      <c r="I13" s="14"/>
    </row>
    <row r="14" spans="1:9" x14ac:dyDescent="0.2">
      <c r="A14" s="20" t="s">
        <v>31</v>
      </c>
      <c r="B14" s="20"/>
      <c r="C14" s="20"/>
      <c r="D14" s="20"/>
      <c r="E14" s="25">
        <f>491678.83/100000</f>
        <v>4.9167883000000003</v>
      </c>
      <c r="F14" s="25">
        <f>F16-(F12)</f>
        <v>100</v>
      </c>
      <c r="G14" s="25"/>
      <c r="H14" s="14"/>
      <c r="I14" s="14"/>
    </row>
    <row r="15" spans="1:9" x14ac:dyDescent="0.2">
      <c r="A15" s="20"/>
      <c r="B15" s="20"/>
      <c r="C15" s="20"/>
      <c r="D15" s="20"/>
      <c r="E15" s="25"/>
      <c r="F15" s="26"/>
      <c r="G15" s="25"/>
      <c r="H15" s="14"/>
      <c r="I15" s="14"/>
    </row>
    <row r="16" spans="1:9" x14ac:dyDescent="0.2">
      <c r="A16" s="27" t="s">
        <v>30</v>
      </c>
      <c r="B16" s="27"/>
      <c r="C16" s="27"/>
      <c r="D16" s="27"/>
      <c r="E16" s="28">
        <f>E14</f>
        <v>4.9167883000000003</v>
      </c>
      <c r="F16" s="28">
        <v>100</v>
      </c>
      <c r="G16" s="28"/>
      <c r="H16" s="14"/>
      <c r="I16" s="14"/>
    </row>
    <row r="18" spans="1:7" x14ac:dyDescent="0.2">
      <c r="A18" s="14" t="s">
        <v>33</v>
      </c>
    </row>
    <row r="19" spans="1:7" x14ac:dyDescent="0.2">
      <c r="A19" s="56" t="s">
        <v>1090</v>
      </c>
    </row>
    <row r="20" spans="1:7" ht="30" customHeight="1" x14ac:dyDescent="0.25">
      <c r="A20" s="92" t="s">
        <v>1185</v>
      </c>
      <c r="B20" s="93"/>
      <c r="C20" s="93"/>
      <c r="D20" s="93"/>
      <c r="E20" s="93"/>
      <c r="F20" s="93"/>
      <c r="G20" s="93"/>
    </row>
    <row r="21" spans="1:7" ht="15" x14ac:dyDescent="0.25">
      <c r="A21" s="70"/>
      <c r="B21" s="71"/>
      <c r="C21" s="71"/>
      <c r="D21" s="71"/>
      <c r="E21" s="71"/>
      <c r="F21" s="71"/>
      <c r="G21" s="71"/>
    </row>
    <row r="22" spans="1:7" x14ac:dyDescent="0.2">
      <c r="A22" s="14" t="s">
        <v>34</v>
      </c>
    </row>
    <row r="23" spans="1:7" x14ac:dyDescent="0.2">
      <c r="A23" s="14" t="s">
        <v>35</v>
      </c>
    </row>
    <row r="24" spans="1:7" x14ac:dyDescent="0.2">
      <c r="A24" s="14" t="s">
        <v>36</v>
      </c>
      <c r="B24" s="14"/>
      <c r="C24" s="30" t="s">
        <v>38</v>
      </c>
      <c r="D24" s="30" t="s">
        <v>1158</v>
      </c>
    </row>
    <row r="25" spans="1:7" x14ac:dyDescent="0.2">
      <c r="A25" s="7" t="s">
        <v>71</v>
      </c>
      <c r="C25" s="64" t="s">
        <v>1092</v>
      </c>
      <c r="D25" s="31">
        <v>24.933800000000002</v>
      </c>
    </row>
    <row r="26" spans="1:7" x14ac:dyDescent="0.2">
      <c r="A26" s="7" t="s">
        <v>73</v>
      </c>
      <c r="C26" s="64" t="s">
        <v>1092</v>
      </c>
      <c r="D26" s="31">
        <v>11.5593</v>
      </c>
    </row>
    <row r="27" spans="1:7" x14ac:dyDescent="0.2">
      <c r="A27" s="7" t="s">
        <v>72</v>
      </c>
      <c r="C27" s="64" t="s">
        <v>1092</v>
      </c>
      <c r="D27" s="31">
        <v>26.575900000000001</v>
      </c>
    </row>
    <row r="28" spans="1:7" x14ac:dyDescent="0.2">
      <c r="A28" s="7" t="s">
        <v>74</v>
      </c>
      <c r="C28" s="64" t="s">
        <v>1092</v>
      </c>
      <c r="D28" s="31">
        <v>12.480700000000001</v>
      </c>
    </row>
    <row r="30" spans="1:7" x14ac:dyDescent="0.2">
      <c r="A30" s="7" t="s">
        <v>39</v>
      </c>
    </row>
    <row r="31" spans="1:7" x14ac:dyDescent="0.2">
      <c r="A31" s="7" t="s">
        <v>1159</v>
      </c>
    </row>
    <row r="33" spans="1:7" x14ac:dyDescent="0.2">
      <c r="A33" s="14" t="s">
        <v>40</v>
      </c>
      <c r="D33" s="30" t="s">
        <v>41</v>
      </c>
    </row>
    <row r="35" spans="1:7" x14ac:dyDescent="0.2">
      <c r="A35" s="14" t="s">
        <v>893</v>
      </c>
      <c r="D35" s="65" t="s">
        <v>1092</v>
      </c>
    </row>
    <row r="36" spans="1:7" x14ac:dyDescent="0.2">
      <c r="A36" s="7" t="s">
        <v>1094</v>
      </c>
      <c r="D36" s="32"/>
    </row>
    <row r="37" spans="1:7" x14ac:dyDescent="0.2">
      <c r="D37" s="32"/>
    </row>
    <row r="38" spans="1:7" x14ac:dyDescent="0.2">
      <c r="A38" s="14" t="s">
        <v>814</v>
      </c>
      <c r="D38" s="30" t="s">
        <v>41</v>
      </c>
    </row>
    <row r="39" spans="1:7" x14ac:dyDescent="0.2">
      <c r="A39" s="7" t="s">
        <v>815</v>
      </c>
    </row>
    <row r="40" spans="1:7" x14ac:dyDescent="0.2">
      <c r="A40" s="50" t="s">
        <v>816</v>
      </c>
    </row>
    <row r="42" spans="1:7" ht="36.75" customHeight="1" x14ac:dyDescent="0.25">
      <c r="A42" s="92" t="s">
        <v>1160</v>
      </c>
      <c r="B42" s="93"/>
      <c r="C42" s="93"/>
      <c r="D42" s="93"/>
      <c r="E42" s="93"/>
      <c r="F42" s="93"/>
      <c r="G42" s="93"/>
    </row>
    <row r="44" spans="1:7" ht="36.75" customHeight="1" x14ac:dyDescent="0.25">
      <c r="A44" s="92" t="s">
        <v>1161</v>
      </c>
      <c r="B44" s="93"/>
      <c r="C44" s="93"/>
      <c r="D44" s="93"/>
      <c r="E44" s="93"/>
      <c r="F44" s="93"/>
      <c r="G44" s="93"/>
    </row>
    <row r="45" spans="1:7" x14ac:dyDescent="0.2">
      <c r="A45" s="50" t="s">
        <v>1098</v>
      </c>
    </row>
    <row r="47" spans="1:7" ht="26.25" customHeight="1" x14ac:dyDescent="0.25">
      <c r="A47" s="92" t="s">
        <v>1118</v>
      </c>
      <c r="B47" s="93"/>
      <c r="C47" s="93"/>
      <c r="D47" s="93"/>
      <c r="E47" s="93"/>
      <c r="F47" s="93"/>
      <c r="G47" s="93"/>
    </row>
    <row r="48" spans="1:7" s="53" customFormat="1" ht="15" x14ac:dyDescent="0.25">
      <c r="A48" s="72"/>
      <c r="B48" s="73"/>
      <c r="C48" s="73"/>
      <c r="D48" s="73"/>
      <c r="E48" s="73"/>
      <c r="F48" s="73"/>
      <c r="G48" s="73"/>
    </row>
    <row r="49" spans="1:9" x14ac:dyDescent="0.2">
      <c r="A49" s="51" t="s">
        <v>783</v>
      </c>
      <c r="B49" s="53"/>
      <c r="C49" s="53"/>
      <c r="D49" s="53"/>
      <c r="E49" s="11"/>
      <c r="G49" s="11"/>
    </row>
    <row r="50" spans="1:9" x14ac:dyDescent="0.2">
      <c r="A50" s="51"/>
      <c r="B50" s="53"/>
      <c r="C50" s="53"/>
      <c r="D50" s="53"/>
      <c r="E50" s="11"/>
      <c r="G50" s="11"/>
    </row>
    <row r="51" spans="1:9" ht="48" customHeight="1" x14ac:dyDescent="0.2">
      <c r="A51" s="97" t="s">
        <v>1162</v>
      </c>
      <c r="B51" s="97"/>
      <c r="C51" s="97"/>
      <c r="D51" s="97"/>
      <c r="E51" s="97"/>
      <c r="F51" s="97"/>
      <c r="G51" s="97"/>
    </row>
    <row r="52" spans="1:9" ht="25.5" customHeight="1" x14ac:dyDescent="0.2">
      <c r="A52" s="83" t="s">
        <v>1163</v>
      </c>
      <c r="B52" s="83"/>
      <c r="C52" s="83"/>
      <c r="D52" s="83"/>
      <c r="E52" s="83"/>
      <c r="F52" s="83"/>
      <c r="G52" s="83"/>
    </row>
    <row r="54" spans="1:9" s="1" customFormat="1" ht="15" x14ac:dyDescent="0.2">
      <c r="A54" s="79" t="s">
        <v>1164</v>
      </c>
      <c r="B54" s="80"/>
      <c r="C54" s="80"/>
      <c r="D54" s="80"/>
      <c r="E54" s="80"/>
      <c r="F54" s="80"/>
      <c r="G54" s="80"/>
    </row>
    <row r="55" spans="1:9" x14ac:dyDescent="0.2">
      <c r="A55" s="8" t="s">
        <v>7</v>
      </c>
    </row>
    <row r="56" spans="1:9" s="1" customFormat="1" ht="33.75" x14ac:dyDescent="0.2">
      <c r="A56" s="6" t="s">
        <v>2</v>
      </c>
      <c r="B56" s="6" t="s">
        <v>0</v>
      </c>
      <c r="C56" s="13" t="s">
        <v>32</v>
      </c>
      <c r="D56" s="13" t="s">
        <v>1</v>
      </c>
      <c r="E56" s="54" t="s">
        <v>6</v>
      </c>
      <c r="F56" s="12" t="s">
        <v>3</v>
      </c>
      <c r="G56" s="12" t="s">
        <v>5</v>
      </c>
    </row>
    <row r="57" spans="1:9" x14ac:dyDescent="0.2">
      <c r="A57" s="16" t="s">
        <v>24</v>
      </c>
      <c r="B57" s="17"/>
      <c r="C57" s="17"/>
      <c r="D57" s="17"/>
      <c r="E57" s="18"/>
      <c r="F57" s="19"/>
      <c r="G57" s="18"/>
    </row>
    <row r="58" spans="1:9" x14ac:dyDescent="0.2">
      <c r="A58" s="20" t="s">
        <v>25</v>
      </c>
      <c r="B58" s="21"/>
      <c r="C58" s="21"/>
      <c r="D58" s="21"/>
      <c r="E58" s="22"/>
      <c r="F58" s="23"/>
      <c r="G58" s="22"/>
    </row>
    <row r="59" spans="1:9" x14ac:dyDescent="0.2">
      <c r="A59" s="21" t="s">
        <v>1104</v>
      </c>
      <c r="B59" s="21" t="s">
        <v>1105</v>
      </c>
      <c r="C59" s="21" t="s">
        <v>1106</v>
      </c>
      <c r="D59" s="24">
        <v>1450</v>
      </c>
      <c r="E59" s="22">
        <v>4401.8186300999996</v>
      </c>
      <c r="F59" s="23">
        <v>100</v>
      </c>
      <c r="G59" s="22">
        <v>4.165</v>
      </c>
      <c r="I59" s="32"/>
    </row>
    <row r="60" spans="1:9" x14ac:dyDescent="0.2">
      <c r="A60" s="20" t="s">
        <v>26</v>
      </c>
      <c r="B60" s="20"/>
      <c r="C60" s="20"/>
      <c r="D60" s="20"/>
      <c r="E60" s="25">
        <f>SUM(E59)</f>
        <v>4401.8186300999996</v>
      </c>
      <c r="F60" s="25">
        <f>SUM(F59)</f>
        <v>100</v>
      </c>
      <c r="G60" s="25"/>
      <c r="H60" s="14"/>
      <c r="I60" s="14"/>
    </row>
    <row r="61" spans="1:9" x14ac:dyDescent="0.2">
      <c r="A61" s="21"/>
      <c r="B61" s="21"/>
      <c r="C61" s="21"/>
      <c r="D61" s="21"/>
      <c r="E61" s="22"/>
      <c r="F61" s="23"/>
      <c r="G61" s="22"/>
    </row>
    <row r="62" spans="1:9" x14ac:dyDescent="0.2">
      <c r="A62" s="20" t="s">
        <v>29</v>
      </c>
      <c r="B62" s="20"/>
      <c r="C62" s="20"/>
      <c r="D62" s="20"/>
      <c r="E62" s="25">
        <f>E60</f>
        <v>4401.8186300999996</v>
      </c>
      <c r="F62" s="25">
        <f>F60</f>
        <v>100</v>
      </c>
      <c r="G62" s="25"/>
      <c r="H62" s="14"/>
      <c r="I62" s="14"/>
    </row>
    <row r="63" spans="1:9" x14ac:dyDescent="0.2">
      <c r="A63" s="20"/>
      <c r="B63" s="20"/>
      <c r="C63" s="20"/>
      <c r="D63" s="20"/>
      <c r="E63" s="25"/>
      <c r="F63" s="26"/>
      <c r="G63" s="25"/>
      <c r="H63" s="14"/>
      <c r="I63" s="14"/>
    </row>
    <row r="64" spans="1:9" x14ac:dyDescent="0.2">
      <c r="A64" s="20" t="s">
        <v>31</v>
      </c>
      <c r="B64" s="20"/>
      <c r="C64" s="20"/>
      <c r="D64" s="20"/>
      <c r="E64" s="66">
        <v>0</v>
      </c>
      <c r="F64" s="66">
        <v>0</v>
      </c>
      <c r="G64" s="25"/>
      <c r="H64" s="14"/>
      <c r="I64" s="32"/>
    </row>
    <row r="65" spans="1:9" x14ac:dyDescent="0.2">
      <c r="A65" s="20"/>
      <c r="B65" s="20"/>
      <c r="C65" s="20"/>
      <c r="D65" s="20"/>
      <c r="E65" s="25"/>
      <c r="F65" s="26"/>
      <c r="G65" s="25"/>
      <c r="H65" s="14"/>
      <c r="I65" s="14"/>
    </row>
    <row r="66" spans="1:9" x14ac:dyDescent="0.2">
      <c r="A66" s="27" t="s">
        <v>30</v>
      </c>
      <c r="B66" s="27"/>
      <c r="C66" s="27"/>
      <c r="D66" s="27"/>
      <c r="E66" s="28">
        <v>4401.8186300999996</v>
      </c>
      <c r="F66" s="29">
        <v>100</v>
      </c>
      <c r="G66" s="28"/>
      <c r="H66" s="14"/>
      <c r="I66" s="14"/>
    </row>
    <row r="67" spans="1:9" s="10" customFormat="1" x14ac:dyDescent="0.2">
      <c r="A67" s="7"/>
      <c r="B67" s="7"/>
      <c r="C67" s="7"/>
      <c r="D67" s="7"/>
      <c r="F67" s="15"/>
      <c r="H67" s="7"/>
      <c r="I67" s="7"/>
    </row>
    <row r="68" spans="1:9" s="10" customFormat="1" x14ac:dyDescent="0.2">
      <c r="A68" s="14" t="s">
        <v>33</v>
      </c>
      <c r="B68" s="7"/>
      <c r="C68" s="7"/>
      <c r="D68" s="7"/>
      <c r="F68" s="11"/>
      <c r="H68" s="7"/>
      <c r="I68" s="7"/>
    </row>
    <row r="69" spans="1:9" s="10" customFormat="1" x14ac:dyDescent="0.2">
      <c r="A69" s="51" t="s">
        <v>1107</v>
      </c>
      <c r="B69" s="7"/>
      <c r="C69" s="7"/>
      <c r="D69" s="7"/>
      <c r="F69" s="11"/>
      <c r="H69" s="7"/>
      <c r="I69" s="7"/>
    </row>
    <row r="70" spans="1:9" s="10" customFormat="1" x14ac:dyDescent="0.2">
      <c r="A70" s="83" t="s">
        <v>1108</v>
      </c>
      <c r="B70" s="83"/>
      <c r="C70" s="83"/>
      <c r="D70" s="83"/>
      <c r="E70" s="83"/>
      <c r="F70" s="83"/>
      <c r="G70" s="83"/>
      <c r="H70" s="7"/>
      <c r="I70" s="7"/>
    </row>
    <row r="72" spans="1:9" s="10" customFormat="1" x14ac:dyDescent="0.2">
      <c r="A72" s="14" t="s">
        <v>34</v>
      </c>
      <c r="B72" s="7"/>
      <c r="C72" s="7"/>
      <c r="D72" s="7"/>
      <c r="F72" s="11"/>
      <c r="H72" s="7"/>
      <c r="I72" s="7"/>
    </row>
    <row r="73" spans="1:9" s="10" customFormat="1" x14ac:dyDescent="0.2">
      <c r="A73" s="14" t="s">
        <v>35</v>
      </c>
      <c r="B73" s="7"/>
      <c r="C73" s="7"/>
      <c r="D73" s="7"/>
      <c r="F73" s="11"/>
      <c r="H73" s="7"/>
      <c r="I73" s="7"/>
    </row>
    <row r="74" spans="1:9" s="10" customFormat="1" x14ac:dyDescent="0.2">
      <c r="A74" s="14" t="s">
        <v>36</v>
      </c>
      <c r="B74" s="14"/>
      <c r="C74" s="30" t="s">
        <v>38</v>
      </c>
      <c r="D74" s="14" t="s">
        <v>37</v>
      </c>
      <c r="F74" s="74"/>
      <c r="G74" s="75"/>
      <c r="H74" s="7"/>
      <c r="I74" s="7"/>
    </row>
    <row r="75" spans="1:9" s="10" customFormat="1" x14ac:dyDescent="0.2">
      <c r="A75" s="7" t="s">
        <v>71</v>
      </c>
      <c r="B75" s="7"/>
      <c r="C75" s="76">
        <v>0.4884</v>
      </c>
      <c r="D75" s="76">
        <v>0.5242</v>
      </c>
      <c r="F75" s="11"/>
      <c r="H75" s="7"/>
      <c r="I75" s="7"/>
    </row>
    <row r="76" spans="1:9" s="10" customFormat="1" x14ac:dyDescent="0.2">
      <c r="A76" s="7" t="s">
        <v>73</v>
      </c>
      <c r="B76" s="7"/>
      <c r="C76" s="76">
        <v>0.22639999999999999</v>
      </c>
      <c r="D76" s="76">
        <v>0.24299999999999999</v>
      </c>
      <c r="F76" s="11"/>
      <c r="H76" s="7"/>
      <c r="I76" s="7"/>
    </row>
    <row r="77" spans="1:9" s="10" customFormat="1" x14ac:dyDescent="0.2">
      <c r="A77" s="7" t="s">
        <v>72</v>
      </c>
      <c r="B77" s="7"/>
      <c r="C77" s="76">
        <v>0.51629999999999998</v>
      </c>
      <c r="D77" s="76">
        <v>0.55430000000000001</v>
      </c>
      <c r="F77" s="11"/>
      <c r="H77" s="7"/>
      <c r="I77" s="7"/>
    </row>
    <row r="78" spans="1:9" s="10" customFormat="1" x14ac:dyDescent="0.2">
      <c r="A78" s="7" t="s">
        <v>74</v>
      </c>
      <c r="B78" s="7"/>
      <c r="C78" s="76">
        <v>0.24249999999999999</v>
      </c>
      <c r="D78" s="76">
        <v>0.26029999999999998</v>
      </c>
      <c r="F78" s="11"/>
      <c r="H78" s="7"/>
      <c r="I78" s="7"/>
    </row>
    <row r="80" spans="1:9" s="10" customFormat="1" x14ac:dyDescent="0.2">
      <c r="A80" s="7" t="s">
        <v>39</v>
      </c>
      <c r="B80" s="7"/>
      <c r="C80" s="7"/>
      <c r="D80" s="7"/>
      <c r="F80" s="11"/>
      <c r="H80" s="7"/>
      <c r="I80" s="7"/>
    </row>
    <row r="82" spans="1:9" s="10" customFormat="1" x14ac:dyDescent="0.2">
      <c r="A82" s="14" t="s">
        <v>1178</v>
      </c>
      <c r="B82" s="7"/>
      <c r="C82" s="7"/>
      <c r="D82" s="30" t="s">
        <v>41</v>
      </c>
      <c r="F82" s="11"/>
      <c r="H82" s="7"/>
      <c r="I82" s="7"/>
    </row>
    <row r="83" spans="1:9" x14ac:dyDescent="0.2">
      <c r="A83" s="7" t="s">
        <v>815</v>
      </c>
    </row>
    <row r="84" spans="1:9" x14ac:dyDescent="0.2">
      <c r="A84" s="50" t="s">
        <v>816</v>
      </c>
    </row>
  </sheetData>
  <mergeCells count="9">
    <mergeCell ref="A52:G52"/>
    <mergeCell ref="A54:G54"/>
    <mergeCell ref="A70:G70"/>
    <mergeCell ref="A1:G1"/>
    <mergeCell ref="A20:G20"/>
    <mergeCell ref="A42:G42"/>
    <mergeCell ref="A44:G44"/>
    <mergeCell ref="A47:G47"/>
    <mergeCell ref="A51:G51"/>
  </mergeCells>
  <conditionalFormatting sqref="F2:F3 F5:F6 F11 F13 F15 F17:F19 F22:F41 F43 F45:F46 F49:F50 F53 F55 F71:F65517">
    <cfRule type="cellIs" dxfId="9" priority="2" stopIfTrue="1" operator="between">
      <formula>0.009</formula>
      <formula>-0.009</formula>
    </cfRule>
  </conditionalFormatting>
  <conditionalFormatting sqref="F57:F59 F61 F63 F65:F69">
    <cfRule type="cellIs" dxfId="8" priority="1" stopIfTrue="1" operator="between">
      <formula>0.009</formula>
      <formula>-0.009</formula>
    </cfRule>
  </conditionalFormatting>
  <hyperlinks>
    <hyperlink ref="A40" r:id="rId1" tooltip="https://www.franklintempletonindia.com/investor/reports" xr:uid="{00000000-0004-0000-2200-000000000000}"/>
    <hyperlink ref="A84" r:id="rId2" tooltip="https://www.franklintempletonindia.com/investor/reports" xr:uid="{00000000-0004-0000-2200-000001000000}"/>
    <hyperlink ref="A45" r:id="rId3" xr:uid="{00000000-0004-0000-2200-000002000000}"/>
  </hyperlinks>
  <pageMargins left="0.7" right="0.7" top="0.75" bottom="0.75" header="0.3" footer="0.3"/>
  <pageSetup paperSize="9" scale="48" orientation="portrait" r:id="rId4"/>
  <headerFooter>
    <oddFooter>&amp;C&amp;1#&amp;"Calibri"&amp;10&amp;K000000PUBLIC</oddFooter>
    <evenFooter>&amp;LPUBLIC</evenFooter>
    <firstFooter>&amp;LPUBLIC</firstFooter>
  </headerFooter>
  <colBreaks count="1" manualBreakCount="1">
    <brk id="7"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45"/>
  <sheetViews>
    <sheetView workbookViewId="0">
      <selection sqref="A1:G1"/>
    </sheetView>
  </sheetViews>
  <sheetFormatPr defaultColWidth="9.28515625" defaultRowHeight="11.25" x14ac:dyDescent="0.2"/>
  <cols>
    <col min="1" max="1" width="38.7109375" style="7" bestFit="1" customWidth="1"/>
    <col min="2" max="2" width="58" style="7" bestFit="1" customWidth="1"/>
    <col min="3" max="3" width="15.28515625" style="7" bestFit="1" customWidth="1"/>
    <col min="4" max="4" width="15.5703125" style="7" bestFit="1" customWidth="1"/>
    <col min="5" max="5" width="23.28515625" style="10" customWidth="1"/>
    <col min="6" max="6" width="13.5703125" style="11" bestFit="1" customWidth="1"/>
    <col min="7" max="7" width="12.28515625" style="10" customWidth="1"/>
    <col min="8" max="16384" width="9.28515625" style="7"/>
  </cols>
  <sheetData>
    <row r="1" spans="1:9" s="1" customFormat="1" ht="15" customHeight="1" x14ac:dyDescent="0.2">
      <c r="A1" s="79" t="s">
        <v>1165</v>
      </c>
      <c r="B1" s="80"/>
      <c r="C1" s="80"/>
      <c r="D1" s="80"/>
      <c r="E1" s="80"/>
      <c r="F1" s="80"/>
      <c r="G1" s="80"/>
    </row>
    <row r="2" spans="1:9" s="1" customFormat="1" ht="12" x14ac:dyDescent="0.2">
      <c r="A2" s="33" t="s">
        <v>1069</v>
      </c>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1081</v>
      </c>
      <c r="D4" s="13" t="s">
        <v>1</v>
      </c>
      <c r="E4" s="54"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ht="33.75" x14ac:dyDescent="0.2">
      <c r="A7" s="21" t="s">
        <v>1129</v>
      </c>
      <c r="B7" s="21" t="s">
        <v>1130</v>
      </c>
      <c r="C7" s="57" t="s">
        <v>1126</v>
      </c>
      <c r="D7" s="24">
        <v>942</v>
      </c>
      <c r="E7" s="22">
        <v>1880.4653063000001</v>
      </c>
      <c r="F7" s="23">
        <v>13.618693524965799</v>
      </c>
      <c r="G7" s="22">
        <v>11.01</v>
      </c>
    </row>
    <row r="8" spans="1:9" x14ac:dyDescent="0.2">
      <c r="A8" s="20" t="s">
        <v>26</v>
      </c>
      <c r="B8" s="20"/>
      <c r="C8" s="20"/>
      <c r="D8" s="20"/>
      <c r="E8" s="25">
        <f>SUM(E6:E7)</f>
        <v>1880.4653063000001</v>
      </c>
      <c r="F8" s="26">
        <f>SUM(F6:F7)</f>
        <v>13.618693524965799</v>
      </c>
      <c r="G8" s="25"/>
      <c r="H8" s="14"/>
      <c r="I8" s="14"/>
    </row>
    <row r="9" spans="1:9" x14ac:dyDescent="0.2">
      <c r="A9" s="21"/>
      <c r="B9" s="21"/>
      <c r="C9" s="21"/>
      <c r="D9" s="21"/>
      <c r="E9" s="22"/>
      <c r="F9" s="23"/>
      <c r="G9" s="22"/>
    </row>
    <row r="10" spans="1:9" x14ac:dyDescent="0.2">
      <c r="A10" s="20" t="s">
        <v>27</v>
      </c>
      <c r="B10" s="21"/>
      <c r="C10" s="21"/>
      <c r="D10" s="21"/>
      <c r="E10" s="22"/>
      <c r="F10" s="23"/>
      <c r="G10" s="22"/>
    </row>
    <row r="11" spans="1:9" x14ac:dyDescent="0.2">
      <c r="A11" s="21" t="s">
        <v>1132</v>
      </c>
      <c r="B11" s="21" t="s">
        <v>1133</v>
      </c>
      <c r="C11" s="21" t="s">
        <v>28</v>
      </c>
      <c r="D11" s="24">
        <v>324174.929</v>
      </c>
      <c r="E11" s="22">
        <v>11958.45362</v>
      </c>
      <c r="F11" s="23">
        <v>86.605434483520696</v>
      </c>
      <c r="G11" s="22">
        <v>6.1524999999999999</v>
      </c>
    </row>
    <row r="12" spans="1:9" x14ac:dyDescent="0.2">
      <c r="A12" s="20" t="s">
        <v>26</v>
      </c>
      <c r="B12" s="20"/>
      <c r="C12" s="20"/>
      <c r="D12" s="20"/>
      <c r="E12" s="25">
        <f>SUM(E11:E11)</f>
        <v>11958.45362</v>
      </c>
      <c r="F12" s="26">
        <f>SUM(F11:F11)</f>
        <v>86.605434483520696</v>
      </c>
      <c r="G12" s="25"/>
      <c r="H12" s="14"/>
      <c r="I12" s="14"/>
    </row>
    <row r="13" spans="1:9" x14ac:dyDescent="0.2">
      <c r="A13" s="21"/>
      <c r="B13" s="21"/>
      <c r="C13" s="21"/>
      <c r="D13" s="21"/>
      <c r="E13" s="22"/>
      <c r="F13" s="23"/>
      <c r="G13" s="22"/>
    </row>
    <row r="14" spans="1:9" x14ac:dyDescent="0.2">
      <c r="A14" s="20" t="s">
        <v>29</v>
      </c>
      <c r="B14" s="20"/>
      <c r="C14" s="20"/>
      <c r="D14" s="20"/>
      <c r="E14" s="25">
        <f>E8+E12</f>
        <v>13838.918926300001</v>
      </c>
      <c r="F14" s="26">
        <f>F8+F12</f>
        <v>100.2241280084865</v>
      </c>
      <c r="G14" s="25"/>
      <c r="H14" s="14"/>
      <c r="I14" s="14"/>
    </row>
    <row r="15" spans="1:9" x14ac:dyDescent="0.2">
      <c r="A15" s="20"/>
      <c r="B15" s="20"/>
      <c r="C15" s="20"/>
      <c r="D15" s="20"/>
      <c r="E15" s="25"/>
      <c r="F15" s="26"/>
      <c r="G15" s="25"/>
      <c r="H15" s="14"/>
      <c r="I15" s="14"/>
    </row>
    <row r="16" spans="1:9" x14ac:dyDescent="0.2">
      <c r="A16" s="20" t="s">
        <v>31</v>
      </c>
      <c r="B16" s="20"/>
      <c r="C16" s="20"/>
      <c r="D16" s="20"/>
      <c r="E16" s="25">
        <f>E18-(E8+E12)</f>
        <v>-30.947531300000264</v>
      </c>
      <c r="F16" s="26">
        <f>F18-(F8+F12)</f>
        <v>-0.22412800848650249</v>
      </c>
      <c r="G16" s="25"/>
      <c r="H16" s="14"/>
      <c r="I16" s="14"/>
    </row>
    <row r="17" spans="1:9" x14ac:dyDescent="0.2">
      <c r="A17" s="20"/>
      <c r="B17" s="20"/>
      <c r="C17" s="20"/>
      <c r="D17" s="20"/>
      <c r="E17" s="25"/>
      <c r="F17" s="26"/>
      <c r="G17" s="25"/>
      <c r="H17" s="14"/>
      <c r="I17" s="14"/>
    </row>
    <row r="18" spans="1:9" x14ac:dyDescent="0.2">
      <c r="A18" s="27" t="s">
        <v>30</v>
      </c>
      <c r="B18" s="27"/>
      <c r="C18" s="27"/>
      <c r="D18" s="27"/>
      <c r="E18" s="28">
        <v>13807.971395</v>
      </c>
      <c r="F18" s="29">
        <v>100</v>
      </c>
      <c r="G18" s="28"/>
      <c r="H18" s="14"/>
      <c r="I18" s="14"/>
    </row>
    <row r="20" spans="1:9" x14ac:dyDescent="0.2">
      <c r="A20" s="14" t="s">
        <v>33</v>
      </c>
    </row>
    <row r="21" spans="1:9" ht="27" customHeight="1" x14ac:dyDescent="0.25">
      <c r="A21" s="92" t="s">
        <v>1185</v>
      </c>
      <c r="B21" s="93"/>
      <c r="C21" s="93"/>
      <c r="D21" s="93"/>
      <c r="E21" s="93"/>
      <c r="F21" s="93"/>
      <c r="G21" s="93"/>
    </row>
    <row r="23" spans="1:9" x14ac:dyDescent="0.2">
      <c r="A23" s="14" t="s">
        <v>34</v>
      </c>
    </row>
    <row r="24" spans="1:9" x14ac:dyDescent="0.2">
      <c r="A24" s="14" t="s">
        <v>35</v>
      </c>
    </row>
    <row r="25" spans="1:9" x14ac:dyDescent="0.2">
      <c r="A25" s="14" t="s">
        <v>36</v>
      </c>
      <c r="B25" s="14"/>
      <c r="C25" s="30" t="s">
        <v>38</v>
      </c>
      <c r="D25" s="14" t="s">
        <v>37</v>
      </c>
    </row>
    <row r="26" spans="1:9" x14ac:dyDescent="0.2">
      <c r="A26" s="7" t="s">
        <v>71</v>
      </c>
      <c r="C26" s="31">
        <v>24.088100000000001</v>
      </c>
      <c r="D26" s="31">
        <v>25.2042</v>
      </c>
    </row>
    <row r="27" spans="1:9" x14ac:dyDescent="0.2">
      <c r="A27" s="7" t="s">
        <v>73</v>
      </c>
      <c r="C27" s="31">
        <v>12.917299999999999</v>
      </c>
      <c r="D27" s="31">
        <v>13.5158</v>
      </c>
    </row>
    <row r="28" spans="1:9" x14ac:dyDescent="0.2">
      <c r="A28" s="7" t="s">
        <v>72</v>
      </c>
      <c r="C28" s="31">
        <v>24.306999999999999</v>
      </c>
      <c r="D28" s="31">
        <v>25.433299999999999</v>
      </c>
    </row>
    <row r="29" spans="1:9" x14ac:dyDescent="0.2">
      <c r="A29" s="7" t="s">
        <v>74</v>
      </c>
      <c r="C29" s="31">
        <v>13.321099999999999</v>
      </c>
      <c r="D29" s="31">
        <v>13.9383</v>
      </c>
    </row>
    <row r="31" spans="1:9" x14ac:dyDescent="0.2">
      <c r="A31" s="7" t="s">
        <v>39</v>
      </c>
    </row>
    <row r="33" spans="1:7" x14ac:dyDescent="0.2">
      <c r="A33" s="14" t="s">
        <v>40</v>
      </c>
      <c r="D33" s="30" t="s">
        <v>41</v>
      </c>
    </row>
    <row r="35" spans="1:7" x14ac:dyDescent="0.2">
      <c r="A35" s="14" t="s">
        <v>893</v>
      </c>
      <c r="D35" s="32">
        <v>0.38785715645759899</v>
      </c>
      <c r="E35" s="10" t="s">
        <v>42</v>
      </c>
    </row>
    <row r="37" spans="1:7" x14ac:dyDescent="0.2">
      <c r="A37" s="14" t="s">
        <v>814</v>
      </c>
      <c r="D37" s="30" t="s">
        <v>41</v>
      </c>
    </row>
    <row r="38" spans="1:7" x14ac:dyDescent="0.2">
      <c r="A38" s="7" t="s">
        <v>815</v>
      </c>
    </row>
    <row r="39" spans="1:7" x14ac:dyDescent="0.2">
      <c r="A39" s="50" t="s">
        <v>816</v>
      </c>
    </row>
    <row r="41" spans="1:7" ht="26.25" customHeight="1" x14ac:dyDescent="0.25">
      <c r="A41" s="92" t="s">
        <v>1166</v>
      </c>
      <c r="B41" s="93"/>
      <c r="C41" s="93"/>
      <c r="D41" s="93"/>
      <c r="E41" s="93"/>
      <c r="F41" s="93"/>
      <c r="G41" s="93"/>
    </row>
    <row r="43" spans="1:7" ht="53.25" customHeight="1" x14ac:dyDescent="0.25">
      <c r="A43" s="92" t="s">
        <v>1167</v>
      </c>
      <c r="B43" s="93"/>
      <c r="C43" s="93"/>
      <c r="D43" s="93"/>
      <c r="E43" s="93"/>
      <c r="F43" s="93"/>
      <c r="G43" s="93"/>
    </row>
    <row r="45" spans="1:7" ht="51" customHeight="1" x14ac:dyDescent="0.25">
      <c r="A45" s="92" t="s">
        <v>1168</v>
      </c>
      <c r="B45" s="93"/>
      <c r="C45" s="93"/>
      <c r="D45" s="93"/>
      <c r="E45" s="93"/>
      <c r="F45" s="93"/>
      <c r="G45" s="93"/>
    </row>
    <row r="46" spans="1:7" x14ac:dyDescent="0.2">
      <c r="A46" s="50" t="s">
        <v>1098</v>
      </c>
    </row>
    <row r="48" spans="1:7" ht="26.25" customHeight="1" x14ac:dyDescent="0.25">
      <c r="A48" s="92" t="s">
        <v>1099</v>
      </c>
      <c r="B48" s="93"/>
      <c r="C48" s="93"/>
      <c r="D48" s="93"/>
      <c r="E48" s="93"/>
      <c r="F48" s="93"/>
      <c r="G48" s="93"/>
    </row>
    <row r="50" spans="1:1" x14ac:dyDescent="0.2">
      <c r="A50" s="14" t="s">
        <v>1100</v>
      </c>
    </row>
    <row r="51" spans="1:1" x14ac:dyDescent="0.2">
      <c r="A51" s="14"/>
    </row>
    <row r="52" spans="1:1" x14ac:dyDescent="0.2">
      <c r="A52" s="51" t="s">
        <v>785</v>
      </c>
    </row>
    <row r="53" spans="1:1" x14ac:dyDescent="0.2">
      <c r="A53" s="51"/>
    </row>
    <row r="54" spans="1:1" x14ac:dyDescent="0.2">
      <c r="A54" s="52"/>
    </row>
    <row r="55" spans="1:1" x14ac:dyDescent="0.2">
      <c r="A55" s="53"/>
    </row>
    <row r="56" spans="1:1" x14ac:dyDescent="0.2">
      <c r="A56" s="53"/>
    </row>
    <row r="57" spans="1:1" x14ac:dyDescent="0.2">
      <c r="A57" s="53"/>
    </row>
    <row r="58" spans="1:1" x14ac:dyDescent="0.2">
      <c r="A58" s="53"/>
    </row>
    <row r="59" spans="1:1" x14ac:dyDescent="0.2">
      <c r="A59" s="53"/>
    </row>
    <row r="60" spans="1:1" x14ac:dyDescent="0.2">
      <c r="A60" s="53"/>
    </row>
    <row r="61" spans="1:1" x14ac:dyDescent="0.2">
      <c r="A61" s="53"/>
    </row>
    <row r="62" spans="1:1" x14ac:dyDescent="0.2">
      <c r="A62" s="53"/>
    </row>
    <row r="63" spans="1:1" x14ac:dyDescent="0.2">
      <c r="A63" s="53"/>
    </row>
    <row r="64" spans="1:1" x14ac:dyDescent="0.2">
      <c r="A64" s="53"/>
    </row>
    <row r="65" spans="1:1" x14ac:dyDescent="0.2">
      <c r="A65" s="53"/>
    </row>
    <row r="66" spans="1:1" x14ac:dyDescent="0.2">
      <c r="A66" s="51" t="s">
        <v>1169</v>
      </c>
    </row>
    <row r="67" spans="1:1" x14ac:dyDescent="0.2">
      <c r="A67" s="53"/>
    </row>
    <row r="68" spans="1:1" x14ac:dyDescent="0.2">
      <c r="A68" s="51" t="s">
        <v>786</v>
      </c>
    </row>
    <row r="69" spans="1:1" x14ac:dyDescent="0.2">
      <c r="A69" s="53"/>
    </row>
    <row r="70" spans="1:1" x14ac:dyDescent="0.2">
      <c r="A70" s="53"/>
    </row>
    <row r="71" spans="1:1" x14ac:dyDescent="0.2">
      <c r="A71" s="53"/>
    </row>
    <row r="72" spans="1:1" x14ac:dyDescent="0.2">
      <c r="A72" s="53"/>
    </row>
    <row r="73" spans="1:1" x14ac:dyDescent="0.2">
      <c r="A73" s="53"/>
    </row>
    <row r="74" spans="1:1" x14ac:dyDescent="0.2">
      <c r="A74" s="53"/>
    </row>
    <row r="75" spans="1:1" x14ac:dyDescent="0.2">
      <c r="A75" s="53"/>
    </row>
    <row r="76" spans="1:1" x14ac:dyDescent="0.2">
      <c r="A76" s="53"/>
    </row>
    <row r="77" spans="1:1" x14ac:dyDescent="0.2">
      <c r="A77" s="53"/>
    </row>
    <row r="78" spans="1:1" x14ac:dyDescent="0.2">
      <c r="A78" s="53"/>
    </row>
    <row r="79" spans="1:1" x14ac:dyDescent="0.2">
      <c r="A79" s="53"/>
    </row>
    <row r="80" spans="1:1" s="53" customFormat="1" x14ac:dyDescent="0.2"/>
    <row r="81" spans="1:9" x14ac:dyDescent="0.2">
      <c r="A81" s="14" t="s">
        <v>820</v>
      </c>
    </row>
    <row r="83" spans="1:9" s="1" customFormat="1" ht="15" x14ac:dyDescent="0.2">
      <c r="A83" s="79" t="s">
        <v>1170</v>
      </c>
      <c r="B83" s="80"/>
      <c r="C83" s="80"/>
      <c r="D83" s="80"/>
      <c r="E83" s="80"/>
      <c r="F83" s="80"/>
      <c r="G83" s="80"/>
    </row>
    <row r="84" spans="1:9" x14ac:dyDescent="0.2">
      <c r="A84" s="14" t="s">
        <v>7</v>
      </c>
    </row>
    <row r="85" spans="1:9" s="1" customFormat="1" ht="36" customHeight="1" x14ac:dyDescent="0.2">
      <c r="A85" s="6" t="s">
        <v>2</v>
      </c>
      <c r="B85" s="6" t="s">
        <v>0</v>
      </c>
      <c r="C85" s="13" t="s">
        <v>32</v>
      </c>
      <c r="D85" s="13" t="s">
        <v>1</v>
      </c>
      <c r="E85" s="54" t="s">
        <v>6</v>
      </c>
      <c r="F85" s="12" t="s">
        <v>3</v>
      </c>
      <c r="G85" s="12" t="s">
        <v>5</v>
      </c>
    </row>
    <row r="86" spans="1:9" x14ac:dyDescent="0.2">
      <c r="A86" s="16" t="s">
        <v>24</v>
      </c>
      <c r="B86" s="17"/>
      <c r="C86" s="17"/>
      <c r="D86" s="17"/>
      <c r="E86" s="18"/>
      <c r="F86" s="19"/>
      <c r="G86" s="18"/>
    </row>
    <row r="87" spans="1:9" x14ac:dyDescent="0.2">
      <c r="A87" s="20" t="s">
        <v>25</v>
      </c>
      <c r="B87" s="21"/>
      <c r="C87" s="21"/>
      <c r="D87" s="21"/>
      <c r="E87" s="22"/>
      <c r="F87" s="23"/>
      <c r="G87" s="22"/>
    </row>
    <row r="88" spans="1:9" x14ac:dyDescent="0.2">
      <c r="A88" s="21" t="s">
        <v>1104</v>
      </c>
      <c r="B88" s="21" t="s">
        <v>1105</v>
      </c>
      <c r="C88" s="21" t="s">
        <v>1106</v>
      </c>
      <c r="D88" s="24">
        <v>3370</v>
      </c>
      <c r="E88" s="22">
        <v>10230.433643799999</v>
      </c>
      <c r="F88" s="23">
        <v>100.000000342116</v>
      </c>
      <c r="G88" s="22">
        <v>4.165</v>
      </c>
    </row>
    <row r="89" spans="1:9" x14ac:dyDescent="0.2">
      <c r="A89" s="20" t="s">
        <v>26</v>
      </c>
      <c r="B89" s="20"/>
      <c r="C89" s="20"/>
      <c r="D89" s="20"/>
      <c r="E89" s="25">
        <f>SUM(E87:E88)</f>
        <v>10230.433643799999</v>
      </c>
      <c r="F89" s="26">
        <f>SUM(F87:F88)</f>
        <v>100.000000342116</v>
      </c>
      <c r="G89" s="25"/>
      <c r="H89" s="14"/>
      <c r="I89" s="14"/>
    </row>
    <row r="90" spans="1:9" x14ac:dyDescent="0.2">
      <c r="A90" s="21"/>
      <c r="B90" s="21"/>
      <c r="C90" s="21"/>
      <c r="D90" s="21"/>
      <c r="E90" s="22"/>
      <c r="F90" s="23"/>
      <c r="G90" s="22"/>
    </row>
    <row r="91" spans="1:9" x14ac:dyDescent="0.2">
      <c r="A91" s="20" t="s">
        <v>29</v>
      </c>
      <c r="B91" s="20"/>
      <c r="C91" s="20"/>
      <c r="D91" s="20"/>
      <c r="E91" s="25">
        <f>E89</f>
        <v>10230.433643799999</v>
      </c>
      <c r="F91" s="26">
        <f>F89</f>
        <v>100.000000342116</v>
      </c>
      <c r="G91" s="25"/>
      <c r="H91" s="14"/>
      <c r="I91" s="14"/>
    </row>
    <row r="92" spans="1:9" x14ac:dyDescent="0.2">
      <c r="A92" s="20"/>
      <c r="B92" s="20"/>
      <c r="C92" s="20"/>
      <c r="D92" s="20"/>
      <c r="E92" s="25"/>
      <c r="F92" s="26"/>
      <c r="G92" s="25"/>
      <c r="H92" s="14"/>
      <c r="I92" s="14"/>
    </row>
    <row r="93" spans="1:9" x14ac:dyDescent="0.2">
      <c r="A93" s="20" t="s">
        <v>31</v>
      </c>
      <c r="B93" s="20"/>
      <c r="C93" s="20"/>
      <c r="D93" s="20"/>
      <c r="E93" s="66">
        <v>0</v>
      </c>
      <c r="F93" s="66">
        <v>0</v>
      </c>
      <c r="G93" s="25"/>
      <c r="H93" s="14"/>
      <c r="I93" s="14"/>
    </row>
    <row r="94" spans="1:9" x14ac:dyDescent="0.2">
      <c r="A94" s="20"/>
      <c r="B94" s="20"/>
      <c r="C94" s="20"/>
      <c r="D94" s="20"/>
      <c r="E94" s="25"/>
      <c r="F94" s="26"/>
      <c r="G94" s="25"/>
      <c r="H94" s="14"/>
      <c r="I94" s="14"/>
    </row>
    <row r="95" spans="1:9" x14ac:dyDescent="0.2">
      <c r="A95" s="27" t="s">
        <v>30</v>
      </c>
      <c r="B95" s="27"/>
      <c r="C95" s="27"/>
      <c r="D95" s="27"/>
      <c r="E95" s="28">
        <v>10230.4336088</v>
      </c>
      <c r="F95" s="29">
        <v>100</v>
      </c>
      <c r="G95" s="28"/>
      <c r="H95" s="14"/>
      <c r="I95" s="14"/>
    </row>
    <row r="97" spans="1:7" x14ac:dyDescent="0.2">
      <c r="A97" s="14" t="s">
        <v>33</v>
      </c>
    </row>
    <row r="98" spans="1:7" x14ac:dyDescent="0.2">
      <c r="A98" s="51" t="s">
        <v>1107</v>
      </c>
    </row>
    <row r="99" spans="1:7" x14ac:dyDescent="0.2">
      <c r="A99" s="83" t="s">
        <v>1108</v>
      </c>
      <c r="B99" s="83"/>
      <c r="C99" s="83"/>
      <c r="D99" s="83"/>
      <c r="E99" s="83"/>
      <c r="F99" s="83"/>
      <c r="G99" s="83"/>
    </row>
    <row r="101" spans="1:7" x14ac:dyDescent="0.2">
      <c r="A101" s="14" t="s">
        <v>34</v>
      </c>
    </row>
    <row r="102" spans="1:7" x14ac:dyDescent="0.2">
      <c r="A102" s="14" t="s">
        <v>35</v>
      </c>
    </row>
    <row r="103" spans="1:7" x14ac:dyDescent="0.2">
      <c r="A103" s="14" t="s">
        <v>36</v>
      </c>
      <c r="B103" s="14"/>
      <c r="C103" s="30" t="s">
        <v>38</v>
      </c>
      <c r="D103" s="14" t="s">
        <v>37</v>
      </c>
    </row>
    <row r="104" spans="1:7" x14ac:dyDescent="0.2">
      <c r="A104" s="7" t="s">
        <v>71</v>
      </c>
      <c r="C104" s="31">
        <v>0.51949999999999996</v>
      </c>
      <c r="D104" s="31">
        <v>0.55759999999999998</v>
      </c>
    </row>
    <row r="105" spans="1:7" x14ac:dyDescent="0.2">
      <c r="A105" s="7" t="s">
        <v>73</v>
      </c>
      <c r="C105" s="31">
        <v>0.27860000000000001</v>
      </c>
      <c r="D105" s="31">
        <v>0.29899999999999999</v>
      </c>
    </row>
    <row r="106" spans="1:7" x14ac:dyDescent="0.2">
      <c r="A106" s="7" t="s">
        <v>72</v>
      </c>
      <c r="C106" s="31">
        <v>0.54959999999999998</v>
      </c>
      <c r="D106" s="31">
        <v>0.59</v>
      </c>
    </row>
    <row r="107" spans="1:7" x14ac:dyDescent="0.2">
      <c r="A107" s="7" t="s">
        <v>74</v>
      </c>
      <c r="C107" s="31">
        <v>0.30120000000000002</v>
      </c>
      <c r="D107" s="31">
        <v>0.32329999999999998</v>
      </c>
    </row>
    <row r="109" spans="1:7" x14ac:dyDescent="0.2">
      <c r="A109" s="7" t="s">
        <v>39</v>
      </c>
    </row>
    <row r="111" spans="1:7" x14ac:dyDescent="0.2">
      <c r="A111" s="14" t="s">
        <v>1178</v>
      </c>
      <c r="D111" s="30" t="s">
        <v>41</v>
      </c>
    </row>
    <row r="112" spans="1:7" x14ac:dyDescent="0.2">
      <c r="A112" s="7" t="s">
        <v>815</v>
      </c>
    </row>
    <row r="113" spans="1:9" x14ac:dyDescent="0.2">
      <c r="A113" s="50" t="s">
        <v>816</v>
      </c>
    </row>
    <row r="115" spans="1:9" s="1" customFormat="1" ht="15" x14ac:dyDescent="0.2">
      <c r="A115" s="79" t="s">
        <v>1171</v>
      </c>
      <c r="B115" s="80"/>
      <c r="C115" s="80"/>
      <c r="D115" s="80"/>
      <c r="E115" s="80"/>
      <c r="F115" s="80"/>
      <c r="G115" s="80"/>
    </row>
    <row r="116" spans="1:9" x14ac:dyDescent="0.2">
      <c r="A116" s="14" t="s">
        <v>7</v>
      </c>
    </row>
    <row r="117" spans="1:9" s="1" customFormat="1" ht="37.5" customHeight="1" x14ac:dyDescent="0.2">
      <c r="A117" s="6" t="s">
        <v>2</v>
      </c>
      <c r="B117" s="6" t="s">
        <v>0</v>
      </c>
      <c r="C117" s="13" t="s">
        <v>32</v>
      </c>
      <c r="D117" s="13" t="s">
        <v>1</v>
      </c>
      <c r="E117" s="54" t="s">
        <v>6</v>
      </c>
      <c r="F117" s="12" t="s">
        <v>3</v>
      </c>
      <c r="G117" s="12" t="s">
        <v>5</v>
      </c>
    </row>
    <row r="118" spans="1:9" x14ac:dyDescent="0.2">
      <c r="A118" s="16" t="s">
        <v>24</v>
      </c>
      <c r="B118" s="17"/>
      <c r="C118" s="17"/>
      <c r="D118" s="17"/>
      <c r="E118" s="18"/>
      <c r="F118" s="19"/>
      <c r="G118" s="18"/>
    </row>
    <row r="119" spans="1:9" x14ac:dyDescent="0.2">
      <c r="A119" s="20" t="s">
        <v>25</v>
      </c>
      <c r="B119" s="21"/>
      <c r="C119" s="21"/>
      <c r="D119" s="21"/>
      <c r="E119" s="22"/>
      <c r="F119" s="23"/>
      <c r="G119" s="22"/>
    </row>
    <row r="120" spans="1:9" ht="22.5" x14ac:dyDescent="0.2">
      <c r="A120" s="21" t="s">
        <v>1110</v>
      </c>
      <c r="B120" s="21" t="s">
        <v>1111</v>
      </c>
      <c r="C120" s="57" t="s">
        <v>1112</v>
      </c>
      <c r="D120" s="24">
        <v>1695</v>
      </c>
      <c r="E120" s="22">
        <v>0</v>
      </c>
      <c r="F120" s="23">
        <v>100</v>
      </c>
      <c r="G120" s="22">
        <v>0</v>
      </c>
    </row>
    <row r="121" spans="1:9" x14ac:dyDescent="0.2">
      <c r="A121" s="20" t="s">
        <v>26</v>
      </c>
      <c r="B121" s="20"/>
      <c r="C121" s="20"/>
      <c r="D121" s="20"/>
      <c r="E121" s="25">
        <v>0</v>
      </c>
      <c r="F121" s="26">
        <v>100</v>
      </c>
      <c r="G121" s="25"/>
      <c r="H121" s="14"/>
      <c r="I121" s="14"/>
    </row>
    <row r="122" spans="1:9" x14ac:dyDescent="0.2">
      <c r="A122" s="21"/>
      <c r="B122" s="21"/>
      <c r="C122" s="21"/>
      <c r="D122" s="21"/>
      <c r="E122" s="22"/>
      <c r="F122" s="23"/>
      <c r="G122" s="22"/>
    </row>
    <row r="123" spans="1:9" x14ac:dyDescent="0.2">
      <c r="A123" s="20" t="s">
        <v>29</v>
      </c>
      <c r="B123" s="20"/>
      <c r="C123" s="20"/>
      <c r="D123" s="20"/>
      <c r="E123" s="25">
        <v>0</v>
      </c>
      <c r="F123" s="26">
        <v>100</v>
      </c>
      <c r="G123" s="25"/>
      <c r="H123" s="14"/>
      <c r="I123" s="14"/>
    </row>
    <row r="124" spans="1:9" x14ac:dyDescent="0.2">
      <c r="A124" s="20"/>
      <c r="B124" s="20"/>
      <c r="C124" s="20"/>
      <c r="D124" s="20"/>
      <c r="E124" s="25"/>
      <c r="F124" s="26"/>
      <c r="G124" s="25"/>
      <c r="H124" s="14"/>
      <c r="I124" s="14"/>
    </row>
    <row r="125" spans="1:9" x14ac:dyDescent="0.2">
      <c r="A125" s="20" t="s">
        <v>31</v>
      </c>
      <c r="B125" s="20"/>
      <c r="C125" s="20"/>
      <c r="D125" s="20"/>
      <c r="E125" s="66">
        <v>0</v>
      </c>
      <c r="F125" s="66">
        <v>0</v>
      </c>
      <c r="G125" s="25"/>
      <c r="H125" s="14"/>
      <c r="I125" s="14"/>
    </row>
    <row r="126" spans="1:9" x14ac:dyDescent="0.2">
      <c r="A126" s="20"/>
      <c r="B126" s="20"/>
      <c r="C126" s="20"/>
      <c r="D126" s="20"/>
      <c r="E126" s="25"/>
      <c r="F126" s="26"/>
      <c r="G126" s="25"/>
      <c r="H126" s="14"/>
      <c r="I126" s="14"/>
    </row>
    <row r="127" spans="1:9" x14ac:dyDescent="0.2">
      <c r="A127" s="27" t="s">
        <v>30</v>
      </c>
      <c r="B127" s="27"/>
      <c r="C127" s="27"/>
      <c r="D127" s="27"/>
      <c r="E127" s="28">
        <v>3.9999999999999998E-7</v>
      </c>
      <c r="F127" s="29">
        <v>100</v>
      </c>
      <c r="G127" s="28"/>
      <c r="H127" s="14"/>
      <c r="I127" s="14"/>
    </row>
    <row r="129" spans="1:9" x14ac:dyDescent="0.2">
      <c r="A129" s="14" t="s">
        <v>33</v>
      </c>
    </row>
    <row r="130" spans="1:9" x14ac:dyDescent="0.2">
      <c r="A130" s="14" t="s">
        <v>1107</v>
      </c>
    </row>
    <row r="131" spans="1:9" x14ac:dyDescent="0.2">
      <c r="A131" s="98" t="s">
        <v>1113</v>
      </c>
      <c r="B131" s="98"/>
      <c r="C131" s="98"/>
      <c r="D131" s="98"/>
      <c r="E131" s="98"/>
      <c r="F131" s="98"/>
      <c r="G131" s="98"/>
    </row>
    <row r="133" spans="1:9" x14ac:dyDescent="0.2">
      <c r="A133" s="14" t="s">
        <v>34</v>
      </c>
    </row>
    <row r="134" spans="1:9" x14ac:dyDescent="0.2">
      <c r="A134" s="14" t="s">
        <v>35</v>
      </c>
    </row>
    <row r="135" spans="1:9" x14ac:dyDescent="0.2">
      <c r="A135" s="14" t="s">
        <v>36</v>
      </c>
      <c r="B135" s="14"/>
      <c r="C135" s="30" t="s">
        <v>38</v>
      </c>
      <c r="D135" s="14" t="s">
        <v>37</v>
      </c>
    </row>
    <row r="136" spans="1:9" x14ac:dyDescent="0.2">
      <c r="A136" s="7" t="s">
        <v>71</v>
      </c>
      <c r="C136" s="31">
        <v>0</v>
      </c>
      <c r="D136" s="31">
        <v>0</v>
      </c>
    </row>
    <row r="137" spans="1:9" x14ac:dyDescent="0.2">
      <c r="A137" s="7" t="s">
        <v>73</v>
      </c>
      <c r="C137" s="31">
        <v>0</v>
      </c>
      <c r="D137" s="31">
        <v>0</v>
      </c>
    </row>
    <row r="138" spans="1:9" x14ac:dyDescent="0.2">
      <c r="A138" s="7" t="s">
        <v>72</v>
      </c>
      <c r="C138" s="31">
        <v>0</v>
      </c>
      <c r="D138" s="31">
        <v>0</v>
      </c>
    </row>
    <row r="139" spans="1:9" x14ac:dyDescent="0.2">
      <c r="A139" s="7" t="s">
        <v>74</v>
      </c>
      <c r="C139" s="31">
        <v>0</v>
      </c>
      <c r="D139" s="31">
        <v>0</v>
      </c>
    </row>
    <row r="141" spans="1:9" x14ac:dyDescent="0.2">
      <c r="A141" s="7" t="s">
        <v>39</v>
      </c>
    </row>
    <row r="143" spans="1:9" s="10" customFormat="1" x14ac:dyDescent="0.2">
      <c r="A143" s="14" t="s">
        <v>1178</v>
      </c>
      <c r="B143" s="7"/>
      <c r="C143" s="7"/>
      <c r="D143" s="30" t="s">
        <v>41</v>
      </c>
      <c r="F143" s="11"/>
      <c r="H143" s="7"/>
      <c r="I143" s="7"/>
    </row>
    <row r="144" spans="1:9" s="10" customFormat="1" x14ac:dyDescent="0.2">
      <c r="A144" s="7" t="s">
        <v>815</v>
      </c>
      <c r="B144" s="7"/>
      <c r="C144" s="7"/>
      <c r="D144" s="7"/>
      <c r="F144" s="11"/>
      <c r="H144" s="7"/>
      <c r="I144" s="7"/>
    </row>
    <row r="145" spans="1:9" s="10" customFormat="1" x14ac:dyDescent="0.2">
      <c r="A145" s="50" t="s">
        <v>816</v>
      </c>
      <c r="B145" s="7"/>
      <c r="C145" s="7"/>
      <c r="D145" s="7"/>
      <c r="F145" s="11"/>
      <c r="H145" s="7"/>
      <c r="I145" s="7"/>
    </row>
  </sheetData>
  <mergeCells count="10">
    <mergeCell ref="A83:G83"/>
    <mergeCell ref="A99:G99"/>
    <mergeCell ref="A115:G115"/>
    <mergeCell ref="A131:G131"/>
    <mergeCell ref="A1:G1"/>
    <mergeCell ref="A21:G21"/>
    <mergeCell ref="A41:G41"/>
    <mergeCell ref="A43:G43"/>
    <mergeCell ref="A45:G45"/>
    <mergeCell ref="A48:G48"/>
  </mergeCells>
  <conditionalFormatting sqref="F2:F3 F5:F20 F81:F82 F84 F86:F92 F100:F114 F116 F132:F65558">
    <cfRule type="cellIs" dxfId="7" priority="9" stopIfTrue="1" operator="between">
      <formula>0.009</formula>
      <formula>-0.009</formula>
    </cfRule>
  </conditionalFormatting>
  <conditionalFormatting sqref="F22:F40">
    <cfRule type="cellIs" dxfId="6" priority="7" stopIfTrue="1" operator="between">
      <formula>0.009</formula>
      <formula>-0.009</formula>
    </cfRule>
  </conditionalFormatting>
  <conditionalFormatting sqref="F42 F44">
    <cfRule type="cellIs" dxfId="5" priority="6" stopIfTrue="1" operator="between">
      <formula>0.009</formula>
      <formula>-0.009</formula>
    </cfRule>
  </conditionalFormatting>
  <conditionalFormatting sqref="F46:F47">
    <cfRule type="cellIs" dxfId="4" priority="5" stopIfTrue="1" operator="between">
      <formula>0.009</formula>
      <formula>-0.009</formula>
    </cfRule>
  </conditionalFormatting>
  <conditionalFormatting sqref="F49:F79">
    <cfRule type="cellIs" dxfId="3" priority="8" stopIfTrue="1" operator="between">
      <formula>0.009</formula>
      <formula>-0.009</formula>
    </cfRule>
  </conditionalFormatting>
  <conditionalFormatting sqref="F94:F98">
    <cfRule type="cellIs" dxfId="2" priority="4" stopIfTrue="1" operator="between">
      <formula>0.009</formula>
      <formula>-0.009</formula>
    </cfRule>
  </conditionalFormatting>
  <conditionalFormatting sqref="F118:F124">
    <cfRule type="cellIs" dxfId="1" priority="2" stopIfTrue="1" operator="between">
      <formula>0.009</formula>
      <formula>-0.009</formula>
    </cfRule>
  </conditionalFormatting>
  <conditionalFormatting sqref="F126:F130">
    <cfRule type="cellIs" dxfId="0" priority="1" stopIfTrue="1" operator="between">
      <formula>0.009</formula>
      <formula>-0.009</formula>
    </cfRule>
  </conditionalFormatting>
  <hyperlinks>
    <hyperlink ref="A39" r:id="rId1" tooltip="https://www.franklintempletonindia.com/investor/reports" xr:uid="{00000000-0004-0000-2300-000000000000}"/>
    <hyperlink ref="A46" r:id="rId2" tooltip="https://www.franklintempletonindia.com/download/en-in/valuation-policy/a0e293eb-f28b-4edc-9535-c7d9e7321ddc/fair_valuation_reliance_big_reliance_infra_november_4_2020-kgox4tdb-en-in.pdf" xr:uid="{00000000-0004-0000-2300-000001000000}"/>
    <hyperlink ref="A113" r:id="rId3" tooltip="https://www.franklintempletonindia.com/investor/reports" xr:uid="{00000000-0004-0000-2300-000002000000}"/>
    <hyperlink ref="A145" r:id="rId4" tooltip="https://www.franklintempletonindia.com/investor/reports" xr:uid="{00000000-0004-0000-23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1"/>
  <sheetViews>
    <sheetView workbookViewId="0">
      <selection sqref="A1:G1"/>
    </sheetView>
  </sheetViews>
  <sheetFormatPr defaultColWidth="9.28515625" defaultRowHeight="11.25" x14ac:dyDescent="0.2"/>
  <cols>
    <col min="1" max="1" width="38.7109375" style="7" bestFit="1" customWidth="1"/>
    <col min="2" max="2" width="53.7109375" style="7" bestFit="1" customWidth="1"/>
    <col min="3" max="3" width="24.7109375" style="7" bestFit="1" customWidth="1"/>
    <col min="4" max="4" width="15.5703125" style="7" bestFit="1" customWidth="1"/>
    <col min="5" max="5" width="23.28515625" style="10" customWidth="1"/>
    <col min="6" max="6" width="13.5703125" style="11" bestFit="1" customWidth="1"/>
    <col min="7" max="7" width="12.28515625" style="10" customWidth="1"/>
    <col min="8" max="16384" width="9.28515625" style="7"/>
  </cols>
  <sheetData>
    <row r="1" spans="1:9" s="1" customFormat="1" ht="15" x14ac:dyDescent="0.2">
      <c r="A1" s="79" t="s">
        <v>958</v>
      </c>
      <c r="B1" s="80"/>
      <c r="C1" s="80"/>
      <c r="D1" s="80"/>
      <c r="E1" s="80"/>
      <c r="F1" s="80"/>
      <c r="G1" s="80"/>
    </row>
    <row r="2" spans="1:9" s="1" customFormat="1" ht="12" x14ac:dyDescent="0.2">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32</v>
      </c>
      <c r="D4" s="13" t="s">
        <v>1</v>
      </c>
      <c r="E4" s="54"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959</v>
      </c>
      <c r="B7" s="21" t="s">
        <v>960</v>
      </c>
      <c r="C7" s="21" t="s">
        <v>961</v>
      </c>
      <c r="D7" s="24">
        <v>100</v>
      </c>
      <c r="E7" s="22">
        <v>1017.8136445</v>
      </c>
      <c r="F7" s="23">
        <v>3.4558416811343</v>
      </c>
      <c r="G7" s="22">
        <v>9.9230025872617595</v>
      </c>
    </row>
    <row r="8" spans="1:9" x14ac:dyDescent="0.2">
      <c r="A8" s="20" t="s">
        <v>26</v>
      </c>
      <c r="B8" s="20"/>
      <c r="C8" s="20"/>
      <c r="D8" s="20"/>
      <c r="E8" s="25">
        <f>SUM(E6:E7)</f>
        <v>1017.8136445</v>
      </c>
      <c r="F8" s="26">
        <f>SUM(F6:F7)</f>
        <v>3.4558416811343</v>
      </c>
      <c r="G8" s="25"/>
      <c r="H8" s="14"/>
      <c r="I8" s="14"/>
    </row>
    <row r="9" spans="1:9" x14ac:dyDescent="0.2">
      <c r="A9" s="21"/>
      <c r="B9" s="21"/>
      <c r="C9" s="21"/>
      <c r="D9" s="21"/>
      <c r="E9" s="22"/>
      <c r="F9" s="23"/>
      <c r="G9" s="22"/>
    </row>
    <row r="10" spans="1:9" x14ac:dyDescent="0.2">
      <c r="A10" s="20" t="s">
        <v>44</v>
      </c>
      <c r="B10" s="21"/>
      <c r="C10" s="21"/>
      <c r="D10" s="21"/>
      <c r="E10" s="22"/>
      <c r="F10" s="23"/>
      <c r="G10" s="22"/>
    </row>
    <row r="11" spans="1:9" x14ac:dyDescent="0.2">
      <c r="A11" s="20" t="s">
        <v>45</v>
      </c>
      <c r="B11" s="21"/>
      <c r="C11" s="21"/>
      <c r="D11" s="21"/>
      <c r="E11" s="22"/>
      <c r="F11" s="23"/>
      <c r="G11" s="22"/>
    </row>
    <row r="12" spans="1:9" x14ac:dyDescent="0.2">
      <c r="A12" s="21" t="s">
        <v>962</v>
      </c>
      <c r="B12" s="21" t="s">
        <v>963</v>
      </c>
      <c r="C12" s="21" t="s">
        <v>50</v>
      </c>
      <c r="D12" s="24">
        <v>500</v>
      </c>
      <c r="E12" s="22">
        <v>2464.2725</v>
      </c>
      <c r="F12" s="23">
        <v>8.3670873005014208</v>
      </c>
      <c r="G12" s="22">
        <v>6.8724999999999996</v>
      </c>
    </row>
    <row r="13" spans="1:9" x14ac:dyDescent="0.2">
      <c r="A13" s="21" t="s">
        <v>964</v>
      </c>
      <c r="B13" s="21" t="s">
        <v>965</v>
      </c>
      <c r="C13" s="21" t="s">
        <v>53</v>
      </c>
      <c r="D13" s="24">
        <v>500</v>
      </c>
      <c r="E13" s="22">
        <v>2458.34</v>
      </c>
      <c r="F13" s="23">
        <v>8.3469443392784992</v>
      </c>
      <c r="G13" s="22">
        <v>6.9499000000000004</v>
      </c>
    </row>
    <row r="14" spans="1:9" x14ac:dyDescent="0.2">
      <c r="A14" s="20" t="s">
        <v>26</v>
      </c>
      <c r="B14" s="20"/>
      <c r="C14" s="20"/>
      <c r="D14" s="20"/>
      <c r="E14" s="25">
        <f>SUM(E11:E13)</f>
        <v>4922.6125000000002</v>
      </c>
      <c r="F14" s="26">
        <f>SUM(F11:F13)</f>
        <v>16.714031639779918</v>
      </c>
      <c r="G14" s="25"/>
      <c r="H14" s="14"/>
      <c r="I14" s="14"/>
    </row>
    <row r="15" spans="1:9" x14ac:dyDescent="0.2">
      <c r="A15" s="21"/>
      <c r="B15" s="21"/>
      <c r="C15" s="21"/>
      <c r="D15" s="21"/>
      <c r="E15" s="22"/>
      <c r="F15" s="23"/>
      <c r="G15" s="22"/>
    </row>
    <row r="16" spans="1:9" x14ac:dyDescent="0.2">
      <c r="A16" s="20" t="s">
        <v>54</v>
      </c>
      <c r="B16" s="21"/>
      <c r="C16" s="21"/>
      <c r="D16" s="21"/>
      <c r="E16" s="22"/>
      <c r="F16" s="23"/>
      <c r="G16" s="22"/>
    </row>
    <row r="17" spans="1:9" x14ac:dyDescent="0.2">
      <c r="A17" s="21" t="s">
        <v>930</v>
      </c>
      <c r="B17" s="21" t="s">
        <v>931</v>
      </c>
      <c r="C17" s="21" t="s">
        <v>50</v>
      </c>
      <c r="D17" s="24">
        <v>500</v>
      </c>
      <c r="E17" s="22">
        <v>2410.8125</v>
      </c>
      <c r="F17" s="23">
        <v>8.1855714628313603</v>
      </c>
      <c r="G17" s="22">
        <v>7.5016999999999996</v>
      </c>
    </row>
    <row r="18" spans="1:9" x14ac:dyDescent="0.2">
      <c r="A18" s="20" t="s">
        <v>26</v>
      </c>
      <c r="B18" s="20"/>
      <c r="C18" s="20"/>
      <c r="D18" s="20"/>
      <c r="E18" s="25">
        <f>SUM(E16:E17)</f>
        <v>2410.8125</v>
      </c>
      <c r="F18" s="26">
        <f>SUM(F16:F17)</f>
        <v>8.1855714628313603</v>
      </c>
      <c r="G18" s="25"/>
      <c r="H18" s="14"/>
      <c r="I18" s="14"/>
    </row>
    <row r="19" spans="1:9" x14ac:dyDescent="0.2">
      <c r="A19" s="21"/>
      <c r="B19" s="21"/>
      <c r="C19" s="21"/>
      <c r="D19" s="21"/>
      <c r="E19" s="22"/>
      <c r="F19" s="23"/>
      <c r="G19" s="22"/>
    </row>
    <row r="20" spans="1:9" x14ac:dyDescent="0.2">
      <c r="A20" s="20" t="s">
        <v>61</v>
      </c>
      <c r="B20" s="21"/>
      <c r="C20" s="21"/>
      <c r="D20" s="21"/>
      <c r="E20" s="22"/>
      <c r="F20" s="23"/>
      <c r="G20" s="22"/>
    </row>
    <row r="21" spans="1:9" x14ac:dyDescent="0.2">
      <c r="A21" s="21" t="s">
        <v>966</v>
      </c>
      <c r="B21" s="21" t="s">
        <v>967</v>
      </c>
      <c r="C21" s="21" t="s">
        <v>64</v>
      </c>
      <c r="D21" s="24">
        <v>5500000</v>
      </c>
      <c r="E21" s="22">
        <v>5510.1566666999997</v>
      </c>
      <c r="F21" s="23">
        <v>18.708954415438601</v>
      </c>
      <c r="G21" s="22">
        <v>6.9571524584600404</v>
      </c>
    </row>
    <row r="22" spans="1:9" x14ac:dyDescent="0.2">
      <c r="A22" s="21" t="s">
        <v>968</v>
      </c>
      <c r="B22" s="21" t="s">
        <v>969</v>
      </c>
      <c r="C22" s="21" t="s">
        <v>64</v>
      </c>
      <c r="D22" s="24">
        <v>5500000</v>
      </c>
      <c r="E22" s="22">
        <v>5504.2716667000004</v>
      </c>
      <c r="F22" s="23">
        <v>18.688972733719702</v>
      </c>
      <c r="G22" s="22">
        <v>7.8738846162813596</v>
      </c>
    </row>
    <row r="23" spans="1:9" x14ac:dyDescent="0.2">
      <c r="A23" s="21" t="s">
        <v>970</v>
      </c>
      <c r="B23" s="21" t="s">
        <v>971</v>
      </c>
      <c r="C23" s="21" t="s">
        <v>64</v>
      </c>
      <c r="D23" s="24">
        <v>3000000</v>
      </c>
      <c r="E23" s="22">
        <v>3108.904</v>
      </c>
      <c r="F23" s="23">
        <v>10.555842008900401</v>
      </c>
      <c r="G23" s="22">
        <v>7.4206215437980703</v>
      </c>
    </row>
    <row r="24" spans="1:9" x14ac:dyDescent="0.2">
      <c r="A24" s="21" t="s">
        <v>70</v>
      </c>
      <c r="B24" s="21" t="s">
        <v>69</v>
      </c>
      <c r="C24" s="21" t="s">
        <v>64</v>
      </c>
      <c r="D24" s="24">
        <v>2000000</v>
      </c>
      <c r="E24" s="22">
        <v>2097.9479999999999</v>
      </c>
      <c r="F24" s="23">
        <v>7.1232844857508102</v>
      </c>
      <c r="G24" s="22">
        <v>7.0397028101124999</v>
      </c>
    </row>
    <row r="25" spans="1:9" x14ac:dyDescent="0.2">
      <c r="A25" s="21" t="s">
        <v>972</v>
      </c>
      <c r="B25" s="21" t="s">
        <v>973</v>
      </c>
      <c r="C25" s="21" t="s">
        <v>64</v>
      </c>
      <c r="D25" s="24">
        <v>1500000</v>
      </c>
      <c r="E25" s="22">
        <v>1522.9662499999999</v>
      </c>
      <c r="F25" s="23">
        <v>5.1710156118965296</v>
      </c>
      <c r="G25" s="22">
        <v>8.3816696528895491</v>
      </c>
    </row>
    <row r="26" spans="1:9" x14ac:dyDescent="0.2">
      <c r="A26" s="21" t="s">
        <v>974</v>
      </c>
      <c r="B26" s="21" t="s">
        <v>975</v>
      </c>
      <c r="C26" s="21" t="s">
        <v>64</v>
      </c>
      <c r="D26" s="24">
        <v>500000</v>
      </c>
      <c r="E26" s="22">
        <v>491.66430559999998</v>
      </c>
      <c r="F26" s="23">
        <v>1.66937632404517</v>
      </c>
      <c r="G26" s="22">
        <v>8.0644455072241907</v>
      </c>
    </row>
    <row r="27" spans="1:9" x14ac:dyDescent="0.2">
      <c r="A27" s="20" t="s">
        <v>26</v>
      </c>
      <c r="B27" s="20"/>
      <c r="C27" s="20"/>
      <c r="D27" s="20"/>
      <c r="E27" s="25">
        <f>SUM(E21:E26)</f>
        <v>18235.910888999999</v>
      </c>
      <c r="F27" s="26">
        <f>SUM(F21:F26)</f>
        <v>61.91744557975121</v>
      </c>
      <c r="G27" s="25"/>
      <c r="H27" s="14"/>
      <c r="I27" s="14"/>
    </row>
    <row r="28" spans="1:9" x14ac:dyDescent="0.2">
      <c r="A28" s="21"/>
      <c r="B28" s="21"/>
      <c r="C28" s="21"/>
      <c r="D28" s="21"/>
      <c r="E28" s="22"/>
      <c r="F28" s="23"/>
      <c r="G28" s="22"/>
    </row>
    <row r="29" spans="1:9" x14ac:dyDescent="0.2">
      <c r="A29" s="20" t="s">
        <v>29</v>
      </c>
      <c r="B29" s="20"/>
      <c r="C29" s="20"/>
      <c r="D29" s="20"/>
      <c r="E29" s="25">
        <f>E8+E14+E18+E27</f>
        <v>26587.1495335</v>
      </c>
      <c r="F29" s="26">
        <f>F8+F14+F18+F27</f>
        <v>90.272890363496785</v>
      </c>
      <c r="G29" s="25"/>
      <c r="H29" s="14"/>
      <c r="I29" s="14"/>
    </row>
    <row r="30" spans="1:9" x14ac:dyDescent="0.2">
      <c r="A30" s="20"/>
      <c r="B30" s="20"/>
      <c r="C30" s="20"/>
      <c r="D30" s="20"/>
      <c r="E30" s="25"/>
      <c r="F30" s="26"/>
      <c r="G30" s="25"/>
      <c r="H30" s="14"/>
      <c r="I30" s="14"/>
    </row>
    <row r="31" spans="1:9" x14ac:dyDescent="0.2">
      <c r="A31" s="20" t="s">
        <v>31</v>
      </c>
      <c r="B31" s="20"/>
      <c r="C31" s="20"/>
      <c r="D31" s="20"/>
      <c r="E31" s="25">
        <f>E33-(E8+E14+E18+E27)</f>
        <v>2864.8259448999997</v>
      </c>
      <c r="F31" s="26">
        <f>F33-(F8+F14+F18+F27)</f>
        <v>9.727109636503215</v>
      </c>
      <c r="G31" s="25"/>
      <c r="H31" s="14"/>
      <c r="I31" s="14"/>
    </row>
    <row r="32" spans="1:9" x14ac:dyDescent="0.2">
      <c r="A32" s="20"/>
      <c r="B32" s="20"/>
      <c r="C32" s="20"/>
      <c r="D32" s="20"/>
      <c r="E32" s="25"/>
      <c r="F32" s="26"/>
      <c r="G32" s="25"/>
      <c r="H32" s="14"/>
      <c r="I32" s="14"/>
    </row>
    <row r="33" spans="1:9" x14ac:dyDescent="0.2">
      <c r="A33" s="27" t="s">
        <v>30</v>
      </c>
      <c r="B33" s="27"/>
      <c r="C33" s="27"/>
      <c r="D33" s="27"/>
      <c r="E33" s="28">
        <v>29451.9754784</v>
      </c>
      <c r="F33" s="29">
        <v>100</v>
      </c>
      <c r="G33" s="28"/>
      <c r="H33" s="14"/>
      <c r="I33" s="14"/>
    </row>
    <row r="35" spans="1:9" x14ac:dyDescent="0.2">
      <c r="A35" s="14" t="s">
        <v>57</v>
      </c>
    </row>
    <row r="36" spans="1:9" x14ac:dyDescent="0.2">
      <c r="A36" s="14" t="s">
        <v>33</v>
      </c>
    </row>
    <row r="37" spans="1:9" ht="37.5" customHeight="1" x14ac:dyDescent="0.2">
      <c r="A37" s="85" t="s">
        <v>976</v>
      </c>
      <c r="B37" s="85"/>
      <c r="C37" s="85"/>
      <c r="D37" s="85"/>
      <c r="E37" s="85"/>
      <c r="F37" s="85"/>
      <c r="G37" s="85"/>
    </row>
    <row r="39" spans="1:9" x14ac:dyDescent="0.2">
      <c r="A39" s="14" t="s">
        <v>34</v>
      </c>
    </row>
    <row r="40" spans="1:9" x14ac:dyDescent="0.2">
      <c r="A40" s="14" t="s">
        <v>35</v>
      </c>
    </row>
    <row r="41" spans="1:9" x14ac:dyDescent="0.2">
      <c r="A41" s="14" t="s">
        <v>36</v>
      </c>
      <c r="B41" s="14"/>
      <c r="C41" s="30" t="s">
        <v>38</v>
      </c>
      <c r="D41" s="14" t="s">
        <v>37</v>
      </c>
    </row>
    <row r="42" spans="1:9" x14ac:dyDescent="0.2">
      <c r="A42" s="7" t="s">
        <v>71</v>
      </c>
      <c r="C42" s="31">
        <v>33.394799999999996</v>
      </c>
      <c r="D42" s="31">
        <v>34.554400000000001</v>
      </c>
    </row>
    <row r="43" spans="1:9" x14ac:dyDescent="0.2">
      <c r="A43" s="7" t="s">
        <v>898</v>
      </c>
      <c r="C43" s="31">
        <v>10.1112</v>
      </c>
      <c r="D43" s="31">
        <v>10.152900000000001</v>
      </c>
    </row>
    <row r="44" spans="1:9" x14ac:dyDescent="0.2">
      <c r="A44" s="7" t="s">
        <v>72</v>
      </c>
      <c r="C44" s="31">
        <v>35.776899999999998</v>
      </c>
      <c r="D44" s="31">
        <v>37.161299999999997</v>
      </c>
    </row>
    <row r="45" spans="1:9" x14ac:dyDescent="0.2">
      <c r="A45" s="7" t="s">
        <v>900</v>
      </c>
      <c r="C45" s="31">
        <v>10.0107</v>
      </c>
      <c r="D45" s="31">
        <v>10.050800000000001</v>
      </c>
    </row>
    <row r="47" spans="1:9" x14ac:dyDescent="0.2">
      <c r="A47" s="14" t="s">
        <v>40</v>
      </c>
    </row>
    <row r="48" spans="1:9" x14ac:dyDescent="0.2">
      <c r="A48" s="81" t="s">
        <v>58</v>
      </c>
      <c r="B48" s="82"/>
      <c r="C48" s="34" t="s">
        <v>59</v>
      </c>
    </row>
    <row r="49" spans="1:5" x14ac:dyDescent="0.2">
      <c r="A49" s="77" t="s">
        <v>898</v>
      </c>
      <c r="B49" s="78"/>
      <c r="C49" s="35">
        <v>0.30412257999999998</v>
      </c>
    </row>
    <row r="50" spans="1:5" x14ac:dyDescent="0.2">
      <c r="A50" s="77" t="s">
        <v>900</v>
      </c>
      <c r="B50" s="78"/>
      <c r="C50" s="35">
        <v>0.33227205999999998</v>
      </c>
    </row>
    <row r="51" spans="1:5" x14ac:dyDescent="0.2">
      <c r="A51" s="7" t="s">
        <v>60</v>
      </c>
    </row>
    <row r="52" spans="1:5" x14ac:dyDescent="0.2">
      <c r="A52" s="7" t="s">
        <v>39</v>
      </c>
    </row>
    <row r="54" spans="1:5" x14ac:dyDescent="0.2">
      <c r="A54" s="14" t="s">
        <v>893</v>
      </c>
      <c r="D54" s="32">
        <v>3.2927267051091502</v>
      </c>
      <c r="E54" s="10" t="s">
        <v>42</v>
      </c>
    </row>
    <row r="56" spans="1:5" x14ac:dyDescent="0.2">
      <c r="A56" s="14" t="s">
        <v>814</v>
      </c>
      <c r="D56" s="30" t="s">
        <v>41</v>
      </c>
    </row>
    <row r="58" spans="1:5" x14ac:dyDescent="0.2">
      <c r="A58" s="14" t="s">
        <v>894</v>
      </c>
    </row>
    <row r="59" spans="1:5" ht="15" x14ac:dyDescent="0.25">
      <c r="A59" s="61"/>
    </row>
    <row r="60" spans="1:5" x14ac:dyDescent="0.2">
      <c r="A60" s="51" t="s">
        <v>785</v>
      </c>
    </row>
    <row r="61" spans="1:5" x14ac:dyDescent="0.2">
      <c r="A61" s="53"/>
    </row>
    <row r="62" spans="1:5" x14ac:dyDescent="0.2">
      <c r="A62" s="53"/>
    </row>
    <row r="63" spans="1:5" x14ac:dyDescent="0.2">
      <c r="A63" s="53"/>
    </row>
    <row r="64" spans="1:5" x14ac:dyDescent="0.2">
      <c r="A64" s="53"/>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3"/>
    </row>
    <row r="74" spans="1:1" x14ac:dyDescent="0.2">
      <c r="A74" s="51" t="s">
        <v>977</v>
      </c>
    </row>
    <row r="75" spans="1:1" x14ac:dyDescent="0.2">
      <c r="A75" s="53"/>
    </row>
    <row r="76" spans="1:1" x14ac:dyDescent="0.2">
      <c r="A76" s="51" t="s">
        <v>786</v>
      </c>
    </row>
    <row r="77" spans="1:1" x14ac:dyDescent="0.2">
      <c r="A77" s="53"/>
    </row>
    <row r="78" spans="1:1" x14ac:dyDescent="0.2">
      <c r="A78" s="53"/>
    </row>
    <row r="79" spans="1:1" x14ac:dyDescent="0.2">
      <c r="A79" s="53"/>
    </row>
    <row r="80" spans="1:1"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2"/>
    </row>
  </sheetData>
  <mergeCells count="5">
    <mergeCell ref="A1:G1"/>
    <mergeCell ref="A37:G37"/>
    <mergeCell ref="A48:B48"/>
    <mergeCell ref="A49:B49"/>
    <mergeCell ref="A50:B50"/>
  </mergeCells>
  <conditionalFormatting sqref="F2:F3 F5:F36">
    <cfRule type="cellIs" dxfId="75" priority="2" stopIfTrue="1" operator="between">
      <formula>0.009</formula>
      <formula>-0.009</formula>
    </cfRule>
  </conditionalFormatting>
  <conditionalFormatting sqref="F38:F65537">
    <cfRule type="cellIs" dxfId="7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07"/>
  <sheetViews>
    <sheetView workbookViewId="0">
      <selection sqref="A1:G1"/>
    </sheetView>
  </sheetViews>
  <sheetFormatPr defaultColWidth="9.28515625" defaultRowHeight="11.25" x14ac:dyDescent="0.2"/>
  <cols>
    <col min="1" max="1" width="38.7109375" style="7" bestFit="1" customWidth="1"/>
    <col min="2" max="2" width="53.7109375" style="7" bestFit="1" customWidth="1"/>
    <col min="3" max="3" width="24.7109375" style="7" bestFit="1" customWidth="1"/>
    <col min="4" max="4" width="15.5703125" style="7" bestFit="1" customWidth="1"/>
    <col min="5" max="5" width="23.28515625" style="10" customWidth="1"/>
    <col min="6" max="6" width="13.5703125" style="11" bestFit="1" customWidth="1"/>
    <col min="7" max="7" width="12.28515625" style="10" customWidth="1"/>
    <col min="8" max="16384" width="9.28515625" style="7"/>
  </cols>
  <sheetData>
    <row r="1" spans="1:7" s="1" customFormat="1" ht="15" x14ac:dyDescent="0.2">
      <c r="A1" s="79" t="s">
        <v>978</v>
      </c>
      <c r="B1" s="80"/>
      <c r="C1" s="80"/>
      <c r="D1" s="80"/>
      <c r="E1" s="80"/>
      <c r="F1" s="80"/>
      <c r="G1" s="80"/>
    </row>
    <row r="2" spans="1:7" s="1" customFormat="1" ht="12" x14ac:dyDescent="0.2">
      <c r="E2" s="5"/>
      <c r="F2" s="9"/>
      <c r="G2" s="10"/>
    </row>
    <row r="3" spans="1:7" s="1" customFormat="1" ht="12" x14ac:dyDescent="0.2">
      <c r="A3" s="8" t="s">
        <v>7</v>
      </c>
      <c r="B3" s="2"/>
      <c r="C3" s="3"/>
      <c r="D3" s="3"/>
      <c r="E3" s="4"/>
      <c r="F3" s="9"/>
      <c r="G3" s="10"/>
    </row>
    <row r="4" spans="1:7" s="1" customFormat="1" ht="39.75" customHeight="1" x14ac:dyDescent="0.2">
      <c r="A4" s="6" t="s">
        <v>2</v>
      </c>
      <c r="B4" s="6" t="s">
        <v>0</v>
      </c>
      <c r="C4" s="13" t="s">
        <v>32</v>
      </c>
      <c r="D4" s="13" t="s">
        <v>1</v>
      </c>
      <c r="E4" s="54" t="s">
        <v>6</v>
      </c>
      <c r="F4" s="12" t="s">
        <v>3</v>
      </c>
      <c r="G4" s="12" t="s">
        <v>5</v>
      </c>
    </row>
    <row r="5" spans="1:7" x14ac:dyDescent="0.2">
      <c r="A5" s="16" t="s">
        <v>24</v>
      </c>
      <c r="B5" s="17"/>
      <c r="C5" s="17"/>
      <c r="D5" s="17"/>
      <c r="E5" s="18"/>
      <c r="F5" s="19"/>
      <c r="G5" s="18"/>
    </row>
    <row r="6" spans="1:7" x14ac:dyDescent="0.2">
      <c r="A6" s="20" t="s">
        <v>25</v>
      </c>
      <c r="B6" s="21"/>
      <c r="C6" s="21"/>
      <c r="D6" s="21"/>
      <c r="E6" s="22"/>
      <c r="F6" s="23"/>
      <c r="G6" s="22"/>
    </row>
    <row r="7" spans="1:7" x14ac:dyDescent="0.2">
      <c r="A7" s="21" t="s">
        <v>823</v>
      </c>
      <c r="B7" s="21" t="s">
        <v>824</v>
      </c>
      <c r="C7" s="21" t="s">
        <v>75</v>
      </c>
      <c r="D7" s="24">
        <v>500</v>
      </c>
      <c r="E7" s="22">
        <v>5410.5971233</v>
      </c>
      <c r="F7" s="23">
        <v>7.0594821949757502</v>
      </c>
      <c r="G7" s="22">
        <v>7.3013000000000003</v>
      </c>
    </row>
    <row r="8" spans="1:7" x14ac:dyDescent="0.2">
      <c r="A8" s="21" t="s">
        <v>979</v>
      </c>
      <c r="B8" s="21" t="s">
        <v>980</v>
      </c>
      <c r="C8" s="21" t="s">
        <v>827</v>
      </c>
      <c r="D8" s="24">
        <v>500</v>
      </c>
      <c r="E8" s="22">
        <v>5242.4491096000002</v>
      </c>
      <c r="F8" s="23">
        <v>6.8400909001177599</v>
      </c>
      <c r="G8" s="22">
        <v>7.4309000000000003</v>
      </c>
    </row>
    <row r="9" spans="1:7" x14ac:dyDescent="0.2">
      <c r="A9" s="21" t="s">
        <v>828</v>
      </c>
      <c r="B9" s="21" t="s">
        <v>829</v>
      </c>
      <c r="C9" s="21" t="s">
        <v>75</v>
      </c>
      <c r="D9" s="24">
        <v>500</v>
      </c>
      <c r="E9" s="22">
        <v>5218.1697944999996</v>
      </c>
      <c r="F9" s="23">
        <v>6.80841243861921</v>
      </c>
      <c r="G9" s="22">
        <v>7.1849999999999996</v>
      </c>
    </row>
    <row r="10" spans="1:7" x14ac:dyDescent="0.2">
      <c r="A10" s="21" t="s">
        <v>981</v>
      </c>
      <c r="B10" s="21" t="s">
        <v>982</v>
      </c>
      <c r="C10" s="21" t="s">
        <v>827</v>
      </c>
      <c r="D10" s="24">
        <v>5000</v>
      </c>
      <c r="E10" s="22">
        <v>5139.8577048999996</v>
      </c>
      <c r="F10" s="23">
        <v>6.7062346586840098</v>
      </c>
      <c r="G10" s="22">
        <v>7.3624999999999998</v>
      </c>
    </row>
    <row r="11" spans="1:7" x14ac:dyDescent="0.2">
      <c r="A11" s="21" t="s">
        <v>983</v>
      </c>
      <c r="B11" s="21" t="s">
        <v>984</v>
      </c>
      <c r="C11" s="21" t="s">
        <v>75</v>
      </c>
      <c r="D11" s="24">
        <v>500</v>
      </c>
      <c r="E11" s="22">
        <v>5124.9352054999999</v>
      </c>
      <c r="F11" s="23">
        <v>6.68676451215154</v>
      </c>
      <c r="G11" s="22">
        <v>7.77</v>
      </c>
    </row>
    <row r="12" spans="1:7" x14ac:dyDescent="0.2">
      <c r="A12" s="21" t="s">
        <v>985</v>
      </c>
      <c r="B12" s="21" t="s">
        <v>986</v>
      </c>
      <c r="C12" s="21" t="s">
        <v>827</v>
      </c>
      <c r="D12" s="24">
        <v>500</v>
      </c>
      <c r="E12" s="22">
        <v>5011.4372603000002</v>
      </c>
      <c r="F12" s="23">
        <v>6.5386779507153996</v>
      </c>
      <c r="G12" s="22">
        <v>7.33</v>
      </c>
    </row>
    <row r="13" spans="1:7" x14ac:dyDescent="0.2">
      <c r="A13" s="21" t="s">
        <v>987</v>
      </c>
      <c r="B13" s="21" t="s">
        <v>988</v>
      </c>
      <c r="C13" s="21" t="s">
        <v>75</v>
      </c>
      <c r="D13" s="24">
        <v>250</v>
      </c>
      <c r="E13" s="22">
        <v>2581.0805479000001</v>
      </c>
      <c r="F13" s="23">
        <v>3.3676675155190599</v>
      </c>
      <c r="G13" s="22">
        <v>7.8324999999999996</v>
      </c>
    </row>
    <row r="14" spans="1:7" x14ac:dyDescent="0.2">
      <c r="A14" s="21" t="s">
        <v>989</v>
      </c>
      <c r="B14" s="21" t="s">
        <v>990</v>
      </c>
      <c r="C14" s="21" t="s">
        <v>75</v>
      </c>
      <c r="D14" s="24">
        <v>250</v>
      </c>
      <c r="E14" s="22">
        <v>2531.4311908</v>
      </c>
      <c r="F14" s="23">
        <v>3.3028874654706</v>
      </c>
      <c r="G14" s="22">
        <v>7.42</v>
      </c>
    </row>
    <row r="15" spans="1:7" x14ac:dyDescent="0.2">
      <c r="A15" s="21" t="s">
        <v>991</v>
      </c>
      <c r="B15" s="21" t="s">
        <v>992</v>
      </c>
      <c r="C15" s="21" t="s">
        <v>993</v>
      </c>
      <c r="D15" s="24">
        <v>2500</v>
      </c>
      <c r="E15" s="22">
        <v>2520.5105822</v>
      </c>
      <c r="F15" s="23">
        <v>3.2886387901001899</v>
      </c>
      <c r="G15" s="22">
        <v>7.98</v>
      </c>
    </row>
    <row r="16" spans="1:7" x14ac:dyDescent="0.2">
      <c r="A16" s="21" t="s">
        <v>994</v>
      </c>
      <c r="B16" s="21" t="s">
        <v>995</v>
      </c>
      <c r="C16" s="21" t="s">
        <v>827</v>
      </c>
      <c r="D16" s="24">
        <v>250</v>
      </c>
      <c r="E16" s="22">
        <v>2496.6889040999999</v>
      </c>
      <c r="F16" s="23">
        <v>3.2575574309509001</v>
      </c>
      <c r="G16" s="22">
        <v>7.3250000000000002</v>
      </c>
    </row>
    <row r="17" spans="1:9" x14ac:dyDescent="0.2">
      <c r="A17" s="21" t="s">
        <v>996</v>
      </c>
      <c r="B17" s="21" t="s">
        <v>997</v>
      </c>
      <c r="C17" s="21" t="s">
        <v>75</v>
      </c>
      <c r="D17" s="24">
        <v>250</v>
      </c>
      <c r="E17" s="22">
        <v>2488.1103767</v>
      </c>
      <c r="F17" s="23">
        <v>3.24636458844954</v>
      </c>
      <c r="G17" s="22">
        <v>7.2750000000000004</v>
      </c>
    </row>
    <row r="18" spans="1:9" x14ac:dyDescent="0.2">
      <c r="A18" s="21" t="s">
        <v>998</v>
      </c>
      <c r="B18" s="21" t="s">
        <v>999</v>
      </c>
      <c r="C18" s="21" t="s">
        <v>1000</v>
      </c>
      <c r="D18" s="24">
        <v>200</v>
      </c>
      <c r="E18" s="22">
        <v>2148.421726</v>
      </c>
      <c r="F18" s="23">
        <v>2.8031554699725398</v>
      </c>
      <c r="G18" s="22">
        <v>6.7252999999999998</v>
      </c>
    </row>
    <row r="19" spans="1:9" x14ac:dyDescent="0.2">
      <c r="A19" s="21" t="s">
        <v>1001</v>
      </c>
      <c r="B19" s="21" t="s">
        <v>1002</v>
      </c>
      <c r="C19" s="21" t="s">
        <v>75</v>
      </c>
      <c r="D19" s="24">
        <v>200</v>
      </c>
      <c r="E19" s="22">
        <v>2104.8064383999999</v>
      </c>
      <c r="F19" s="23">
        <v>2.7462483783476599</v>
      </c>
      <c r="G19" s="22">
        <v>7.27</v>
      </c>
    </row>
    <row r="20" spans="1:9" x14ac:dyDescent="0.2">
      <c r="A20" s="21" t="s">
        <v>1003</v>
      </c>
      <c r="B20" s="21" t="s">
        <v>1004</v>
      </c>
      <c r="C20" s="21" t="s">
        <v>1005</v>
      </c>
      <c r="D20" s="24">
        <v>160</v>
      </c>
      <c r="E20" s="22">
        <v>1869.8635836000001</v>
      </c>
      <c r="F20" s="23">
        <v>2.4397064454517601</v>
      </c>
      <c r="G20" s="22">
        <v>7.6548999999999996</v>
      </c>
    </row>
    <row r="21" spans="1:9" x14ac:dyDescent="0.2">
      <c r="A21" s="21" t="s">
        <v>1006</v>
      </c>
      <c r="B21" s="21" t="s">
        <v>1007</v>
      </c>
      <c r="C21" s="21" t="s">
        <v>1000</v>
      </c>
      <c r="D21" s="24">
        <v>150</v>
      </c>
      <c r="E21" s="22">
        <v>1561.6892671000001</v>
      </c>
      <c r="F21" s="23">
        <v>2.0376156871301201</v>
      </c>
      <c r="G21" s="22">
        <v>7.1223999999999998</v>
      </c>
    </row>
    <row r="22" spans="1:9" x14ac:dyDescent="0.2">
      <c r="A22" s="21" t="s">
        <v>1008</v>
      </c>
      <c r="B22" s="21" t="s">
        <v>1009</v>
      </c>
      <c r="C22" s="21" t="s">
        <v>75</v>
      </c>
      <c r="D22" s="24">
        <v>100</v>
      </c>
      <c r="E22" s="22">
        <v>1053.1227397</v>
      </c>
      <c r="F22" s="23">
        <v>1.37406298429069</v>
      </c>
      <c r="G22" s="22">
        <v>7.4</v>
      </c>
    </row>
    <row r="23" spans="1:9" x14ac:dyDescent="0.2">
      <c r="A23" s="21" t="s">
        <v>1010</v>
      </c>
      <c r="B23" s="21" t="s">
        <v>1011</v>
      </c>
      <c r="C23" s="21" t="s">
        <v>75</v>
      </c>
      <c r="D23" s="24">
        <v>100</v>
      </c>
      <c r="E23" s="22">
        <v>1038.5058082</v>
      </c>
      <c r="F23" s="23">
        <v>1.35499152779191</v>
      </c>
      <c r="G23" s="22">
        <v>7.44</v>
      </c>
    </row>
    <row r="24" spans="1:9" x14ac:dyDescent="0.2">
      <c r="A24" s="21" t="s">
        <v>1012</v>
      </c>
      <c r="B24" s="21" t="s">
        <v>1013</v>
      </c>
      <c r="C24" s="21" t="s">
        <v>75</v>
      </c>
      <c r="D24" s="24">
        <v>45</v>
      </c>
      <c r="E24" s="22">
        <v>466.0149566</v>
      </c>
      <c r="F24" s="23">
        <v>0.60803349680997598</v>
      </c>
      <c r="G24" s="22">
        <v>7.75</v>
      </c>
    </row>
    <row r="25" spans="1:9" x14ac:dyDescent="0.2">
      <c r="A25" s="20" t="s">
        <v>26</v>
      </c>
      <c r="B25" s="20"/>
      <c r="C25" s="20"/>
      <c r="D25" s="20"/>
      <c r="E25" s="25">
        <f>SUM(E6:E24)</f>
        <v>54007.692319400012</v>
      </c>
      <c r="F25" s="26">
        <f>SUM(F6:F24)</f>
        <v>70.466592435548591</v>
      </c>
      <c r="G25" s="25"/>
      <c r="H25" s="14"/>
      <c r="I25" s="14"/>
    </row>
    <row r="26" spans="1:9" x14ac:dyDescent="0.2">
      <c r="A26" s="21"/>
      <c r="B26" s="21"/>
      <c r="C26" s="21"/>
      <c r="D26" s="21"/>
      <c r="E26" s="22"/>
      <c r="F26" s="23"/>
      <c r="G26" s="22"/>
    </row>
    <row r="27" spans="1:9" x14ac:dyDescent="0.2">
      <c r="A27" s="20" t="s">
        <v>61</v>
      </c>
      <c r="B27" s="21"/>
      <c r="C27" s="21"/>
      <c r="D27" s="21"/>
      <c r="E27" s="22"/>
      <c r="F27" s="23"/>
      <c r="G27" s="22"/>
    </row>
    <row r="28" spans="1:9" x14ac:dyDescent="0.2">
      <c r="A28" s="21" t="s">
        <v>70</v>
      </c>
      <c r="B28" s="21" t="s">
        <v>69</v>
      </c>
      <c r="C28" s="21" t="s">
        <v>64</v>
      </c>
      <c r="D28" s="24">
        <v>13000000</v>
      </c>
      <c r="E28" s="22">
        <v>13636.662</v>
      </c>
      <c r="F28" s="23">
        <v>17.7924488543674</v>
      </c>
      <c r="G28" s="22">
        <v>7.0397028101124999</v>
      </c>
    </row>
    <row r="29" spans="1:9" x14ac:dyDescent="0.2">
      <c r="A29" s="21" t="s">
        <v>63</v>
      </c>
      <c r="B29" s="21" t="s">
        <v>62</v>
      </c>
      <c r="C29" s="21" t="s">
        <v>64</v>
      </c>
      <c r="D29" s="24">
        <v>1000000</v>
      </c>
      <c r="E29" s="22">
        <v>968.36611110000001</v>
      </c>
      <c r="F29" s="23">
        <v>1.26347668542708</v>
      </c>
      <c r="G29" s="22">
        <v>6.9823411778000102</v>
      </c>
    </row>
    <row r="30" spans="1:9" x14ac:dyDescent="0.2">
      <c r="A30" s="20" t="s">
        <v>26</v>
      </c>
      <c r="B30" s="20"/>
      <c r="C30" s="20"/>
      <c r="D30" s="20"/>
      <c r="E30" s="25">
        <f>SUM(E28:E29)</f>
        <v>14605.0281111</v>
      </c>
      <c r="F30" s="26">
        <f>SUM(F28:F29)</f>
        <v>19.05592553979448</v>
      </c>
      <c r="G30" s="25"/>
      <c r="H30" s="14"/>
      <c r="I30" s="14"/>
    </row>
    <row r="31" spans="1:9" x14ac:dyDescent="0.2">
      <c r="A31" s="21"/>
      <c r="B31" s="21"/>
      <c r="C31" s="21"/>
      <c r="D31" s="21"/>
      <c r="E31" s="22"/>
      <c r="F31" s="23"/>
      <c r="G31" s="22"/>
    </row>
    <row r="32" spans="1:9" x14ac:dyDescent="0.2">
      <c r="A32" s="20" t="s">
        <v>29</v>
      </c>
      <c r="B32" s="20"/>
      <c r="C32" s="20"/>
      <c r="D32" s="20"/>
      <c r="E32" s="25">
        <f>E25+E30</f>
        <v>68612.72043050002</v>
      </c>
      <c r="F32" s="26">
        <f>F25+F30</f>
        <v>89.522517975343078</v>
      </c>
      <c r="G32" s="25"/>
      <c r="H32" s="14"/>
      <c r="I32" s="14"/>
    </row>
    <row r="33" spans="1:9" x14ac:dyDescent="0.2">
      <c r="A33" s="20"/>
      <c r="B33" s="20"/>
      <c r="C33" s="20"/>
      <c r="D33" s="20"/>
      <c r="E33" s="25"/>
      <c r="F33" s="26"/>
      <c r="G33" s="25"/>
      <c r="H33" s="14"/>
      <c r="I33" s="14"/>
    </row>
    <row r="34" spans="1:9" x14ac:dyDescent="0.2">
      <c r="A34" s="20" t="s">
        <v>31</v>
      </c>
      <c r="B34" s="20"/>
      <c r="C34" s="20"/>
      <c r="D34" s="20"/>
      <c r="E34" s="25">
        <f>E36-(E25+E30)</f>
        <v>8030.253853799979</v>
      </c>
      <c r="F34" s="26">
        <f>F36-(F25+F30)</f>
        <v>10.477482024656922</v>
      </c>
      <c r="G34" s="25"/>
      <c r="H34" s="14"/>
      <c r="I34" s="14"/>
    </row>
    <row r="35" spans="1:9" x14ac:dyDescent="0.2">
      <c r="A35" s="20"/>
      <c r="B35" s="20"/>
      <c r="C35" s="20"/>
      <c r="D35" s="20"/>
      <c r="E35" s="25"/>
      <c r="F35" s="26"/>
      <c r="G35" s="25"/>
      <c r="H35" s="14"/>
      <c r="I35" s="14"/>
    </row>
    <row r="36" spans="1:9" x14ac:dyDescent="0.2">
      <c r="A36" s="27" t="s">
        <v>30</v>
      </c>
      <c r="B36" s="27"/>
      <c r="C36" s="27"/>
      <c r="D36" s="27"/>
      <c r="E36" s="28">
        <v>76642.974284299999</v>
      </c>
      <c r="F36" s="29">
        <v>100</v>
      </c>
      <c r="G36" s="28"/>
      <c r="H36" s="14"/>
      <c r="I36" s="14"/>
    </row>
    <row r="38" spans="1:9" x14ac:dyDescent="0.2">
      <c r="A38" s="14" t="s">
        <v>33</v>
      </c>
    </row>
    <row r="40" spans="1:9" x14ac:dyDescent="0.2">
      <c r="A40" s="14" t="s">
        <v>34</v>
      </c>
    </row>
    <row r="41" spans="1:9" x14ac:dyDescent="0.2">
      <c r="A41" s="14" t="s">
        <v>35</v>
      </c>
    </row>
    <row r="42" spans="1:9" x14ac:dyDescent="0.2">
      <c r="A42" s="14" t="s">
        <v>36</v>
      </c>
      <c r="B42" s="14"/>
      <c r="C42" s="30" t="s">
        <v>38</v>
      </c>
      <c r="D42" s="14" t="s">
        <v>37</v>
      </c>
    </row>
    <row r="43" spans="1:9" x14ac:dyDescent="0.2">
      <c r="A43" s="7" t="s">
        <v>71</v>
      </c>
      <c r="C43" s="31">
        <v>81.867500000000007</v>
      </c>
      <c r="D43" s="31">
        <v>84.747500000000002</v>
      </c>
    </row>
    <row r="44" spans="1:9" x14ac:dyDescent="0.2">
      <c r="A44" s="7" t="s">
        <v>76</v>
      </c>
      <c r="C44" s="31">
        <v>14.875999999999999</v>
      </c>
      <c r="D44" s="31">
        <v>14.8696</v>
      </c>
    </row>
    <row r="45" spans="1:9" x14ac:dyDescent="0.2">
      <c r="A45" s="7" t="s">
        <v>77</v>
      </c>
      <c r="C45" s="31">
        <v>12.349600000000001</v>
      </c>
      <c r="D45" s="31">
        <v>12.241300000000001</v>
      </c>
    </row>
    <row r="46" spans="1:9" x14ac:dyDescent="0.2">
      <c r="A46" s="7" t="s">
        <v>1014</v>
      </c>
      <c r="C46" s="31">
        <v>12.917400000000001</v>
      </c>
      <c r="D46" s="31">
        <v>12.8332</v>
      </c>
    </row>
    <row r="47" spans="1:9" x14ac:dyDescent="0.2">
      <c r="A47" s="7" t="s">
        <v>1015</v>
      </c>
      <c r="C47" s="31">
        <v>17.0656</v>
      </c>
      <c r="D47" s="31">
        <v>16.395499999999998</v>
      </c>
    </row>
    <row r="48" spans="1:9" x14ac:dyDescent="0.2">
      <c r="A48" s="7" t="s">
        <v>72</v>
      </c>
      <c r="C48" s="31">
        <v>87.409300000000002</v>
      </c>
      <c r="D48" s="31">
        <v>90.731700000000004</v>
      </c>
    </row>
    <row r="49" spans="1:4" x14ac:dyDescent="0.2">
      <c r="A49" s="7" t="s">
        <v>78</v>
      </c>
      <c r="C49" s="31">
        <v>16.475200000000001</v>
      </c>
      <c r="D49" s="31">
        <v>16.561399999999999</v>
      </c>
    </row>
    <row r="50" spans="1:4" x14ac:dyDescent="0.2">
      <c r="A50" s="7" t="s">
        <v>79</v>
      </c>
      <c r="C50" s="31">
        <v>13.722899999999999</v>
      </c>
      <c r="D50" s="31">
        <v>13.7012</v>
      </c>
    </row>
    <row r="51" spans="1:4" x14ac:dyDescent="0.2">
      <c r="A51" s="7" t="s">
        <v>1016</v>
      </c>
      <c r="C51" s="31">
        <v>14.680999999999999</v>
      </c>
      <c r="D51" s="31">
        <v>14.7012</v>
      </c>
    </row>
    <row r="52" spans="1:4" x14ac:dyDescent="0.2">
      <c r="A52" s="7" t="s">
        <v>1017</v>
      </c>
      <c r="C52" s="31">
        <v>18.889800000000001</v>
      </c>
      <c r="D52" s="31">
        <v>18.3367</v>
      </c>
    </row>
    <row r="54" spans="1:4" x14ac:dyDescent="0.2">
      <c r="A54" s="14" t="s">
        <v>40</v>
      </c>
    </row>
    <row r="55" spans="1:4" x14ac:dyDescent="0.2">
      <c r="A55" s="81" t="s">
        <v>58</v>
      </c>
      <c r="B55" s="82"/>
      <c r="C55" s="34" t="s">
        <v>59</v>
      </c>
    </row>
    <row r="56" spans="1:4" x14ac:dyDescent="0.2">
      <c r="A56" s="77" t="s">
        <v>76</v>
      </c>
      <c r="B56" s="78"/>
      <c r="C56" s="35">
        <v>0.52</v>
      </c>
    </row>
    <row r="57" spans="1:4" x14ac:dyDescent="0.2">
      <c r="A57" s="77" t="s">
        <v>77</v>
      </c>
      <c r="B57" s="78"/>
      <c r="C57" s="35">
        <v>0.53</v>
      </c>
    </row>
    <row r="58" spans="1:4" x14ac:dyDescent="0.2">
      <c r="A58" s="77" t="s">
        <v>1014</v>
      </c>
      <c r="B58" s="78"/>
      <c r="C58" s="35">
        <v>0.53</v>
      </c>
    </row>
    <row r="59" spans="1:4" x14ac:dyDescent="0.2">
      <c r="A59" s="77" t="s">
        <v>1015</v>
      </c>
      <c r="B59" s="78"/>
      <c r="C59" s="35">
        <v>1.25</v>
      </c>
    </row>
    <row r="60" spans="1:4" x14ac:dyDescent="0.2">
      <c r="A60" s="77" t="s">
        <v>78</v>
      </c>
      <c r="B60" s="78"/>
      <c r="C60" s="35">
        <v>0.53</v>
      </c>
    </row>
    <row r="61" spans="1:4" x14ac:dyDescent="0.2">
      <c r="A61" s="77" t="s">
        <v>79</v>
      </c>
      <c r="B61" s="78"/>
      <c r="C61" s="35">
        <v>0.53</v>
      </c>
    </row>
    <row r="62" spans="1:4" x14ac:dyDescent="0.2">
      <c r="A62" s="77" t="s">
        <v>1016</v>
      </c>
      <c r="B62" s="78"/>
      <c r="C62" s="35">
        <v>0.53</v>
      </c>
    </row>
    <row r="63" spans="1:4" x14ac:dyDescent="0.2">
      <c r="A63" s="77" t="s">
        <v>1017</v>
      </c>
      <c r="B63" s="78"/>
      <c r="C63" s="35">
        <v>1.25</v>
      </c>
    </row>
    <row r="64" spans="1:4" x14ac:dyDescent="0.2">
      <c r="A64" s="7" t="s">
        <v>60</v>
      </c>
    </row>
    <row r="65" spans="1:5" x14ac:dyDescent="0.2">
      <c r="A65" s="7" t="s">
        <v>39</v>
      </c>
    </row>
    <row r="67" spans="1:5" x14ac:dyDescent="0.2">
      <c r="A67" s="14" t="s">
        <v>893</v>
      </c>
      <c r="D67" s="32">
        <v>1.9488369359202</v>
      </c>
      <c r="E67" s="10" t="s">
        <v>42</v>
      </c>
    </row>
    <row r="69" spans="1:5" x14ac:dyDescent="0.2">
      <c r="A69" s="14" t="s">
        <v>814</v>
      </c>
      <c r="D69" s="30" t="s">
        <v>41</v>
      </c>
    </row>
    <row r="71" spans="1:5" x14ac:dyDescent="0.2">
      <c r="A71" s="14" t="s">
        <v>1018</v>
      </c>
    </row>
    <row r="72" spans="1:5" x14ac:dyDescent="0.2">
      <c r="A72" s="50" t="s">
        <v>1019</v>
      </c>
    </row>
    <row r="74" spans="1:5" x14ac:dyDescent="0.2">
      <c r="A74" s="14" t="s">
        <v>1020</v>
      </c>
    </row>
    <row r="75" spans="1:5" x14ac:dyDescent="0.2">
      <c r="A75" s="51"/>
    </row>
    <row r="76" spans="1:5" x14ac:dyDescent="0.2">
      <c r="A76" s="51" t="s">
        <v>785</v>
      </c>
    </row>
    <row r="77" spans="1:5" x14ac:dyDescent="0.2">
      <c r="A77" s="52"/>
    </row>
    <row r="78" spans="1:5" x14ac:dyDescent="0.2">
      <c r="A78" s="53"/>
    </row>
    <row r="79" spans="1:5" x14ac:dyDescent="0.2">
      <c r="A79" s="53"/>
    </row>
    <row r="80" spans="1:5"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1" t="s">
        <v>1021</v>
      </c>
    </row>
    <row r="91" spans="1:1" x14ac:dyDescent="0.2">
      <c r="A91" s="53"/>
    </row>
    <row r="92" spans="1:1" x14ac:dyDescent="0.2">
      <c r="A92" s="51" t="s">
        <v>786</v>
      </c>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2"/>
    </row>
  </sheetData>
  <mergeCells count="10">
    <mergeCell ref="A60:B60"/>
    <mergeCell ref="A61:B61"/>
    <mergeCell ref="A62:B62"/>
    <mergeCell ref="A63:B63"/>
    <mergeCell ref="A1:G1"/>
    <mergeCell ref="A55:B55"/>
    <mergeCell ref="A56:B56"/>
    <mergeCell ref="A57:B57"/>
    <mergeCell ref="A58:B58"/>
    <mergeCell ref="A59:B59"/>
  </mergeCells>
  <conditionalFormatting sqref="F2:F3">
    <cfRule type="cellIs" dxfId="73" priority="2" stopIfTrue="1" operator="between">
      <formula>0.009</formula>
      <formula>-0.009</formula>
    </cfRule>
  </conditionalFormatting>
  <conditionalFormatting sqref="F5:F65536">
    <cfRule type="cellIs" dxfId="72" priority="1" stopIfTrue="1" operator="between">
      <formula>0.009</formula>
      <formula>-0.009</formula>
    </cfRule>
  </conditionalFormatting>
  <hyperlinks>
    <hyperlink ref="A72"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1"/>
  <sheetViews>
    <sheetView workbookViewId="0">
      <selection sqref="A1:G1"/>
    </sheetView>
  </sheetViews>
  <sheetFormatPr defaultColWidth="9.28515625" defaultRowHeight="11.25" x14ac:dyDescent="0.2"/>
  <cols>
    <col min="1" max="1" width="38.7109375" style="7" bestFit="1" customWidth="1"/>
    <col min="2" max="2" width="54" style="7" bestFit="1" customWidth="1"/>
    <col min="3" max="3" width="24.7109375" style="7" bestFit="1" customWidth="1"/>
    <col min="4" max="4" width="15.5703125" style="7" bestFit="1" customWidth="1"/>
    <col min="5" max="5" width="23.28515625" style="10" customWidth="1"/>
    <col min="6" max="6" width="13.5703125" style="11" bestFit="1" customWidth="1"/>
    <col min="7" max="7" width="12.28515625" style="10" customWidth="1"/>
    <col min="8" max="16384" width="9.28515625" style="7"/>
  </cols>
  <sheetData>
    <row r="1" spans="1:7" s="1" customFormat="1" ht="15" x14ac:dyDescent="0.2">
      <c r="A1" s="79" t="s">
        <v>1022</v>
      </c>
      <c r="B1" s="80"/>
      <c r="C1" s="80"/>
      <c r="D1" s="80"/>
      <c r="E1" s="80"/>
      <c r="F1" s="80"/>
      <c r="G1" s="80"/>
    </row>
    <row r="2" spans="1:7" s="1" customFormat="1" ht="12" x14ac:dyDescent="0.2">
      <c r="E2" s="5"/>
      <c r="F2" s="9"/>
      <c r="G2" s="10"/>
    </row>
    <row r="3" spans="1:7" s="1" customFormat="1" ht="12" x14ac:dyDescent="0.2">
      <c r="A3" s="8" t="s">
        <v>7</v>
      </c>
      <c r="B3" s="2"/>
      <c r="C3" s="3"/>
      <c r="D3" s="3"/>
      <c r="E3" s="4"/>
      <c r="F3" s="9"/>
      <c r="G3" s="10"/>
    </row>
    <row r="4" spans="1:7" s="1" customFormat="1" ht="39.75" customHeight="1" x14ac:dyDescent="0.2">
      <c r="A4" s="6" t="s">
        <v>2</v>
      </c>
      <c r="B4" s="6" t="s">
        <v>0</v>
      </c>
      <c r="C4" s="13" t="s">
        <v>32</v>
      </c>
      <c r="D4" s="13" t="s">
        <v>1</v>
      </c>
      <c r="E4" s="54" t="s">
        <v>6</v>
      </c>
      <c r="F4" s="12" t="s">
        <v>3</v>
      </c>
      <c r="G4" s="12" t="s">
        <v>5</v>
      </c>
    </row>
    <row r="5" spans="1:7" x14ac:dyDescent="0.2">
      <c r="A5" s="16" t="s">
        <v>24</v>
      </c>
      <c r="B5" s="17"/>
      <c r="C5" s="17"/>
      <c r="D5" s="17"/>
      <c r="E5" s="18"/>
      <c r="F5" s="19"/>
      <c r="G5" s="18"/>
    </row>
    <row r="6" spans="1:7" x14ac:dyDescent="0.2">
      <c r="A6" s="20" t="s">
        <v>25</v>
      </c>
      <c r="B6" s="21"/>
      <c r="C6" s="21"/>
      <c r="D6" s="21"/>
      <c r="E6" s="22"/>
      <c r="F6" s="23"/>
      <c r="G6" s="22"/>
    </row>
    <row r="7" spans="1:7" x14ac:dyDescent="0.2">
      <c r="A7" s="21" t="s">
        <v>981</v>
      </c>
      <c r="B7" s="21" t="s">
        <v>982</v>
      </c>
      <c r="C7" s="21" t="s">
        <v>827</v>
      </c>
      <c r="D7" s="24">
        <v>5000</v>
      </c>
      <c r="E7" s="22">
        <v>5139.8577048999996</v>
      </c>
      <c r="F7" s="23">
        <v>7.2946680990144603</v>
      </c>
      <c r="G7" s="22">
        <v>7.3624999999999998</v>
      </c>
    </row>
    <row r="8" spans="1:7" x14ac:dyDescent="0.2">
      <c r="A8" s="21" t="s">
        <v>1023</v>
      </c>
      <c r="B8" s="21" t="s">
        <v>1024</v>
      </c>
      <c r="C8" s="21" t="s">
        <v>993</v>
      </c>
      <c r="D8" s="24">
        <v>500</v>
      </c>
      <c r="E8" s="22">
        <v>4870.2306557000002</v>
      </c>
      <c r="F8" s="23">
        <v>6.9120038411001703</v>
      </c>
      <c r="G8" s="22">
        <v>7.4550000000000001</v>
      </c>
    </row>
    <row r="9" spans="1:7" x14ac:dyDescent="0.2">
      <c r="A9" s="21" t="s">
        <v>1010</v>
      </c>
      <c r="B9" s="21" t="s">
        <v>1011</v>
      </c>
      <c r="C9" s="21" t="s">
        <v>75</v>
      </c>
      <c r="D9" s="24">
        <v>400</v>
      </c>
      <c r="E9" s="22">
        <v>4154.0232329</v>
      </c>
      <c r="F9" s="23">
        <v>5.8955368999247604</v>
      </c>
      <c r="G9" s="22">
        <v>7.44</v>
      </c>
    </row>
    <row r="10" spans="1:7" x14ac:dyDescent="0.2">
      <c r="A10" s="21" t="s">
        <v>998</v>
      </c>
      <c r="B10" s="21" t="s">
        <v>999</v>
      </c>
      <c r="C10" s="21" t="s">
        <v>1000</v>
      </c>
      <c r="D10" s="24">
        <v>300</v>
      </c>
      <c r="E10" s="22">
        <v>3222.6325889999998</v>
      </c>
      <c r="F10" s="23">
        <v>4.5736743099739297</v>
      </c>
      <c r="G10" s="22">
        <v>6.7252999999999998</v>
      </c>
    </row>
    <row r="11" spans="1:7" x14ac:dyDescent="0.2">
      <c r="A11" s="21" t="s">
        <v>1025</v>
      </c>
      <c r="B11" s="21" t="s">
        <v>1026</v>
      </c>
      <c r="C11" s="21" t="s">
        <v>75</v>
      </c>
      <c r="D11" s="24">
        <v>250</v>
      </c>
      <c r="E11" s="22">
        <v>2713.6742122999999</v>
      </c>
      <c r="F11" s="23">
        <v>3.8513425554002101</v>
      </c>
      <c r="G11" s="22">
        <v>7.2750000000000004</v>
      </c>
    </row>
    <row r="12" spans="1:7" x14ac:dyDescent="0.2">
      <c r="A12" s="21" t="s">
        <v>1027</v>
      </c>
      <c r="B12" s="21" t="s">
        <v>1028</v>
      </c>
      <c r="C12" s="21" t="s">
        <v>1000</v>
      </c>
      <c r="D12" s="24">
        <v>250</v>
      </c>
      <c r="E12" s="22">
        <v>2642.8102054999999</v>
      </c>
      <c r="F12" s="23">
        <v>3.7507698470780499</v>
      </c>
      <c r="G12" s="22">
        <v>7.4408000000000003</v>
      </c>
    </row>
    <row r="13" spans="1:7" x14ac:dyDescent="0.2">
      <c r="A13" s="21" t="s">
        <v>1029</v>
      </c>
      <c r="B13" s="21" t="s">
        <v>1030</v>
      </c>
      <c r="C13" s="21" t="s">
        <v>75</v>
      </c>
      <c r="D13" s="24">
        <v>250</v>
      </c>
      <c r="E13" s="22">
        <v>2627.9528082000002</v>
      </c>
      <c r="F13" s="23">
        <v>3.7296837026084502</v>
      </c>
      <c r="G13" s="22">
        <v>7.3650000000000002</v>
      </c>
    </row>
    <row r="14" spans="1:7" x14ac:dyDescent="0.2">
      <c r="A14" s="21" t="s">
        <v>1031</v>
      </c>
      <c r="B14" s="21" t="s">
        <v>1032</v>
      </c>
      <c r="C14" s="21" t="s">
        <v>75</v>
      </c>
      <c r="D14" s="24">
        <v>250</v>
      </c>
      <c r="E14" s="22">
        <v>2529.9166095999999</v>
      </c>
      <c r="F14" s="23">
        <v>3.59054725729513</v>
      </c>
      <c r="G14" s="22">
        <v>7.28</v>
      </c>
    </row>
    <row r="15" spans="1:7" x14ac:dyDescent="0.2">
      <c r="A15" s="21" t="s">
        <v>1033</v>
      </c>
      <c r="B15" s="21" t="s">
        <v>1034</v>
      </c>
      <c r="C15" s="21" t="s">
        <v>75</v>
      </c>
      <c r="D15" s="24">
        <v>250</v>
      </c>
      <c r="E15" s="22">
        <v>2522.5696575000002</v>
      </c>
      <c r="F15" s="23">
        <v>3.5801202026593999</v>
      </c>
      <c r="G15" s="22">
        <v>7.38</v>
      </c>
    </row>
    <row r="16" spans="1:7" x14ac:dyDescent="0.2">
      <c r="A16" s="21" t="s">
        <v>1035</v>
      </c>
      <c r="B16" s="21" t="s">
        <v>1036</v>
      </c>
      <c r="C16" s="21" t="s">
        <v>75</v>
      </c>
      <c r="D16" s="24">
        <v>250</v>
      </c>
      <c r="E16" s="22">
        <v>2501.7608607000002</v>
      </c>
      <c r="F16" s="23">
        <v>3.5505876212318799</v>
      </c>
      <c r="G16" s="22">
        <v>7.27</v>
      </c>
    </row>
    <row r="17" spans="1:9" x14ac:dyDescent="0.2">
      <c r="A17" s="21" t="s">
        <v>994</v>
      </c>
      <c r="B17" s="21" t="s">
        <v>995</v>
      </c>
      <c r="C17" s="21" t="s">
        <v>827</v>
      </c>
      <c r="D17" s="24">
        <v>250</v>
      </c>
      <c r="E17" s="22">
        <v>2496.6889040999999</v>
      </c>
      <c r="F17" s="23">
        <v>3.5433893207858702</v>
      </c>
      <c r="G17" s="22">
        <v>7.3250000000000002</v>
      </c>
    </row>
    <row r="18" spans="1:9" x14ac:dyDescent="0.2">
      <c r="A18" s="21" t="s">
        <v>1037</v>
      </c>
      <c r="B18" s="21" t="s">
        <v>1038</v>
      </c>
      <c r="C18" s="21" t="s">
        <v>75</v>
      </c>
      <c r="D18" s="24">
        <v>250</v>
      </c>
      <c r="E18" s="22">
        <v>2467.9226712</v>
      </c>
      <c r="F18" s="23">
        <v>3.5025632642076099</v>
      </c>
      <c r="G18" s="22">
        <v>7.415</v>
      </c>
    </row>
    <row r="19" spans="1:9" x14ac:dyDescent="0.2">
      <c r="A19" s="21" t="s">
        <v>1012</v>
      </c>
      <c r="B19" s="21" t="s">
        <v>1013</v>
      </c>
      <c r="C19" s="21" t="s">
        <v>75</v>
      </c>
      <c r="D19" s="24">
        <v>110</v>
      </c>
      <c r="E19" s="22">
        <v>1139.1476716</v>
      </c>
      <c r="F19" s="23">
        <v>1.616718722031</v>
      </c>
      <c r="G19" s="22">
        <v>7.75</v>
      </c>
    </row>
    <row r="20" spans="1:9" x14ac:dyDescent="0.2">
      <c r="A20" s="21" t="s">
        <v>1039</v>
      </c>
      <c r="B20" s="21" t="s">
        <v>1040</v>
      </c>
      <c r="C20" s="21" t="s">
        <v>1000</v>
      </c>
      <c r="D20" s="24">
        <v>100</v>
      </c>
      <c r="E20" s="22">
        <v>1037.1066893</v>
      </c>
      <c r="F20" s="23">
        <v>1.47189854584864</v>
      </c>
      <c r="G20" s="22">
        <v>7.3818000000000001</v>
      </c>
    </row>
    <row r="21" spans="1:9" x14ac:dyDescent="0.2">
      <c r="A21" s="21" t="s">
        <v>1041</v>
      </c>
      <c r="B21" s="21" t="s">
        <v>1042</v>
      </c>
      <c r="C21" s="21" t="s">
        <v>75</v>
      </c>
      <c r="D21" s="24">
        <v>100</v>
      </c>
      <c r="E21" s="22">
        <v>1017.8632568</v>
      </c>
      <c r="F21" s="23">
        <v>1.4445875848779699</v>
      </c>
      <c r="G21" s="22">
        <v>7.38</v>
      </c>
    </row>
    <row r="22" spans="1:9" x14ac:dyDescent="0.2">
      <c r="A22" s="21" t="s">
        <v>1043</v>
      </c>
      <c r="B22" s="21" t="s">
        <v>1044</v>
      </c>
      <c r="C22" s="21" t="s">
        <v>75</v>
      </c>
      <c r="D22" s="24">
        <v>50</v>
      </c>
      <c r="E22" s="22">
        <v>537.22536990000003</v>
      </c>
      <c r="F22" s="23">
        <v>0.76244927248759697</v>
      </c>
      <c r="G22" s="22">
        <v>7.3087</v>
      </c>
    </row>
    <row r="23" spans="1:9" x14ac:dyDescent="0.2">
      <c r="A23" s="21" t="s">
        <v>1045</v>
      </c>
      <c r="B23" s="21" t="s">
        <v>1046</v>
      </c>
      <c r="C23" s="21" t="s">
        <v>75</v>
      </c>
      <c r="D23" s="24">
        <v>50</v>
      </c>
      <c r="E23" s="22">
        <v>528.76421919999996</v>
      </c>
      <c r="F23" s="23">
        <v>0.750440907735903</v>
      </c>
      <c r="G23" s="22">
        <v>7.2750000000000004</v>
      </c>
    </row>
    <row r="24" spans="1:9" x14ac:dyDescent="0.2">
      <c r="A24" s="21" t="s">
        <v>1008</v>
      </c>
      <c r="B24" s="21" t="s">
        <v>1009</v>
      </c>
      <c r="C24" s="21" t="s">
        <v>75</v>
      </c>
      <c r="D24" s="24">
        <v>50</v>
      </c>
      <c r="E24" s="22">
        <v>526.56136990000005</v>
      </c>
      <c r="F24" s="23">
        <v>0.74731454598850899</v>
      </c>
      <c r="G24" s="22">
        <v>7.4</v>
      </c>
    </row>
    <row r="25" spans="1:9" x14ac:dyDescent="0.2">
      <c r="A25" s="21" t="s">
        <v>1047</v>
      </c>
      <c r="B25" s="21" t="s">
        <v>1048</v>
      </c>
      <c r="C25" s="21" t="s">
        <v>75</v>
      </c>
      <c r="D25" s="24">
        <v>50</v>
      </c>
      <c r="E25" s="22">
        <v>505.53777050000002</v>
      </c>
      <c r="F25" s="23">
        <v>0.71747710910315798</v>
      </c>
      <c r="G25" s="22">
        <v>7.3125</v>
      </c>
    </row>
    <row r="26" spans="1:9" x14ac:dyDescent="0.2">
      <c r="A26" s="20" t="s">
        <v>26</v>
      </c>
      <c r="B26" s="20"/>
      <c r="C26" s="20"/>
      <c r="D26" s="20"/>
      <c r="E26" s="25">
        <f>SUM(E6:E25)</f>
        <v>43182.246458800008</v>
      </c>
      <c r="F26" s="26">
        <f>SUM(F6:F25)</f>
        <v>61.285773609352681</v>
      </c>
      <c r="G26" s="25"/>
      <c r="H26" s="14"/>
      <c r="I26" s="14"/>
    </row>
    <row r="27" spans="1:9" x14ac:dyDescent="0.2">
      <c r="A27" s="21"/>
      <c r="B27" s="21"/>
      <c r="C27" s="21"/>
      <c r="D27" s="21"/>
      <c r="E27" s="22"/>
      <c r="F27" s="23"/>
      <c r="G27" s="22"/>
    </row>
    <row r="28" spans="1:9" x14ac:dyDescent="0.2">
      <c r="A28" s="20" t="s">
        <v>44</v>
      </c>
      <c r="B28" s="21"/>
      <c r="C28" s="21"/>
      <c r="D28" s="21"/>
      <c r="E28" s="22"/>
      <c r="F28" s="23"/>
      <c r="G28" s="22"/>
    </row>
    <row r="29" spans="1:9" x14ac:dyDescent="0.2">
      <c r="A29" s="20" t="s">
        <v>45</v>
      </c>
      <c r="B29" s="21"/>
      <c r="C29" s="21"/>
      <c r="D29" s="21"/>
      <c r="E29" s="22"/>
      <c r="F29" s="23"/>
      <c r="G29" s="22"/>
    </row>
    <row r="30" spans="1:9" x14ac:dyDescent="0.2">
      <c r="A30" s="21" t="s">
        <v>48</v>
      </c>
      <c r="B30" s="21" t="s">
        <v>47</v>
      </c>
      <c r="C30" s="21" t="s">
        <v>49</v>
      </c>
      <c r="D30" s="24">
        <v>1000</v>
      </c>
      <c r="E30" s="22">
        <v>4903.2700000000004</v>
      </c>
      <c r="F30" s="23">
        <v>6.9588944487229796</v>
      </c>
      <c r="G30" s="22">
        <v>6.9911000000000003</v>
      </c>
    </row>
    <row r="31" spans="1:9" x14ac:dyDescent="0.2">
      <c r="A31" s="21" t="s">
        <v>1049</v>
      </c>
      <c r="B31" s="21" t="s">
        <v>1050</v>
      </c>
      <c r="C31" s="21" t="s">
        <v>50</v>
      </c>
      <c r="D31" s="24">
        <v>500</v>
      </c>
      <c r="E31" s="22">
        <v>2378.8975</v>
      </c>
      <c r="F31" s="23">
        <v>3.3762155881342402</v>
      </c>
      <c r="G31" s="22">
        <v>7.23</v>
      </c>
    </row>
    <row r="32" spans="1:9" x14ac:dyDescent="0.2">
      <c r="A32" s="21" t="s">
        <v>918</v>
      </c>
      <c r="B32" s="21" t="s">
        <v>919</v>
      </c>
      <c r="C32" s="21" t="s">
        <v>50</v>
      </c>
      <c r="D32" s="24">
        <v>500</v>
      </c>
      <c r="E32" s="22">
        <v>2368.15</v>
      </c>
      <c r="F32" s="23">
        <v>3.3609623554777399</v>
      </c>
      <c r="G32" s="22">
        <v>7.31</v>
      </c>
    </row>
    <row r="33" spans="1:9" x14ac:dyDescent="0.2">
      <c r="A33" s="20" t="s">
        <v>26</v>
      </c>
      <c r="B33" s="20"/>
      <c r="C33" s="20"/>
      <c r="D33" s="20"/>
      <c r="E33" s="25">
        <f>SUM(E29:E32)</f>
        <v>9650.317500000001</v>
      </c>
      <c r="F33" s="26">
        <f>SUM(F29:F32)</f>
        <v>13.69607239233496</v>
      </c>
      <c r="G33" s="25"/>
      <c r="H33" s="14"/>
      <c r="I33" s="14"/>
    </row>
    <row r="34" spans="1:9" x14ac:dyDescent="0.2">
      <c r="A34" s="21"/>
      <c r="B34" s="21"/>
      <c r="C34" s="21"/>
      <c r="D34" s="21"/>
      <c r="E34" s="22"/>
      <c r="F34" s="23"/>
      <c r="G34" s="22"/>
    </row>
    <row r="35" spans="1:9" x14ac:dyDescent="0.2">
      <c r="A35" s="20" t="s">
        <v>61</v>
      </c>
      <c r="B35" s="21"/>
      <c r="C35" s="21"/>
      <c r="D35" s="21"/>
      <c r="E35" s="22"/>
      <c r="F35" s="23"/>
      <c r="G35" s="22"/>
    </row>
    <row r="36" spans="1:9" x14ac:dyDescent="0.2">
      <c r="A36" s="21" t="s">
        <v>70</v>
      </c>
      <c r="B36" s="21" t="s">
        <v>69</v>
      </c>
      <c r="C36" s="21" t="s">
        <v>64</v>
      </c>
      <c r="D36" s="24">
        <v>6500000</v>
      </c>
      <c r="E36" s="22">
        <v>6818.3310000000001</v>
      </c>
      <c r="F36" s="23">
        <v>9.6768168478292704</v>
      </c>
      <c r="G36" s="22">
        <v>7.0397028101124999</v>
      </c>
    </row>
    <row r="37" spans="1:9" x14ac:dyDescent="0.2">
      <c r="A37" s="21" t="s">
        <v>1051</v>
      </c>
      <c r="B37" s="21" t="s">
        <v>1052</v>
      </c>
      <c r="C37" s="21" t="s">
        <v>64</v>
      </c>
      <c r="D37" s="24">
        <v>2502400</v>
      </c>
      <c r="E37" s="22">
        <v>2330.1297789999999</v>
      </c>
      <c r="F37" s="23">
        <v>3.3070027112288698</v>
      </c>
      <c r="G37" s="22">
        <v>7.0870643591999798</v>
      </c>
    </row>
    <row r="38" spans="1:9" x14ac:dyDescent="0.2">
      <c r="A38" s="21" t="s">
        <v>63</v>
      </c>
      <c r="B38" s="21" t="s">
        <v>62</v>
      </c>
      <c r="C38" s="21" t="s">
        <v>64</v>
      </c>
      <c r="D38" s="24">
        <v>1000000</v>
      </c>
      <c r="E38" s="22">
        <v>968.36611110000001</v>
      </c>
      <c r="F38" s="23">
        <v>1.3743394826035</v>
      </c>
      <c r="G38" s="22">
        <v>6.9823411778000102</v>
      </c>
    </row>
    <row r="39" spans="1:9" x14ac:dyDescent="0.2">
      <c r="A39" s="20" t="s">
        <v>26</v>
      </c>
      <c r="B39" s="20"/>
      <c r="C39" s="20"/>
      <c r="D39" s="20"/>
      <c r="E39" s="25">
        <f>SUM(E36:E38)</f>
        <v>10116.826890100001</v>
      </c>
      <c r="F39" s="26">
        <f>SUM(F36:F38)</f>
        <v>14.35815904166164</v>
      </c>
      <c r="G39" s="25"/>
      <c r="H39" s="14"/>
      <c r="I39" s="14"/>
    </row>
    <row r="40" spans="1:9" x14ac:dyDescent="0.2">
      <c r="A40" s="21"/>
      <c r="B40" s="21"/>
      <c r="C40" s="21"/>
      <c r="D40" s="21"/>
      <c r="E40" s="22"/>
      <c r="F40" s="23"/>
      <c r="G40" s="22"/>
    </row>
    <row r="41" spans="1:9" x14ac:dyDescent="0.2">
      <c r="A41" s="20" t="s">
        <v>29</v>
      </c>
      <c r="B41" s="20"/>
      <c r="C41" s="20"/>
      <c r="D41" s="20"/>
      <c r="E41" s="25">
        <f>E26+E33+E39</f>
        <v>62949.390848900002</v>
      </c>
      <c r="F41" s="26">
        <f>F26+F33+F39</f>
        <v>89.340005043349279</v>
      </c>
      <c r="G41" s="25"/>
      <c r="H41" s="14"/>
      <c r="I41" s="14"/>
    </row>
    <row r="42" spans="1:9" x14ac:dyDescent="0.2">
      <c r="A42" s="20"/>
      <c r="B42" s="20"/>
      <c r="C42" s="20"/>
      <c r="D42" s="20"/>
      <c r="E42" s="25"/>
      <c r="F42" s="26"/>
      <c r="G42" s="25"/>
      <c r="H42" s="14"/>
      <c r="I42" s="14"/>
    </row>
    <row r="43" spans="1:9" x14ac:dyDescent="0.2">
      <c r="A43" s="20" t="s">
        <v>31</v>
      </c>
      <c r="B43" s="20"/>
      <c r="C43" s="20"/>
      <c r="D43" s="20"/>
      <c r="E43" s="25">
        <f>E45-(E26+E33+E39)</f>
        <v>7511.0829537999962</v>
      </c>
      <c r="F43" s="26">
        <f>F45-(F26+F33+F39)</f>
        <v>10.659994956650721</v>
      </c>
      <c r="G43" s="25"/>
      <c r="H43" s="14"/>
      <c r="I43" s="14"/>
    </row>
    <row r="44" spans="1:9" x14ac:dyDescent="0.2">
      <c r="A44" s="20"/>
      <c r="B44" s="20"/>
      <c r="C44" s="20"/>
      <c r="D44" s="20"/>
      <c r="E44" s="25"/>
      <c r="F44" s="26"/>
      <c r="G44" s="25"/>
      <c r="H44" s="14"/>
      <c r="I44" s="14"/>
    </row>
    <row r="45" spans="1:9" x14ac:dyDescent="0.2">
      <c r="A45" s="27" t="s">
        <v>30</v>
      </c>
      <c r="B45" s="27"/>
      <c r="C45" s="27"/>
      <c r="D45" s="27"/>
      <c r="E45" s="28">
        <v>70460.473802699998</v>
      </c>
      <c r="F45" s="29">
        <v>100</v>
      </c>
      <c r="G45" s="28"/>
      <c r="H45" s="14"/>
      <c r="I45" s="14"/>
    </row>
    <row r="47" spans="1:9" x14ac:dyDescent="0.2">
      <c r="A47" s="14" t="s">
        <v>33</v>
      </c>
    </row>
    <row r="49" spans="1:5" x14ac:dyDescent="0.2">
      <c r="A49" s="14" t="s">
        <v>34</v>
      </c>
    </row>
    <row r="50" spans="1:5" x14ac:dyDescent="0.2">
      <c r="A50" s="14" t="s">
        <v>35</v>
      </c>
    </row>
    <row r="51" spans="1:5" x14ac:dyDescent="0.2">
      <c r="A51" s="14" t="s">
        <v>36</v>
      </c>
      <c r="B51" s="14"/>
      <c r="C51" s="30" t="s">
        <v>38</v>
      </c>
      <c r="D51" s="14" t="s">
        <v>37</v>
      </c>
    </row>
    <row r="52" spans="1:5" x14ac:dyDescent="0.2">
      <c r="A52" s="7" t="s">
        <v>71</v>
      </c>
      <c r="C52" s="31">
        <v>18.605799999999999</v>
      </c>
      <c r="D52" s="31">
        <v>19.279499999999999</v>
      </c>
    </row>
    <row r="53" spans="1:5" x14ac:dyDescent="0.2">
      <c r="A53" s="7" t="s">
        <v>73</v>
      </c>
      <c r="C53" s="31">
        <v>10.2881</v>
      </c>
      <c r="D53" s="31">
        <v>10.4146</v>
      </c>
    </row>
    <row r="54" spans="1:5" x14ac:dyDescent="0.2">
      <c r="A54" s="7" t="s">
        <v>72</v>
      </c>
      <c r="C54" s="31">
        <v>19.271000000000001</v>
      </c>
      <c r="D54" s="31">
        <v>20.003</v>
      </c>
    </row>
    <row r="55" spans="1:5" x14ac:dyDescent="0.2">
      <c r="A55" s="7" t="s">
        <v>74</v>
      </c>
      <c r="C55" s="31">
        <v>10.778700000000001</v>
      </c>
      <c r="D55" s="31">
        <v>10.940200000000001</v>
      </c>
    </row>
    <row r="57" spans="1:5" x14ac:dyDescent="0.2">
      <c r="A57" s="14" t="s">
        <v>40</v>
      </c>
    </row>
    <row r="58" spans="1:5" x14ac:dyDescent="0.2">
      <c r="A58" s="81" t="s">
        <v>58</v>
      </c>
      <c r="B58" s="82"/>
      <c r="C58" s="34" t="s">
        <v>59</v>
      </c>
    </row>
    <row r="59" spans="1:5" x14ac:dyDescent="0.2">
      <c r="A59" s="77" t="s">
        <v>73</v>
      </c>
      <c r="B59" s="78"/>
      <c r="C59" s="35">
        <v>0.24</v>
      </c>
    </row>
    <row r="60" spans="1:5" x14ac:dyDescent="0.2">
      <c r="A60" s="77" t="s">
        <v>74</v>
      </c>
      <c r="B60" s="78"/>
      <c r="C60" s="35">
        <v>0.24</v>
      </c>
    </row>
    <row r="61" spans="1:5" x14ac:dyDescent="0.2">
      <c r="A61" s="7" t="s">
        <v>60</v>
      </c>
    </row>
    <row r="62" spans="1:5" x14ac:dyDescent="0.2">
      <c r="A62" s="7" t="s">
        <v>39</v>
      </c>
    </row>
    <row r="64" spans="1:5" x14ac:dyDescent="0.2">
      <c r="A64" s="14" t="s">
        <v>893</v>
      </c>
      <c r="D64" s="32">
        <v>2.0507729258252199</v>
      </c>
      <c r="E64" s="10" t="s">
        <v>42</v>
      </c>
    </row>
    <row r="66" spans="1:4" x14ac:dyDescent="0.2">
      <c r="A66" s="14" t="s">
        <v>814</v>
      </c>
      <c r="D66" s="30" t="s">
        <v>41</v>
      </c>
    </row>
    <row r="68" spans="1:4" x14ac:dyDescent="0.2">
      <c r="A68" s="14" t="s">
        <v>894</v>
      </c>
    </row>
    <row r="69" spans="1:4" ht="15" x14ac:dyDescent="0.25">
      <c r="A69" s="61"/>
    </row>
    <row r="70" spans="1:4" x14ac:dyDescent="0.2">
      <c r="A70" s="51" t="s">
        <v>785</v>
      </c>
    </row>
    <row r="71" spans="1:4" x14ac:dyDescent="0.2">
      <c r="A71" s="52"/>
    </row>
    <row r="72" spans="1:4" x14ac:dyDescent="0.2">
      <c r="A72" s="53"/>
    </row>
    <row r="73" spans="1:4" x14ac:dyDescent="0.2">
      <c r="A73" s="53"/>
    </row>
    <row r="74" spans="1:4" x14ac:dyDescent="0.2">
      <c r="A74" s="53"/>
    </row>
    <row r="75" spans="1:4" x14ac:dyDescent="0.2">
      <c r="A75" s="53"/>
    </row>
    <row r="76" spans="1:4" x14ac:dyDescent="0.2">
      <c r="A76" s="53"/>
    </row>
    <row r="77" spans="1:4" x14ac:dyDescent="0.2">
      <c r="A77" s="53"/>
    </row>
    <row r="78" spans="1:4" x14ac:dyDescent="0.2">
      <c r="A78" s="53"/>
    </row>
    <row r="79" spans="1:4" x14ac:dyDescent="0.2">
      <c r="A79" s="53"/>
    </row>
    <row r="80" spans="1:4" x14ac:dyDescent="0.2">
      <c r="A80" s="53"/>
    </row>
    <row r="81" spans="1:1" x14ac:dyDescent="0.2">
      <c r="A81" s="53"/>
    </row>
    <row r="82" spans="1:1" x14ac:dyDescent="0.2">
      <c r="A82" s="53"/>
    </row>
    <row r="83" spans="1:1" x14ac:dyDescent="0.2">
      <c r="A83" s="53"/>
    </row>
    <row r="84" spans="1:1" x14ac:dyDescent="0.2">
      <c r="A84" s="51" t="s">
        <v>1053</v>
      </c>
    </row>
    <row r="85" spans="1:1" x14ac:dyDescent="0.2">
      <c r="A85" s="53"/>
    </row>
    <row r="86" spans="1:1" x14ac:dyDescent="0.2">
      <c r="A86" s="51" t="s">
        <v>786</v>
      </c>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2"/>
    </row>
  </sheetData>
  <mergeCells count="4">
    <mergeCell ref="A1:G1"/>
    <mergeCell ref="A58:B58"/>
    <mergeCell ref="A59:B59"/>
    <mergeCell ref="A60:B60"/>
  </mergeCells>
  <conditionalFormatting sqref="F2:F3">
    <cfRule type="cellIs" dxfId="71" priority="2" stopIfTrue="1" operator="between">
      <formula>0.009</formula>
      <formula>-0.009</formula>
    </cfRule>
  </conditionalFormatting>
  <conditionalFormatting sqref="F5:F65536">
    <cfRule type="cellIs" dxfId="7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4"/>
  <sheetViews>
    <sheetView workbookViewId="0">
      <selection sqref="A1:G1"/>
    </sheetView>
  </sheetViews>
  <sheetFormatPr defaultColWidth="9.28515625" defaultRowHeight="11.25" x14ac:dyDescent="0.2"/>
  <cols>
    <col min="1" max="1" width="31.7109375" style="7" bestFit="1" customWidth="1"/>
    <col min="2" max="2" width="40.42578125" style="7" customWidth="1"/>
    <col min="3" max="3" width="26.7109375" style="7" customWidth="1"/>
    <col min="4" max="4" width="15.5703125" style="7" bestFit="1" customWidth="1"/>
    <col min="5" max="5" width="23.28515625" style="10" customWidth="1"/>
    <col min="6" max="6" width="13.5703125" style="11" bestFit="1" customWidth="1"/>
    <col min="7" max="7" width="12.28515625" style="10" customWidth="1"/>
    <col min="8" max="16384" width="9.28515625" style="7"/>
  </cols>
  <sheetData>
    <row r="1" spans="1:9" s="1" customFormat="1" ht="15" x14ac:dyDescent="0.2">
      <c r="A1" s="79" t="s">
        <v>1054</v>
      </c>
      <c r="B1" s="80"/>
      <c r="C1" s="80"/>
      <c r="D1" s="80"/>
      <c r="E1" s="80"/>
      <c r="F1" s="80"/>
      <c r="G1" s="80"/>
    </row>
    <row r="2" spans="1:9" s="1" customFormat="1" ht="12" x14ac:dyDescent="0.2">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32</v>
      </c>
      <c r="D4" s="13" t="s">
        <v>1</v>
      </c>
      <c r="E4" s="54" t="s">
        <v>6</v>
      </c>
      <c r="F4" s="12" t="s">
        <v>3</v>
      </c>
      <c r="G4" s="12" t="s">
        <v>5</v>
      </c>
    </row>
    <row r="5" spans="1:9" x14ac:dyDescent="0.2">
      <c r="A5" s="16" t="s">
        <v>44</v>
      </c>
      <c r="B5" s="17"/>
      <c r="C5" s="17"/>
      <c r="D5" s="17"/>
      <c r="E5" s="18"/>
      <c r="F5" s="19"/>
      <c r="G5" s="18"/>
    </row>
    <row r="6" spans="1:9" x14ac:dyDescent="0.2">
      <c r="A6" s="20" t="s">
        <v>867</v>
      </c>
      <c r="B6" s="21"/>
      <c r="C6" s="21"/>
      <c r="D6" s="21"/>
      <c r="E6" s="22"/>
      <c r="F6" s="23"/>
      <c r="G6" s="22"/>
    </row>
    <row r="7" spans="1:9" x14ac:dyDescent="0.2">
      <c r="A7" s="21" t="s">
        <v>1055</v>
      </c>
      <c r="B7" s="21" t="s">
        <v>1056</v>
      </c>
      <c r="C7" s="21" t="s">
        <v>64</v>
      </c>
      <c r="D7" s="24">
        <v>4000000</v>
      </c>
      <c r="E7" s="22">
        <v>3980.26</v>
      </c>
      <c r="F7" s="23">
        <v>31.624431419780301</v>
      </c>
      <c r="G7" s="22">
        <v>6.4649999999999999</v>
      </c>
    </row>
    <row r="8" spans="1:9" x14ac:dyDescent="0.2">
      <c r="A8" s="20" t="s">
        <v>26</v>
      </c>
      <c r="B8" s="20"/>
      <c r="C8" s="20"/>
      <c r="D8" s="20"/>
      <c r="E8" s="25">
        <f>SUM(E6:E7)</f>
        <v>3980.26</v>
      </c>
      <c r="F8" s="26">
        <f>SUM(F6:F7)</f>
        <v>31.624431419780301</v>
      </c>
      <c r="G8" s="25"/>
      <c r="H8" s="14"/>
      <c r="I8" s="14"/>
    </row>
    <row r="9" spans="1:9" x14ac:dyDescent="0.2">
      <c r="A9" s="21"/>
      <c r="B9" s="21"/>
      <c r="C9" s="21"/>
      <c r="D9" s="21"/>
      <c r="E9" s="22"/>
      <c r="F9" s="23"/>
      <c r="G9" s="22"/>
    </row>
    <row r="10" spans="1:9" x14ac:dyDescent="0.2">
      <c r="A10" s="20" t="s">
        <v>61</v>
      </c>
      <c r="B10" s="21"/>
      <c r="C10" s="21"/>
      <c r="D10" s="21"/>
      <c r="E10" s="22"/>
      <c r="F10" s="23"/>
      <c r="G10" s="22"/>
    </row>
    <row r="11" spans="1:9" x14ac:dyDescent="0.2">
      <c r="A11" s="21" t="s">
        <v>63</v>
      </c>
      <c r="B11" s="21" t="s">
        <v>62</v>
      </c>
      <c r="C11" s="21" t="s">
        <v>64</v>
      </c>
      <c r="D11" s="24">
        <v>5000000</v>
      </c>
      <c r="E11" s="22">
        <v>4841.8305555999996</v>
      </c>
      <c r="F11" s="23">
        <v>38.469883462831298</v>
      </c>
      <c r="G11" s="22">
        <v>6.9823411778000102</v>
      </c>
    </row>
    <row r="12" spans="1:9" x14ac:dyDescent="0.2">
      <c r="A12" s="21" t="s">
        <v>66</v>
      </c>
      <c r="B12" s="21" t="s">
        <v>65</v>
      </c>
      <c r="C12" s="21" t="s">
        <v>64</v>
      </c>
      <c r="D12" s="24">
        <v>1300000</v>
      </c>
      <c r="E12" s="22">
        <v>1268.3112722000001</v>
      </c>
      <c r="F12" s="23">
        <v>10.0771363796896</v>
      </c>
      <c r="G12" s="22">
        <v>6.9980818855125104</v>
      </c>
    </row>
    <row r="13" spans="1:9" x14ac:dyDescent="0.2">
      <c r="A13" s="21" t="s">
        <v>68</v>
      </c>
      <c r="B13" s="21" t="s">
        <v>67</v>
      </c>
      <c r="C13" s="21" t="s">
        <v>64</v>
      </c>
      <c r="D13" s="24">
        <v>200000</v>
      </c>
      <c r="E13" s="22">
        <v>198.75399999999999</v>
      </c>
      <c r="F13" s="23">
        <v>1.5791637336272</v>
      </c>
      <c r="G13" s="22">
        <v>6.9512067842000098</v>
      </c>
    </row>
    <row r="14" spans="1:9" x14ac:dyDescent="0.2">
      <c r="A14" s="20" t="s">
        <v>26</v>
      </c>
      <c r="B14" s="20"/>
      <c r="C14" s="20"/>
      <c r="D14" s="20"/>
      <c r="E14" s="25">
        <f>SUM(E11:E13)</f>
        <v>6308.8958278</v>
      </c>
      <c r="F14" s="26">
        <f>SUM(F11:F13)</f>
        <v>50.126183576148094</v>
      </c>
      <c r="G14" s="25"/>
      <c r="H14" s="14"/>
      <c r="I14" s="14"/>
    </row>
    <row r="15" spans="1:9" x14ac:dyDescent="0.2">
      <c r="A15" s="21"/>
      <c r="B15" s="21"/>
      <c r="C15" s="21"/>
      <c r="D15" s="21"/>
      <c r="E15" s="22"/>
      <c r="F15" s="23"/>
      <c r="G15" s="22"/>
    </row>
    <row r="16" spans="1:9" x14ac:dyDescent="0.2">
      <c r="A16" s="20" t="s">
        <v>29</v>
      </c>
      <c r="B16" s="20"/>
      <c r="C16" s="20"/>
      <c r="D16" s="20"/>
      <c r="E16" s="25">
        <f>E8+E14</f>
        <v>10289.155827800001</v>
      </c>
      <c r="F16" s="26">
        <f>F8+F14</f>
        <v>81.750614995928402</v>
      </c>
      <c r="G16" s="25"/>
      <c r="H16" s="14"/>
      <c r="I16" s="14"/>
    </row>
    <row r="17" spans="1:9" x14ac:dyDescent="0.2">
      <c r="A17" s="20"/>
      <c r="B17" s="20"/>
      <c r="C17" s="20"/>
      <c r="D17" s="20"/>
      <c r="E17" s="25"/>
      <c r="F17" s="26"/>
      <c r="G17" s="25"/>
      <c r="H17" s="14"/>
      <c r="I17" s="14"/>
    </row>
    <row r="18" spans="1:9" x14ac:dyDescent="0.2">
      <c r="A18" s="20" t="s">
        <v>31</v>
      </c>
      <c r="B18" s="20"/>
      <c r="C18" s="20"/>
      <c r="D18" s="20"/>
      <c r="E18" s="25">
        <f>E20-(E8+E14)</f>
        <v>2296.8728256999984</v>
      </c>
      <c r="F18" s="26">
        <f>F20-(F8+F14)</f>
        <v>18.249385004071598</v>
      </c>
      <c r="G18" s="25"/>
      <c r="H18" s="14"/>
      <c r="I18" s="14"/>
    </row>
    <row r="19" spans="1:9" x14ac:dyDescent="0.2">
      <c r="A19" s="20"/>
      <c r="B19" s="20"/>
      <c r="C19" s="20"/>
      <c r="D19" s="20"/>
      <c r="E19" s="25"/>
      <c r="F19" s="26"/>
      <c r="G19" s="25"/>
      <c r="H19" s="14"/>
      <c r="I19" s="14"/>
    </row>
    <row r="20" spans="1:9" x14ac:dyDescent="0.2">
      <c r="A20" s="27" t="s">
        <v>30</v>
      </c>
      <c r="B20" s="27"/>
      <c r="C20" s="27"/>
      <c r="D20" s="27"/>
      <c r="E20" s="28">
        <v>12586.0286535</v>
      </c>
      <c r="F20" s="29">
        <v>100</v>
      </c>
      <c r="G20" s="28"/>
      <c r="H20" s="14"/>
      <c r="I20" s="14"/>
    </row>
    <row r="22" spans="1:9" x14ac:dyDescent="0.2">
      <c r="A22" s="14" t="s">
        <v>34</v>
      </c>
    </row>
    <row r="23" spans="1:9" x14ac:dyDescent="0.2">
      <c r="A23" s="14" t="s">
        <v>35</v>
      </c>
    </row>
    <row r="24" spans="1:9" x14ac:dyDescent="0.2">
      <c r="A24" s="14" t="s">
        <v>36</v>
      </c>
      <c r="B24" s="14"/>
      <c r="C24" s="30" t="s">
        <v>38</v>
      </c>
      <c r="D24" s="14" t="s">
        <v>37</v>
      </c>
    </row>
    <row r="25" spans="1:9" x14ac:dyDescent="0.2">
      <c r="A25" s="7" t="s">
        <v>1057</v>
      </c>
      <c r="C25" s="31">
        <v>49.774900000000002</v>
      </c>
      <c r="D25" s="31">
        <v>51.251399999999997</v>
      </c>
    </row>
    <row r="26" spans="1:9" x14ac:dyDescent="0.2">
      <c r="A26" s="7" t="s">
        <v>1058</v>
      </c>
      <c r="C26" s="31">
        <v>10.1813</v>
      </c>
      <c r="D26" s="31">
        <v>10.289</v>
      </c>
    </row>
    <row r="27" spans="1:9" x14ac:dyDescent="0.2">
      <c r="A27" s="7" t="s">
        <v>1059</v>
      </c>
      <c r="C27" s="31">
        <v>53.8247</v>
      </c>
      <c r="D27" s="31">
        <v>55.558599999999998</v>
      </c>
    </row>
    <row r="28" spans="1:9" x14ac:dyDescent="0.2">
      <c r="A28" s="7" t="s">
        <v>1060</v>
      </c>
      <c r="C28" s="31">
        <v>11.4253</v>
      </c>
      <c r="D28" s="31">
        <v>11.598800000000001</v>
      </c>
    </row>
    <row r="30" spans="1:9" x14ac:dyDescent="0.2">
      <c r="A30" s="14" t="s">
        <v>40</v>
      </c>
    </row>
    <row r="31" spans="1:9" x14ac:dyDescent="0.2">
      <c r="A31" s="81" t="s">
        <v>58</v>
      </c>
      <c r="B31" s="82"/>
      <c r="C31" s="34" t="s">
        <v>59</v>
      </c>
    </row>
    <row r="32" spans="1:9" x14ac:dyDescent="0.2">
      <c r="A32" s="77" t="s">
        <v>1058</v>
      </c>
      <c r="B32" s="78"/>
      <c r="C32" s="35">
        <v>0.19</v>
      </c>
    </row>
    <row r="33" spans="1:7" x14ac:dyDescent="0.2">
      <c r="A33" s="77" t="s">
        <v>1060</v>
      </c>
      <c r="B33" s="78"/>
      <c r="C33" s="35">
        <v>0.19</v>
      </c>
    </row>
    <row r="34" spans="1:7" x14ac:dyDescent="0.2">
      <c r="A34" s="7" t="s">
        <v>60</v>
      </c>
    </row>
    <row r="35" spans="1:7" x14ac:dyDescent="0.2">
      <c r="A35" s="7" t="s">
        <v>39</v>
      </c>
    </row>
    <row r="37" spans="1:7" x14ac:dyDescent="0.2">
      <c r="A37" s="14" t="s">
        <v>893</v>
      </c>
      <c r="D37" s="32">
        <v>1.6740945121041899</v>
      </c>
      <c r="E37" s="10" t="s">
        <v>42</v>
      </c>
    </row>
    <row r="39" spans="1:7" x14ac:dyDescent="0.2">
      <c r="A39" s="14" t="s">
        <v>814</v>
      </c>
      <c r="D39" s="30" t="s">
        <v>41</v>
      </c>
    </row>
    <row r="41" spans="1:7" x14ac:dyDescent="0.2">
      <c r="A41" s="14" t="s">
        <v>894</v>
      </c>
    </row>
    <row r="42" spans="1:7" x14ac:dyDescent="0.2">
      <c r="A42" s="51"/>
      <c r="B42" s="53"/>
      <c r="C42" s="53"/>
      <c r="D42" s="53"/>
      <c r="E42" s="11"/>
      <c r="G42" s="11"/>
    </row>
    <row r="43" spans="1:7" x14ac:dyDescent="0.2">
      <c r="A43" s="51" t="s">
        <v>785</v>
      </c>
      <c r="B43" s="53"/>
      <c r="C43" s="53"/>
      <c r="D43" s="53"/>
      <c r="E43" s="11"/>
      <c r="G43" s="11"/>
    </row>
    <row r="44" spans="1:7" x14ac:dyDescent="0.2">
      <c r="A44" s="52"/>
      <c r="B44" s="53"/>
      <c r="C44" s="53"/>
      <c r="D44" s="53"/>
      <c r="E44" s="11"/>
      <c r="G44" s="11"/>
    </row>
    <row r="45" spans="1:7" x14ac:dyDescent="0.2">
      <c r="A45" s="53"/>
      <c r="B45" s="53"/>
      <c r="C45" s="53"/>
      <c r="D45" s="53"/>
      <c r="E45" s="11"/>
      <c r="G45" s="11"/>
    </row>
    <row r="46" spans="1:7" x14ac:dyDescent="0.2">
      <c r="A46" s="53"/>
      <c r="B46" s="53"/>
      <c r="C46" s="53"/>
      <c r="D46" s="53"/>
      <c r="E46" s="11"/>
      <c r="G46" s="11"/>
    </row>
    <row r="47" spans="1:7" x14ac:dyDescent="0.2">
      <c r="A47" s="53"/>
      <c r="B47" s="53"/>
      <c r="C47" s="53"/>
      <c r="D47" s="53"/>
      <c r="E47" s="11"/>
      <c r="G47" s="11"/>
    </row>
    <row r="48" spans="1:7" x14ac:dyDescent="0.2">
      <c r="A48" s="53"/>
      <c r="B48" s="53"/>
      <c r="C48" s="53"/>
      <c r="D48" s="53"/>
      <c r="E48" s="11"/>
      <c r="G48" s="11"/>
    </row>
    <row r="49" spans="1:7" x14ac:dyDescent="0.2">
      <c r="A49" s="53"/>
      <c r="B49" s="53"/>
      <c r="C49" s="53"/>
      <c r="D49" s="53"/>
      <c r="E49" s="11"/>
      <c r="G49" s="11"/>
    </row>
    <row r="50" spans="1:7" x14ac:dyDescent="0.2">
      <c r="A50" s="53"/>
      <c r="B50" s="53"/>
      <c r="C50" s="53"/>
      <c r="D50" s="53"/>
      <c r="E50" s="11"/>
      <c r="G50" s="11"/>
    </row>
    <row r="51" spans="1:7" x14ac:dyDescent="0.2">
      <c r="A51" s="53"/>
      <c r="B51" s="53"/>
      <c r="C51" s="53"/>
      <c r="D51" s="53"/>
      <c r="E51" s="11"/>
      <c r="G51" s="11"/>
    </row>
    <row r="52" spans="1:7" x14ac:dyDescent="0.2">
      <c r="A52" s="53"/>
      <c r="B52" s="53"/>
      <c r="C52" s="53"/>
      <c r="D52" s="53"/>
      <c r="E52" s="11"/>
      <c r="G52" s="11"/>
    </row>
    <row r="53" spans="1:7" x14ac:dyDescent="0.2">
      <c r="A53" s="53"/>
      <c r="B53" s="53"/>
      <c r="C53" s="53"/>
      <c r="D53" s="53"/>
      <c r="E53" s="11"/>
      <c r="G53" s="11"/>
    </row>
    <row r="54" spans="1:7" x14ac:dyDescent="0.2">
      <c r="A54" s="53"/>
      <c r="B54" s="53"/>
      <c r="C54" s="53"/>
      <c r="D54" s="53"/>
      <c r="E54" s="11"/>
      <c r="G54" s="11"/>
    </row>
    <row r="55" spans="1:7" x14ac:dyDescent="0.2">
      <c r="A55" s="53"/>
      <c r="B55" s="53"/>
      <c r="C55" s="53"/>
      <c r="D55" s="53"/>
      <c r="E55" s="11"/>
      <c r="G55" s="11"/>
    </row>
    <row r="56" spans="1:7" x14ac:dyDescent="0.2">
      <c r="A56" s="53"/>
      <c r="B56" s="53"/>
      <c r="C56" s="53"/>
      <c r="D56" s="53"/>
      <c r="E56" s="11"/>
      <c r="G56" s="11"/>
    </row>
    <row r="57" spans="1:7" x14ac:dyDescent="0.2">
      <c r="A57" s="62" t="s">
        <v>1061</v>
      </c>
      <c r="B57" s="63"/>
      <c r="C57" s="63"/>
      <c r="D57" s="63"/>
      <c r="E57" s="63"/>
      <c r="F57" s="63"/>
      <c r="G57" s="63"/>
    </row>
    <row r="58" spans="1:7" x14ac:dyDescent="0.2">
      <c r="A58" s="53"/>
      <c r="B58" s="53"/>
      <c r="C58" s="53"/>
      <c r="D58" s="53"/>
      <c r="E58" s="11"/>
      <c r="G58" s="11"/>
    </row>
    <row r="59" spans="1:7" x14ac:dyDescent="0.2">
      <c r="A59" s="51" t="s">
        <v>786</v>
      </c>
      <c r="B59" s="53"/>
      <c r="C59" s="53"/>
      <c r="D59" s="53"/>
      <c r="E59" s="11"/>
      <c r="G59" s="11"/>
    </row>
    <row r="60" spans="1:7" x14ac:dyDescent="0.2">
      <c r="A60" s="53"/>
      <c r="B60" s="53"/>
      <c r="C60" s="53"/>
      <c r="D60" s="53"/>
      <c r="E60" s="11"/>
      <c r="G60" s="11"/>
    </row>
    <row r="61" spans="1:7" x14ac:dyDescent="0.2">
      <c r="A61" s="53"/>
      <c r="B61" s="53"/>
      <c r="C61" s="53"/>
      <c r="D61" s="53"/>
      <c r="E61" s="11"/>
      <c r="G61" s="11"/>
    </row>
    <row r="62" spans="1:7" x14ac:dyDescent="0.2">
      <c r="A62" s="53"/>
      <c r="B62" s="53"/>
      <c r="C62" s="53"/>
      <c r="D62" s="53"/>
      <c r="E62" s="11"/>
      <c r="G62" s="11"/>
    </row>
    <row r="63" spans="1:7" x14ac:dyDescent="0.2">
      <c r="A63" s="53"/>
      <c r="B63" s="53"/>
      <c r="C63" s="53"/>
      <c r="D63" s="53"/>
      <c r="E63" s="11"/>
      <c r="G63" s="11"/>
    </row>
    <row r="64" spans="1:7" x14ac:dyDescent="0.2">
      <c r="A64" s="53"/>
      <c r="B64" s="53"/>
      <c r="C64" s="53"/>
      <c r="D64" s="53"/>
      <c r="E64" s="11"/>
      <c r="G64" s="11"/>
    </row>
    <row r="65" spans="1:7" x14ac:dyDescent="0.2">
      <c r="A65" s="53"/>
      <c r="B65" s="53"/>
      <c r="C65" s="53"/>
      <c r="D65" s="53"/>
      <c r="E65" s="11"/>
      <c r="G65" s="11"/>
    </row>
    <row r="66" spans="1:7" x14ac:dyDescent="0.2">
      <c r="A66" s="53"/>
      <c r="B66" s="53"/>
      <c r="C66" s="53"/>
      <c r="D66" s="53"/>
      <c r="E66" s="11"/>
      <c r="G66" s="11"/>
    </row>
    <row r="67" spans="1:7" x14ac:dyDescent="0.2">
      <c r="A67" s="53"/>
      <c r="B67" s="53"/>
      <c r="C67" s="53"/>
      <c r="D67" s="53"/>
      <c r="E67" s="11"/>
      <c r="G67" s="11"/>
    </row>
    <row r="68" spans="1:7" x14ac:dyDescent="0.2">
      <c r="A68" s="53"/>
      <c r="B68" s="53"/>
      <c r="C68" s="53"/>
      <c r="D68" s="53"/>
      <c r="E68" s="11"/>
      <c r="G68" s="11"/>
    </row>
    <row r="69" spans="1:7" x14ac:dyDescent="0.2">
      <c r="A69" s="53"/>
      <c r="B69" s="53"/>
      <c r="C69" s="53"/>
      <c r="D69" s="53"/>
      <c r="E69" s="11"/>
      <c r="G69" s="11"/>
    </row>
    <row r="70" spans="1:7" x14ac:dyDescent="0.2">
      <c r="A70" s="53"/>
      <c r="B70" s="53"/>
      <c r="C70" s="53"/>
      <c r="D70" s="53"/>
      <c r="E70" s="11"/>
      <c r="G70" s="11"/>
    </row>
    <row r="71" spans="1:7" x14ac:dyDescent="0.2">
      <c r="A71" s="53"/>
      <c r="B71" s="53"/>
      <c r="C71" s="53"/>
      <c r="D71" s="53"/>
      <c r="E71" s="11"/>
      <c r="G71" s="11"/>
    </row>
    <row r="72" spans="1:7" x14ac:dyDescent="0.2">
      <c r="A72" s="53"/>
      <c r="B72" s="53"/>
      <c r="C72" s="53"/>
      <c r="D72" s="53"/>
      <c r="E72" s="11"/>
      <c r="G72" s="11"/>
    </row>
    <row r="73" spans="1:7" x14ac:dyDescent="0.2">
      <c r="A73" s="53"/>
    </row>
    <row r="74" spans="1:7" x14ac:dyDescent="0.2">
      <c r="A74" s="52"/>
    </row>
  </sheetData>
  <mergeCells count="4">
    <mergeCell ref="A1:G1"/>
    <mergeCell ref="A31:B31"/>
    <mergeCell ref="A32:B32"/>
    <mergeCell ref="A33:B33"/>
  </mergeCells>
  <conditionalFormatting sqref="F2:F3">
    <cfRule type="cellIs" dxfId="69" priority="2" stopIfTrue="1" operator="between">
      <formula>0.009</formula>
      <formula>-0.009</formula>
    </cfRule>
  </conditionalFormatting>
  <conditionalFormatting sqref="F5:F56 F58:F65536">
    <cfRule type="cellIs" dxfId="68" priority="1" stopIfTrue="1" operator="between">
      <formula>0.009</formula>
      <formula>-0.009</formula>
    </cfRule>
  </conditionalFormatting>
  <hyperlinks>
    <hyperlink ref="A42"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39"/>
  <sheetViews>
    <sheetView workbookViewId="0">
      <selection sqref="A1:G1"/>
    </sheetView>
  </sheetViews>
  <sheetFormatPr defaultColWidth="9.28515625" defaultRowHeight="11.25" x14ac:dyDescent="0.2"/>
  <cols>
    <col min="1" max="1" width="38.7109375" style="7" bestFit="1" customWidth="1"/>
    <col min="2" max="2" width="40.42578125" style="7" bestFit="1" customWidth="1"/>
    <col min="3" max="3" width="35.42578125" style="7" bestFit="1" customWidth="1"/>
    <col min="4" max="4" width="15.5703125" style="7" bestFit="1" customWidth="1"/>
    <col min="5" max="5" width="23.28515625" style="10" customWidth="1"/>
    <col min="6" max="6" width="13.5703125" style="11" bestFit="1" customWidth="1"/>
    <col min="7" max="7" width="12.28515625" style="10" customWidth="1"/>
    <col min="8" max="16384" width="9.28515625" style="7"/>
  </cols>
  <sheetData>
    <row r="1" spans="1:7" s="1" customFormat="1" ht="15" x14ac:dyDescent="0.2">
      <c r="A1" s="79" t="s">
        <v>1062</v>
      </c>
      <c r="B1" s="80"/>
      <c r="C1" s="80"/>
      <c r="D1" s="80"/>
      <c r="E1" s="80"/>
      <c r="F1" s="80"/>
      <c r="G1" s="80"/>
    </row>
    <row r="2" spans="1:7" s="1" customFormat="1" ht="12" x14ac:dyDescent="0.2">
      <c r="E2" s="5"/>
      <c r="F2" s="9"/>
      <c r="G2" s="10"/>
    </row>
    <row r="3" spans="1:7" s="1" customFormat="1" ht="12" x14ac:dyDescent="0.2">
      <c r="A3" s="8" t="s">
        <v>7</v>
      </c>
      <c r="B3" s="2"/>
      <c r="C3" s="3"/>
      <c r="D3" s="3"/>
      <c r="E3" s="4"/>
      <c r="F3" s="9"/>
      <c r="G3" s="10"/>
    </row>
    <row r="4" spans="1:7" s="1" customFormat="1" ht="39.75" customHeight="1" x14ac:dyDescent="0.2">
      <c r="A4" s="6" t="s">
        <v>2</v>
      </c>
      <c r="B4" s="6" t="s">
        <v>0</v>
      </c>
      <c r="C4" s="13" t="s">
        <v>4</v>
      </c>
      <c r="D4" s="13" t="s">
        <v>1</v>
      </c>
      <c r="E4" s="54" t="s">
        <v>6</v>
      </c>
      <c r="F4" s="12" t="s">
        <v>3</v>
      </c>
      <c r="G4" s="12" t="s">
        <v>5</v>
      </c>
    </row>
    <row r="5" spans="1:7" x14ac:dyDescent="0.2">
      <c r="A5" s="16" t="s">
        <v>80</v>
      </c>
      <c r="B5" s="17"/>
      <c r="C5" s="17"/>
      <c r="D5" s="17"/>
      <c r="E5" s="18"/>
      <c r="F5" s="19"/>
      <c r="G5" s="18"/>
    </row>
    <row r="6" spans="1:7" x14ac:dyDescent="0.2">
      <c r="A6" s="20" t="s">
        <v>25</v>
      </c>
      <c r="B6" s="21"/>
      <c r="C6" s="21"/>
      <c r="D6" s="21"/>
      <c r="E6" s="22"/>
      <c r="F6" s="23"/>
      <c r="G6" s="22"/>
    </row>
    <row r="7" spans="1:7" x14ac:dyDescent="0.2">
      <c r="A7" s="21" t="s">
        <v>82</v>
      </c>
      <c r="B7" s="21" t="s">
        <v>81</v>
      </c>
      <c r="C7" s="21" t="s">
        <v>83</v>
      </c>
      <c r="D7" s="24">
        <v>96800</v>
      </c>
      <c r="E7" s="22">
        <v>1559.3027999999999</v>
      </c>
      <c r="F7" s="23">
        <v>3.4297311659503502</v>
      </c>
      <c r="G7" s="22"/>
    </row>
    <row r="8" spans="1:7" x14ac:dyDescent="0.2">
      <c r="A8" s="21" t="s">
        <v>85</v>
      </c>
      <c r="B8" s="21" t="s">
        <v>84</v>
      </c>
      <c r="C8" s="21" t="s">
        <v>83</v>
      </c>
      <c r="D8" s="24">
        <v>163200</v>
      </c>
      <c r="E8" s="22">
        <v>1549.0128</v>
      </c>
      <c r="F8" s="23">
        <v>3.40709801625189</v>
      </c>
      <c r="G8" s="22"/>
    </row>
    <row r="9" spans="1:7" x14ac:dyDescent="0.2">
      <c r="A9" s="21" t="s">
        <v>87</v>
      </c>
      <c r="B9" s="21" t="s">
        <v>86</v>
      </c>
      <c r="C9" s="21" t="s">
        <v>88</v>
      </c>
      <c r="D9" s="24">
        <v>78800</v>
      </c>
      <c r="E9" s="22">
        <v>1038.8204000000001</v>
      </c>
      <c r="F9" s="23">
        <v>2.2849152208955199</v>
      </c>
      <c r="G9" s="22"/>
    </row>
    <row r="10" spans="1:7" x14ac:dyDescent="0.2">
      <c r="A10" s="21" t="s">
        <v>90</v>
      </c>
      <c r="B10" s="21" t="s">
        <v>89</v>
      </c>
      <c r="C10" s="21" t="s">
        <v>91</v>
      </c>
      <c r="D10" s="24">
        <v>40700</v>
      </c>
      <c r="E10" s="22">
        <v>897.69955000000004</v>
      </c>
      <c r="F10" s="23">
        <v>1.97451586971729</v>
      </c>
      <c r="G10" s="22"/>
    </row>
    <row r="11" spans="1:7" x14ac:dyDescent="0.2">
      <c r="A11" s="21" t="s">
        <v>93</v>
      </c>
      <c r="B11" s="21" t="s">
        <v>92</v>
      </c>
      <c r="C11" s="21" t="s">
        <v>83</v>
      </c>
      <c r="D11" s="24">
        <v>93300</v>
      </c>
      <c r="E11" s="22">
        <v>853.55505000000005</v>
      </c>
      <c r="F11" s="23">
        <v>1.87741877769944</v>
      </c>
      <c r="G11" s="22"/>
    </row>
    <row r="12" spans="1:7" x14ac:dyDescent="0.2">
      <c r="A12" s="21" t="s">
        <v>95</v>
      </c>
      <c r="B12" s="21" t="s">
        <v>94</v>
      </c>
      <c r="C12" s="21" t="s">
        <v>96</v>
      </c>
      <c r="D12" s="24">
        <v>77400</v>
      </c>
      <c r="E12" s="22">
        <v>657.82259999999997</v>
      </c>
      <c r="F12" s="23">
        <v>1.44689964828287</v>
      </c>
      <c r="G12" s="22"/>
    </row>
    <row r="13" spans="1:7" x14ac:dyDescent="0.2">
      <c r="A13" s="21" t="s">
        <v>98</v>
      </c>
      <c r="B13" s="21" t="s">
        <v>97</v>
      </c>
      <c r="C13" s="21" t="s">
        <v>99</v>
      </c>
      <c r="D13" s="24">
        <v>24300</v>
      </c>
      <c r="E13" s="22">
        <v>600.1857</v>
      </c>
      <c r="F13" s="23">
        <v>1.3201256360520399</v>
      </c>
      <c r="G13" s="22"/>
    </row>
    <row r="14" spans="1:7" x14ac:dyDescent="0.2">
      <c r="A14" s="21" t="s">
        <v>101</v>
      </c>
      <c r="B14" s="21" t="s">
        <v>100</v>
      </c>
      <c r="C14" s="21" t="s">
        <v>83</v>
      </c>
      <c r="D14" s="24">
        <v>100000</v>
      </c>
      <c r="E14" s="22">
        <v>579.85</v>
      </c>
      <c r="F14" s="23">
        <v>1.2753966815016999</v>
      </c>
      <c r="G14" s="22"/>
    </row>
    <row r="15" spans="1:7" x14ac:dyDescent="0.2">
      <c r="A15" s="21" t="s">
        <v>103</v>
      </c>
      <c r="B15" s="21" t="s">
        <v>102</v>
      </c>
      <c r="C15" s="21" t="s">
        <v>88</v>
      </c>
      <c r="D15" s="24">
        <v>49300</v>
      </c>
      <c r="E15" s="22">
        <v>564.53430000000003</v>
      </c>
      <c r="F15" s="23">
        <v>1.2417093607206799</v>
      </c>
      <c r="G15" s="22"/>
    </row>
    <row r="16" spans="1:7" x14ac:dyDescent="0.2">
      <c r="A16" s="21" t="s">
        <v>105</v>
      </c>
      <c r="B16" s="21" t="s">
        <v>104</v>
      </c>
      <c r="C16" s="21" t="s">
        <v>106</v>
      </c>
      <c r="D16" s="24">
        <v>51400</v>
      </c>
      <c r="E16" s="22">
        <v>501.32990000000001</v>
      </c>
      <c r="F16" s="23">
        <v>1.1026894727905101</v>
      </c>
      <c r="G16" s="22"/>
    </row>
    <row r="17" spans="1:7" x14ac:dyDescent="0.2">
      <c r="A17" s="21" t="s">
        <v>108</v>
      </c>
      <c r="B17" s="21" t="s">
        <v>107</v>
      </c>
      <c r="C17" s="21" t="s">
        <v>109</v>
      </c>
      <c r="D17" s="24">
        <v>32700</v>
      </c>
      <c r="E17" s="22">
        <v>475.86675000000002</v>
      </c>
      <c r="F17" s="23">
        <v>1.04668254511856</v>
      </c>
      <c r="G17" s="22"/>
    </row>
    <row r="18" spans="1:7" x14ac:dyDescent="0.2">
      <c r="A18" s="21" t="s">
        <v>111</v>
      </c>
      <c r="B18" s="21" t="s">
        <v>110</v>
      </c>
      <c r="C18" s="21" t="s">
        <v>112</v>
      </c>
      <c r="D18" s="24">
        <v>111900</v>
      </c>
      <c r="E18" s="22">
        <v>453.19499999999999</v>
      </c>
      <c r="F18" s="23">
        <v>0.99681538169037398</v>
      </c>
      <c r="G18" s="22"/>
    </row>
    <row r="19" spans="1:7" x14ac:dyDescent="0.2">
      <c r="A19" s="21" t="s">
        <v>114</v>
      </c>
      <c r="B19" s="21" t="s">
        <v>113</v>
      </c>
      <c r="C19" s="21" t="s">
        <v>115</v>
      </c>
      <c r="D19" s="24">
        <v>79600</v>
      </c>
      <c r="E19" s="22">
        <v>442.09840000000003</v>
      </c>
      <c r="F19" s="23">
        <v>0.97240809219144897</v>
      </c>
      <c r="G19" s="22"/>
    </row>
    <row r="20" spans="1:7" x14ac:dyDescent="0.2">
      <c r="A20" s="21" t="s">
        <v>117</v>
      </c>
      <c r="B20" s="21" t="s">
        <v>116</v>
      </c>
      <c r="C20" s="21" t="s">
        <v>118</v>
      </c>
      <c r="D20" s="24">
        <v>82400</v>
      </c>
      <c r="E20" s="22">
        <v>433.6712</v>
      </c>
      <c r="F20" s="23">
        <v>0.95387222444228803</v>
      </c>
      <c r="G20" s="22"/>
    </row>
    <row r="21" spans="1:7" x14ac:dyDescent="0.2">
      <c r="A21" s="21" t="s">
        <v>120</v>
      </c>
      <c r="B21" s="21" t="s">
        <v>119</v>
      </c>
      <c r="C21" s="21" t="s">
        <v>121</v>
      </c>
      <c r="D21" s="24">
        <v>246500</v>
      </c>
      <c r="E21" s="22">
        <v>428.54025000000001</v>
      </c>
      <c r="F21" s="23">
        <v>0.94258655297044003</v>
      </c>
      <c r="G21" s="22"/>
    </row>
    <row r="22" spans="1:7" x14ac:dyDescent="0.2">
      <c r="A22" s="21" t="s">
        <v>123</v>
      </c>
      <c r="B22" s="21" t="s">
        <v>122</v>
      </c>
      <c r="C22" s="21" t="s">
        <v>83</v>
      </c>
      <c r="D22" s="24">
        <v>33300</v>
      </c>
      <c r="E22" s="22">
        <v>428.43779999999998</v>
      </c>
      <c r="F22" s="23">
        <v>0.94236121126134298</v>
      </c>
      <c r="G22" s="22"/>
    </row>
    <row r="23" spans="1:7" x14ac:dyDescent="0.2">
      <c r="A23" s="21" t="s">
        <v>125</v>
      </c>
      <c r="B23" s="21" t="s">
        <v>124</v>
      </c>
      <c r="C23" s="21" t="s">
        <v>126</v>
      </c>
      <c r="D23" s="24">
        <v>382675</v>
      </c>
      <c r="E23" s="22">
        <v>401.04340000000002</v>
      </c>
      <c r="F23" s="23">
        <v>0.88210644390473303</v>
      </c>
      <c r="G23" s="22"/>
    </row>
    <row r="24" spans="1:7" x14ac:dyDescent="0.2">
      <c r="A24" s="21" t="s">
        <v>128</v>
      </c>
      <c r="B24" s="21" t="s">
        <v>127</v>
      </c>
      <c r="C24" s="21" t="s">
        <v>129</v>
      </c>
      <c r="D24" s="24">
        <v>44800</v>
      </c>
      <c r="E24" s="22">
        <v>395.80799999999999</v>
      </c>
      <c r="F24" s="23">
        <v>0.87059103166650897</v>
      </c>
      <c r="G24" s="22"/>
    </row>
    <row r="25" spans="1:7" x14ac:dyDescent="0.2">
      <c r="A25" s="21" t="s">
        <v>131</v>
      </c>
      <c r="B25" s="21" t="s">
        <v>130</v>
      </c>
      <c r="C25" s="21" t="s">
        <v>99</v>
      </c>
      <c r="D25" s="24">
        <v>149100</v>
      </c>
      <c r="E25" s="22">
        <v>389.00189999999998</v>
      </c>
      <c r="F25" s="23">
        <v>0.85562081979452798</v>
      </c>
      <c r="G25" s="22"/>
    </row>
    <row r="26" spans="1:7" x14ac:dyDescent="0.2">
      <c r="A26" s="21" t="s">
        <v>133</v>
      </c>
      <c r="B26" s="21" t="s">
        <v>132</v>
      </c>
      <c r="C26" s="21" t="s">
        <v>88</v>
      </c>
      <c r="D26" s="24">
        <v>32000</v>
      </c>
      <c r="E26" s="22">
        <v>356.976</v>
      </c>
      <c r="F26" s="23">
        <v>0.78517893554497098</v>
      </c>
      <c r="G26" s="22"/>
    </row>
    <row r="27" spans="1:7" x14ac:dyDescent="0.2">
      <c r="A27" s="21" t="s">
        <v>135</v>
      </c>
      <c r="B27" s="21" t="s">
        <v>134</v>
      </c>
      <c r="C27" s="21" t="s">
        <v>136</v>
      </c>
      <c r="D27" s="24">
        <v>38800</v>
      </c>
      <c r="E27" s="22">
        <v>355.77659999999997</v>
      </c>
      <c r="F27" s="23">
        <v>0.782540820894987</v>
      </c>
      <c r="G27" s="22"/>
    </row>
    <row r="28" spans="1:7" x14ac:dyDescent="0.2">
      <c r="A28" s="21" t="s">
        <v>138</v>
      </c>
      <c r="B28" s="21" t="s">
        <v>137</v>
      </c>
      <c r="C28" s="21" t="s">
        <v>139</v>
      </c>
      <c r="D28" s="24">
        <v>4200</v>
      </c>
      <c r="E28" s="22">
        <v>330.5421</v>
      </c>
      <c r="F28" s="23">
        <v>0.72703681544641496</v>
      </c>
      <c r="G28" s="22"/>
    </row>
    <row r="29" spans="1:7" x14ac:dyDescent="0.2">
      <c r="A29" s="21" t="s">
        <v>141</v>
      </c>
      <c r="B29" s="21" t="s">
        <v>140</v>
      </c>
      <c r="C29" s="21" t="s">
        <v>109</v>
      </c>
      <c r="D29" s="24">
        <v>60000</v>
      </c>
      <c r="E29" s="22">
        <v>289.98</v>
      </c>
      <c r="F29" s="23">
        <v>0.63781931482601295</v>
      </c>
      <c r="G29" s="22"/>
    </row>
    <row r="30" spans="1:7" x14ac:dyDescent="0.2">
      <c r="A30" s="21" t="s">
        <v>143</v>
      </c>
      <c r="B30" s="21" t="s">
        <v>142</v>
      </c>
      <c r="C30" s="21" t="s">
        <v>118</v>
      </c>
      <c r="D30" s="24">
        <v>3000</v>
      </c>
      <c r="E30" s="22">
        <v>281.03100000000001</v>
      </c>
      <c r="F30" s="23">
        <v>0.61813573303286096</v>
      </c>
      <c r="G30" s="22"/>
    </row>
    <row r="31" spans="1:7" x14ac:dyDescent="0.2">
      <c r="A31" s="21" t="s">
        <v>145</v>
      </c>
      <c r="B31" s="21" t="s">
        <v>144</v>
      </c>
      <c r="C31" s="21" t="s">
        <v>146</v>
      </c>
      <c r="D31" s="24">
        <v>101900</v>
      </c>
      <c r="E31" s="22">
        <v>280.02120000000002</v>
      </c>
      <c r="F31" s="23">
        <v>0.61591464901288995</v>
      </c>
      <c r="G31" s="22"/>
    </row>
    <row r="32" spans="1:7" x14ac:dyDescent="0.2">
      <c r="A32" s="21" t="s">
        <v>148</v>
      </c>
      <c r="B32" s="21" t="s">
        <v>147</v>
      </c>
      <c r="C32" s="21" t="s">
        <v>149</v>
      </c>
      <c r="D32" s="24">
        <v>394000</v>
      </c>
      <c r="E32" s="22">
        <v>272.05700000000002</v>
      </c>
      <c r="F32" s="23">
        <v>0.59839716302372803</v>
      </c>
      <c r="G32" s="22"/>
    </row>
    <row r="33" spans="1:7" x14ac:dyDescent="0.2">
      <c r="A33" s="21" t="s">
        <v>151</v>
      </c>
      <c r="B33" s="21" t="s">
        <v>150</v>
      </c>
      <c r="C33" s="21" t="s">
        <v>152</v>
      </c>
      <c r="D33" s="24">
        <v>57600</v>
      </c>
      <c r="E33" s="22">
        <v>268.416</v>
      </c>
      <c r="F33" s="23">
        <v>0.59038867924801397</v>
      </c>
      <c r="G33" s="22"/>
    </row>
    <row r="34" spans="1:7" x14ac:dyDescent="0.2">
      <c r="A34" s="21" t="s">
        <v>154</v>
      </c>
      <c r="B34" s="21" t="s">
        <v>153</v>
      </c>
      <c r="C34" s="21" t="s">
        <v>155</v>
      </c>
      <c r="D34" s="24">
        <v>10400</v>
      </c>
      <c r="E34" s="22">
        <v>226.33519999999999</v>
      </c>
      <c r="F34" s="23">
        <v>0.49783075448309699</v>
      </c>
      <c r="G34" s="22"/>
    </row>
    <row r="35" spans="1:7" x14ac:dyDescent="0.2">
      <c r="A35" s="21" t="s">
        <v>157</v>
      </c>
      <c r="B35" s="21" t="s">
        <v>156</v>
      </c>
      <c r="C35" s="21" t="s">
        <v>158</v>
      </c>
      <c r="D35" s="24">
        <v>7000</v>
      </c>
      <c r="E35" s="22">
        <v>218.1935</v>
      </c>
      <c r="F35" s="23">
        <v>0.47992285216045799</v>
      </c>
      <c r="G35" s="22"/>
    </row>
    <row r="36" spans="1:7" x14ac:dyDescent="0.2">
      <c r="A36" s="21" t="s">
        <v>160</v>
      </c>
      <c r="B36" s="21" t="s">
        <v>159</v>
      </c>
      <c r="C36" s="21" t="s">
        <v>139</v>
      </c>
      <c r="D36" s="24">
        <v>63700</v>
      </c>
      <c r="E36" s="22">
        <v>215.72004999999999</v>
      </c>
      <c r="F36" s="23">
        <v>0.47448242804756602</v>
      </c>
      <c r="G36" s="22"/>
    </row>
    <row r="37" spans="1:7" x14ac:dyDescent="0.2">
      <c r="A37" s="21" t="s">
        <v>162</v>
      </c>
      <c r="B37" s="21" t="s">
        <v>161</v>
      </c>
      <c r="C37" s="21" t="s">
        <v>106</v>
      </c>
      <c r="D37" s="24">
        <v>11500</v>
      </c>
      <c r="E37" s="22">
        <v>211.11699999999999</v>
      </c>
      <c r="F37" s="23">
        <v>0.464357887744408</v>
      </c>
      <c r="G37" s="22"/>
    </row>
    <row r="38" spans="1:7" x14ac:dyDescent="0.2">
      <c r="A38" s="21" t="s">
        <v>164</v>
      </c>
      <c r="B38" s="21" t="s">
        <v>163</v>
      </c>
      <c r="C38" s="21" t="s">
        <v>165</v>
      </c>
      <c r="D38" s="24">
        <v>94900</v>
      </c>
      <c r="E38" s="22">
        <v>198.57825</v>
      </c>
      <c r="F38" s="23">
        <v>0.43677854801830701</v>
      </c>
      <c r="G38" s="22"/>
    </row>
    <row r="39" spans="1:7" x14ac:dyDescent="0.2">
      <c r="A39" s="21" t="s">
        <v>167</v>
      </c>
      <c r="B39" s="21" t="s">
        <v>166</v>
      </c>
      <c r="C39" s="21" t="s">
        <v>168</v>
      </c>
      <c r="D39" s="24">
        <v>31200</v>
      </c>
      <c r="E39" s="22">
        <v>189.0564</v>
      </c>
      <c r="F39" s="23">
        <v>0.41583496624412902</v>
      </c>
      <c r="G39" s="22"/>
    </row>
    <row r="40" spans="1:7" x14ac:dyDescent="0.2">
      <c r="A40" s="21" t="s">
        <v>170</v>
      </c>
      <c r="B40" s="21" t="s">
        <v>169</v>
      </c>
      <c r="C40" s="21" t="s">
        <v>109</v>
      </c>
      <c r="D40" s="24">
        <v>23900</v>
      </c>
      <c r="E40" s="22">
        <v>184.28094999999999</v>
      </c>
      <c r="F40" s="23">
        <v>0.40533122720355402</v>
      </c>
      <c r="G40" s="22"/>
    </row>
    <row r="41" spans="1:7" x14ac:dyDescent="0.2">
      <c r="A41" s="21" t="s">
        <v>172</v>
      </c>
      <c r="B41" s="21" t="s">
        <v>171</v>
      </c>
      <c r="C41" s="21" t="s">
        <v>139</v>
      </c>
      <c r="D41" s="24">
        <v>10300</v>
      </c>
      <c r="E41" s="22">
        <v>183.05160000000001</v>
      </c>
      <c r="F41" s="23">
        <v>0.40262723667082301</v>
      </c>
      <c r="G41" s="22"/>
    </row>
    <row r="42" spans="1:7" x14ac:dyDescent="0.2">
      <c r="A42" s="21" t="s">
        <v>174</v>
      </c>
      <c r="B42" s="21" t="s">
        <v>173</v>
      </c>
      <c r="C42" s="21" t="s">
        <v>139</v>
      </c>
      <c r="D42" s="24">
        <v>8511</v>
      </c>
      <c r="E42" s="22">
        <v>181.2800445</v>
      </c>
      <c r="F42" s="23">
        <v>0.39873064961245303</v>
      </c>
      <c r="G42" s="22"/>
    </row>
    <row r="43" spans="1:7" x14ac:dyDescent="0.2">
      <c r="A43" s="21" t="s">
        <v>176</v>
      </c>
      <c r="B43" s="21" t="s">
        <v>175</v>
      </c>
      <c r="C43" s="21" t="s">
        <v>106</v>
      </c>
      <c r="D43" s="24">
        <v>18500</v>
      </c>
      <c r="E43" s="22">
        <v>176.31424999999999</v>
      </c>
      <c r="F43" s="23">
        <v>0.38780824239279399</v>
      </c>
      <c r="G43" s="22"/>
    </row>
    <row r="44" spans="1:7" x14ac:dyDescent="0.2">
      <c r="A44" s="21" t="s">
        <v>178</v>
      </c>
      <c r="B44" s="21" t="s">
        <v>177</v>
      </c>
      <c r="C44" s="21" t="s">
        <v>179</v>
      </c>
      <c r="D44" s="24">
        <v>13300</v>
      </c>
      <c r="E44" s="22">
        <v>173.05295000000001</v>
      </c>
      <c r="F44" s="23">
        <v>0.38063491964142399</v>
      </c>
      <c r="G44" s="22"/>
    </row>
    <row r="45" spans="1:7" x14ac:dyDescent="0.2">
      <c r="A45" s="21" t="s">
        <v>181</v>
      </c>
      <c r="B45" s="21" t="s">
        <v>180</v>
      </c>
      <c r="C45" s="21" t="s">
        <v>182</v>
      </c>
      <c r="D45" s="24">
        <v>11600</v>
      </c>
      <c r="E45" s="22">
        <v>168.809</v>
      </c>
      <c r="F45" s="23">
        <v>0.37130023007264101</v>
      </c>
      <c r="G45" s="22"/>
    </row>
    <row r="46" spans="1:7" x14ac:dyDescent="0.2">
      <c r="A46" s="21" t="s">
        <v>184</v>
      </c>
      <c r="B46" s="21" t="s">
        <v>183</v>
      </c>
      <c r="C46" s="21" t="s">
        <v>185</v>
      </c>
      <c r="D46" s="24">
        <v>7400</v>
      </c>
      <c r="E46" s="22">
        <v>164.39099999999999</v>
      </c>
      <c r="F46" s="23">
        <v>0.361582712544186</v>
      </c>
      <c r="G46" s="22"/>
    </row>
    <row r="47" spans="1:7" x14ac:dyDescent="0.2">
      <c r="A47" s="21" t="s">
        <v>187</v>
      </c>
      <c r="B47" s="21" t="s">
        <v>186</v>
      </c>
      <c r="C47" s="21" t="s">
        <v>146</v>
      </c>
      <c r="D47" s="24">
        <v>19700</v>
      </c>
      <c r="E47" s="22">
        <v>161.80595</v>
      </c>
      <c r="F47" s="23">
        <v>0.35589682103514703</v>
      </c>
      <c r="G47" s="22"/>
    </row>
    <row r="48" spans="1:7" x14ac:dyDescent="0.2">
      <c r="A48" s="21" t="s">
        <v>189</v>
      </c>
      <c r="B48" s="21" t="s">
        <v>188</v>
      </c>
      <c r="C48" s="21" t="s">
        <v>106</v>
      </c>
      <c r="D48" s="24">
        <v>8554</v>
      </c>
      <c r="E48" s="22">
        <v>116.3344</v>
      </c>
      <c r="F48" s="23">
        <v>0.255880844536504</v>
      </c>
      <c r="G48" s="22"/>
    </row>
    <row r="49" spans="1:9" x14ac:dyDescent="0.2">
      <c r="A49" s="21" t="s">
        <v>191</v>
      </c>
      <c r="B49" s="21" t="s">
        <v>190</v>
      </c>
      <c r="C49" s="21" t="s">
        <v>118</v>
      </c>
      <c r="D49" s="24">
        <v>3000</v>
      </c>
      <c r="E49" s="22">
        <v>110.1585</v>
      </c>
      <c r="F49" s="23">
        <v>0.24229677561301199</v>
      </c>
      <c r="G49" s="22"/>
    </row>
    <row r="50" spans="1:9" x14ac:dyDescent="0.2">
      <c r="A50" s="21" t="s">
        <v>193</v>
      </c>
      <c r="B50" s="21" t="s">
        <v>192</v>
      </c>
      <c r="C50" s="21" t="s">
        <v>194</v>
      </c>
      <c r="D50" s="24">
        <v>7300</v>
      </c>
      <c r="E50" s="22">
        <v>70.017949999999999</v>
      </c>
      <c r="F50" s="23">
        <v>0.15400648629051</v>
      </c>
      <c r="G50" s="22"/>
    </row>
    <row r="51" spans="1:9" x14ac:dyDescent="0.2">
      <c r="A51" s="20" t="s">
        <v>26</v>
      </c>
      <c r="B51" s="20"/>
      <c r="C51" s="20"/>
      <c r="D51" s="20"/>
      <c r="E51" s="25">
        <f>SUM(E7:E50)</f>
        <v>18033.072694500002</v>
      </c>
      <c r="F51" s="26">
        <f>SUM(F7:F50)</f>
        <v>39.664259846243411</v>
      </c>
      <c r="G51" s="25"/>
      <c r="H51" s="14"/>
      <c r="I51" s="14"/>
    </row>
    <row r="52" spans="1:9" x14ac:dyDescent="0.2">
      <c r="A52" s="21"/>
      <c r="B52" s="21"/>
      <c r="C52" s="21"/>
      <c r="D52" s="21"/>
      <c r="E52" s="22"/>
      <c r="F52" s="23"/>
      <c r="G52" s="22"/>
    </row>
    <row r="53" spans="1:9" x14ac:dyDescent="0.2">
      <c r="A53" s="20" t="s">
        <v>24</v>
      </c>
      <c r="B53" s="21"/>
      <c r="C53" s="21"/>
      <c r="D53" s="21"/>
      <c r="E53" s="22"/>
      <c r="F53" s="23"/>
      <c r="G53" s="22"/>
    </row>
    <row r="54" spans="1:9" x14ac:dyDescent="0.2">
      <c r="A54" s="20" t="s">
        <v>25</v>
      </c>
      <c r="B54" s="21"/>
      <c r="C54" s="21"/>
      <c r="D54" s="21"/>
      <c r="E54" s="22"/>
      <c r="F54" s="23"/>
      <c r="G54" s="22"/>
    </row>
    <row r="55" spans="1:9" x14ac:dyDescent="0.2">
      <c r="A55" s="21" t="s">
        <v>1063</v>
      </c>
      <c r="B55" s="21" t="s">
        <v>1064</v>
      </c>
      <c r="C55" s="21" t="s">
        <v>75</v>
      </c>
      <c r="D55" s="24">
        <v>150</v>
      </c>
      <c r="E55" s="22">
        <v>1659.3219452000001</v>
      </c>
      <c r="F55" s="23">
        <v>3.6497261402966799</v>
      </c>
      <c r="G55" s="22">
        <v>7.43</v>
      </c>
    </row>
    <row r="56" spans="1:9" x14ac:dyDescent="0.2">
      <c r="A56" s="21" t="s">
        <v>1012</v>
      </c>
      <c r="B56" s="21" t="s">
        <v>1013</v>
      </c>
      <c r="C56" s="21" t="s">
        <v>75</v>
      </c>
      <c r="D56" s="24">
        <v>45</v>
      </c>
      <c r="E56" s="22">
        <v>466.0149566</v>
      </c>
      <c r="F56" s="23">
        <v>1.02501324338674</v>
      </c>
      <c r="G56" s="22">
        <v>7.75</v>
      </c>
    </row>
    <row r="57" spans="1:9" x14ac:dyDescent="0.2">
      <c r="A57" s="20" t="s">
        <v>26</v>
      </c>
      <c r="B57" s="20"/>
      <c r="C57" s="20"/>
      <c r="D57" s="20"/>
      <c r="E57" s="25">
        <f>SUM(E54:E56)</f>
        <v>2125.3369018000003</v>
      </c>
      <c r="F57" s="26">
        <f>SUM(F54:F56)</f>
        <v>4.6747393836834199</v>
      </c>
      <c r="G57" s="25"/>
      <c r="H57" s="14"/>
      <c r="I57" s="14"/>
    </row>
    <row r="58" spans="1:9" x14ac:dyDescent="0.2">
      <c r="A58" s="21"/>
      <c r="B58" s="21"/>
      <c r="C58" s="21"/>
      <c r="D58" s="21"/>
      <c r="E58" s="22"/>
      <c r="F58" s="23"/>
      <c r="G58" s="22"/>
    </row>
    <row r="59" spans="1:9" x14ac:dyDescent="0.2">
      <c r="A59" s="20" t="s">
        <v>44</v>
      </c>
      <c r="B59" s="21"/>
      <c r="C59" s="21"/>
      <c r="D59" s="21"/>
      <c r="E59" s="22"/>
      <c r="F59" s="23"/>
      <c r="G59" s="22"/>
    </row>
    <row r="60" spans="1:9" x14ac:dyDescent="0.2">
      <c r="A60" s="20" t="s">
        <v>45</v>
      </c>
      <c r="B60" s="21"/>
      <c r="C60" s="21"/>
      <c r="D60" s="21"/>
      <c r="E60" s="22"/>
      <c r="F60" s="23"/>
      <c r="G60" s="22"/>
    </row>
    <row r="61" spans="1:9" x14ac:dyDescent="0.2">
      <c r="A61" s="21" t="s">
        <v>1065</v>
      </c>
      <c r="B61" s="21" t="s">
        <v>1066</v>
      </c>
      <c r="C61" s="21" t="s">
        <v>50</v>
      </c>
      <c r="D61" s="24">
        <v>300</v>
      </c>
      <c r="E61" s="22">
        <v>1474.7280000000001</v>
      </c>
      <c r="F61" s="23">
        <v>3.2437064711867598</v>
      </c>
      <c r="G61" s="22">
        <v>6.9499000000000004</v>
      </c>
    </row>
    <row r="62" spans="1:9" x14ac:dyDescent="0.2">
      <c r="A62" s="20" t="s">
        <v>26</v>
      </c>
      <c r="B62" s="20"/>
      <c r="C62" s="20"/>
      <c r="D62" s="20"/>
      <c r="E62" s="25">
        <f>SUM(E60:E61)</f>
        <v>1474.7280000000001</v>
      </c>
      <c r="F62" s="26">
        <f>SUM(F60:F61)</f>
        <v>3.2437064711867598</v>
      </c>
      <c r="G62" s="25"/>
      <c r="H62" s="14"/>
      <c r="I62" s="14"/>
    </row>
    <row r="63" spans="1:9" x14ac:dyDescent="0.2">
      <c r="A63" s="21"/>
      <c r="B63" s="21"/>
      <c r="C63" s="21"/>
      <c r="D63" s="21"/>
      <c r="E63" s="22"/>
      <c r="F63" s="23"/>
      <c r="G63" s="22"/>
    </row>
    <row r="64" spans="1:9" x14ac:dyDescent="0.2">
      <c r="A64" s="20" t="s">
        <v>54</v>
      </c>
      <c r="B64" s="21"/>
      <c r="C64" s="21"/>
      <c r="D64" s="21"/>
      <c r="E64" s="22"/>
      <c r="F64" s="23"/>
      <c r="G64" s="22"/>
    </row>
    <row r="65" spans="1:9" x14ac:dyDescent="0.2">
      <c r="A65" s="21" t="s">
        <v>56</v>
      </c>
      <c r="B65" s="21" t="s">
        <v>55</v>
      </c>
      <c r="C65" s="21" t="s">
        <v>50</v>
      </c>
      <c r="D65" s="24">
        <v>300</v>
      </c>
      <c r="E65" s="22">
        <v>1467.1410000000001</v>
      </c>
      <c r="F65" s="23">
        <v>3.2270186474003402</v>
      </c>
      <c r="G65" s="22">
        <v>8.2573000000000008</v>
      </c>
    </row>
    <row r="66" spans="1:9" x14ac:dyDescent="0.2">
      <c r="A66" s="21" t="s">
        <v>196</v>
      </c>
      <c r="B66" s="21" t="s">
        <v>195</v>
      </c>
      <c r="C66" s="21" t="s">
        <v>46</v>
      </c>
      <c r="D66" s="24">
        <v>200</v>
      </c>
      <c r="E66" s="22">
        <v>996.40800000000002</v>
      </c>
      <c r="F66" s="23">
        <v>2.1916279324338102</v>
      </c>
      <c r="G66" s="22">
        <v>6.9253</v>
      </c>
    </row>
    <row r="67" spans="1:9" x14ac:dyDescent="0.2">
      <c r="A67" s="20" t="s">
        <v>26</v>
      </c>
      <c r="B67" s="20"/>
      <c r="C67" s="20"/>
      <c r="D67" s="20"/>
      <c r="E67" s="25">
        <f>SUM(E64:E66)</f>
        <v>2463.549</v>
      </c>
      <c r="F67" s="26">
        <f>SUM(F64:F66)</f>
        <v>5.4186465798341503</v>
      </c>
      <c r="G67" s="25"/>
      <c r="H67" s="14"/>
      <c r="I67" s="14"/>
    </row>
    <row r="68" spans="1:9" x14ac:dyDescent="0.2">
      <c r="A68" s="21"/>
      <c r="B68" s="21"/>
      <c r="C68" s="21"/>
      <c r="D68" s="21"/>
      <c r="E68" s="22"/>
      <c r="F68" s="23"/>
      <c r="G68" s="22"/>
    </row>
    <row r="69" spans="1:9" x14ac:dyDescent="0.2">
      <c r="A69" s="20" t="s">
        <v>61</v>
      </c>
      <c r="B69" s="21"/>
      <c r="C69" s="21"/>
      <c r="D69" s="21"/>
      <c r="E69" s="22"/>
      <c r="F69" s="23"/>
      <c r="G69" s="22"/>
    </row>
    <row r="70" spans="1:9" x14ac:dyDescent="0.2">
      <c r="A70" s="21" t="s">
        <v>198</v>
      </c>
      <c r="B70" s="21" t="s">
        <v>197</v>
      </c>
      <c r="C70" s="21" t="s">
        <v>64</v>
      </c>
      <c r="D70" s="24">
        <v>5500000</v>
      </c>
      <c r="E70" s="22">
        <v>5308.3152221999999</v>
      </c>
      <c r="F70" s="23">
        <v>11.675791357693999</v>
      </c>
      <c r="G70" s="22">
        <v>6.9822377444499999</v>
      </c>
    </row>
    <row r="71" spans="1:9" x14ac:dyDescent="0.2">
      <c r="A71" s="21" t="s">
        <v>66</v>
      </c>
      <c r="B71" s="21" t="s">
        <v>65</v>
      </c>
      <c r="C71" s="21" t="s">
        <v>64</v>
      </c>
      <c r="D71" s="24">
        <v>5100000</v>
      </c>
      <c r="E71" s="22">
        <v>4975.6826832999996</v>
      </c>
      <c r="F71" s="23">
        <v>10.9441565620183</v>
      </c>
      <c r="G71" s="22">
        <v>6.9980818855125104</v>
      </c>
    </row>
    <row r="72" spans="1:9" x14ac:dyDescent="0.2">
      <c r="A72" s="21" t="s">
        <v>63</v>
      </c>
      <c r="B72" s="21" t="s">
        <v>62</v>
      </c>
      <c r="C72" s="21" t="s">
        <v>64</v>
      </c>
      <c r="D72" s="24">
        <v>5000000</v>
      </c>
      <c r="E72" s="22">
        <v>4841.8305555999996</v>
      </c>
      <c r="F72" s="23">
        <v>10.649744973710099</v>
      </c>
      <c r="G72" s="22">
        <v>6.9823411778000102</v>
      </c>
    </row>
    <row r="73" spans="1:9" x14ac:dyDescent="0.2">
      <c r="A73" s="21" t="s">
        <v>200</v>
      </c>
      <c r="B73" s="21" t="s">
        <v>199</v>
      </c>
      <c r="C73" s="21" t="s">
        <v>64</v>
      </c>
      <c r="D73" s="24">
        <v>400000</v>
      </c>
      <c r="E73" s="22">
        <v>398.38959999999997</v>
      </c>
      <c r="F73" s="23">
        <v>0.87626933480174196</v>
      </c>
      <c r="G73" s="22">
        <v>6.9397950728000097</v>
      </c>
    </row>
    <row r="74" spans="1:9" x14ac:dyDescent="0.2">
      <c r="A74" s="21" t="s">
        <v>202</v>
      </c>
      <c r="B74" s="21" t="s">
        <v>201</v>
      </c>
      <c r="C74" s="21" t="s">
        <v>64</v>
      </c>
      <c r="D74" s="24">
        <v>200000</v>
      </c>
      <c r="E74" s="22">
        <v>205.50700000000001</v>
      </c>
      <c r="F74" s="23">
        <v>0.45201853207789999</v>
      </c>
      <c r="G74" s="22">
        <v>7.0194090500500002</v>
      </c>
    </row>
    <row r="75" spans="1:9" x14ac:dyDescent="0.2">
      <c r="A75" s="21" t="s">
        <v>68</v>
      </c>
      <c r="B75" s="21" t="s">
        <v>67</v>
      </c>
      <c r="C75" s="21" t="s">
        <v>64</v>
      </c>
      <c r="D75" s="24">
        <v>100000</v>
      </c>
      <c r="E75" s="22">
        <v>99.376999999999995</v>
      </c>
      <c r="F75" s="23">
        <v>0.218582557588333</v>
      </c>
      <c r="G75" s="22">
        <v>6.9512067842000098</v>
      </c>
    </row>
    <row r="76" spans="1:9" x14ac:dyDescent="0.2">
      <c r="A76" s="20" t="s">
        <v>26</v>
      </c>
      <c r="B76" s="20"/>
      <c r="C76" s="20"/>
      <c r="D76" s="20"/>
      <c r="E76" s="25">
        <f>SUM(E70:E75)</f>
        <v>15829.1020611</v>
      </c>
      <c r="F76" s="26">
        <f>SUM(F70:F75)</f>
        <v>34.816563317890378</v>
      </c>
      <c r="G76" s="25"/>
      <c r="H76" s="14"/>
      <c r="I76" s="14"/>
    </row>
    <row r="77" spans="1:9" x14ac:dyDescent="0.2">
      <c r="A77" s="21"/>
      <c r="B77" s="21"/>
      <c r="C77" s="21"/>
      <c r="D77" s="21"/>
      <c r="E77" s="22"/>
      <c r="F77" s="23"/>
      <c r="G77" s="22"/>
    </row>
    <row r="78" spans="1:9" x14ac:dyDescent="0.2">
      <c r="A78" s="20" t="s">
        <v>29</v>
      </c>
      <c r="B78" s="20"/>
      <c r="C78" s="20"/>
      <c r="D78" s="20"/>
      <c r="E78" s="25">
        <f>E51+E57+E62+E67+E76</f>
        <v>39925.7886574</v>
      </c>
      <c r="F78" s="26">
        <f>F51+F57+F62+F67+F76</f>
        <v>87.817915598838113</v>
      </c>
      <c r="G78" s="25"/>
      <c r="H78" s="14"/>
      <c r="I78" s="14"/>
    </row>
    <row r="79" spans="1:9" x14ac:dyDescent="0.2">
      <c r="A79" s="20"/>
      <c r="B79" s="20"/>
      <c r="C79" s="20"/>
      <c r="D79" s="20"/>
      <c r="E79" s="25"/>
      <c r="F79" s="26"/>
      <c r="G79" s="25"/>
      <c r="H79" s="14"/>
      <c r="I79" s="14"/>
    </row>
    <row r="80" spans="1:9" x14ac:dyDescent="0.2">
      <c r="A80" s="20" t="s">
        <v>31</v>
      </c>
      <c r="B80" s="20"/>
      <c r="C80" s="20"/>
      <c r="D80" s="20"/>
      <c r="E80" s="25">
        <f>E82-(E51+E57+E62+E67+E76)</f>
        <v>5538.497741500003</v>
      </c>
      <c r="F80" s="26">
        <f>F82-(F51+F57+F62+F67+F76)</f>
        <v>12.182084401161887</v>
      </c>
      <c r="G80" s="25"/>
      <c r="H80" s="14"/>
      <c r="I80" s="14"/>
    </row>
    <row r="81" spans="1:9" x14ac:dyDescent="0.2">
      <c r="A81" s="20"/>
      <c r="B81" s="20"/>
      <c r="C81" s="20"/>
      <c r="D81" s="20"/>
      <c r="E81" s="25"/>
      <c r="F81" s="26"/>
      <c r="G81" s="25"/>
      <c r="H81" s="14"/>
      <c r="I81" s="14"/>
    </row>
    <row r="82" spans="1:9" x14ac:dyDescent="0.2">
      <c r="A82" s="27" t="s">
        <v>30</v>
      </c>
      <c r="B82" s="27"/>
      <c r="C82" s="27"/>
      <c r="D82" s="27"/>
      <c r="E82" s="28">
        <v>45464.286398900003</v>
      </c>
      <c r="F82" s="29">
        <v>100</v>
      </c>
      <c r="G82" s="28"/>
      <c r="H82" s="14"/>
      <c r="I82" s="14"/>
    </row>
    <row r="84" spans="1:9" x14ac:dyDescent="0.2">
      <c r="A84" s="14" t="s">
        <v>57</v>
      </c>
    </row>
    <row r="85" spans="1:9" x14ac:dyDescent="0.2">
      <c r="A85" s="14" t="s">
        <v>33</v>
      </c>
    </row>
    <row r="87" spans="1:9" x14ac:dyDescent="0.2">
      <c r="A87" s="14" t="s">
        <v>34</v>
      </c>
    </row>
    <row r="88" spans="1:9" x14ac:dyDescent="0.2">
      <c r="A88" s="14" t="s">
        <v>35</v>
      </c>
    </row>
    <row r="89" spans="1:9" x14ac:dyDescent="0.2">
      <c r="A89" s="14" t="s">
        <v>36</v>
      </c>
      <c r="B89" s="14"/>
      <c r="C89" s="30" t="s">
        <v>38</v>
      </c>
      <c r="D89" s="14" t="s">
        <v>37</v>
      </c>
    </row>
    <row r="90" spans="1:9" x14ac:dyDescent="0.2">
      <c r="A90" s="7" t="s">
        <v>71</v>
      </c>
      <c r="C90" s="31">
        <v>167.41909999999999</v>
      </c>
      <c r="D90" s="31">
        <v>169.21250000000001</v>
      </c>
    </row>
    <row r="91" spans="1:9" x14ac:dyDescent="0.2">
      <c r="A91" s="7" t="s">
        <v>73</v>
      </c>
      <c r="C91" s="31">
        <v>17.616499999999998</v>
      </c>
      <c r="D91" s="31">
        <v>16.282399999999999</v>
      </c>
    </row>
    <row r="92" spans="1:9" x14ac:dyDescent="0.2">
      <c r="A92" s="7" t="s">
        <v>72</v>
      </c>
      <c r="C92" s="31">
        <v>179.80760000000001</v>
      </c>
      <c r="D92" s="31">
        <v>182.42660000000001</v>
      </c>
    </row>
    <row r="93" spans="1:9" x14ac:dyDescent="0.2">
      <c r="A93" s="7" t="s">
        <v>74</v>
      </c>
      <c r="C93" s="31">
        <v>19.389099999999999</v>
      </c>
      <c r="D93" s="31">
        <v>17.987500000000001</v>
      </c>
    </row>
    <row r="95" spans="1:9" x14ac:dyDescent="0.2">
      <c r="A95" s="14" t="s">
        <v>40</v>
      </c>
    </row>
    <row r="96" spans="1:9" x14ac:dyDescent="0.2">
      <c r="A96" s="81" t="s">
        <v>58</v>
      </c>
      <c r="B96" s="82"/>
      <c r="C96" s="34" t="s">
        <v>59</v>
      </c>
    </row>
    <row r="97" spans="1:5" x14ac:dyDescent="0.2">
      <c r="A97" s="77" t="s">
        <v>73</v>
      </c>
      <c r="B97" s="78"/>
      <c r="C97" s="35">
        <v>1.5</v>
      </c>
    </row>
    <row r="98" spans="1:5" x14ac:dyDescent="0.2">
      <c r="A98" s="77" t="s">
        <v>74</v>
      </c>
      <c r="B98" s="78"/>
      <c r="C98" s="35">
        <v>1.65</v>
      </c>
    </row>
    <row r="99" spans="1:5" x14ac:dyDescent="0.2">
      <c r="A99" s="7" t="s">
        <v>60</v>
      </c>
    </row>
    <row r="100" spans="1:5" x14ac:dyDescent="0.2">
      <c r="A100" s="7" t="s">
        <v>39</v>
      </c>
    </row>
    <row r="102" spans="1:5" x14ac:dyDescent="0.2">
      <c r="A102" s="14" t="s">
        <v>893</v>
      </c>
      <c r="D102" s="32">
        <v>1.7503593293080499</v>
      </c>
      <c r="E102" s="10" t="s">
        <v>42</v>
      </c>
    </row>
    <row r="104" spans="1:5" x14ac:dyDescent="0.2">
      <c r="A104" s="14" t="s">
        <v>814</v>
      </c>
      <c r="D104" s="30" t="s">
        <v>41</v>
      </c>
    </row>
    <row r="106" spans="1:5" x14ac:dyDescent="0.2">
      <c r="A106" s="14" t="s">
        <v>894</v>
      </c>
    </row>
    <row r="107" spans="1:5" x14ac:dyDescent="0.2">
      <c r="A107" s="51"/>
    </row>
    <row r="108" spans="1:5" x14ac:dyDescent="0.2">
      <c r="A108" s="51" t="s">
        <v>785</v>
      </c>
    </row>
    <row r="109" spans="1:5" x14ac:dyDescent="0.2">
      <c r="A109" s="52"/>
    </row>
    <row r="110" spans="1:5" x14ac:dyDescent="0.2">
      <c r="A110" s="53"/>
    </row>
    <row r="111" spans="1:5" x14ac:dyDescent="0.2">
      <c r="A111" s="53"/>
    </row>
    <row r="112" spans="1:5"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1" t="s">
        <v>1067</v>
      </c>
    </row>
    <row r="123" spans="1:1" x14ac:dyDescent="0.2">
      <c r="A123" s="53"/>
    </row>
    <row r="124" spans="1:1" x14ac:dyDescent="0.2">
      <c r="A124" s="51" t="s">
        <v>786</v>
      </c>
    </row>
    <row r="125" spans="1:1" x14ac:dyDescent="0.2">
      <c r="A125" s="53"/>
    </row>
    <row r="126" spans="1:1" x14ac:dyDescent="0.2">
      <c r="A126" s="53"/>
    </row>
    <row r="127" spans="1:1" x14ac:dyDescent="0.2">
      <c r="A127" s="53"/>
    </row>
    <row r="128" spans="1:1"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2"/>
    </row>
  </sheetData>
  <mergeCells count="4">
    <mergeCell ref="A1:G1"/>
    <mergeCell ref="A96:B96"/>
    <mergeCell ref="A97:B97"/>
    <mergeCell ref="A98:B98"/>
  </mergeCells>
  <conditionalFormatting sqref="F2:F3">
    <cfRule type="cellIs" dxfId="67" priority="2" stopIfTrue="1" operator="between">
      <formula>0.009</formula>
      <formula>-0.009</formula>
    </cfRule>
  </conditionalFormatting>
  <conditionalFormatting sqref="F5:F65536">
    <cfRule type="cellIs" dxfId="66" priority="1" stopIfTrue="1" operator="between">
      <formula>0.009</formula>
      <formula>-0.009</formula>
    </cfRule>
  </conditionalFormatting>
  <hyperlinks>
    <hyperlink ref="A107"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49"/>
  <sheetViews>
    <sheetView workbookViewId="0">
      <selection sqref="A1:G1"/>
    </sheetView>
  </sheetViews>
  <sheetFormatPr defaultColWidth="9.28515625" defaultRowHeight="11.25" x14ac:dyDescent="0.2"/>
  <cols>
    <col min="1" max="1" width="38.7109375" style="7" bestFit="1" customWidth="1"/>
    <col min="2" max="2" width="51.5703125" style="7" bestFit="1" customWidth="1"/>
    <col min="3" max="3" width="35.42578125" style="7" bestFit="1" customWidth="1"/>
    <col min="4" max="4" width="15.5703125" style="7" bestFit="1" customWidth="1"/>
    <col min="5" max="5" width="23.28515625" style="10" customWidth="1"/>
    <col min="6" max="6" width="13.5703125" style="11" bestFit="1" customWidth="1"/>
    <col min="7" max="7" width="12.28515625" style="10" customWidth="1"/>
    <col min="8" max="16384" width="9.28515625" style="7"/>
  </cols>
  <sheetData>
    <row r="1" spans="1:7" s="1" customFormat="1" ht="15" x14ac:dyDescent="0.2">
      <c r="A1" s="79" t="s">
        <v>1068</v>
      </c>
      <c r="B1" s="80"/>
      <c r="C1" s="80"/>
      <c r="D1" s="80"/>
      <c r="E1" s="80"/>
      <c r="F1" s="80"/>
      <c r="G1" s="80"/>
    </row>
    <row r="2" spans="1:7" s="1" customFormat="1" ht="12" x14ac:dyDescent="0.2">
      <c r="A2" s="33" t="s">
        <v>1069</v>
      </c>
      <c r="E2" s="5"/>
      <c r="F2" s="9"/>
      <c r="G2" s="10"/>
    </row>
    <row r="3" spans="1:7" s="1" customFormat="1" ht="12" x14ac:dyDescent="0.2">
      <c r="A3" s="8" t="s">
        <v>7</v>
      </c>
      <c r="B3" s="2"/>
      <c r="C3" s="3"/>
      <c r="D3" s="3"/>
      <c r="E3" s="4"/>
      <c r="F3" s="9"/>
      <c r="G3" s="10"/>
    </row>
    <row r="4" spans="1:7" s="1" customFormat="1" ht="39.75" customHeight="1" x14ac:dyDescent="0.2">
      <c r="A4" s="6" t="s">
        <v>2</v>
      </c>
      <c r="B4" s="6" t="s">
        <v>0</v>
      </c>
      <c r="C4" s="13" t="s">
        <v>4</v>
      </c>
      <c r="D4" s="13" t="s">
        <v>1</v>
      </c>
      <c r="E4" s="54" t="s">
        <v>6</v>
      </c>
      <c r="F4" s="12" t="s">
        <v>3</v>
      </c>
      <c r="G4" s="12" t="s">
        <v>5</v>
      </c>
    </row>
    <row r="5" spans="1:7" x14ac:dyDescent="0.2">
      <c r="A5" s="16" t="s">
        <v>80</v>
      </c>
      <c r="B5" s="17"/>
      <c r="C5" s="17"/>
      <c r="D5" s="17"/>
      <c r="E5" s="18"/>
      <c r="F5" s="19"/>
      <c r="G5" s="18"/>
    </row>
    <row r="6" spans="1:7" x14ac:dyDescent="0.2">
      <c r="A6" s="20" t="s">
        <v>25</v>
      </c>
      <c r="B6" s="21"/>
      <c r="C6" s="21"/>
      <c r="D6" s="21"/>
      <c r="E6" s="22"/>
      <c r="F6" s="23"/>
      <c r="G6" s="22"/>
    </row>
    <row r="7" spans="1:7" x14ac:dyDescent="0.2">
      <c r="A7" s="21" t="s">
        <v>82</v>
      </c>
      <c r="B7" s="21" t="s">
        <v>81</v>
      </c>
      <c r="C7" s="21" t="s">
        <v>83</v>
      </c>
      <c r="D7" s="24">
        <v>31700</v>
      </c>
      <c r="E7" s="22">
        <v>510.63945000000001</v>
      </c>
      <c r="F7" s="23">
        <v>2.1400605268318</v>
      </c>
      <c r="G7" s="22"/>
    </row>
    <row r="8" spans="1:7" x14ac:dyDescent="0.2">
      <c r="A8" s="21" t="s">
        <v>85</v>
      </c>
      <c r="B8" s="21" t="s">
        <v>84</v>
      </c>
      <c r="C8" s="21" t="s">
        <v>83</v>
      </c>
      <c r="D8" s="24">
        <v>47900</v>
      </c>
      <c r="E8" s="22">
        <v>454.64285000000001</v>
      </c>
      <c r="F8" s="23">
        <v>1.9053820011190099</v>
      </c>
      <c r="G8" s="22"/>
    </row>
    <row r="9" spans="1:7" x14ac:dyDescent="0.2">
      <c r="A9" s="21" t="s">
        <v>87</v>
      </c>
      <c r="B9" s="21" t="s">
        <v>86</v>
      </c>
      <c r="C9" s="21" t="s">
        <v>88</v>
      </c>
      <c r="D9" s="24">
        <v>25400</v>
      </c>
      <c r="E9" s="22">
        <v>334.84820000000002</v>
      </c>
      <c r="F9" s="23">
        <v>1.40332952203493</v>
      </c>
      <c r="G9" s="22"/>
    </row>
    <row r="10" spans="1:7" x14ac:dyDescent="0.2">
      <c r="A10" s="21" t="s">
        <v>90</v>
      </c>
      <c r="B10" s="21" t="s">
        <v>89</v>
      </c>
      <c r="C10" s="21" t="s">
        <v>91</v>
      </c>
      <c r="D10" s="24">
        <v>13000</v>
      </c>
      <c r="E10" s="22">
        <v>286.73450000000003</v>
      </c>
      <c r="F10" s="23">
        <v>1.2016877762398701</v>
      </c>
      <c r="G10" s="22"/>
    </row>
    <row r="11" spans="1:7" x14ac:dyDescent="0.2">
      <c r="A11" s="21" t="s">
        <v>93</v>
      </c>
      <c r="B11" s="21" t="s">
        <v>92</v>
      </c>
      <c r="C11" s="21" t="s">
        <v>83</v>
      </c>
      <c r="D11" s="24">
        <v>30600</v>
      </c>
      <c r="E11" s="22">
        <v>279.94409999999999</v>
      </c>
      <c r="F11" s="23">
        <v>1.17322960090423</v>
      </c>
      <c r="G11" s="22"/>
    </row>
    <row r="12" spans="1:7" x14ac:dyDescent="0.2">
      <c r="A12" s="21" t="s">
        <v>95</v>
      </c>
      <c r="B12" s="21" t="s">
        <v>94</v>
      </c>
      <c r="C12" s="21" t="s">
        <v>96</v>
      </c>
      <c r="D12" s="24">
        <v>26200</v>
      </c>
      <c r="E12" s="22">
        <v>222.6738</v>
      </c>
      <c r="F12" s="23">
        <v>0.93321307184479896</v>
      </c>
      <c r="G12" s="22"/>
    </row>
    <row r="13" spans="1:7" x14ac:dyDescent="0.2">
      <c r="A13" s="21" t="s">
        <v>98</v>
      </c>
      <c r="B13" s="21" t="s">
        <v>97</v>
      </c>
      <c r="C13" s="21" t="s">
        <v>99</v>
      </c>
      <c r="D13" s="24">
        <v>8600</v>
      </c>
      <c r="E13" s="22">
        <v>212.41139999999999</v>
      </c>
      <c r="F13" s="23">
        <v>0.89020394446429796</v>
      </c>
      <c r="G13" s="22"/>
    </row>
    <row r="14" spans="1:7" x14ac:dyDescent="0.2">
      <c r="A14" s="21" t="s">
        <v>101</v>
      </c>
      <c r="B14" s="21" t="s">
        <v>100</v>
      </c>
      <c r="C14" s="21" t="s">
        <v>83</v>
      </c>
      <c r="D14" s="24">
        <v>34900</v>
      </c>
      <c r="E14" s="22">
        <v>202.36765</v>
      </c>
      <c r="F14" s="23">
        <v>0.84811116664157704</v>
      </c>
      <c r="G14" s="22"/>
    </row>
    <row r="15" spans="1:7" x14ac:dyDescent="0.2">
      <c r="A15" s="21" t="s">
        <v>103</v>
      </c>
      <c r="B15" s="21" t="s">
        <v>102</v>
      </c>
      <c r="C15" s="21" t="s">
        <v>88</v>
      </c>
      <c r="D15" s="24">
        <v>16700</v>
      </c>
      <c r="E15" s="22">
        <v>191.23169999999999</v>
      </c>
      <c r="F15" s="23">
        <v>0.80144104151949203</v>
      </c>
      <c r="G15" s="22"/>
    </row>
    <row r="16" spans="1:7" x14ac:dyDescent="0.2">
      <c r="A16" s="21" t="s">
        <v>105</v>
      </c>
      <c r="B16" s="21" t="s">
        <v>104</v>
      </c>
      <c r="C16" s="21" t="s">
        <v>106</v>
      </c>
      <c r="D16" s="24">
        <v>18000</v>
      </c>
      <c r="E16" s="22">
        <v>175.56299999999999</v>
      </c>
      <c r="F16" s="23">
        <v>0.73577442219196199</v>
      </c>
      <c r="G16" s="22"/>
    </row>
    <row r="17" spans="1:7" x14ac:dyDescent="0.2">
      <c r="A17" s="21" t="s">
        <v>108</v>
      </c>
      <c r="B17" s="21" t="s">
        <v>107</v>
      </c>
      <c r="C17" s="21" t="s">
        <v>109</v>
      </c>
      <c r="D17" s="24">
        <v>11100</v>
      </c>
      <c r="E17" s="22">
        <v>161.53274999999999</v>
      </c>
      <c r="F17" s="23">
        <v>0.67697445245483701</v>
      </c>
      <c r="G17" s="22"/>
    </row>
    <row r="18" spans="1:7" x14ac:dyDescent="0.2">
      <c r="A18" s="21" t="s">
        <v>111</v>
      </c>
      <c r="B18" s="21" t="s">
        <v>110</v>
      </c>
      <c r="C18" s="21" t="s">
        <v>112</v>
      </c>
      <c r="D18" s="24">
        <v>38700</v>
      </c>
      <c r="E18" s="22">
        <v>156.73500000000001</v>
      </c>
      <c r="F18" s="23">
        <v>0.65686735851094502</v>
      </c>
      <c r="G18" s="22"/>
    </row>
    <row r="19" spans="1:7" x14ac:dyDescent="0.2">
      <c r="A19" s="21" t="s">
        <v>114</v>
      </c>
      <c r="B19" s="21" t="s">
        <v>113</v>
      </c>
      <c r="C19" s="21" t="s">
        <v>115</v>
      </c>
      <c r="D19" s="24">
        <v>27100</v>
      </c>
      <c r="E19" s="22">
        <v>150.51339999999999</v>
      </c>
      <c r="F19" s="23">
        <v>0.63079299121766896</v>
      </c>
      <c r="G19" s="22"/>
    </row>
    <row r="20" spans="1:7" x14ac:dyDescent="0.2">
      <c r="A20" s="21" t="s">
        <v>120</v>
      </c>
      <c r="B20" s="21" t="s">
        <v>119</v>
      </c>
      <c r="C20" s="21" t="s">
        <v>121</v>
      </c>
      <c r="D20" s="24">
        <v>81900</v>
      </c>
      <c r="E20" s="22">
        <v>142.38315</v>
      </c>
      <c r="F20" s="23">
        <v>0.59671958169501205</v>
      </c>
      <c r="G20" s="22"/>
    </row>
    <row r="21" spans="1:7" x14ac:dyDescent="0.2">
      <c r="A21" s="21" t="s">
        <v>123</v>
      </c>
      <c r="B21" s="21" t="s">
        <v>122</v>
      </c>
      <c r="C21" s="21" t="s">
        <v>83</v>
      </c>
      <c r="D21" s="24">
        <v>11000</v>
      </c>
      <c r="E21" s="22">
        <v>141.52600000000001</v>
      </c>
      <c r="F21" s="23">
        <v>0.59312731540893904</v>
      </c>
      <c r="G21" s="22"/>
    </row>
    <row r="22" spans="1:7" x14ac:dyDescent="0.2">
      <c r="A22" s="21" t="s">
        <v>128</v>
      </c>
      <c r="B22" s="21" t="s">
        <v>127</v>
      </c>
      <c r="C22" s="21" t="s">
        <v>129</v>
      </c>
      <c r="D22" s="24">
        <v>15800</v>
      </c>
      <c r="E22" s="22">
        <v>139.59299999999999</v>
      </c>
      <c r="F22" s="23">
        <v>0.58502622373189395</v>
      </c>
      <c r="G22" s="22"/>
    </row>
    <row r="23" spans="1:7" x14ac:dyDescent="0.2">
      <c r="A23" s="21" t="s">
        <v>125</v>
      </c>
      <c r="B23" s="21" t="s">
        <v>124</v>
      </c>
      <c r="C23" s="21" t="s">
        <v>126</v>
      </c>
      <c r="D23" s="24">
        <v>129042</v>
      </c>
      <c r="E23" s="22">
        <v>135.23601600000001</v>
      </c>
      <c r="F23" s="23">
        <v>0.56676635470994996</v>
      </c>
      <c r="G23" s="22"/>
    </row>
    <row r="24" spans="1:7" x14ac:dyDescent="0.2">
      <c r="A24" s="21" t="s">
        <v>135</v>
      </c>
      <c r="B24" s="21" t="s">
        <v>134</v>
      </c>
      <c r="C24" s="21" t="s">
        <v>136</v>
      </c>
      <c r="D24" s="24">
        <v>13200</v>
      </c>
      <c r="E24" s="22">
        <v>121.03740000000001</v>
      </c>
      <c r="F24" s="23">
        <v>0.50726077276315296</v>
      </c>
      <c r="G24" s="22"/>
    </row>
    <row r="25" spans="1:7" x14ac:dyDescent="0.2">
      <c r="A25" s="21" t="s">
        <v>131</v>
      </c>
      <c r="B25" s="21" t="s">
        <v>130</v>
      </c>
      <c r="C25" s="21" t="s">
        <v>99</v>
      </c>
      <c r="D25" s="24">
        <v>45100</v>
      </c>
      <c r="E25" s="22">
        <v>117.66589999999999</v>
      </c>
      <c r="F25" s="23">
        <v>0.49313101043042801</v>
      </c>
      <c r="G25" s="22"/>
    </row>
    <row r="26" spans="1:7" x14ac:dyDescent="0.2">
      <c r="A26" s="21" t="s">
        <v>117</v>
      </c>
      <c r="B26" s="21" t="s">
        <v>116</v>
      </c>
      <c r="C26" s="21" t="s">
        <v>118</v>
      </c>
      <c r="D26" s="24">
        <v>20800</v>
      </c>
      <c r="E26" s="22">
        <v>109.4704</v>
      </c>
      <c r="F26" s="23">
        <v>0.45878414191556799</v>
      </c>
      <c r="G26" s="22"/>
    </row>
    <row r="27" spans="1:7" x14ac:dyDescent="0.2">
      <c r="A27" s="21" t="s">
        <v>138</v>
      </c>
      <c r="B27" s="21" t="s">
        <v>137</v>
      </c>
      <c r="C27" s="21" t="s">
        <v>139</v>
      </c>
      <c r="D27" s="24">
        <v>1300</v>
      </c>
      <c r="E27" s="22">
        <v>102.31065</v>
      </c>
      <c r="F27" s="23">
        <v>0.428778042001071</v>
      </c>
      <c r="G27" s="22"/>
    </row>
    <row r="28" spans="1:7" x14ac:dyDescent="0.2">
      <c r="A28" s="21" t="s">
        <v>154</v>
      </c>
      <c r="B28" s="21" t="s">
        <v>153</v>
      </c>
      <c r="C28" s="21" t="s">
        <v>155</v>
      </c>
      <c r="D28" s="24">
        <v>4500</v>
      </c>
      <c r="E28" s="22">
        <v>97.933499999999995</v>
      </c>
      <c r="F28" s="23">
        <v>0.41043365843450202</v>
      </c>
      <c r="G28" s="22"/>
    </row>
    <row r="29" spans="1:7" x14ac:dyDescent="0.2">
      <c r="A29" s="21" t="s">
        <v>148</v>
      </c>
      <c r="B29" s="21" t="s">
        <v>147</v>
      </c>
      <c r="C29" s="21" t="s">
        <v>149</v>
      </c>
      <c r="D29" s="24">
        <v>140600</v>
      </c>
      <c r="E29" s="22">
        <v>97.084299999999999</v>
      </c>
      <c r="F29" s="23">
        <v>0.40687471014058202</v>
      </c>
      <c r="G29" s="22"/>
    </row>
    <row r="30" spans="1:7" x14ac:dyDescent="0.2">
      <c r="A30" s="21" t="s">
        <v>145</v>
      </c>
      <c r="B30" s="21" t="s">
        <v>144</v>
      </c>
      <c r="C30" s="21" t="s">
        <v>146</v>
      </c>
      <c r="D30" s="24">
        <v>33900</v>
      </c>
      <c r="E30" s="22">
        <v>93.157200000000003</v>
      </c>
      <c r="F30" s="23">
        <v>0.39041646020528797</v>
      </c>
      <c r="G30" s="22"/>
    </row>
    <row r="31" spans="1:7" x14ac:dyDescent="0.2">
      <c r="A31" s="21" t="s">
        <v>151</v>
      </c>
      <c r="B31" s="21" t="s">
        <v>150</v>
      </c>
      <c r="C31" s="21" t="s">
        <v>152</v>
      </c>
      <c r="D31" s="24">
        <v>19400</v>
      </c>
      <c r="E31" s="22">
        <v>90.403999999999996</v>
      </c>
      <c r="F31" s="23">
        <v>0.37887795756419101</v>
      </c>
      <c r="G31" s="22"/>
    </row>
    <row r="32" spans="1:7" x14ac:dyDescent="0.2">
      <c r="A32" s="21" t="s">
        <v>133</v>
      </c>
      <c r="B32" s="21" t="s">
        <v>132</v>
      </c>
      <c r="C32" s="21" t="s">
        <v>88</v>
      </c>
      <c r="D32" s="24">
        <v>7900</v>
      </c>
      <c r="E32" s="22">
        <v>88.128450000000001</v>
      </c>
      <c r="F32" s="23">
        <v>0.36934125856486399</v>
      </c>
      <c r="G32" s="22"/>
    </row>
    <row r="33" spans="1:7" x14ac:dyDescent="0.2">
      <c r="A33" s="21" t="s">
        <v>143</v>
      </c>
      <c r="B33" s="21" t="s">
        <v>142</v>
      </c>
      <c r="C33" s="21" t="s">
        <v>118</v>
      </c>
      <c r="D33" s="24">
        <v>900</v>
      </c>
      <c r="E33" s="22">
        <v>84.309299999999993</v>
      </c>
      <c r="F33" s="23">
        <v>0.35333542086264602</v>
      </c>
      <c r="G33" s="22"/>
    </row>
    <row r="34" spans="1:7" x14ac:dyDescent="0.2">
      <c r="A34" s="21" t="s">
        <v>141</v>
      </c>
      <c r="B34" s="21" t="s">
        <v>140</v>
      </c>
      <c r="C34" s="21" t="s">
        <v>109</v>
      </c>
      <c r="D34" s="24">
        <v>15500</v>
      </c>
      <c r="E34" s="22">
        <v>74.911500000000004</v>
      </c>
      <c r="F34" s="23">
        <v>0.31394978228916798</v>
      </c>
      <c r="G34" s="22"/>
    </row>
    <row r="35" spans="1:7" x14ac:dyDescent="0.2">
      <c r="A35" s="21" t="s">
        <v>160</v>
      </c>
      <c r="B35" s="21" t="s">
        <v>159</v>
      </c>
      <c r="C35" s="21" t="s">
        <v>139</v>
      </c>
      <c r="D35" s="24">
        <v>21500</v>
      </c>
      <c r="E35" s="22">
        <v>72.809749999999994</v>
      </c>
      <c r="F35" s="23">
        <v>0.305141469080565</v>
      </c>
      <c r="G35" s="22"/>
    </row>
    <row r="36" spans="1:7" x14ac:dyDescent="0.2">
      <c r="A36" s="21" t="s">
        <v>157</v>
      </c>
      <c r="B36" s="21" t="s">
        <v>156</v>
      </c>
      <c r="C36" s="21" t="s">
        <v>158</v>
      </c>
      <c r="D36" s="24">
        <v>2300</v>
      </c>
      <c r="E36" s="22">
        <v>71.692149999999998</v>
      </c>
      <c r="F36" s="23">
        <v>0.30045767184400701</v>
      </c>
      <c r="G36" s="22"/>
    </row>
    <row r="37" spans="1:7" x14ac:dyDescent="0.2">
      <c r="A37" s="21" t="s">
        <v>162</v>
      </c>
      <c r="B37" s="21" t="s">
        <v>161</v>
      </c>
      <c r="C37" s="21" t="s">
        <v>106</v>
      </c>
      <c r="D37" s="24">
        <v>3800</v>
      </c>
      <c r="E37" s="22">
        <v>69.760400000000004</v>
      </c>
      <c r="F37" s="23">
        <v>0.29236181884497398</v>
      </c>
      <c r="G37" s="22"/>
    </row>
    <row r="38" spans="1:7" x14ac:dyDescent="0.2">
      <c r="A38" s="21" t="s">
        <v>164</v>
      </c>
      <c r="B38" s="21" t="s">
        <v>163</v>
      </c>
      <c r="C38" s="21" t="s">
        <v>165</v>
      </c>
      <c r="D38" s="24">
        <v>33200</v>
      </c>
      <c r="E38" s="22">
        <v>69.471000000000004</v>
      </c>
      <c r="F38" s="23">
        <v>0.29114896011174202</v>
      </c>
      <c r="G38" s="22"/>
    </row>
    <row r="39" spans="1:7" x14ac:dyDescent="0.2">
      <c r="A39" s="21" t="s">
        <v>167</v>
      </c>
      <c r="B39" s="21" t="s">
        <v>166</v>
      </c>
      <c r="C39" s="21" t="s">
        <v>168</v>
      </c>
      <c r="D39" s="24">
        <v>11100</v>
      </c>
      <c r="E39" s="22">
        <v>67.260450000000006</v>
      </c>
      <c r="F39" s="23">
        <v>0.28188467236901499</v>
      </c>
      <c r="G39" s="22"/>
    </row>
    <row r="40" spans="1:7" x14ac:dyDescent="0.2">
      <c r="A40" s="21" t="s">
        <v>170</v>
      </c>
      <c r="B40" s="21" t="s">
        <v>169</v>
      </c>
      <c r="C40" s="21" t="s">
        <v>109</v>
      </c>
      <c r="D40" s="24">
        <v>8100</v>
      </c>
      <c r="E40" s="22">
        <v>62.45505</v>
      </c>
      <c r="F40" s="23">
        <v>0.26174551771569199</v>
      </c>
      <c r="G40" s="22"/>
    </row>
    <row r="41" spans="1:7" x14ac:dyDescent="0.2">
      <c r="A41" s="21" t="s">
        <v>174</v>
      </c>
      <c r="B41" s="21" t="s">
        <v>173</v>
      </c>
      <c r="C41" s="21" t="s">
        <v>139</v>
      </c>
      <c r="D41" s="24">
        <v>2809</v>
      </c>
      <c r="E41" s="22">
        <v>59.830295499999998</v>
      </c>
      <c r="F41" s="23">
        <v>0.25074532276782002</v>
      </c>
      <c r="G41" s="22"/>
    </row>
    <row r="42" spans="1:7" x14ac:dyDescent="0.2">
      <c r="A42" s="21" t="s">
        <v>176</v>
      </c>
      <c r="B42" s="21" t="s">
        <v>175</v>
      </c>
      <c r="C42" s="21" t="s">
        <v>106</v>
      </c>
      <c r="D42" s="24">
        <v>6200</v>
      </c>
      <c r="E42" s="22">
        <v>59.089100000000002</v>
      </c>
      <c r="F42" s="23">
        <v>0.247639015113338</v>
      </c>
      <c r="G42" s="22"/>
    </row>
    <row r="43" spans="1:7" x14ac:dyDescent="0.2">
      <c r="A43" s="21" t="s">
        <v>178</v>
      </c>
      <c r="B43" s="21" t="s">
        <v>177</v>
      </c>
      <c r="C43" s="21" t="s">
        <v>179</v>
      </c>
      <c r="D43" s="24">
        <v>4500</v>
      </c>
      <c r="E43" s="22">
        <v>58.551749999999998</v>
      </c>
      <c r="F43" s="23">
        <v>0.24538701220973799</v>
      </c>
      <c r="G43" s="22"/>
    </row>
    <row r="44" spans="1:7" x14ac:dyDescent="0.2">
      <c r="A44" s="21" t="s">
        <v>181</v>
      </c>
      <c r="B44" s="21" t="s">
        <v>180</v>
      </c>
      <c r="C44" s="21" t="s">
        <v>182</v>
      </c>
      <c r="D44" s="24">
        <v>3900</v>
      </c>
      <c r="E44" s="22">
        <v>56.754750000000001</v>
      </c>
      <c r="F44" s="23">
        <v>0.23785588870034799</v>
      </c>
      <c r="G44" s="22"/>
    </row>
    <row r="45" spans="1:7" x14ac:dyDescent="0.2">
      <c r="A45" s="21" t="s">
        <v>184</v>
      </c>
      <c r="B45" s="21" t="s">
        <v>183</v>
      </c>
      <c r="C45" s="21" t="s">
        <v>185</v>
      </c>
      <c r="D45" s="24">
        <v>2500</v>
      </c>
      <c r="E45" s="22">
        <v>55.537500000000001</v>
      </c>
      <c r="F45" s="23">
        <v>0.232754464052711</v>
      </c>
      <c r="G45" s="22"/>
    </row>
    <row r="46" spans="1:7" x14ac:dyDescent="0.2">
      <c r="A46" s="21" t="s">
        <v>187</v>
      </c>
      <c r="B46" s="21" t="s">
        <v>186</v>
      </c>
      <c r="C46" s="21" t="s">
        <v>146</v>
      </c>
      <c r="D46" s="24">
        <v>6600</v>
      </c>
      <c r="E46" s="22">
        <v>54.209099999999999</v>
      </c>
      <c r="F46" s="23">
        <v>0.22718721615628701</v>
      </c>
      <c r="G46" s="22"/>
    </row>
    <row r="47" spans="1:7" x14ac:dyDescent="0.2">
      <c r="A47" s="21" t="s">
        <v>172</v>
      </c>
      <c r="B47" s="21" t="s">
        <v>171</v>
      </c>
      <c r="C47" s="21" t="s">
        <v>139</v>
      </c>
      <c r="D47" s="24">
        <v>2500</v>
      </c>
      <c r="E47" s="22">
        <v>44.43</v>
      </c>
      <c r="F47" s="23">
        <v>0.18620357124216899</v>
      </c>
      <c r="G47" s="22"/>
    </row>
    <row r="48" spans="1:7" x14ac:dyDescent="0.2">
      <c r="A48" s="21" t="s">
        <v>191</v>
      </c>
      <c r="B48" s="21" t="s">
        <v>190</v>
      </c>
      <c r="C48" s="21" t="s">
        <v>118</v>
      </c>
      <c r="D48" s="24">
        <v>1000</v>
      </c>
      <c r="E48" s="22">
        <v>36.719499999999996</v>
      </c>
      <c r="F48" s="23">
        <v>0.15388930979578699</v>
      </c>
      <c r="G48" s="22"/>
    </row>
    <row r="49" spans="1:9" x14ac:dyDescent="0.2">
      <c r="A49" s="21" t="s">
        <v>189</v>
      </c>
      <c r="B49" s="21" t="s">
        <v>188</v>
      </c>
      <c r="C49" s="21" t="s">
        <v>106</v>
      </c>
      <c r="D49" s="24">
        <v>2444</v>
      </c>
      <c r="E49" s="22">
        <v>33.238399999999999</v>
      </c>
      <c r="F49" s="23">
        <v>0.13930022017501001</v>
      </c>
      <c r="G49" s="22"/>
    </row>
    <row r="50" spans="1:9" x14ac:dyDescent="0.2">
      <c r="A50" s="21" t="s">
        <v>193</v>
      </c>
      <c r="B50" s="21" t="s">
        <v>192</v>
      </c>
      <c r="C50" s="21" t="s">
        <v>194</v>
      </c>
      <c r="D50" s="24">
        <v>2500</v>
      </c>
      <c r="E50" s="22">
        <v>23.978750000000002</v>
      </c>
      <c r="F50" s="23">
        <v>0.100493560295367</v>
      </c>
      <c r="G50" s="22"/>
    </row>
    <row r="51" spans="1:9" x14ac:dyDescent="0.2">
      <c r="A51" s="20" t="s">
        <v>26</v>
      </c>
      <c r="B51" s="20"/>
      <c r="C51" s="20"/>
      <c r="D51" s="20"/>
      <c r="E51" s="25">
        <f>SUM(E7:E50)</f>
        <v>5870.776511500002</v>
      </c>
      <c r="F51" s="26">
        <f>SUM(F7:F50)</f>
        <v>24.604086257167243</v>
      </c>
      <c r="G51" s="25"/>
      <c r="H51" s="14"/>
      <c r="I51" s="14"/>
    </row>
    <row r="52" spans="1:9" x14ac:dyDescent="0.2">
      <c r="A52" s="21"/>
      <c r="B52" s="21"/>
      <c r="C52" s="21"/>
      <c r="D52" s="21"/>
      <c r="E52" s="22"/>
      <c r="F52" s="23"/>
      <c r="G52" s="22"/>
    </row>
    <row r="53" spans="1:9" x14ac:dyDescent="0.2">
      <c r="A53" s="20" t="s">
        <v>203</v>
      </c>
      <c r="B53" s="21"/>
      <c r="C53" s="21"/>
      <c r="D53" s="21"/>
      <c r="E53" s="22"/>
      <c r="F53" s="23"/>
      <c r="G53" s="22"/>
    </row>
    <row r="54" spans="1:9" x14ac:dyDescent="0.2">
      <c r="A54" s="21" t="s">
        <v>205</v>
      </c>
      <c r="B54" s="21" t="s">
        <v>204</v>
      </c>
      <c r="C54" s="21" t="s">
        <v>194</v>
      </c>
      <c r="D54" s="24">
        <v>1200</v>
      </c>
      <c r="E54" s="22">
        <v>61.9997355</v>
      </c>
      <c r="F54" s="23">
        <v>0.25983732086810402</v>
      </c>
      <c r="G54" s="22"/>
    </row>
    <row r="55" spans="1:9" x14ac:dyDescent="0.2">
      <c r="A55" s="20" t="s">
        <v>26</v>
      </c>
      <c r="B55" s="20"/>
      <c r="C55" s="20"/>
      <c r="D55" s="20"/>
      <c r="E55" s="25">
        <f>SUM(E53:E54)</f>
        <v>61.9997355</v>
      </c>
      <c r="F55" s="26">
        <f>SUM(F53:F54)</f>
        <v>0.25983732086810402</v>
      </c>
      <c r="G55" s="25"/>
      <c r="H55" s="14"/>
      <c r="I55" s="14"/>
    </row>
    <row r="56" spans="1:9" x14ac:dyDescent="0.2">
      <c r="A56" s="21"/>
      <c r="B56" s="21"/>
      <c r="C56" s="21"/>
      <c r="D56" s="21"/>
      <c r="E56" s="22"/>
      <c r="F56" s="23"/>
      <c r="G56" s="22"/>
    </row>
    <row r="57" spans="1:9" x14ac:dyDescent="0.2">
      <c r="A57" s="20" t="s">
        <v>24</v>
      </c>
      <c r="B57" s="21"/>
      <c r="C57" s="21"/>
      <c r="D57" s="21"/>
      <c r="E57" s="22"/>
      <c r="F57" s="23"/>
      <c r="G57" s="22"/>
    </row>
    <row r="58" spans="1:9" x14ac:dyDescent="0.2">
      <c r="A58" s="20" t="s">
        <v>25</v>
      </c>
      <c r="B58" s="21"/>
      <c r="C58" s="21"/>
      <c r="D58" s="21"/>
      <c r="E58" s="22"/>
      <c r="F58" s="23"/>
      <c r="G58" s="22"/>
    </row>
    <row r="59" spans="1:9" x14ac:dyDescent="0.2">
      <c r="A59" s="21" t="s">
        <v>1070</v>
      </c>
      <c r="B59" s="21" t="s">
        <v>1071</v>
      </c>
      <c r="C59" s="21" t="s">
        <v>1072</v>
      </c>
      <c r="D59" s="24">
        <v>100</v>
      </c>
      <c r="E59" s="22">
        <v>1050.4743836</v>
      </c>
      <c r="F59" s="23">
        <v>4.4024776440408697</v>
      </c>
      <c r="G59" s="22">
        <v>8.2828999999999997</v>
      </c>
    </row>
    <row r="60" spans="1:9" x14ac:dyDescent="0.2">
      <c r="A60" s="21" t="s">
        <v>1073</v>
      </c>
      <c r="B60" s="21" t="s">
        <v>1074</v>
      </c>
      <c r="C60" s="21" t="s">
        <v>75</v>
      </c>
      <c r="D60" s="24">
        <v>1000</v>
      </c>
      <c r="E60" s="22">
        <v>1024.0322192000001</v>
      </c>
      <c r="F60" s="23">
        <v>4.2916600558650302</v>
      </c>
      <c r="G60" s="22">
        <v>8.3150499999999994</v>
      </c>
    </row>
    <row r="61" spans="1:9" x14ac:dyDescent="0.2">
      <c r="A61" s="21" t="s">
        <v>1012</v>
      </c>
      <c r="B61" s="21" t="s">
        <v>1013</v>
      </c>
      <c r="C61" s="21" t="s">
        <v>75</v>
      </c>
      <c r="D61" s="24">
        <v>50</v>
      </c>
      <c r="E61" s="22">
        <v>517.79439620000005</v>
      </c>
      <c r="F61" s="23">
        <v>2.17004649429715</v>
      </c>
      <c r="G61" s="22">
        <v>7.75</v>
      </c>
    </row>
    <row r="62" spans="1:9" x14ac:dyDescent="0.2">
      <c r="A62" s="21" t="s">
        <v>1075</v>
      </c>
      <c r="B62" s="21" t="s">
        <v>1076</v>
      </c>
      <c r="C62" s="21" t="s">
        <v>1077</v>
      </c>
      <c r="D62" s="24">
        <v>500</v>
      </c>
      <c r="E62" s="22">
        <v>511.12493439999997</v>
      </c>
      <c r="F62" s="23">
        <v>2.1420951639927801</v>
      </c>
      <c r="G62" s="22">
        <v>8.1950000000000003</v>
      </c>
    </row>
    <row r="63" spans="1:9" x14ac:dyDescent="0.2">
      <c r="A63" s="20" t="s">
        <v>26</v>
      </c>
      <c r="B63" s="20"/>
      <c r="C63" s="20"/>
      <c r="D63" s="20"/>
      <c r="E63" s="25">
        <f>SUM(E58:E62)</f>
        <v>3103.4259333999998</v>
      </c>
      <c r="F63" s="26">
        <f>SUM(F58:F62)</f>
        <v>13.00627935819583</v>
      </c>
      <c r="G63" s="25"/>
      <c r="H63" s="14"/>
      <c r="I63" s="14"/>
    </row>
    <row r="64" spans="1:9" x14ac:dyDescent="0.2">
      <c r="A64" s="21"/>
      <c r="B64" s="21"/>
      <c r="C64" s="21"/>
      <c r="D64" s="21"/>
      <c r="E64" s="22"/>
      <c r="F64" s="23"/>
      <c r="G64" s="22"/>
    </row>
    <row r="65" spans="1:9" x14ac:dyDescent="0.2">
      <c r="A65" s="20" t="s">
        <v>44</v>
      </c>
      <c r="B65" s="21"/>
      <c r="C65" s="21"/>
      <c r="D65" s="21"/>
      <c r="E65" s="22"/>
      <c r="F65" s="23"/>
      <c r="G65" s="22"/>
    </row>
    <row r="66" spans="1:9" x14ac:dyDescent="0.2">
      <c r="A66" s="20" t="s">
        <v>45</v>
      </c>
      <c r="B66" s="21"/>
      <c r="C66" s="21"/>
      <c r="D66" s="21"/>
      <c r="E66" s="22"/>
      <c r="F66" s="23"/>
      <c r="G66" s="22"/>
    </row>
    <row r="67" spans="1:9" x14ac:dyDescent="0.2">
      <c r="A67" s="21" t="s">
        <v>1065</v>
      </c>
      <c r="B67" s="21" t="s">
        <v>1066</v>
      </c>
      <c r="C67" s="21" t="s">
        <v>50</v>
      </c>
      <c r="D67" s="24">
        <v>200</v>
      </c>
      <c r="E67" s="22">
        <v>983.15200000000004</v>
      </c>
      <c r="F67" s="23">
        <v>4.1203334115210604</v>
      </c>
      <c r="G67" s="22">
        <v>6.9499000000000004</v>
      </c>
    </row>
    <row r="68" spans="1:9" x14ac:dyDescent="0.2">
      <c r="A68" s="21" t="s">
        <v>922</v>
      </c>
      <c r="B68" s="21" t="s">
        <v>923</v>
      </c>
      <c r="C68" s="21" t="s">
        <v>53</v>
      </c>
      <c r="D68" s="24">
        <v>200</v>
      </c>
      <c r="E68" s="22">
        <v>945.69500000000005</v>
      </c>
      <c r="F68" s="23">
        <v>3.9633532816984598</v>
      </c>
      <c r="G68" s="22">
        <v>7.3029999999999999</v>
      </c>
    </row>
    <row r="69" spans="1:9" x14ac:dyDescent="0.2">
      <c r="A69" s="20" t="s">
        <v>26</v>
      </c>
      <c r="B69" s="20"/>
      <c r="C69" s="20"/>
      <c r="D69" s="20"/>
      <c r="E69" s="25">
        <f>SUM(E66:E68)</f>
        <v>1928.8470000000002</v>
      </c>
      <c r="F69" s="26">
        <f>SUM(F66:F68)</f>
        <v>8.0836866932195193</v>
      </c>
      <c r="G69" s="25"/>
      <c r="H69" s="14"/>
      <c r="I69" s="14"/>
    </row>
    <row r="70" spans="1:9" x14ac:dyDescent="0.2">
      <c r="A70" s="21"/>
      <c r="B70" s="21"/>
      <c r="C70" s="21"/>
      <c r="D70" s="21"/>
      <c r="E70" s="22"/>
      <c r="F70" s="23"/>
      <c r="G70" s="22"/>
    </row>
    <row r="71" spans="1:9" x14ac:dyDescent="0.2">
      <c r="A71" s="20" t="s">
        <v>54</v>
      </c>
      <c r="B71" s="21"/>
      <c r="C71" s="21"/>
      <c r="D71" s="21"/>
      <c r="E71" s="22"/>
      <c r="F71" s="23"/>
      <c r="G71" s="22"/>
    </row>
    <row r="72" spans="1:9" x14ac:dyDescent="0.2">
      <c r="A72" s="21" t="s">
        <v>56</v>
      </c>
      <c r="B72" s="21" t="s">
        <v>55</v>
      </c>
      <c r="C72" s="21" t="s">
        <v>50</v>
      </c>
      <c r="D72" s="24">
        <v>200</v>
      </c>
      <c r="E72" s="22">
        <v>978.09400000000005</v>
      </c>
      <c r="F72" s="23">
        <v>4.09913562481516</v>
      </c>
      <c r="G72" s="22">
        <v>8.2573000000000008</v>
      </c>
    </row>
    <row r="73" spans="1:9" x14ac:dyDescent="0.2">
      <c r="A73" s="20" t="s">
        <v>26</v>
      </c>
      <c r="B73" s="20"/>
      <c r="C73" s="20"/>
      <c r="D73" s="20"/>
      <c r="E73" s="25">
        <f>SUM(E71:E72)</f>
        <v>978.09400000000005</v>
      </c>
      <c r="F73" s="26">
        <f>SUM(F71:F72)</f>
        <v>4.09913562481516</v>
      </c>
      <c r="G73" s="25"/>
      <c r="H73" s="14"/>
      <c r="I73" s="14"/>
    </row>
    <row r="74" spans="1:9" x14ac:dyDescent="0.2">
      <c r="A74" s="21"/>
      <c r="B74" s="21"/>
      <c r="C74" s="21"/>
      <c r="D74" s="21"/>
      <c r="E74" s="22"/>
      <c r="F74" s="23"/>
      <c r="G74" s="22"/>
    </row>
    <row r="75" spans="1:9" x14ac:dyDescent="0.2">
      <c r="A75" s="20" t="s">
        <v>61</v>
      </c>
      <c r="B75" s="21"/>
      <c r="C75" s="21"/>
      <c r="D75" s="21"/>
      <c r="E75" s="22"/>
      <c r="F75" s="23"/>
      <c r="G75" s="22"/>
    </row>
    <row r="76" spans="1:9" x14ac:dyDescent="0.2">
      <c r="A76" s="21" t="s">
        <v>198</v>
      </c>
      <c r="B76" s="21" t="s">
        <v>197</v>
      </c>
      <c r="C76" s="21" t="s">
        <v>64</v>
      </c>
      <c r="D76" s="24">
        <v>3500000</v>
      </c>
      <c r="E76" s="22">
        <v>3378.0187778</v>
      </c>
      <c r="F76" s="23">
        <v>14.157082155063399</v>
      </c>
      <c r="G76" s="22">
        <v>6.9822377444499999</v>
      </c>
    </row>
    <row r="77" spans="1:9" x14ac:dyDescent="0.2">
      <c r="A77" s="21" t="s">
        <v>63</v>
      </c>
      <c r="B77" s="21" t="s">
        <v>62</v>
      </c>
      <c r="C77" s="21" t="s">
        <v>64</v>
      </c>
      <c r="D77" s="24">
        <v>3000000</v>
      </c>
      <c r="E77" s="22">
        <v>2905.0983332999999</v>
      </c>
      <c r="F77" s="23">
        <v>12.175099808015601</v>
      </c>
      <c r="G77" s="22">
        <v>6.9823411778000102</v>
      </c>
    </row>
    <row r="78" spans="1:9" x14ac:dyDescent="0.2">
      <c r="A78" s="21" t="s">
        <v>66</v>
      </c>
      <c r="B78" s="21" t="s">
        <v>65</v>
      </c>
      <c r="C78" s="21" t="s">
        <v>64</v>
      </c>
      <c r="D78" s="24">
        <v>900000</v>
      </c>
      <c r="E78" s="22">
        <v>878.06164999999999</v>
      </c>
      <c r="F78" s="23">
        <v>3.6799058069050501</v>
      </c>
      <c r="G78" s="22">
        <v>6.9980818855125104</v>
      </c>
    </row>
    <row r="79" spans="1:9" x14ac:dyDescent="0.2">
      <c r="A79" s="21" t="s">
        <v>200</v>
      </c>
      <c r="B79" s="21" t="s">
        <v>199</v>
      </c>
      <c r="C79" s="21" t="s">
        <v>64</v>
      </c>
      <c r="D79" s="24">
        <v>800000</v>
      </c>
      <c r="E79" s="22">
        <v>796.77919999999995</v>
      </c>
      <c r="F79" s="23">
        <v>3.3392557400737801</v>
      </c>
      <c r="G79" s="22">
        <v>6.9397950728000097</v>
      </c>
    </row>
    <row r="80" spans="1:9" x14ac:dyDescent="0.2">
      <c r="A80" s="21" t="s">
        <v>68</v>
      </c>
      <c r="B80" s="21" t="s">
        <v>67</v>
      </c>
      <c r="C80" s="21" t="s">
        <v>64</v>
      </c>
      <c r="D80" s="24">
        <v>600000</v>
      </c>
      <c r="E80" s="22">
        <v>596.26199999999994</v>
      </c>
      <c r="F80" s="23">
        <v>2.4988997028133699</v>
      </c>
      <c r="G80" s="22">
        <v>6.9512067842000098</v>
      </c>
    </row>
    <row r="81" spans="1:9" x14ac:dyDescent="0.2">
      <c r="A81" s="21" t="s">
        <v>202</v>
      </c>
      <c r="B81" s="21" t="s">
        <v>201</v>
      </c>
      <c r="C81" s="21" t="s">
        <v>64</v>
      </c>
      <c r="D81" s="24">
        <v>200000</v>
      </c>
      <c r="E81" s="22">
        <v>205.50700000000001</v>
      </c>
      <c r="F81" s="23">
        <v>0.86126800169399897</v>
      </c>
      <c r="G81" s="22">
        <v>7.0194090500500002</v>
      </c>
    </row>
    <row r="82" spans="1:9" x14ac:dyDescent="0.2">
      <c r="A82" s="20" t="s">
        <v>26</v>
      </c>
      <c r="B82" s="20"/>
      <c r="C82" s="20"/>
      <c r="D82" s="20"/>
      <c r="E82" s="25">
        <f>SUM(E76:E81)</f>
        <v>8759.7269610999992</v>
      </c>
      <c r="F82" s="26">
        <f>SUM(F76:F81)</f>
        <v>36.711511214565199</v>
      </c>
      <c r="G82" s="25"/>
      <c r="H82" s="14"/>
      <c r="I82" s="14"/>
    </row>
    <row r="83" spans="1:9" x14ac:dyDescent="0.2">
      <c r="A83" s="21"/>
      <c r="B83" s="21"/>
      <c r="C83" s="21"/>
      <c r="D83" s="21"/>
      <c r="E83" s="22"/>
      <c r="F83" s="23"/>
      <c r="G83" s="22"/>
    </row>
    <row r="84" spans="1:9" x14ac:dyDescent="0.2">
      <c r="A84" s="20" t="s">
        <v>29</v>
      </c>
      <c r="B84" s="20"/>
      <c r="C84" s="20"/>
      <c r="D84" s="20"/>
      <c r="E84" s="25">
        <f>E51+E55+E63+E69+E73+E82</f>
        <v>20702.870141500003</v>
      </c>
      <c r="F84" s="26">
        <f>F51+F55+F63+F69+F73+F82</f>
        <v>86.764536468831068</v>
      </c>
      <c r="G84" s="25"/>
      <c r="H84" s="14"/>
      <c r="I84" s="14"/>
    </row>
    <row r="85" spans="1:9" x14ac:dyDescent="0.2">
      <c r="A85" s="20"/>
      <c r="B85" s="20"/>
      <c r="C85" s="20"/>
      <c r="D85" s="20"/>
      <c r="E85" s="25"/>
      <c r="F85" s="26"/>
      <c r="G85" s="25"/>
      <c r="H85" s="14"/>
      <c r="I85" s="14"/>
    </row>
    <row r="86" spans="1:9" x14ac:dyDescent="0.2">
      <c r="A86" s="20" t="s">
        <v>31</v>
      </c>
      <c r="B86" s="20"/>
      <c r="C86" s="20"/>
      <c r="D86" s="20"/>
      <c r="E86" s="25">
        <f>E88-(E51+E55+E63+E69+E73+E82)</f>
        <v>3158.1115268999965</v>
      </c>
      <c r="F86" s="26">
        <f>F88-(F51+F55+F63+F69+F73+F82)</f>
        <v>13.235463531168932</v>
      </c>
      <c r="G86" s="25"/>
      <c r="H86" s="14"/>
      <c r="I86" s="14"/>
    </row>
    <row r="87" spans="1:9" x14ac:dyDescent="0.2">
      <c r="A87" s="20"/>
      <c r="B87" s="20"/>
      <c r="C87" s="20"/>
      <c r="D87" s="20"/>
      <c r="E87" s="25"/>
      <c r="F87" s="26"/>
      <c r="G87" s="25"/>
      <c r="H87" s="14"/>
      <c r="I87" s="14"/>
    </row>
    <row r="88" spans="1:9" x14ac:dyDescent="0.2">
      <c r="A88" s="27" t="s">
        <v>30</v>
      </c>
      <c r="B88" s="27"/>
      <c r="C88" s="27"/>
      <c r="D88" s="27"/>
      <c r="E88" s="28">
        <v>23860.9816684</v>
      </c>
      <c r="F88" s="29">
        <v>100</v>
      </c>
      <c r="G88" s="28"/>
      <c r="H88" s="14"/>
      <c r="I88" s="14"/>
    </row>
    <row r="90" spans="1:9" x14ac:dyDescent="0.2">
      <c r="A90" s="14" t="s">
        <v>57</v>
      </c>
    </row>
    <row r="91" spans="1:9" x14ac:dyDescent="0.2">
      <c r="A91" s="14" t="s">
        <v>33</v>
      </c>
    </row>
    <row r="93" spans="1:9" x14ac:dyDescent="0.2">
      <c r="A93" s="14" t="s">
        <v>34</v>
      </c>
    </row>
    <row r="94" spans="1:9" x14ac:dyDescent="0.2">
      <c r="A94" s="14" t="s">
        <v>35</v>
      </c>
    </row>
    <row r="95" spans="1:9" x14ac:dyDescent="0.2">
      <c r="A95" s="14" t="s">
        <v>36</v>
      </c>
      <c r="B95" s="14"/>
      <c r="C95" s="30" t="s">
        <v>38</v>
      </c>
      <c r="D95" s="14" t="s">
        <v>37</v>
      </c>
    </row>
    <row r="96" spans="1:9" x14ac:dyDescent="0.2">
      <c r="A96" s="7" t="s">
        <v>71</v>
      </c>
      <c r="C96" s="31">
        <v>71.105900000000005</v>
      </c>
      <c r="D96" s="31">
        <v>72.563100000000006</v>
      </c>
    </row>
    <row r="97" spans="1:5" x14ac:dyDescent="0.2">
      <c r="A97" s="7" t="s">
        <v>76</v>
      </c>
      <c r="C97" s="31">
        <v>12.8001</v>
      </c>
      <c r="D97" s="31">
        <v>12.540800000000001</v>
      </c>
    </row>
    <row r="98" spans="1:5" x14ac:dyDescent="0.2">
      <c r="A98" s="7" t="s">
        <v>77</v>
      </c>
      <c r="C98" s="31">
        <v>12.156700000000001</v>
      </c>
      <c r="D98" s="31">
        <v>11.870200000000001</v>
      </c>
    </row>
    <row r="99" spans="1:5" x14ac:dyDescent="0.2">
      <c r="A99" s="7" t="s">
        <v>72</v>
      </c>
      <c r="C99" s="31">
        <v>76.659700000000001</v>
      </c>
      <c r="D99" s="31">
        <v>78.5411</v>
      </c>
    </row>
    <row r="100" spans="1:5" x14ac:dyDescent="0.2">
      <c r="A100" s="7" t="s">
        <v>78</v>
      </c>
      <c r="C100" s="31">
        <v>14.226699999999999</v>
      </c>
      <c r="D100" s="31">
        <v>14.0511</v>
      </c>
    </row>
    <row r="101" spans="1:5" x14ac:dyDescent="0.2">
      <c r="A101" s="7" t="s">
        <v>79</v>
      </c>
      <c r="C101" s="31">
        <v>13.533899999999999</v>
      </c>
      <c r="D101" s="31">
        <v>13.3278</v>
      </c>
    </row>
    <row r="103" spans="1:5" x14ac:dyDescent="0.2">
      <c r="A103" s="14" t="s">
        <v>40</v>
      </c>
    </row>
    <row r="104" spans="1:5" x14ac:dyDescent="0.2">
      <c r="A104" s="81" t="s">
        <v>58</v>
      </c>
      <c r="B104" s="82"/>
      <c r="C104" s="34" t="s">
        <v>59</v>
      </c>
    </row>
    <row r="105" spans="1:5" x14ac:dyDescent="0.2">
      <c r="A105" s="77" t="s">
        <v>76</v>
      </c>
      <c r="B105" s="78"/>
      <c r="C105" s="35">
        <v>0.51</v>
      </c>
    </row>
    <row r="106" spans="1:5" x14ac:dyDescent="0.2">
      <c r="A106" s="77" t="s">
        <v>77</v>
      </c>
      <c r="B106" s="78"/>
      <c r="C106" s="35">
        <v>0.52</v>
      </c>
    </row>
    <row r="107" spans="1:5" x14ac:dyDescent="0.2">
      <c r="A107" s="77" t="s">
        <v>78</v>
      </c>
      <c r="B107" s="78"/>
      <c r="C107" s="35">
        <v>0.51</v>
      </c>
    </row>
    <row r="108" spans="1:5" x14ac:dyDescent="0.2">
      <c r="A108" s="77" t="s">
        <v>79</v>
      </c>
      <c r="B108" s="78"/>
      <c r="C108" s="35">
        <v>0.52</v>
      </c>
    </row>
    <row r="109" spans="1:5" x14ac:dyDescent="0.2">
      <c r="A109" s="7" t="s">
        <v>60</v>
      </c>
    </row>
    <row r="110" spans="1:5" x14ac:dyDescent="0.2">
      <c r="A110" s="7" t="s">
        <v>39</v>
      </c>
    </row>
    <row r="112" spans="1:5" x14ac:dyDescent="0.2">
      <c r="A112" s="14" t="s">
        <v>893</v>
      </c>
      <c r="D112" s="32">
        <v>1.7285241783159699</v>
      </c>
      <c r="E112" s="10" t="s">
        <v>42</v>
      </c>
    </row>
    <row r="114" spans="1:7" x14ac:dyDescent="0.2">
      <c r="A114" s="14" t="s">
        <v>814</v>
      </c>
      <c r="D114" s="30" t="s">
        <v>41</v>
      </c>
    </row>
    <row r="116" spans="1:7" ht="24" customHeight="1" x14ac:dyDescent="0.25">
      <c r="A116" s="83" t="s">
        <v>1078</v>
      </c>
      <c r="B116" s="84"/>
      <c r="C116" s="84"/>
      <c r="D116" s="84"/>
      <c r="E116" s="84"/>
      <c r="F116" s="84"/>
      <c r="G116" s="84"/>
    </row>
    <row r="118" spans="1:7" x14ac:dyDescent="0.2">
      <c r="A118" s="14" t="s">
        <v>1020</v>
      </c>
    </row>
    <row r="119" spans="1:7" x14ac:dyDescent="0.2">
      <c r="A119" s="51"/>
    </row>
    <row r="120" spans="1:7" x14ac:dyDescent="0.2">
      <c r="A120" s="51" t="s">
        <v>785</v>
      </c>
    </row>
    <row r="121" spans="1:7" x14ac:dyDescent="0.2">
      <c r="A121" s="52"/>
    </row>
    <row r="122" spans="1:7" x14ac:dyDescent="0.2">
      <c r="A122" s="53"/>
    </row>
    <row r="123" spans="1:7" x14ac:dyDescent="0.2">
      <c r="A123" s="53"/>
    </row>
    <row r="124" spans="1:7" x14ac:dyDescent="0.2">
      <c r="A124" s="53"/>
    </row>
    <row r="125" spans="1:7" x14ac:dyDescent="0.2">
      <c r="A125" s="53"/>
    </row>
    <row r="126" spans="1:7" x14ac:dyDescent="0.2">
      <c r="A126" s="53"/>
    </row>
    <row r="127" spans="1:7" x14ac:dyDescent="0.2">
      <c r="A127" s="53"/>
    </row>
    <row r="128" spans="1:7" x14ac:dyDescent="0.2">
      <c r="A128" s="53"/>
    </row>
    <row r="129" spans="1:1" x14ac:dyDescent="0.2">
      <c r="A129" s="53"/>
    </row>
    <row r="130" spans="1:1" x14ac:dyDescent="0.2">
      <c r="A130" s="53"/>
    </row>
    <row r="131" spans="1:1" x14ac:dyDescent="0.2">
      <c r="A131" s="53"/>
    </row>
    <row r="132" spans="1:1" x14ac:dyDescent="0.2">
      <c r="A132" s="53"/>
    </row>
    <row r="133" spans="1:1" x14ac:dyDescent="0.2">
      <c r="A133" s="51" t="s">
        <v>1079</v>
      </c>
    </row>
    <row r="134" spans="1:1" x14ac:dyDescent="0.2">
      <c r="A134" s="53"/>
    </row>
    <row r="135" spans="1:1" x14ac:dyDescent="0.2">
      <c r="A135" s="51" t="s">
        <v>786</v>
      </c>
    </row>
    <row r="136" spans="1:1" x14ac:dyDescent="0.2">
      <c r="A136" s="53"/>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3"/>
    </row>
    <row r="143" spans="1:1" x14ac:dyDescent="0.2">
      <c r="A143" s="53"/>
    </row>
    <row r="144" spans="1:1" x14ac:dyDescent="0.2">
      <c r="A144" s="53"/>
    </row>
    <row r="145" spans="1:1" x14ac:dyDescent="0.2">
      <c r="A145" s="53"/>
    </row>
    <row r="146" spans="1:1" x14ac:dyDescent="0.2">
      <c r="A146" s="53"/>
    </row>
    <row r="147" spans="1:1" x14ac:dyDescent="0.2">
      <c r="A147" s="53"/>
    </row>
    <row r="148" spans="1:1" x14ac:dyDescent="0.2">
      <c r="A148" s="53"/>
    </row>
    <row r="149" spans="1:1" x14ac:dyDescent="0.2">
      <c r="A149" s="52"/>
    </row>
  </sheetData>
  <mergeCells count="7">
    <mergeCell ref="A116:G116"/>
    <mergeCell ref="A1:G1"/>
    <mergeCell ref="A104:B104"/>
    <mergeCell ref="A105:B105"/>
    <mergeCell ref="A106:B106"/>
    <mergeCell ref="A107:B107"/>
    <mergeCell ref="A108:B108"/>
  </mergeCells>
  <conditionalFormatting sqref="F2:F3 F5:F115">
    <cfRule type="cellIs" dxfId="65" priority="2" stopIfTrue="1" operator="between">
      <formula>0.009</formula>
      <formula>-0.009</formula>
    </cfRule>
  </conditionalFormatting>
  <conditionalFormatting sqref="F117:F65536">
    <cfRule type="cellIs" dxfId="64" priority="1" stopIfTrue="1" operator="between">
      <formula>0.009</formula>
      <formula>-0.009</formula>
    </cfRule>
  </conditionalFormatting>
  <hyperlinks>
    <hyperlink ref="A119"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vt:i4>
      </vt:variant>
    </vt:vector>
  </HeadingPairs>
  <TitlesOfParts>
    <vt:vector size="40" baseType="lpstr">
      <vt:lpstr>FILF</vt:lpstr>
      <vt:lpstr>FIONF</vt:lpstr>
      <vt:lpstr>FIMMF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FF</vt:lpstr>
      <vt:lpstr>FIDA</vt:lpstr>
      <vt:lpstr>FILDF</vt:lpstr>
      <vt:lpstr>FISTIP</vt:lpstr>
      <vt:lpstr>FIUBF</vt:lpstr>
      <vt:lpstr>FIIOF</vt:lpstr>
      <vt:lpstr>FICRF</vt:lpstr>
      <vt:lpstr>FIDA!Print_Area</vt:lpstr>
      <vt:lpstr>FIIOF!Print_Area</vt:lpstr>
      <vt:lpstr>FILDF!Print_Area</vt:lpstr>
      <vt:lpstr>FIUBF!Print_Area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ISIN as on 31 MAY 2023</dc:title>
  <dc:creator/>
  <cp:keywords>Monthly ISIN, Monthly SEBI Portfolio, ISIN Report, SEBI Portfolio, ISIN Level Portfolio, Monthly portfolio, Debt portfolio, Equity portfolio, Fixed income portfolio, ISIN portfolio, portfolio disclosure</cp:keywords>
  <dc:description>PUBLIC</dc:description>
  <cp:lastModifiedBy/>
  <dcterms:created xsi:type="dcterms:W3CDTF">2006-09-16T00:00:00Z</dcterms:created>
  <dcterms:modified xsi:type="dcterms:W3CDTF">2023-06-08T09:10:10Z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2023-06-05T17:09:03Z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710cdd73-2979-437c-adfc-40c167296b91</vt:lpwstr>
  </property>
  <property fmtid="{D5CDD505-2E9C-101B-9397-08002B2CF9AE}" pid="10" name="MSIP_Label_3486a02c-2dfb-4efe-823f-aa2d1f0e6ab7_ContentBits">
    <vt:lpwstr>2</vt:lpwstr>
  </property>
  <property fmtid="{D5CDD505-2E9C-101B-9397-08002B2CF9AE}" pid="11" name="Classification">
    <vt:lpwstr>PUBLIC</vt:lpwstr>
  </property>
</Properties>
</file>