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DE982087-787C-44EA-8BE1-67AA76443DE5}" xr6:coauthVersionLast="47" xr6:coauthVersionMax="47" xr10:uidLastSave="{00000000-0000-0000-0000-000000000000}"/>
  <bookViews>
    <workbookView xWindow="-108" yWindow="-108" windowWidth="23256" windowHeight="12456" xr2:uid="{00000000-000D-0000-FFFF-FFFF00000000}"/>
  </bookViews>
  <sheets>
    <sheet name="FILF" sheetId="37" r:id="rId1"/>
    <sheet name="FIONF" sheetId="38" r:id="rId2"/>
    <sheet name="FIMMF" sheetId="39" r:id="rId3"/>
    <sheet name="FIFRF" sheetId="40" r:id="rId4"/>
    <sheet name="FICDF" sheetId="41" r:id="rId5"/>
    <sheet name="FBPF" sheetId="42" r:id="rId6"/>
    <sheet name="FIUSDF" sheetId="43" r:id="rId7"/>
    <sheet name="FIMLDF" sheetId="44" r:id="rId8"/>
    <sheet name="FILNGDF" sheetId="45" r:id="rId9"/>
    <sheet name="FIGSF" sheetId="46" r:id="rId10"/>
    <sheet name="FIPP" sheetId="47" r:id="rId11"/>
    <sheet name="FIDHY" sheetId="48" r:id="rId12"/>
    <sheet name="FIESF" sheetId="14" r:id="rId13"/>
    <sheet name="FIEHF" sheetId="15" r:id="rId14"/>
    <sheet name="FIBAF" sheetId="16" r:id="rId15"/>
    <sheet name="FIAF" sheetId="17" r:id="rId16"/>
    <sheet name="TIVF" sheetId="18" r:id="rId17"/>
    <sheet name="TIEIF" sheetId="19" r:id="rId18"/>
    <sheet name="FITF" sheetId="20" r:id="rId19"/>
    <sheet name="FISCF" sheetId="21" r:id="rId20"/>
    <sheet name="FIPF" sheetId="22" r:id="rId21"/>
    <sheet name="FIOF" sheetId="23" r:id="rId22"/>
    <sheet name="FIMCF" sheetId="24" r:id="rId23"/>
    <sheet name="FIFEF" sheetId="25" r:id="rId24"/>
    <sheet name="FIEF" sheetId="26" r:id="rId25"/>
    <sheet name="FIEAF" sheetId="27" r:id="rId26"/>
    <sheet name="FIBF" sheetId="28" r:id="rId27"/>
    <sheet name="FBIF" sheetId="29" r:id="rId28"/>
    <sheet name="FAEF" sheetId="30" r:id="rId29"/>
    <sheet name="FIIF-NSE" sheetId="31" r:id="rId30"/>
    <sheet name="FITX" sheetId="32" r:id="rId31"/>
    <sheet name="FIUS" sheetId="33" r:id="rId32"/>
    <sheet name="FEGF" sheetId="34" r:id="rId33"/>
    <sheet name="FIMAS" sheetId="35" r:id="rId34"/>
    <sheet name="FF" sheetId="36" r:id="rId35"/>
    <sheet name="FIDA" sheetId="49" r:id="rId36"/>
    <sheet name="FISTIP" sheetId="50" r:id="rId37"/>
    <sheet name="FICRF" sheetId="51"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51" l="1"/>
  <c r="F9" i="51" s="1"/>
  <c r="E7" i="51"/>
  <c r="E9" i="51" s="1"/>
  <c r="F90" i="50"/>
  <c r="F92" i="50" s="1"/>
  <c r="E90" i="50"/>
  <c r="E92" i="50" s="1"/>
  <c r="F80" i="48"/>
  <c r="E80" i="48"/>
  <c r="F76" i="48"/>
  <c r="E76" i="48"/>
  <c r="F72" i="48"/>
  <c r="E72" i="48"/>
  <c r="F57" i="48"/>
  <c r="F82" i="48" s="1"/>
  <c r="E57" i="48"/>
  <c r="F78" i="47"/>
  <c r="E78" i="47"/>
  <c r="F73" i="47"/>
  <c r="F82" i="47" s="1"/>
  <c r="E73" i="47"/>
  <c r="F57" i="47"/>
  <c r="F80" i="47" s="1"/>
  <c r="E57" i="47"/>
  <c r="F19" i="46"/>
  <c r="F17" i="46"/>
  <c r="E17" i="46"/>
  <c r="F10" i="46"/>
  <c r="F21" i="46" s="1"/>
  <c r="E10" i="46"/>
  <c r="E19" i="46" s="1"/>
  <c r="F13" i="45"/>
  <c r="F9" i="45"/>
  <c r="F11" i="45" s="1"/>
  <c r="E9" i="45"/>
  <c r="E11" i="45" s="1"/>
  <c r="F16" i="44"/>
  <c r="E16" i="44"/>
  <c r="F11" i="44"/>
  <c r="E11" i="44"/>
  <c r="E20" i="44" s="1"/>
  <c r="F37" i="43"/>
  <c r="E37" i="43"/>
  <c r="F33" i="43"/>
  <c r="E33" i="43"/>
  <c r="F29" i="43"/>
  <c r="E29" i="43"/>
  <c r="F22" i="43"/>
  <c r="E22" i="43"/>
  <c r="F13" i="43"/>
  <c r="E13" i="43"/>
  <c r="F37" i="42"/>
  <c r="E37" i="42"/>
  <c r="F33" i="42"/>
  <c r="E33" i="42"/>
  <c r="F28" i="42"/>
  <c r="F39" i="42" s="1"/>
  <c r="E28" i="42"/>
  <c r="E41" i="42" s="1"/>
  <c r="F36" i="41"/>
  <c r="E36" i="41"/>
  <c r="F32" i="41"/>
  <c r="E32" i="41"/>
  <c r="F27" i="41"/>
  <c r="E27" i="41"/>
  <c r="F23" i="40"/>
  <c r="E23" i="40"/>
  <c r="E25" i="40" s="1"/>
  <c r="F19" i="40"/>
  <c r="F27" i="40" s="1"/>
  <c r="E19" i="40"/>
  <c r="F11" i="40"/>
  <c r="E11" i="40"/>
  <c r="F64" i="39"/>
  <c r="E64" i="39"/>
  <c r="F60" i="39"/>
  <c r="E60" i="39"/>
  <c r="F56" i="39"/>
  <c r="F66" i="39" s="1"/>
  <c r="E56" i="39"/>
  <c r="F51" i="39"/>
  <c r="E51" i="39"/>
  <c r="F30" i="39"/>
  <c r="E30" i="39"/>
  <c r="F12" i="38"/>
  <c r="F14" i="38" s="1"/>
  <c r="E12" i="38"/>
  <c r="E16" i="38" s="1"/>
  <c r="F55" i="37"/>
  <c r="E55" i="37"/>
  <c r="F51" i="37"/>
  <c r="E51" i="37"/>
  <c r="F47" i="37"/>
  <c r="E47" i="37"/>
  <c r="F38" i="37"/>
  <c r="E38" i="37"/>
  <c r="F24" i="37"/>
  <c r="E24" i="37"/>
  <c r="F9" i="37"/>
  <c r="E9" i="37"/>
  <c r="F16" i="38" l="1"/>
  <c r="E66" i="39"/>
  <c r="E38" i="41"/>
  <c r="F20" i="44"/>
  <c r="E59" i="37"/>
  <c r="F68" i="39"/>
  <c r="F40" i="41"/>
  <c r="E39" i="43"/>
  <c r="E18" i="44"/>
  <c r="E84" i="48"/>
  <c r="E27" i="40"/>
  <c r="E41" i="43"/>
  <c r="F59" i="37"/>
  <c r="F25" i="40"/>
  <c r="E82" i="47"/>
  <c r="E39" i="42"/>
  <c r="F41" i="43"/>
  <c r="F84" i="48"/>
  <c r="E68" i="39"/>
  <c r="E21" i="46"/>
  <c r="F38" i="41"/>
  <c r="F41" i="42"/>
  <c r="F39" i="43"/>
  <c r="E57" i="37"/>
  <c r="E40" i="41"/>
  <c r="E80" i="47"/>
  <c r="E82" i="48"/>
  <c r="F57" i="37"/>
  <c r="F18" i="44"/>
  <c r="E13" i="45"/>
  <c r="E14" i="38"/>
  <c r="E7" i="35" l="1"/>
  <c r="D7" i="35"/>
  <c r="E12" i="36"/>
  <c r="E16" i="36"/>
  <c r="D12" i="36"/>
  <c r="D14" i="36" s="1"/>
  <c r="E16" i="35"/>
  <c r="E18" i="35" s="1"/>
  <c r="E20" i="35" s="1"/>
  <c r="D16" i="35"/>
  <c r="D18" i="35" s="1"/>
  <c r="D20" i="35" s="1"/>
  <c r="E7" i="34"/>
  <c r="E9" i="34" s="1"/>
  <c r="D7" i="34"/>
  <c r="D9" i="34" s="1"/>
  <c r="E7" i="33"/>
  <c r="E9" i="33" s="1"/>
  <c r="D7" i="33"/>
  <c r="D11" i="33" s="1"/>
  <c r="F65" i="32"/>
  <c r="E65" i="32"/>
  <c r="F60" i="32"/>
  <c r="F67" i="32" s="1"/>
  <c r="E60" i="32"/>
  <c r="F57" i="31"/>
  <c r="F61" i="31" s="1"/>
  <c r="E57" i="31"/>
  <c r="E59" i="31" s="1"/>
  <c r="F62" i="30"/>
  <c r="E62" i="30"/>
  <c r="F26" i="30"/>
  <c r="F66" i="30" s="1"/>
  <c r="E26" i="30"/>
  <c r="F48" i="29"/>
  <c r="F50" i="29" s="1"/>
  <c r="E48" i="29"/>
  <c r="E50" i="29" s="1"/>
  <c r="F58" i="28"/>
  <c r="F54" i="28"/>
  <c r="F56" i="28" s="1"/>
  <c r="E54" i="28"/>
  <c r="E56" i="28" s="1"/>
  <c r="F64" i="27"/>
  <c r="F66" i="27" s="1"/>
  <c r="E64" i="27"/>
  <c r="F60" i="27"/>
  <c r="E60" i="27"/>
  <c r="E66" i="27" s="1"/>
  <c r="F72" i="26"/>
  <c r="E72" i="26"/>
  <c r="F67" i="26"/>
  <c r="E67" i="26"/>
  <c r="F62" i="26"/>
  <c r="F76" i="26" s="1"/>
  <c r="E62" i="26"/>
  <c r="F41" i="25"/>
  <c r="E41" i="25"/>
  <c r="F36" i="25"/>
  <c r="E36" i="25"/>
  <c r="F76" i="24"/>
  <c r="F80" i="24" s="1"/>
  <c r="E76" i="24"/>
  <c r="E78" i="24" s="1"/>
  <c r="F80" i="23"/>
  <c r="E80" i="23"/>
  <c r="F75" i="23"/>
  <c r="E75" i="23"/>
  <c r="F70" i="23"/>
  <c r="E70" i="23"/>
  <c r="F91" i="22"/>
  <c r="E91" i="22"/>
  <c r="F87" i="22"/>
  <c r="F95" i="22" s="1"/>
  <c r="E87" i="22"/>
  <c r="F106" i="21"/>
  <c r="E106" i="21"/>
  <c r="F101" i="21"/>
  <c r="F110" i="21" s="1"/>
  <c r="E101" i="21"/>
  <c r="F42" i="20"/>
  <c r="E42" i="20"/>
  <c r="E44" i="20" s="1"/>
  <c r="F38" i="20"/>
  <c r="E38" i="20"/>
  <c r="F29" i="20"/>
  <c r="E29" i="20"/>
  <c r="F64" i="19"/>
  <c r="E64" i="19"/>
  <c r="F60" i="19"/>
  <c r="E60" i="19"/>
  <c r="F45" i="19"/>
  <c r="E45" i="19"/>
  <c r="E68" i="19" s="1"/>
  <c r="F39" i="19"/>
  <c r="E39" i="19"/>
  <c r="F60" i="18"/>
  <c r="E60" i="18"/>
  <c r="F56" i="18"/>
  <c r="F64" i="18" s="1"/>
  <c r="E56" i="18"/>
  <c r="E64" i="18" s="1"/>
  <c r="F83" i="17"/>
  <c r="F79" i="17"/>
  <c r="F81" i="17" s="1"/>
  <c r="E79" i="17"/>
  <c r="E85" i="17" s="1"/>
  <c r="F72" i="17"/>
  <c r="E72" i="17"/>
  <c r="H67" i="17"/>
  <c r="D106" i="17" s="1"/>
  <c r="G67" i="17"/>
  <c r="F67" i="17"/>
  <c r="F85" i="17" s="1"/>
  <c r="E67" i="17"/>
  <c r="E81" i="17" s="1"/>
  <c r="F99" i="16"/>
  <c r="F95" i="16"/>
  <c r="E95" i="16"/>
  <c r="F89" i="16"/>
  <c r="E89" i="16"/>
  <c r="F83" i="16"/>
  <c r="E83" i="16"/>
  <c r="H61" i="16"/>
  <c r="G61" i="16"/>
  <c r="H57" i="16"/>
  <c r="G57" i="16"/>
  <c r="F57" i="16"/>
  <c r="F101" i="16" s="1"/>
  <c r="E57" i="16"/>
  <c r="F93" i="15"/>
  <c r="E93" i="15"/>
  <c r="F88" i="15"/>
  <c r="E88" i="15"/>
  <c r="F62" i="15"/>
  <c r="E62" i="15"/>
  <c r="E97" i="15" s="1"/>
  <c r="F57" i="15"/>
  <c r="E57" i="15"/>
  <c r="F91" i="14"/>
  <c r="F87" i="14"/>
  <c r="E87" i="14"/>
  <c r="F82" i="14"/>
  <c r="F93" i="14" s="1"/>
  <c r="E82" i="14"/>
  <c r="F77" i="14"/>
  <c r="E77" i="14"/>
  <c r="H66" i="14"/>
  <c r="D122" i="14" s="1"/>
  <c r="G66" i="14"/>
  <c r="F66" i="14"/>
  <c r="E66" i="14"/>
  <c r="E89" i="14"/>
  <c r="E66" i="19"/>
  <c r="E14" i="36"/>
  <c r="F66" i="19" l="1"/>
  <c r="E62" i="18"/>
  <c r="E74" i="26"/>
  <c r="F78" i="24"/>
  <c r="E80" i="24"/>
  <c r="E95" i="22"/>
  <c r="E93" i="14"/>
  <c r="D124" i="16"/>
  <c r="E46" i="20"/>
  <c r="F74" i="26"/>
  <c r="F68" i="27"/>
  <c r="F52" i="29"/>
  <c r="F59" i="31"/>
  <c r="E11" i="33"/>
  <c r="E45" i="25"/>
  <c r="E66" i="30"/>
  <c r="E69" i="32"/>
  <c r="E11" i="34"/>
  <c r="F62" i="18"/>
  <c r="E110" i="21"/>
  <c r="F93" i="22"/>
  <c r="F45" i="25"/>
  <c r="F89" i="14"/>
  <c r="E95" i="15"/>
  <c r="E101" i="16"/>
  <c r="E97" i="16"/>
  <c r="F108" i="21"/>
  <c r="E84" i="23"/>
  <c r="E43" i="25"/>
  <c r="F64" i="30"/>
  <c r="E67" i="32"/>
  <c r="F97" i="15"/>
  <c r="F97" i="16"/>
  <c r="F68" i="19"/>
  <c r="F46" i="20"/>
  <c r="F82" i="23"/>
  <c r="E76" i="26"/>
  <c r="E68" i="27"/>
  <c r="D16" i="36"/>
  <c r="D11" i="34"/>
  <c r="D9" i="33"/>
  <c r="F69" i="32"/>
  <c r="E61" i="31"/>
  <c r="E64" i="30"/>
  <c r="E52" i="29"/>
  <c r="E58" i="28"/>
  <c r="F43" i="25"/>
  <c r="F84" i="23"/>
  <c r="E82" i="23"/>
  <c r="E93" i="22"/>
  <c r="E108" i="21"/>
  <c r="F44" i="20"/>
  <c r="F95" i="15"/>
</calcChain>
</file>

<file path=xl/sharedStrings.xml><?xml version="1.0" encoding="utf-8"?>
<sst xmlns="http://schemas.openxmlformats.org/spreadsheetml/2006/main" count="6005" uniqueCount="1323">
  <si>
    <t>Name of the Instrument</t>
  </si>
  <si>
    <t>Quantity</t>
  </si>
  <si>
    <t>ISIN Number</t>
  </si>
  <si>
    <t>% to Net Assets</t>
  </si>
  <si>
    <t>Industry Classification / Rating</t>
  </si>
  <si>
    <t>YTM</t>
  </si>
  <si>
    <t>Market Value (including accrued interest, if any) (Rs. in Lakhs)</t>
  </si>
  <si>
    <t>Portfolio Statement as on December 31, 2024</t>
  </si>
  <si>
    <t>Franklin India Equity Savings Fund</t>
  </si>
  <si>
    <t>Franklin India Equity Hybrid Fund</t>
  </si>
  <si>
    <t>Franklin India Balanced Advantage Fund</t>
  </si>
  <si>
    <t>Franklin India Arbitrage Fund</t>
  </si>
  <si>
    <t>Templeton India Value Fund</t>
  </si>
  <si>
    <t>Templeton India Equity Income Fund</t>
  </si>
  <si>
    <t>Franklin India Technology Fund</t>
  </si>
  <si>
    <t>Franklin India Smaller Companies Fund</t>
  </si>
  <si>
    <t>Franklin India Prima Fund</t>
  </si>
  <si>
    <t>Franklin India Opportunities Fund</t>
  </si>
  <si>
    <t>Franklin India Multi Cap Fund</t>
  </si>
  <si>
    <t>Franklin India Focused Equity Fund</t>
  </si>
  <si>
    <t>Franklin India Equity Advantage Fund</t>
  </si>
  <si>
    <t>Franklin India Bluechip Fund</t>
  </si>
  <si>
    <t>Franklin Build India Fund</t>
  </si>
  <si>
    <t>Franklin Asian Equity Fund</t>
  </si>
  <si>
    <t>Franklin India Feeder - Franklin U.S. Opportunities Fund</t>
  </si>
  <si>
    <t>Debt Instruments</t>
  </si>
  <si>
    <t>(a) Listed / awaiting listing on Stock Exchanges</t>
  </si>
  <si>
    <t>CRISIL AAA</t>
  </si>
  <si>
    <t>ICRA AAA</t>
  </si>
  <si>
    <t>Sub Total</t>
  </si>
  <si>
    <t>Money Market Instruments</t>
  </si>
  <si>
    <t>Certificate of Deposit</t>
  </si>
  <si>
    <t>Kotak Mahindra Bank Ltd (20-Feb-2025) **</t>
  </si>
  <si>
    <t>INE237A162W9</t>
  </si>
  <si>
    <t>CRISIL A1+</t>
  </si>
  <si>
    <t>Treasury Bill</t>
  </si>
  <si>
    <t>Government Securities</t>
  </si>
  <si>
    <t>SOVEREIGN</t>
  </si>
  <si>
    <t>Total</t>
  </si>
  <si>
    <t>Net Assets</t>
  </si>
  <si>
    <t>Call, Cash &amp; Other Assets</t>
  </si>
  <si>
    <t>** Non- Traded Scrips</t>
  </si>
  <si>
    <t>Notes</t>
  </si>
  <si>
    <t>a) NAV at the beginning and at the end of the Half-year ended 31-Dec-2024</t>
  </si>
  <si>
    <t xml:space="preserve">      Plan/Option</t>
  </si>
  <si>
    <t>As on 31-Dec-2024</t>
  </si>
  <si>
    <t>As on 28-Jun-2024</t>
  </si>
  <si>
    <t xml:space="preserve">      Growth Plan</t>
  </si>
  <si>
    <t xml:space="preserve">      IDCW Plan</t>
  </si>
  <si>
    <t xml:space="preserve">      Direct Growth Plan</t>
  </si>
  <si>
    <t xml:space="preserve">      Direct IDCW Plan</t>
  </si>
  <si>
    <t>IDCW - Income Distribution cum capital withdrawal</t>
  </si>
  <si>
    <t>b) Aggregate Distributions declared during the Half - year ended 31-Dec-2024</t>
  </si>
  <si>
    <t>Nil</t>
  </si>
  <si>
    <t>(In Years)</t>
  </si>
  <si>
    <t xml:space="preserve">d) During the month additional instances of fair valuation/deviation from valuation price provided by the valuation agencies </t>
  </si>
  <si>
    <t>Mutual Fund Units</t>
  </si>
  <si>
    <t>Plan Name</t>
  </si>
  <si>
    <t>Distributions per unit (Rs.)+++</t>
  </si>
  <si>
    <t>+++ Distribution payouts/ re-investments are subject to deduction of TDS at the applicable rates.</t>
  </si>
  <si>
    <t>CARE AAA</t>
  </si>
  <si>
    <t>7.97% Mankind Pharma Ltd (16-Nov-2027) **</t>
  </si>
  <si>
    <t>INE634S07033</t>
  </si>
  <si>
    <t>CRISIL AA+</t>
  </si>
  <si>
    <t>6.45% ICICI Bank Ltd (15-Jun-2028) **</t>
  </si>
  <si>
    <t>INE090A08UE8</t>
  </si>
  <si>
    <t>6.79% GOI 2034 (07-Oct-2034)</t>
  </si>
  <si>
    <t>IN0020240126</t>
  </si>
  <si>
    <t>182 DTB (20-Feb-2025)</t>
  </si>
  <si>
    <t>IN002024Y217</t>
  </si>
  <si>
    <t>7.82% Bajaj Finance Ltd (31-Jan-2034) **</t>
  </si>
  <si>
    <t>INE296A07SV1</t>
  </si>
  <si>
    <t>IND AAA</t>
  </si>
  <si>
    <t>8.75% Bharti Telecom Ltd (05-Nov-2029)</t>
  </si>
  <si>
    <t>INE403D08264</t>
  </si>
  <si>
    <t>8.29% ONGC Petro Additions Ltd (25-Jan-2027) **</t>
  </si>
  <si>
    <t>INE163N08289</t>
  </si>
  <si>
    <t>CRISIL AA</t>
  </si>
  <si>
    <t>8.10% ICICI Home Finance Co Ltd (05-Mar-2027) **</t>
  </si>
  <si>
    <t>INE071G07660</t>
  </si>
  <si>
    <t>7.87% Summit Digitel Infrastructure Ltd (15-Mar-2030) **</t>
  </si>
  <si>
    <t>INE507T07146</t>
  </si>
  <si>
    <t>7.96% Pipeline Infrastructure Ltd (11-Mar-2029) **</t>
  </si>
  <si>
    <t>INE01XX07034</t>
  </si>
  <si>
    <t>0.00% REC Ltd (03-Nov-2034)</t>
  </si>
  <si>
    <t>INE020B08FJ3</t>
  </si>
  <si>
    <t>8.39% ONGC Petro Additions Ltd (28-Jun-2027) **</t>
  </si>
  <si>
    <t>INE163N08313</t>
  </si>
  <si>
    <t>6.40% Jamnagar Utilities &amp; Power Pvt Ltd (29-Sep-2026) **</t>
  </si>
  <si>
    <t>INE936D07174</t>
  </si>
  <si>
    <t>8.3774% Kotak Mahindra Investments Ltd (21-Jun-2027) **</t>
  </si>
  <si>
    <t>INE975F07IR8</t>
  </si>
  <si>
    <t xml:space="preserve">      Monthly IDCW Plan</t>
  </si>
  <si>
    <t xml:space="preserve">      Quarterly IDCW Plan</t>
  </si>
  <si>
    <t xml:space="preserve">      Direct Monthly IDCW Plan</t>
  </si>
  <si>
    <t xml:space="preserve">      Direct Quarterly IDCW Plan</t>
  </si>
  <si>
    <t>7.58% National Bank For Agriculture &amp; Rural Development (31-Jul-2026)</t>
  </si>
  <si>
    <t>INE261F08DX0</t>
  </si>
  <si>
    <t>7.23% Indian Railway Finance Corporation Ltd (15-Oct-2026) **</t>
  </si>
  <si>
    <t>INE053F08304</t>
  </si>
  <si>
    <t>7.44% Small Industries Development Bank Of India (04-Sep-2026) **</t>
  </si>
  <si>
    <t>INE556F08KI9</t>
  </si>
  <si>
    <t>7.68% Small Industries Development Bank Of India (10-Aug-2027)</t>
  </si>
  <si>
    <t>INE556F08KP4</t>
  </si>
  <si>
    <t>364 DTB (23-Jan-2025)</t>
  </si>
  <si>
    <t>IN002023Z455</t>
  </si>
  <si>
    <t>364 DTB (16-Jan-2025)</t>
  </si>
  <si>
    <t>IN002023Z448</t>
  </si>
  <si>
    <t>182 DTB (17-Jan-2025)</t>
  </si>
  <si>
    <t>IN002024Y167</t>
  </si>
  <si>
    <t>Equity &amp; Equity related</t>
  </si>
  <si>
    <t>HDFC Bank Ltd</t>
  </si>
  <si>
    <t>INE040A01034</t>
  </si>
  <si>
    <t>Banks</t>
  </si>
  <si>
    <t>ICICI Bank Ltd</t>
  </si>
  <si>
    <t>INE090A01021</t>
  </si>
  <si>
    <t>Larsen &amp; Toubro Ltd</t>
  </si>
  <si>
    <t>INE018A01030</t>
  </si>
  <si>
    <t>Construction</t>
  </si>
  <si>
    <t>Infosys Ltd</t>
  </si>
  <si>
    <t>INE009A01021</t>
  </si>
  <si>
    <t>IT - Software</t>
  </si>
  <si>
    <t>Bharti Airtel Ltd</t>
  </si>
  <si>
    <t>INE397D01024</t>
  </si>
  <si>
    <t>Telecom - Services</t>
  </si>
  <si>
    <t>Axis Bank Ltd</t>
  </si>
  <si>
    <t>INE238A01034</t>
  </si>
  <si>
    <t>HCL Technologies Ltd</t>
  </si>
  <si>
    <t>INE860A01027</t>
  </si>
  <si>
    <t>Reliance Industries Ltd</t>
  </si>
  <si>
    <t>INE002A01018</t>
  </si>
  <si>
    <t>Petroleum Products</t>
  </si>
  <si>
    <t>United Spirits Ltd</t>
  </si>
  <si>
    <t>INE854D01024</t>
  </si>
  <si>
    <t>Beverages</t>
  </si>
  <si>
    <t>Zomato Ltd</t>
  </si>
  <si>
    <t>INE758T01015</t>
  </si>
  <si>
    <t>Retailing</t>
  </si>
  <si>
    <t>Pearl Global Industries Ltd</t>
  </si>
  <si>
    <t>INE940H01022</t>
  </si>
  <si>
    <t>Textiles &amp; Apparels</t>
  </si>
  <si>
    <t>PB Fintech Ltd</t>
  </si>
  <si>
    <t>INE417T01026</t>
  </si>
  <si>
    <t>Financial Technology (Fintech)</t>
  </si>
  <si>
    <t>NTPC Ltd</t>
  </si>
  <si>
    <t>INE733E01010</t>
  </si>
  <si>
    <t>Power</t>
  </si>
  <si>
    <t>Apollo Hospitals Enterprise Ltd</t>
  </si>
  <si>
    <t>INE437A01024</t>
  </si>
  <si>
    <t>Healthcare Services</t>
  </si>
  <si>
    <t>Sun Pharmaceutical Industries Ltd</t>
  </si>
  <si>
    <t>INE044A01036</t>
  </si>
  <si>
    <t>Pharmaceuticals &amp; Biotechnology</t>
  </si>
  <si>
    <t>State Bank of India</t>
  </si>
  <si>
    <t>INE062A01020</t>
  </si>
  <si>
    <t>Ultratech Cement Ltd</t>
  </si>
  <si>
    <t>INE481G01011</t>
  </si>
  <si>
    <t>Cement &amp; Cement Products</t>
  </si>
  <si>
    <t>Crompton Greaves Consumer Electricals Ltd</t>
  </si>
  <si>
    <t>INE299U01018</t>
  </si>
  <si>
    <t>Consumer Durables</t>
  </si>
  <si>
    <t>Tata Motors Ltd</t>
  </si>
  <si>
    <t>INE155A01022</t>
  </si>
  <si>
    <t>Automobiles</t>
  </si>
  <si>
    <t>Jubilant Foodworks Ltd</t>
  </si>
  <si>
    <t>INE797F01020</t>
  </si>
  <si>
    <t>Leisure Services</t>
  </si>
  <si>
    <t>GAIL (India) Ltd</t>
  </si>
  <si>
    <t>INE129A01019</t>
  </si>
  <si>
    <t>Gas</t>
  </si>
  <si>
    <t>Maruti Suzuki India Ltd</t>
  </si>
  <si>
    <t>INE585B01010</t>
  </si>
  <si>
    <t>Eris Lifesciences Ltd</t>
  </si>
  <si>
    <t>INE406M01024</t>
  </si>
  <si>
    <t>Tech Mahindra Ltd</t>
  </si>
  <si>
    <t>INE669C01036</t>
  </si>
  <si>
    <t>HDFC Life Insurance Co Ltd</t>
  </si>
  <si>
    <t>INE795G01014</t>
  </si>
  <si>
    <t>Insurance</t>
  </si>
  <si>
    <t>Sapphire Foods India Ltd</t>
  </si>
  <si>
    <t>INE806T01020</t>
  </si>
  <si>
    <t>Hindustan Unilever Ltd</t>
  </si>
  <si>
    <t>INE030A01027</t>
  </si>
  <si>
    <t>Diversified Fmcg</t>
  </si>
  <si>
    <t>IndusInd Bank Ltd</t>
  </si>
  <si>
    <t>INE095A01012</t>
  </si>
  <si>
    <t>Lemon Tree Hotels Ltd</t>
  </si>
  <si>
    <t>INE970X01018</t>
  </si>
  <si>
    <t>Amara Raja Energy And Mobility Ltd</t>
  </si>
  <si>
    <t>INE885A01032</t>
  </si>
  <si>
    <t>Auto Components</t>
  </si>
  <si>
    <t>Amber Enterprises India Ltd</t>
  </si>
  <si>
    <t>INE371P01015</t>
  </si>
  <si>
    <t>Intellect Design Arena Ltd</t>
  </si>
  <si>
    <t>INE306R01017</t>
  </si>
  <si>
    <t>Prestige Estates Projects Ltd</t>
  </si>
  <si>
    <t>INE811K01011</t>
  </si>
  <si>
    <t>Realty</t>
  </si>
  <si>
    <t>Kirloskar Oil Engines Ltd</t>
  </si>
  <si>
    <t>INE146L01010</t>
  </si>
  <si>
    <t>Industrial Products</t>
  </si>
  <si>
    <t>Bharat Electronics Ltd</t>
  </si>
  <si>
    <t>INE263A01024</t>
  </si>
  <si>
    <t>Aerospace &amp; Defense</t>
  </si>
  <si>
    <t>Bharti Hexacom Ltd</t>
  </si>
  <si>
    <t>INE343G01021</t>
  </si>
  <si>
    <t>JK Lakshmi Cement Ltd</t>
  </si>
  <si>
    <t>INE786A01032</t>
  </si>
  <si>
    <t>Oil &amp; Natural Gas Corporation Ltd</t>
  </si>
  <si>
    <t>INE213A01029</t>
  </si>
  <si>
    <t>Oil</t>
  </si>
  <si>
    <t>Marico Ltd</t>
  </si>
  <si>
    <t>INE196A01026</t>
  </si>
  <si>
    <t>Agricultural Food &amp; Other Products</t>
  </si>
  <si>
    <t>Tube Investments of India Ltd</t>
  </si>
  <si>
    <t>INE974X01010</t>
  </si>
  <si>
    <t>360 One Wam Ltd</t>
  </si>
  <si>
    <t>INE466L01038</t>
  </si>
  <si>
    <t>Capital Markets</t>
  </si>
  <si>
    <t>Chemplast Sanmar Ltd</t>
  </si>
  <si>
    <t>INE488A01050</t>
  </si>
  <si>
    <t>Chemicals &amp; Petrochemicals</t>
  </si>
  <si>
    <t>Teamlease Services Ltd</t>
  </si>
  <si>
    <t>INE985S01024</t>
  </si>
  <si>
    <t>Commercial Services &amp; Supplies</t>
  </si>
  <si>
    <t>PNB Housing Finance Ltd</t>
  </si>
  <si>
    <t>INE572E01012</t>
  </si>
  <si>
    <t>Finance</t>
  </si>
  <si>
    <t>Tata Steel Ltd</t>
  </si>
  <si>
    <t>INE081A01020</t>
  </si>
  <si>
    <t>Ferrous Metals</t>
  </si>
  <si>
    <t>SKF India Ltd</t>
  </si>
  <si>
    <t>INE640A01023</t>
  </si>
  <si>
    <t>Indus Towers Ltd</t>
  </si>
  <si>
    <t>INE121J01017</t>
  </si>
  <si>
    <t>SRF Ltd</t>
  </si>
  <si>
    <t>INE647A01010</t>
  </si>
  <si>
    <t>Piramal Pharma Ltd</t>
  </si>
  <si>
    <t>INE0DK501011</t>
  </si>
  <si>
    <t>Elecon Engineering Co Ltd</t>
  </si>
  <si>
    <t>INE205B01031</t>
  </si>
  <si>
    <t>Industrial Manufacturing</t>
  </si>
  <si>
    <t>7.90% Bajaj Housing Finance Ltd (28-Apr-2028) **</t>
  </si>
  <si>
    <t>INE377Y07417</t>
  </si>
  <si>
    <t>7.50% National Bank For Agriculture &amp; Rural Development (31-Aug-2026) **</t>
  </si>
  <si>
    <t>INE261F08EA6</t>
  </si>
  <si>
    <t>8.80% Bharti Telecom Ltd (21-Nov-2025) **</t>
  </si>
  <si>
    <t>INE403D08132</t>
  </si>
  <si>
    <t>5.63% GOI 2026 (12-Apr-2026)</t>
  </si>
  <si>
    <t>IN0020210012</t>
  </si>
  <si>
    <t>% to Net Assets(Hedged &amp; Unhedged)</t>
  </si>
  <si>
    <t>Outstanding position in Derivative Instruments (Rs. in Lakhs) Long / (Short)</t>
  </si>
  <si>
    <t>Outstanding derivative exposure as % to net assets Long / (Short)</t>
  </si>
  <si>
    <t>Interglobe Aviation Ltd</t>
  </si>
  <si>
    <t>INE646L01027</t>
  </si>
  <si>
    <t>Transport Services</t>
  </si>
  <si>
    <t>Kotak Mahindra Bank Ltd</t>
  </si>
  <si>
    <t>INE237A01028</t>
  </si>
  <si>
    <t>Bajaj Finance Ltd</t>
  </si>
  <si>
    <t>INE296A01024</t>
  </si>
  <si>
    <t>Mahindra &amp; Mahindra Ltd</t>
  </si>
  <si>
    <t>INE101A01026</t>
  </si>
  <si>
    <t>Hindustan Petroleum Corporation Ltd</t>
  </si>
  <si>
    <t>INE094A01015</t>
  </si>
  <si>
    <t>Bharat Petroleum Corporation Ltd</t>
  </si>
  <si>
    <t>INE029A01011</t>
  </si>
  <si>
    <t>Hindustan Aeronautics Ltd</t>
  </si>
  <si>
    <t>INE066F01020</t>
  </si>
  <si>
    <t>Tata Power Co Ltd</t>
  </si>
  <si>
    <t>INE245A01021</t>
  </si>
  <si>
    <t>Titan Co Ltd</t>
  </si>
  <si>
    <t>INE280A01028</t>
  </si>
  <si>
    <t>Bank of Baroda</t>
  </si>
  <si>
    <t>INE028A01039</t>
  </si>
  <si>
    <t>Power Finance Corporation Ltd</t>
  </si>
  <si>
    <t>INE134E01011</t>
  </si>
  <si>
    <t>Jio Financial Services Ltd</t>
  </si>
  <si>
    <t>INE758E01017</t>
  </si>
  <si>
    <t>Varun Beverages Ltd</t>
  </si>
  <si>
    <t>INE200M01039</t>
  </si>
  <si>
    <t>Cipla Ltd</t>
  </si>
  <si>
    <t>INE059A01026</t>
  </si>
  <si>
    <t>Power Grid Corporation of India Ltd</t>
  </si>
  <si>
    <t>INE752E01010</t>
  </si>
  <si>
    <t>Ambuja Cements Ltd</t>
  </si>
  <si>
    <t>INE079A01024</t>
  </si>
  <si>
    <t>Cholamandalam Investment and Finance Co Ltd</t>
  </si>
  <si>
    <t>INE121A01024</t>
  </si>
  <si>
    <t>REC Ltd</t>
  </si>
  <si>
    <t>INE020B01018</t>
  </si>
  <si>
    <t>Indian Oil Corporation Ltd</t>
  </si>
  <si>
    <t>INE242A01010</t>
  </si>
  <si>
    <t>Canara Bank</t>
  </si>
  <si>
    <t>INE476A01022</t>
  </si>
  <si>
    <t>Bandhan Bank Ltd</t>
  </si>
  <si>
    <t>INE545U01014</t>
  </si>
  <si>
    <t>Biocon Ltd</t>
  </si>
  <si>
    <t>INE376G01013</t>
  </si>
  <si>
    <t>Havells India Ltd</t>
  </si>
  <si>
    <t>INE176B01034</t>
  </si>
  <si>
    <t>Hero MotoCorp Ltd</t>
  </si>
  <si>
    <t>INE158A01026</t>
  </si>
  <si>
    <t>Hindalco Industries Ltd</t>
  </si>
  <si>
    <t>INE038A01020</t>
  </si>
  <si>
    <t>Non - Ferrous Metals</t>
  </si>
  <si>
    <t>ACC Ltd</t>
  </si>
  <si>
    <t>INE012A01025</t>
  </si>
  <si>
    <t>Adani Ports and Special Economic Zone Ltd</t>
  </si>
  <si>
    <t>INE742F01042</t>
  </si>
  <si>
    <t>Transport Infrastructure</t>
  </si>
  <si>
    <t>Wipro Ltd</t>
  </si>
  <si>
    <t>INE075A01022</t>
  </si>
  <si>
    <t>JSW Steel Ltd</t>
  </si>
  <si>
    <t>INE019A01038</t>
  </si>
  <si>
    <t>7.835% Lic Housing Finance Ltd 11-May-27 **</t>
  </si>
  <si>
    <t>INE115A07QO2</t>
  </si>
  <si>
    <t>8.65% Bharti Telecom Ltd (05-Nov-2027) **</t>
  </si>
  <si>
    <t>INE403D08231</t>
  </si>
  <si>
    <t>7.70% National Bank For Agriculture &amp; Rural Development (30-Sep-2027) **</t>
  </si>
  <si>
    <t>INE261F08EI9</t>
  </si>
  <si>
    <t>7.37% GOI 2028 (23-Oct-2028)</t>
  </si>
  <si>
    <t>IN0020230101</t>
  </si>
  <si>
    <t>7.06% GOI 2028 (10-Apr-2028)</t>
  </si>
  <si>
    <t>IN0020230010</t>
  </si>
  <si>
    <t>Margin on Derivatives</t>
  </si>
  <si>
    <t xml:space="preserve">c) Total outstanding position (as at December 31, 2024) in Derivative Instruments (Gross Notional) </t>
  </si>
  <si>
    <t>Rs. 34,113.12 Lacs</t>
  </si>
  <si>
    <t xml:space="preserve">d) Outstanding derivative exposure as % to net assets </t>
  </si>
  <si>
    <t>e) Portfolio Turnover Ratio during the Half - year 31-Dec-2024</t>
  </si>
  <si>
    <t>f) Residual maturity / Average Maturity as on 31-Dec-2024</t>
  </si>
  <si>
    <t xml:space="preserve">g) During the month additional instances of fair valuation/deviation from valuation price provided by the valuation agencies </t>
  </si>
  <si>
    <t xml:space="preserve">(b) Unlisted </t>
  </si>
  <si>
    <t>Numero Uno International Ltd ** ^^</t>
  </si>
  <si>
    <t>Globsyn Technologies Ltd ** ^^</t>
  </si>
  <si>
    <t>INE671B01034</t>
  </si>
  <si>
    <t>IT - Services</t>
  </si>
  <si>
    <t>9.03% Credila Financial Services Ltd (04-Mar-2026) **</t>
  </si>
  <si>
    <t>INE539K07270</t>
  </si>
  <si>
    <t>6.40% LIC Housing Finance Ltd (30-Nov-2026) **</t>
  </si>
  <si>
    <t>INE115A07PN6</t>
  </si>
  <si>
    <t>7.43% Small Industries Development Bank Of India (31-Aug-2026) **</t>
  </si>
  <si>
    <t>INE556F08KH1</t>
  </si>
  <si>
    <t>7.61% LIC Housing Finance Ltd (30-Jul-2025) **</t>
  </si>
  <si>
    <t>INE115A07PW7</t>
  </si>
  <si>
    <t>7.54% Small Industries Development Bank Of India (12-Jan-2026) **</t>
  </si>
  <si>
    <t>INE556F08KF5</t>
  </si>
  <si>
    <t>7.40% HDFC Bank Ltd (02-Jun-2025) **</t>
  </si>
  <si>
    <t>INE040A08AH8</t>
  </si>
  <si>
    <t>7.38% GOI 2027 (20-Jun-2027)</t>
  </si>
  <si>
    <t>IN0020220037</t>
  </si>
  <si>
    <t>^^ Securities are fair valued</t>
  </si>
  <si>
    <t>c) Portfolio Turnover Ratio during the Half - year 31-Dec-2024</t>
  </si>
  <si>
    <t>d) Residual maturity / Average Maturity as on 31-Dec-2024</t>
  </si>
  <si>
    <t xml:space="preserve">e) During the month additional instances of fair valuation/deviation from valuation price provided by the valuation agencies </t>
  </si>
  <si>
    <t>b) Index Futures</t>
  </si>
  <si>
    <t>8.09% Kotak Mahindra Prime Ltd (09-Nov-2026) **</t>
  </si>
  <si>
    <t>INE916DA7SL3</t>
  </si>
  <si>
    <t>91 DTB (03-Jan-2025)</t>
  </si>
  <si>
    <t>IN002024X268</t>
  </si>
  <si>
    <t>Rs. 45,242.37 Lacs</t>
  </si>
  <si>
    <t>Punjab National Bank</t>
  </si>
  <si>
    <t>INE160A01022</t>
  </si>
  <si>
    <t>Bajaj Auto Ltd</t>
  </si>
  <si>
    <t>INE917I01010</t>
  </si>
  <si>
    <t>Britannia Industries Ltd</t>
  </si>
  <si>
    <t>INE216A01030</t>
  </si>
  <si>
    <t>Food Products</t>
  </si>
  <si>
    <t>Bharat Forge Ltd</t>
  </si>
  <si>
    <t>INE465A01025</t>
  </si>
  <si>
    <t>Aditya Birla Fashion and Retail Ltd</t>
  </si>
  <si>
    <t>INE647O01011</t>
  </si>
  <si>
    <t>HDFC Asset Management Company Ltd</t>
  </si>
  <si>
    <t>INE127D01025</t>
  </si>
  <si>
    <t>LIC Housing Finance Ltd</t>
  </si>
  <si>
    <t>INE115A01026</t>
  </si>
  <si>
    <t>NMDC Ltd</t>
  </si>
  <si>
    <t>INE584A01023</t>
  </si>
  <si>
    <t>Minerals &amp; Mining</t>
  </si>
  <si>
    <t>Tata Communications Ltd</t>
  </si>
  <si>
    <t>INE151A01013</t>
  </si>
  <si>
    <t>Grasim Industries Ltd</t>
  </si>
  <si>
    <t>INE047A01021</t>
  </si>
  <si>
    <t>Coal India Ltd</t>
  </si>
  <si>
    <t>INE522F01014</t>
  </si>
  <si>
    <t>Consumable Fuels</t>
  </si>
  <si>
    <t>SBI Life Insurance Co Ltd</t>
  </si>
  <si>
    <t>INE123W01016</t>
  </si>
  <si>
    <t>Asian Paints Ltd</t>
  </si>
  <si>
    <t>INE021A01026</t>
  </si>
  <si>
    <t>Steel Authority of India Ltd</t>
  </si>
  <si>
    <t>INE114A01011</t>
  </si>
  <si>
    <t>Trent Ltd</t>
  </si>
  <si>
    <t>INE849A01020</t>
  </si>
  <si>
    <t>Mahanagar Gas Ltd</t>
  </si>
  <si>
    <t>INE002S01010</t>
  </si>
  <si>
    <t>PVR Inox Ltd</t>
  </si>
  <si>
    <t>INE191H01014</t>
  </si>
  <si>
    <t>Entertainment</t>
  </si>
  <si>
    <t>Balkrishna Industries Ltd</t>
  </si>
  <si>
    <t>INE787D01026</t>
  </si>
  <si>
    <t>Jindal Steel &amp; Power Ltd</t>
  </si>
  <si>
    <t>INE749A01030</t>
  </si>
  <si>
    <t>Eicher Motors Ltd</t>
  </si>
  <si>
    <t>INE066A01021</t>
  </si>
  <si>
    <t>DLF Ltd</t>
  </si>
  <si>
    <t>INE271C01023</t>
  </si>
  <si>
    <t>Kalyan Jewellers India Ltd</t>
  </si>
  <si>
    <t>INE303R01014</t>
  </si>
  <si>
    <t>Tata Consumer Products Ltd</t>
  </si>
  <si>
    <t>INE192A01025</t>
  </si>
  <si>
    <t>Tata Chemicals Ltd</t>
  </si>
  <si>
    <t>INE092A01019</t>
  </si>
  <si>
    <t>182 DTB (27-Feb-2025)</t>
  </si>
  <si>
    <t>IN002024Y225</t>
  </si>
  <si>
    <t>91 DTB (13-Mar-2025)</t>
  </si>
  <si>
    <t>IN002024X367</t>
  </si>
  <si>
    <t>Rs. 12,079.36 Lacs</t>
  </si>
  <si>
    <t>ITC Ltd</t>
  </si>
  <si>
    <t>INE154A01025</t>
  </si>
  <si>
    <t>ICICI Prudential Life Insurance Co Ltd</t>
  </si>
  <si>
    <t>INE726G01019</t>
  </si>
  <si>
    <t>City Union Bank Ltd</t>
  </si>
  <si>
    <t>INE491A01021</t>
  </si>
  <si>
    <t>Hyundai Motor India Ltd</t>
  </si>
  <si>
    <t>INE0V6F01027</t>
  </si>
  <si>
    <t>Dr. Reddy's Laboratories Ltd</t>
  </si>
  <si>
    <t>INE089A01031</t>
  </si>
  <si>
    <t>Emami Ltd</t>
  </si>
  <si>
    <t>INE548C01032</t>
  </si>
  <si>
    <t>Personal Products</t>
  </si>
  <si>
    <t>Akums Drugs And Pharmaceuticals Ltd</t>
  </si>
  <si>
    <t>INE09XN01023</t>
  </si>
  <si>
    <t>Nuvoco Vistas Corporation Ltd</t>
  </si>
  <si>
    <t>INE118D01016</t>
  </si>
  <si>
    <t>Metropolis Healthcare Ltd</t>
  </si>
  <si>
    <t>INE112L01020</t>
  </si>
  <si>
    <t>DCB Bank Ltd</t>
  </si>
  <si>
    <t>INE503A01015</t>
  </si>
  <si>
    <t>Gujarat State Petronet Ltd</t>
  </si>
  <si>
    <t>INE246F01010</t>
  </si>
  <si>
    <t>Akzo Nobel India Ltd</t>
  </si>
  <si>
    <t>INE133A01011</t>
  </si>
  <si>
    <t>Mahindra &amp; Mahindra Financial Services Ltd</t>
  </si>
  <si>
    <t>INE774D01024</t>
  </si>
  <si>
    <t>UPL Ltd</t>
  </si>
  <si>
    <t>INE628A01036</t>
  </si>
  <si>
    <t>Fertilizers &amp; Agrochemicals</t>
  </si>
  <si>
    <t>Restaurant Brands Asia Ltd</t>
  </si>
  <si>
    <t>INE07T201019</t>
  </si>
  <si>
    <t>Indiamart Intermesh Ltd</t>
  </si>
  <si>
    <t>INE933S01016</t>
  </si>
  <si>
    <t>Gateway Distriparks Ltd</t>
  </si>
  <si>
    <t>INE079J01017</t>
  </si>
  <si>
    <t>Indraprastha Gas Ltd</t>
  </si>
  <si>
    <t>INE203G01027</t>
  </si>
  <si>
    <t>TVS Holdings Ltd</t>
  </si>
  <si>
    <t>INE105A01035</t>
  </si>
  <si>
    <t>CarTrade Tech Ltd</t>
  </si>
  <si>
    <t>INE290S01011</t>
  </si>
  <si>
    <t>IN9628A01018</t>
  </si>
  <si>
    <t>(b) Units of Real Estate Investment Trusts (REITs)</t>
  </si>
  <si>
    <t>Brookfield India Real Estate Trust</t>
  </si>
  <si>
    <t>INE0FDU25010</t>
  </si>
  <si>
    <t>Industry Classification</t>
  </si>
  <si>
    <t>NHPC Ltd</t>
  </si>
  <si>
    <t>INE848E01016</t>
  </si>
  <si>
    <t>CESC Ltd</t>
  </si>
  <si>
    <t>INE486A01021</t>
  </si>
  <si>
    <t>Petronet LNG Ltd</t>
  </si>
  <si>
    <t>INE347G01014</t>
  </si>
  <si>
    <t>Tata Consultancy Services Ltd</t>
  </si>
  <si>
    <t>INE467B01029</t>
  </si>
  <si>
    <t>Castrol India Ltd</t>
  </si>
  <si>
    <t>INE172A01027</t>
  </si>
  <si>
    <t>Chambal Fertilizers &amp; Chemicals Ltd</t>
  </si>
  <si>
    <t>INE085A01013</t>
  </si>
  <si>
    <t>Colgate Palmolive (India) Ltd</t>
  </si>
  <si>
    <t>INE259A01022</t>
  </si>
  <si>
    <t>Finolex Industries Ltd</t>
  </si>
  <si>
    <t>INE183A01024</t>
  </si>
  <si>
    <t>IN9047A01029</t>
  </si>
  <si>
    <t>Embassy Office Parks REIT</t>
  </si>
  <si>
    <t>INE041025011</t>
  </si>
  <si>
    <t>Nexus Select Trust REIT</t>
  </si>
  <si>
    <t>INE0NDH25011</t>
  </si>
  <si>
    <t>Foreign Equity Securities</t>
  </si>
  <si>
    <t>Mediatek Inc</t>
  </si>
  <si>
    <t>TW0002454006</t>
  </si>
  <si>
    <t>IT - Hardware</t>
  </si>
  <si>
    <t>Unilever PLC, (ADR)</t>
  </si>
  <si>
    <t>US9047677045</t>
  </si>
  <si>
    <t>Novatek Microelectronics Corp. Ltd</t>
  </si>
  <si>
    <t>TW0003034005</t>
  </si>
  <si>
    <t>Hon Hai Precision Industry Co Ltd</t>
  </si>
  <si>
    <t>TW0002317005</t>
  </si>
  <si>
    <t>Primax Electronics Ltd</t>
  </si>
  <si>
    <t>TW0004915004</t>
  </si>
  <si>
    <t>Cognizant Technology Solutions Corp., A</t>
  </si>
  <si>
    <t>US1924461023</t>
  </si>
  <si>
    <t>Fila Holdings Corp</t>
  </si>
  <si>
    <t>KR7081660003</t>
  </si>
  <si>
    <t>Hyundai Motor Co Ltd</t>
  </si>
  <si>
    <t>KR7005380001</t>
  </si>
  <si>
    <t>Thai Beverage Pcl</t>
  </si>
  <si>
    <t>TH0902010014</t>
  </si>
  <si>
    <t>Xtep International Holdings Ltd</t>
  </si>
  <si>
    <t>KYG982771092</t>
  </si>
  <si>
    <t>SK Telecom Co Ltd</t>
  </si>
  <si>
    <t>KR7017670001</t>
  </si>
  <si>
    <t>Xinyi Solar Holdings Ltd</t>
  </si>
  <si>
    <t>KYG9829N1025</t>
  </si>
  <si>
    <t>Foreign Mutual Fund Units</t>
  </si>
  <si>
    <t>TW0000056001</t>
  </si>
  <si>
    <t>Foreign Mutual Fund</t>
  </si>
  <si>
    <t>Coforge Ltd</t>
  </si>
  <si>
    <t>INE591G01017</t>
  </si>
  <si>
    <t>Rategain Travel Technologies Ltd</t>
  </si>
  <si>
    <t>INE0CLI01024</t>
  </si>
  <si>
    <t>Zensar Technologies Ltd</t>
  </si>
  <si>
    <t>INE520A01027</t>
  </si>
  <si>
    <t>Birlasoft Ltd</t>
  </si>
  <si>
    <t>INE836A01035</t>
  </si>
  <si>
    <t>Info Edge (India) Ltd</t>
  </si>
  <si>
    <t>INE663F01024</t>
  </si>
  <si>
    <t>CE Info Systems Ltd</t>
  </si>
  <si>
    <t>INE0BV301023</t>
  </si>
  <si>
    <t>Cyient Ltd</t>
  </si>
  <si>
    <t>INE136B01020</t>
  </si>
  <si>
    <t>Affle India Ltd</t>
  </si>
  <si>
    <t>INE00WC01027</t>
  </si>
  <si>
    <t>Tanla Platforms Ltd</t>
  </si>
  <si>
    <t>INE483C01032</t>
  </si>
  <si>
    <t>Mphasis Ltd</t>
  </si>
  <si>
    <t>INE356A01018</t>
  </si>
  <si>
    <t>Persistent Systems Ltd</t>
  </si>
  <si>
    <t>INE262H01021</t>
  </si>
  <si>
    <t>Tracxn Technologies Ltd</t>
  </si>
  <si>
    <t>INE0HMF01019</t>
  </si>
  <si>
    <t>Xelpmoc Design and Tech Ltd</t>
  </si>
  <si>
    <t>INE01P501012</t>
  </si>
  <si>
    <t>Meta Platforms Inc</t>
  </si>
  <si>
    <t>US30303M1027</t>
  </si>
  <si>
    <t>Amazon.com INC</t>
  </si>
  <si>
    <t>US0231351067</t>
  </si>
  <si>
    <t>Apple Inc</t>
  </si>
  <si>
    <t>US0378331005</t>
  </si>
  <si>
    <t>Alphabet Inc</t>
  </si>
  <si>
    <t>US02079K3059</t>
  </si>
  <si>
    <t>Microsoft Corp</t>
  </si>
  <si>
    <t>US5949181045</t>
  </si>
  <si>
    <t>Franklin Technology Fund, Class I (Acc)</t>
  </si>
  <si>
    <t>LU0626261944</t>
  </si>
  <si>
    <t>Brigade Enterprises Ltd</t>
  </si>
  <si>
    <t>INE791I01019</t>
  </si>
  <si>
    <t>Aster DM Healthcare Ltd</t>
  </si>
  <si>
    <t>INE914M01019</t>
  </si>
  <si>
    <t>Deepak Nitrite Ltd</t>
  </si>
  <si>
    <t>INE288B01029</t>
  </si>
  <si>
    <t>Karur Vysya Bank Ltd</t>
  </si>
  <si>
    <t>INE036D01028</t>
  </si>
  <si>
    <t>Equitas Small Finance Bank Ltd</t>
  </si>
  <si>
    <t>INE063P01018</t>
  </si>
  <si>
    <t>J.B. Chemicals &amp; Pharmaceuticals Ltd</t>
  </si>
  <si>
    <t>INE572A01036</t>
  </si>
  <si>
    <t>CCL Products (India) Ltd</t>
  </si>
  <si>
    <t>INE421D01022</t>
  </si>
  <si>
    <t>K.P.R. Mill Ltd</t>
  </si>
  <si>
    <t>INE930H01031</t>
  </si>
  <si>
    <t>MedPlus Health Services Ltd</t>
  </si>
  <si>
    <t>INE804L01022</t>
  </si>
  <si>
    <t>Sobha Ltd</t>
  </si>
  <si>
    <t>INE671H01015</t>
  </si>
  <si>
    <t>KNR Constructions Ltd</t>
  </si>
  <si>
    <t>INE634I01029</t>
  </si>
  <si>
    <t>Syrma SGS Technology Ltd</t>
  </si>
  <si>
    <t>INE0DYJ01015</t>
  </si>
  <si>
    <t>Ion Exchange (India) Ltd</t>
  </si>
  <si>
    <t>INE570A01022</t>
  </si>
  <si>
    <t>Other Utilities</t>
  </si>
  <si>
    <t>Carborundum Universal Ltd</t>
  </si>
  <si>
    <t>INE120A01034</t>
  </si>
  <si>
    <t>Blue Star Ltd</t>
  </si>
  <si>
    <t>INE472A01039</t>
  </si>
  <si>
    <t>Kirloskar Pneumatic Co Ltd</t>
  </si>
  <si>
    <t>INE811A01020</t>
  </si>
  <si>
    <t>Praj Industries Ltd</t>
  </si>
  <si>
    <t>INE074A01025</t>
  </si>
  <si>
    <t>KPIT Technologies Ltd</t>
  </si>
  <si>
    <t>INE04I401011</t>
  </si>
  <si>
    <t>Pricol Ltd</t>
  </si>
  <si>
    <t>INE726V01018</t>
  </si>
  <si>
    <t>Cholamandalam Financial Holdings Ltd</t>
  </si>
  <si>
    <t>INE149A01033</t>
  </si>
  <si>
    <t>Jubilant Ingrevia Ltd</t>
  </si>
  <si>
    <t>INE0BY001018</t>
  </si>
  <si>
    <t>Hitachi Energy India Ltd</t>
  </si>
  <si>
    <t>INE07Y701011</t>
  </si>
  <si>
    <t>Electrical Equipment</t>
  </si>
  <si>
    <t>Titagarh Rail Systems Ltd</t>
  </si>
  <si>
    <t>INE615H01020</t>
  </si>
  <si>
    <t>S J S Enterprises Ltd</t>
  </si>
  <si>
    <t>INE284S01014</t>
  </si>
  <si>
    <t>Exide Industries Ltd</t>
  </si>
  <si>
    <t>INE302A01020</t>
  </si>
  <si>
    <t>Multi Commodity Exchange Of India Ltd</t>
  </si>
  <si>
    <t>INE745G01035</t>
  </si>
  <si>
    <t>Finolex Cables Ltd</t>
  </si>
  <si>
    <t>INE235A01022</t>
  </si>
  <si>
    <t>Ahluwalia Contracts (India) Ltd</t>
  </si>
  <si>
    <t>INE758C01029</t>
  </si>
  <si>
    <t>V-Mart Retail Ltd</t>
  </si>
  <si>
    <t>INE665J01013</t>
  </si>
  <si>
    <t>Jyothy Labs Ltd</t>
  </si>
  <si>
    <t>INE668F01031</t>
  </si>
  <si>
    <t>Household Products</t>
  </si>
  <si>
    <t>GHCL Ltd</t>
  </si>
  <si>
    <t>INE539A01019</t>
  </si>
  <si>
    <t>Data Patterns India Ltd</t>
  </si>
  <si>
    <t>INE0IX101010</t>
  </si>
  <si>
    <t>Tega Industries Ltd</t>
  </si>
  <si>
    <t>INE011K01018</t>
  </si>
  <si>
    <t>The Ramco Cements Ltd</t>
  </si>
  <si>
    <t>INE331A01037</t>
  </si>
  <si>
    <t>Atul Ltd</t>
  </si>
  <si>
    <t>INE100A01010</t>
  </si>
  <si>
    <t>Apollo Pipes Ltd</t>
  </si>
  <si>
    <t>INE126J01016</t>
  </si>
  <si>
    <t>Anand Rathi Wealth Ltd</t>
  </si>
  <si>
    <t>INE463V01026</t>
  </si>
  <si>
    <t>Angel One Ltd</t>
  </si>
  <si>
    <t>INE732I01013</t>
  </si>
  <si>
    <t>Ratnamani Metals &amp; Tubes Ltd</t>
  </si>
  <si>
    <t>INE703B01027</t>
  </si>
  <si>
    <t>Kirloskar Brothers Ltd</t>
  </si>
  <si>
    <t>INE732A01036</t>
  </si>
  <si>
    <t>Shankara Building Products Ltd</t>
  </si>
  <si>
    <t>INE274V01019</t>
  </si>
  <si>
    <t>SBFC Finance Ltd</t>
  </si>
  <si>
    <t>INE423Y01016</t>
  </si>
  <si>
    <t>Nesco Ltd</t>
  </si>
  <si>
    <t>INE317F01035</t>
  </si>
  <si>
    <t>Karnataka Bank Ltd</t>
  </si>
  <si>
    <t>INE614B01018</t>
  </si>
  <si>
    <t>Techno Electric &amp; Engineering Co Ltd</t>
  </si>
  <si>
    <t>INE285K01026</t>
  </si>
  <si>
    <t>India Shelter Finance Corporation Ltd</t>
  </si>
  <si>
    <t>INE922K01024</t>
  </si>
  <si>
    <t>TTK Prestige Ltd</t>
  </si>
  <si>
    <t>INE690A01028</t>
  </si>
  <si>
    <t>Shivalik Bimetal Controls Ltd</t>
  </si>
  <si>
    <t>INE386D01027</t>
  </si>
  <si>
    <t>S P Apparels Ltd</t>
  </si>
  <si>
    <t>INE212I01016</t>
  </si>
  <si>
    <t>Rolex Rings Ltd</t>
  </si>
  <si>
    <t>INE645S01016</t>
  </si>
  <si>
    <t>Stanley Lifestyles Ltd</t>
  </si>
  <si>
    <t>INE01A001028</t>
  </si>
  <si>
    <t>MTAR Technologies Ltd</t>
  </si>
  <si>
    <t>INE864I01014</t>
  </si>
  <si>
    <t>Vishnu Chemicals Ltd</t>
  </si>
  <si>
    <t>INE270I01022</t>
  </si>
  <si>
    <t>Devyani International Ltd</t>
  </si>
  <si>
    <t>INE872J01023</t>
  </si>
  <si>
    <t>Indoco Remedies Ltd</t>
  </si>
  <si>
    <t>INE873D01024</t>
  </si>
  <si>
    <t>Pitti Engineering Ltd</t>
  </si>
  <si>
    <t>INE450D01021</t>
  </si>
  <si>
    <t>TV Today Network Ltd</t>
  </si>
  <si>
    <t>INE038F01029</t>
  </si>
  <si>
    <t>Music Broadcast Ltd (Non- Convertible Preference Shares)</t>
  </si>
  <si>
    <t>INE919I04010</t>
  </si>
  <si>
    <t>Campus Activewear Ltd</t>
  </si>
  <si>
    <t>INE278Y01022</t>
  </si>
  <si>
    <t>IN9671H01013</t>
  </si>
  <si>
    <t>91 DTB (30-Jan-2025)</t>
  </si>
  <si>
    <t>IN002024X300</t>
  </si>
  <si>
    <t>Federal Bank Ltd</t>
  </si>
  <si>
    <t>INE171A01029</t>
  </si>
  <si>
    <t>Dixon Technologies (India) Ltd</t>
  </si>
  <si>
    <t>INE935N01020</t>
  </si>
  <si>
    <t>IPCA Laboratories Ltd</t>
  </si>
  <si>
    <t>INE571A01038</t>
  </si>
  <si>
    <t>Coromandel International Ltd</t>
  </si>
  <si>
    <t>INE169A01031</t>
  </si>
  <si>
    <t>Voltas Ltd</t>
  </si>
  <si>
    <t>INE226A01021</t>
  </si>
  <si>
    <t>Oberoi Realty Ltd</t>
  </si>
  <si>
    <t>INE093I01010</t>
  </si>
  <si>
    <t>Max Healthcare Institute Ltd</t>
  </si>
  <si>
    <t>INE027H01010</t>
  </si>
  <si>
    <t>APL Apollo Tubes Ltd</t>
  </si>
  <si>
    <t>INE702C01027</t>
  </si>
  <si>
    <t>Indian Hotels Co Ltd</t>
  </si>
  <si>
    <t>INE053A01029</t>
  </si>
  <si>
    <t>J.K. Cement Ltd</t>
  </si>
  <si>
    <t>INE823G01014</t>
  </si>
  <si>
    <t>Cummins India Ltd</t>
  </si>
  <si>
    <t>INE298A01020</t>
  </si>
  <si>
    <t>CG Power and Industrial Solutions Ltd</t>
  </si>
  <si>
    <t>INE067A01029</t>
  </si>
  <si>
    <t>Max Financial Services Ltd</t>
  </si>
  <si>
    <t>INE180A01020</t>
  </si>
  <si>
    <t>Phoenix Mills Ltd</t>
  </si>
  <si>
    <t>INE211B01039</t>
  </si>
  <si>
    <t>Page Industries Ltd</t>
  </si>
  <si>
    <t>INE761H01022</t>
  </si>
  <si>
    <t>Alkem Laboratories Ltd</t>
  </si>
  <si>
    <t>INE540L01014</t>
  </si>
  <si>
    <t>United Breweries Ltd</t>
  </si>
  <si>
    <t>INE686F01025</t>
  </si>
  <si>
    <t>Abbott India Ltd</t>
  </si>
  <si>
    <t>INE358A01014</t>
  </si>
  <si>
    <t>Endurance Technologies Ltd</t>
  </si>
  <si>
    <t>INE913H01037</t>
  </si>
  <si>
    <t>Laurus Labs Ltd</t>
  </si>
  <si>
    <t>INE947Q01028</t>
  </si>
  <si>
    <t>Ajanta Pharma Ltd</t>
  </si>
  <si>
    <t>INE031B01049</t>
  </si>
  <si>
    <t>PI Industries Ltd</t>
  </si>
  <si>
    <t>INE603J01030</t>
  </si>
  <si>
    <t>Escorts Kubota Ltd</t>
  </si>
  <si>
    <t>INE042A01014</t>
  </si>
  <si>
    <t>Agricultural, Commercial &amp; Construction Vehicles</t>
  </si>
  <si>
    <t>Godrej Properties Ltd</t>
  </si>
  <si>
    <t>INE484J01027</t>
  </si>
  <si>
    <t>ICICI Lombard General Insurance Co Ltd</t>
  </si>
  <si>
    <t>INE765G01017</t>
  </si>
  <si>
    <t>Kajaria Ceramics Ltd</t>
  </si>
  <si>
    <t>INE217B01036</t>
  </si>
  <si>
    <t>Motherson Sumi Wiring India Ltd</t>
  </si>
  <si>
    <t>INE0FS801015</t>
  </si>
  <si>
    <t>Sundram Fasteners Ltd</t>
  </si>
  <si>
    <t>INE387A01021</t>
  </si>
  <si>
    <t>Uno Minda Ltd</t>
  </si>
  <si>
    <t>INE405E01023</t>
  </si>
  <si>
    <t>Timken India Ltd</t>
  </si>
  <si>
    <t>INE325A01013</t>
  </si>
  <si>
    <t>Vishal Mega Mart Ltd</t>
  </si>
  <si>
    <t>INE01EA01019</t>
  </si>
  <si>
    <t>Lupin Ltd</t>
  </si>
  <si>
    <t>INE326A01037</t>
  </si>
  <si>
    <t>Shree Cement Ltd</t>
  </si>
  <si>
    <t>INE070A01015</t>
  </si>
  <si>
    <t>Container Corporation Of India Ltd</t>
  </si>
  <si>
    <t>INE111A01025</t>
  </si>
  <si>
    <t>Waaree Energies Ltd</t>
  </si>
  <si>
    <t>INE377N01017</t>
  </si>
  <si>
    <t>Whirlpool Of India Ltd</t>
  </si>
  <si>
    <t>INE716A01013</t>
  </si>
  <si>
    <t>* Less than 0.01%</t>
  </si>
  <si>
    <t>Sudarshan Chemical Industries Ltd</t>
  </si>
  <si>
    <t>INE659A01023</t>
  </si>
  <si>
    <t>Samvardhana Motherson International Ltd</t>
  </si>
  <si>
    <t>INE775A01035</t>
  </si>
  <si>
    <t>Syngene International Ltd</t>
  </si>
  <si>
    <t>INE398R01022</t>
  </si>
  <si>
    <t>ISGEC Heavy Engineering Ltd</t>
  </si>
  <si>
    <t>INE858B01029</t>
  </si>
  <si>
    <t>TBO Tek Ltd</t>
  </si>
  <si>
    <t>INE673O01025</t>
  </si>
  <si>
    <t>Godrej Consumer Products Ltd</t>
  </si>
  <si>
    <t>INE102D01028</t>
  </si>
  <si>
    <t>Senco Gold Ltd</t>
  </si>
  <si>
    <t>INE602W01019</t>
  </si>
  <si>
    <t>TVS Motor Co Ltd</t>
  </si>
  <si>
    <t>INE494B01023</t>
  </si>
  <si>
    <t>Unichem Laboratories Ltd</t>
  </si>
  <si>
    <t>INE351A01035</t>
  </si>
  <si>
    <t>Emcure Pharmaceuticals Ltd</t>
  </si>
  <si>
    <t>INE168P01015</t>
  </si>
  <si>
    <t>Somany Ceramics Ltd</t>
  </si>
  <si>
    <t>INE355A01028</t>
  </si>
  <si>
    <t>Sai Life Sciences Ltd</t>
  </si>
  <si>
    <t>INE570L01029</t>
  </si>
  <si>
    <t>Godavari Biorefineries Ltd</t>
  </si>
  <si>
    <t>INE497S01012</t>
  </si>
  <si>
    <t>Diversified FMCG</t>
  </si>
  <si>
    <t>Chennai Interactive Business Services Pvt Ltd ** ^^</t>
  </si>
  <si>
    <t>91 DTB (27-Feb-2025)</t>
  </si>
  <si>
    <t>IN002024X342</t>
  </si>
  <si>
    <t>Ecos India Mobility &amp; Hospitality Ltd</t>
  </si>
  <si>
    <t>INE06HJ01020</t>
  </si>
  <si>
    <t>The Anup Engineering Ltd</t>
  </si>
  <si>
    <t>INE294Z01018</t>
  </si>
  <si>
    <t>Dabur India Ltd</t>
  </si>
  <si>
    <t>INE016A01026</t>
  </si>
  <si>
    <t>KEI Industries Ltd</t>
  </si>
  <si>
    <t>INE878B01027</t>
  </si>
  <si>
    <t>Dalmia Bharat Ltd</t>
  </si>
  <si>
    <t>INE00R701025</t>
  </si>
  <si>
    <t>Delhivery Ltd</t>
  </si>
  <si>
    <t>INE148O01028</t>
  </si>
  <si>
    <t>Kansai Nerolac Paints Ltd</t>
  </si>
  <si>
    <t>INE531A01024</t>
  </si>
  <si>
    <t>Quantum Information Systems ** ^^</t>
  </si>
  <si>
    <t>SBI Cards and Payment Services Ltd</t>
  </si>
  <si>
    <t>INE018E01016</t>
  </si>
  <si>
    <t>AU Small Finance Bank Ltd</t>
  </si>
  <si>
    <t>INE949L01017</t>
  </si>
  <si>
    <t>Ashok Leyland Ltd</t>
  </si>
  <si>
    <t>INE208A01029</t>
  </si>
  <si>
    <t>Sona Blw Precision Forgings Ltd</t>
  </si>
  <si>
    <t>INE073K01018</t>
  </si>
  <si>
    <t>Mankind Pharma Ltd</t>
  </si>
  <si>
    <t>INE634S01028</t>
  </si>
  <si>
    <t>JSW Infrastructure Ltd</t>
  </si>
  <si>
    <t>INE880J01026</t>
  </si>
  <si>
    <t>Godrej Agrovet Ltd</t>
  </si>
  <si>
    <t>INE850D01014</t>
  </si>
  <si>
    <t>Torrent Pharmaceuticals Ltd</t>
  </si>
  <si>
    <t>INE685A01028</t>
  </si>
  <si>
    <t>Aadhar Housing Finance Ltd</t>
  </si>
  <si>
    <t>INE883F01010</t>
  </si>
  <si>
    <t>Ltimindtree Ltd</t>
  </si>
  <si>
    <t>INE214T01019</t>
  </si>
  <si>
    <t>Freshworks Inc</t>
  </si>
  <si>
    <t>US3580541049</t>
  </si>
  <si>
    <t>NCC Ltd</t>
  </si>
  <si>
    <t>INE868B01028</t>
  </si>
  <si>
    <t>Avalon Technologies Ltd</t>
  </si>
  <si>
    <t>INE0LCL01028</t>
  </si>
  <si>
    <t>Taiwan Semiconductor Manufacturing Co. Ltd</t>
  </si>
  <si>
    <t>TW0002330008</t>
  </si>
  <si>
    <t>Tencent Holdings Ltd</t>
  </si>
  <si>
    <t>KYG875721634</t>
  </si>
  <si>
    <t>Samsung Electronics Co. Ltd</t>
  </si>
  <si>
    <t>KR7005930003</t>
  </si>
  <si>
    <t>AIA Group Ltd</t>
  </si>
  <si>
    <t>HK0000069689</t>
  </si>
  <si>
    <t>Contemporary Amperex Technology Co Ltd</t>
  </si>
  <si>
    <t>CNE100003662</t>
  </si>
  <si>
    <t>Alibaba Group Holding Ltd</t>
  </si>
  <si>
    <t>KYG017191142</t>
  </si>
  <si>
    <t>Yum China Holdings INC</t>
  </si>
  <si>
    <t>US98850P1093</t>
  </si>
  <si>
    <t>Meituan</t>
  </si>
  <si>
    <t>KYG596691041</t>
  </si>
  <si>
    <t>SK Hynix Inc</t>
  </si>
  <si>
    <t>KR7000660001</t>
  </si>
  <si>
    <t>Bank Central Asia Tbk Pt</t>
  </si>
  <si>
    <t>ID1000109507</t>
  </si>
  <si>
    <t>Sumber Alfaria Trijaya Tbk PT</t>
  </si>
  <si>
    <t>ID1000128705</t>
  </si>
  <si>
    <t>DBS Group Holdings Ltd</t>
  </si>
  <si>
    <t>SG1L01001701</t>
  </si>
  <si>
    <t>China Merchants Bank Co Ltd</t>
  </si>
  <si>
    <t>CNE1000002M1</t>
  </si>
  <si>
    <t>Budweiser Brewing Co APAC Ltd</t>
  </si>
  <si>
    <t>KYG1674K1013</t>
  </si>
  <si>
    <t>Makemytrip Ltd</t>
  </si>
  <si>
    <t>MU0295S00016</t>
  </si>
  <si>
    <t>BDO Unibank Inc.</t>
  </si>
  <si>
    <t>PHY077751022</t>
  </si>
  <si>
    <t>Midea Group Co Ltd</t>
  </si>
  <si>
    <t>CNE100001QQ5</t>
  </si>
  <si>
    <t>SF Holding Co Ltd</t>
  </si>
  <si>
    <t>CNE100000L63</t>
  </si>
  <si>
    <t>Bank Rakyat Indonesia Persero Tbk Pt</t>
  </si>
  <si>
    <t>ID1000118201</t>
  </si>
  <si>
    <t>Weichai Power Co Ltd</t>
  </si>
  <si>
    <t>CNE1000004L9</t>
  </si>
  <si>
    <t>Bangkok Dusit Medical Services Pcl</t>
  </si>
  <si>
    <t>TH0264A10Z12</t>
  </si>
  <si>
    <t>Samsung Sdi Co Ltd</t>
  </si>
  <si>
    <t>KR7006400006</t>
  </si>
  <si>
    <t>Minor International Pcl, Fgn.</t>
  </si>
  <si>
    <t>TH0128B10Z17</t>
  </si>
  <si>
    <t>Trip.Com Group Ltd</t>
  </si>
  <si>
    <t>KYG9066F1019</t>
  </si>
  <si>
    <t>Ayala Land Inc</t>
  </si>
  <si>
    <t>PHY0488F1004</t>
  </si>
  <si>
    <t>Sunresin New Materials Co Ltd</t>
  </si>
  <si>
    <t>CNE100002136</t>
  </si>
  <si>
    <t>Luxshare Precision Industry Co Ltd</t>
  </si>
  <si>
    <t>CNE100000TP3</t>
  </si>
  <si>
    <t>Techtronic Industries Co. Ltd</t>
  </si>
  <si>
    <t>HK0669013440</t>
  </si>
  <si>
    <t>CNE100006NF4</t>
  </si>
  <si>
    <t>Xiaomi Corp</t>
  </si>
  <si>
    <t>KYG9830T1067</t>
  </si>
  <si>
    <t>Bajaj Finserv Ltd</t>
  </si>
  <si>
    <t>INE918I01026</t>
  </si>
  <si>
    <t>Shriram Finance Ltd</t>
  </si>
  <si>
    <t>INE721A01013</t>
  </si>
  <si>
    <t>Nestle India Ltd</t>
  </si>
  <si>
    <t>INE239A01024</t>
  </si>
  <si>
    <t>Adani Enterprises Ltd</t>
  </si>
  <si>
    <t>INE423A01024</t>
  </si>
  <si>
    <t>Metals &amp; Minerals Trading</t>
  </si>
  <si>
    <t>Franklin U.S. Opportunities Fund, Class I (Acc)</t>
  </si>
  <si>
    <t>LU0195948665</t>
  </si>
  <si>
    <t>Templeton European Opportunities Fund, Class I (Acc)</t>
  </si>
  <si>
    <t>LU0195949390</t>
  </si>
  <si>
    <t>Franklin India Bluechip Fund Direct-Growth Plan</t>
  </si>
  <si>
    <t>INF090I01FN7</t>
  </si>
  <si>
    <t>INF109K013N3</t>
  </si>
  <si>
    <t>INF200K01VE4</t>
  </si>
  <si>
    <t>Nippon India ETF Gold Bees</t>
  </si>
  <si>
    <t>INF204KB17I5</t>
  </si>
  <si>
    <t>Franklin India Short-Term Income Plan (No. of Segregated Portfolios in the Scheme- 3) - (under winding up) Direct-Growth Plan ^^ $$$</t>
  </si>
  <si>
    <t>INF090I01GK1</t>
  </si>
  <si>
    <t>Franklin India Liquid Fund Direct-Growth Plan</t>
  </si>
  <si>
    <t>INF090I01JV2</t>
  </si>
  <si>
    <t>Franklin India Short Term Income Plan-Segregated Portfolio 3- 9.50% Yes Bank Ltd CO 23 Dec 2021-Direct-Growth Plan</t>
  </si>
  <si>
    <t>INF090I01VS3</t>
  </si>
  <si>
    <t>Franklin India Flexi Cap Fund-Direct Growth Plan (Formerly known as Franklin India Equity Fund)</t>
  </si>
  <si>
    <t>INF090I01FK3</t>
  </si>
  <si>
    <t>Franklin India Dynamic Accrual Fund- Segregated Portfolio 3- 9.50% Yes Bank Ltd CO 23 Dec 2021-Direct-Growth Plan</t>
  </si>
  <si>
    <t>INF090I01WD3</t>
  </si>
  <si>
    <t>Nifty Index Future  - 30-Jan-2025</t>
  </si>
  <si>
    <t>Foreign ETF</t>
  </si>
  <si>
    <t>As on 28-Jun-2024 ***</t>
  </si>
  <si>
    <t>NA</t>
  </si>
  <si>
    <t>*** Allotment date for the scheme was November 19, 2024</t>
  </si>
  <si>
    <t>As on 28-Jun-2024***</t>
  </si>
  <si>
    <t>*** Allotment date for the scheme was July 29, 2024</t>
  </si>
  <si>
    <t>ETF</t>
  </si>
  <si>
    <t>Franklin India Flexi Cap Fund ( Formerly known as Franklin India Equity Fund) ^</t>
  </si>
  <si>
    <t>Franklin India NSE Nifty 50 Index Fund (Formerly known as Franklin India Index Fund – NSE Nifty Plan) ^</t>
  </si>
  <si>
    <t>Franklin India ELSS Tax Saver Fund (Formerly known as Franklin India TAXSHIELD) ^</t>
  </si>
  <si>
    <t>Franklin India Feeder - Templeton European Opportunities Fund</t>
  </si>
  <si>
    <t>Franklin India Multi-Asset Solution Fund of Funds (Formerly known as Franklin India Multi-Asset Solution Fund) ^</t>
  </si>
  <si>
    <t>Franklin India Dynamic Asset Allocation Fund Of Funds**</t>
  </si>
  <si>
    <t>ICICI Prudential Short Term Fund Direct - Growth Plan</t>
  </si>
  <si>
    <t>SBI Short Term Debt Fund Direct - Growth Plan</t>
  </si>
  <si>
    <t>Refer below link for rationale of devation under Valuation policy</t>
  </si>
  <si>
    <t>Additional Disclosure Valuation Policy</t>
  </si>
  <si>
    <t xml:space="preserve">e) Risk-o-meter </t>
  </si>
  <si>
    <t>NIL</t>
  </si>
  <si>
    <t xml:space="preserve">h) Risk-o-meter </t>
  </si>
  <si>
    <t>Primary Benchmark: Nifty Equity Savings Index</t>
  </si>
  <si>
    <t>Investors should consult their financial advisers if in doubt about whether the product is suitable for them</t>
  </si>
  <si>
    <t>Risk level based on portfolio as on December 31, 2024</t>
  </si>
  <si>
    <t>Risk level of primary benchmark as on December 31, 2024</t>
  </si>
  <si>
    <t xml:space="preserve">f) Risk-o-meter </t>
  </si>
  <si>
    <t>Primary Benchmark: CRISIL Hybrid 35+65 - Aggressive Index</t>
  </si>
  <si>
    <t>Primary Benchmark: Nifty 50 Hybrid Composite Debt 50:50 Index</t>
  </si>
  <si>
    <t>Primary Benchmark: NIFTY 50 Arbitrage Index</t>
  </si>
  <si>
    <t>Primary Benchmark:  Tier-1 Index:  Nifty 500 (Effective August 1, 2023, the benchmark of the scheme has been changed from NIFTY500 Value 50)</t>
  </si>
  <si>
    <t xml:space="preserve">Tier-2 Index:  NIFTY500 Value 50 </t>
  </si>
  <si>
    <t>Primary Benchmark: Tier-1 Index:  Nifty 500 (Effective August 1, 2023, the benchmark of the scheme has been changed from  Nifty Dividend Opportunities 50 )</t>
  </si>
  <si>
    <t>Tier-2 Index:  Nifty Dividend Opportunities 50</t>
  </si>
  <si>
    <t>Primary Benchmark: BSE Teck (Effective June 1, 2024, the benchmark of the scheme has been renamed from S&amp;P BSE Teck)</t>
  </si>
  <si>
    <t>Primary Benchmark: Nifty Smallcap 250</t>
  </si>
  <si>
    <t>Primary Benchmark: Nifty Midcap 150</t>
  </si>
  <si>
    <t>Primary Benchmark: NIFTY 500</t>
  </si>
  <si>
    <t>Primary Benchmark: Nifty 500 Multi Cap 50:25:25 Total Returns Index</t>
  </si>
  <si>
    <t>^ Franklin India Equity Fund is renamed as Franklin India Flexi Cap Fund effective Jan 29, 2021.</t>
  </si>
  <si>
    <t>Primary Benchmark: NIFTY LargeMidcap 250</t>
  </si>
  <si>
    <t>Primary Benchmark: Nifty 100</t>
  </si>
  <si>
    <t>Primary Benchmark: BSE India Infrastructure Index (Effective June 1, 2024, the benchmark of the scheme has been renamed from S&amp;P BSE India Infrastructure Index)</t>
  </si>
  <si>
    <t>Primary Benchmark: 75% MSCI Asia (Ex-Japan) Standard Index + 25% Nifty 500 Index (Effective March 9, 2024, the benchmark of the scheme has changed from MSCI Asia (ex-Japan) Standard Index)</t>
  </si>
  <si>
    <t>Primary Benchmark: Nifty 50</t>
  </si>
  <si>
    <t>^ Franklin India Index Fund – NSE Nifty Plan is renamed as Franklin India NSE Nifty 50 Index Fund effective July 01, 2022.</t>
  </si>
  <si>
    <t>^ Franklin India TAXSHIELD is renamed as Franklin India ELSS Tax Saver Fund effective December 22, 2023.</t>
  </si>
  <si>
    <t>Primary Benchmark: Russell 3000 Growth Index</t>
  </si>
  <si>
    <t>Primary Benchmark: MSCI Europe Index</t>
  </si>
  <si>
    <t xml:space="preserve">Primary Benchmark: 40% Nifty 500 TRI + 40% Nifty Short Duration Debt Index + 20% domestic gold price </t>
  </si>
  <si>
    <t>^ Franklin India Multi-Asset Solution Fund is renamed as Franklin India Multi-Asset Solution Fund of Funds effective Dec 19, 2022.</t>
  </si>
  <si>
    <t>Primary Benchmark: CRISIL Hybrid 50+50 - Moderate Index</t>
  </si>
  <si>
    <t>** All Plans under Franklin India Life Stage Fund of Funds (FILSF) were merged with Franklin India Dynamic Asset Allocation Fund of Funds (FIDAAF) as on December 19, 2022.</t>
  </si>
  <si>
    <t>Risk level of tier-1 benchmark  as on December 31, 2024</t>
  </si>
  <si>
    <t>Risk level of tier-2 benchmark  as on December 31, 2024</t>
  </si>
  <si>
    <t>Franklin India Liquid Fund</t>
  </si>
  <si>
    <t>Rating</t>
  </si>
  <si>
    <t>INE860H07HR0</t>
  </si>
  <si>
    <t>Aditya Birla Finance Ltd (3MTBILL+165 Bps) (21-Jan-2025) **$</t>
  </si>
  <si>
    <t>INE110L08060</t>
  </si>
  <si>
    <t>9.00% Reliance Industries Ltd (21-Jan-2025) **</t>
  </si>
  <si>
    <t>INE028A16EU1</t>
  </si>
  <si>
    <t>Bank of Baroda (07-Feb-2025) **</t>
  </si>
  <si>
    <t>IND A1+</t>
  </si>
  <si>
    <t>INE556F16AR4</t>
  </si>
  <si>
    <t>Small Industries Development Bank of India (27-Feb-2025) **</t>
  </si>
  <si>
    <t>CARE A1+</t>
  </si>
  <si>
    <t>INE261F16850</t>
  </si>
  <si>
    <t>National Bank For Agriculture &amp; Rural Development (18-Mar-2025) **</t>
  </si>
  <si>
    <t>INE028A16HB4</t>
  </si>
  <si>
    <t>Bank of Baroda (19-Mar-2025) **</t>
  </si>
  <si>
    <t>INE040A16GB1</t>
  </si>
  <si>
    <t>HDFC Bank Ltd (20-Mar-2025) **</t>
  </si>
  <si>
    <t>INE160A16QQ4</t>
  </si>
  <si>
    <t>Punjab National Bank (27-Mar-2025) **</t>
  </si>
  <si>
    <t>INE261F16801</t>
  </si>
  <si>
    <t>National Bank For Agriculture &amp; Rural Development (14-Feb-2025) **</t>
  </si>
  <si>
    <t>INE160A16OM8</t>
  </si>
  <si>
    <t>Punjab National Bank (25-Feb-2025) **</t>
  </si>
  <si>
    <t>INE476A16XV0</t>
  </si>
  <si>
    <t>Canara Bank (11-Mar-2025) **</t>
  </si>
  <si>
    <t>INE476A16YH7</t>
  </si>
  <si>
    <t>Canara Bank (13-Mar-2025) **</t>
  </si>
  <si>
    <t>INE160A16QP6</t>
  </si>
  <si>
    <t>Punjab National Bank (20-Mar-2025) **</t>
  </si>
  <si>
    <t>Commercial Paper</t>
  </si>
  <si>
    <t>INE634S14021</t>
  </si>
  <si>
    <t>Mankind Pharma Ltd (16-Jan-2025) **@</t>
  </si>
  <si>
    <t>INE053F14237</t>
  </si>
  <si>
    <t>Indian Railway Finance Corporation Ltd (18-Mar-2025) **@</t>
  </si>
  <si>
    <t>INE261F14ML4</t>
  </si>
  <si>
    <t>National Bank For Agriculture &amp; Rural Development (21-Feb-2025) **@</t>
  </si>
  <si>
    <t>INE338I14IX7</t>
  </si>
  <si>
    <t>Motilal Oswal Financial Services Ltd (06-Mar-2025) **@</t>
  </si>
  <si>
    <t>ICRA A1+</t>
  </si>
  <si>
    <t>INE556F14KU2</t>
  </si>
  <si>
    <t>Small Industries Development Bank Of India (24-Mar-2025) **@</t>
  </si>
  <si>
    <t>INE763G14WK8</t>
  </si>
  <si>
    <t>ICICI Securities Ltd (21-Mar-2025) **@</t>
  </si>
  <si>
    <t>INE338I14IN8</t>
  </si>
  <si>
    <t>Motilal Oswal Financial Services Ltd (29-Jan-2025) **@</t>
  </si>
  <si>
    <t>INE018A14LG1</t>
  </si>
  <si>
    <t>Larsen &amp; Toubro Ltd (14-Feb-2025) **@</t>
  </si>
  <si>
    <t>INE824H14QP7</t>
  </si>
  <si>
    <t>Julius Baer Capital (India) Pvt Ltd (13-Feb-2025) **@</t>
  </si>
  <si>
    <t>INE212K14AM0</t>
  </si>
  <si>
    <t>SBICAP Securities Ltd (18-Mar-2025) **@</t>
  </si>
  <si>
    <t>INE824H14QX1</t>
  </si>
  <si>
    <t>Julius Baer Capital (India) Pvt Ltd (19-Mar-2025) **@</t>
  </si>
  <si>
    <t>IN002024X292</t>
  </si>
  <si>
    <t>91 DTB (23-Jan-2025)</t>
  </si>
  <si>
    <t>IN002024X359</t>
  </si>
  <si>
    <t>91 DTB (06-Mar-2025)</t>
  </si>
  <si>
    <t>IN002023Z430</t>
  </si>
  <si>
    <t>364 DTB (09-Jan-2025)</t>
  </si>
  <si>
    <t>IN002024X375</t>
  </si>
  <si>
    <t>91 DTB (20-Mar-2025)</t>
  </si>
  <si>
    <t>IN1320140057</t>
  </si>
  <si>
    <t>8.15% BIHAR SDL (14-Jan-25)</t>
  </si>
  <si>
    <t>Alternative Investment Fund #</t>
  </si>
  <si>
    <t>INF0RQ622028</t>
  </si>
  <si>
    <t>Corporate Debt Market Development Fund Class A2</t>
  </si>
  <si>
    <t>Alternative Investment Fund Units</t>
  </si>
  <si>
    <t>@ Listed</t>
  </si>
  <si>
    <t># In accordance with SEBI/HO/IMD/PoD2/P/CIR/2023/129 circular dated July 27, 2023, Investment in Corporate Debt Market Development Fund.</t>
  </si>
  <si>
    <t>$ Yield to maturity (YTM) for floating rate securities is calculated by recomputing yield from simple average of valuation prices provided by valuation agencies.</t>
  </si>
  <si>
    <t>This scheme has exposure to floating rate instruments.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</si>
  <si>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 xml:space="preserve">      Regular Plan Growth Option</t>
  </si>
  <si>
    <t xml:space="preserve">      Regular Plan Daily IDCW Reinvestment Option</t>
  </si>
  <si>
    <t xml:space="preserve">      Regular Plan Weekly IDCW Option</t>
  </si>
  <si>
    <t xml:space="preserve">      Institutional Plan Daily IDCW Reinvestment Option</t>
  </si>
  <si>
    <t xml:space="preserve">      Institutional Plan Weekly IDCW Option</t>
  </si>
  <si>
    <t xml:space="preserve">      Super Institutional Plan Growth Option</t>
  </si>
  <si>
    <t xml:space="preserve">      Super Institutional Plan Daily IDCW Reinvestment Option</t>
  </si>
  <si>
    <t xml:space="preserve">      Super Institutional Plan Weekly IDCW Option</t>
  </si>
  <si>
    <t xml:space="preserve">      Direct Super Institutional Growth Option</t>
  </si>
  <si>
    <t xml:space="preserve">      Direct Super Institutional Daily IDCW Reinvestment Option</t>
  </si>
  <si>
    <t xml:space="preserve">      Direct Super Institutional Weekly IDCW Option</t>
  </si>
  <si>
    <t xml:space="preserve">      Unclaimed Redemption Plan - Growth</t>
  </si>
  <si>
    <t xml:space="preserve">      Unclaimed IDCW Plan - Growth</t>
  </si>
  <si>
    <t xml:space="preserve">      Unclaimed Redemption Investor Education Plan - Growth</t>
  </si>
  <si>
    <t xml:space="preserve">      Unclaimed IDCW Investor Education Plan - Growth</t>
  </si>
  <si>
    <t>c) Residual maturity / Average Maturity as on 31-Dec-2024</t>
  </si>
  <si>
    <t>e) Risk-o-meter</t>
  </si>
  <si>
    <t xml:space="preserve">Primary Benchmark: Tier-1 Index:  NIFTY Liquid Index A-I (Effective April 1, 2024, the benchmark of the scheme is changed from CRISIL Liquid Debt B-I Index) </t>
  </si>
  <si>
    <t>Franklin India Overnight Fund</t>
  </si>
  <si>
    <t>IN002023Z422</t>
  </si>
  <si>
    <t>364 DTB (02-Jan-2025)</t>
  </si>
  <si>
    <t>IN002024Y159</t>
  </si>
  <si>
    <t>182 DTB (09-Jan-2025)</t>
  </si>
  <si>
    <t>IN002024X284</t>
  </si>
  <si>
    <t>91 DTB (16-Jan-2025)</t>
  </si>
  <si>
    <t>IN002023Z463</t>
  </si>
  <si>
    <t>364 DTB (30-Jan-2025)</t>
  </si>
  <si>
    <t xml:space="preserve">      Daily IDCW Plan</t>
  </si>
  <si>
    <t xml:space="preserve">      Weekly IDCW Plan</t>
  </si>
  <si>
    <t xml:space="preserve">      Direct Daily IDCW Plan</t>
  </si>
  <si>
    <t xml:space="preserve">      Direct Weekly IDCW Plan</t>
  </si>
  <si>
    <t xml:space="preserve">      Unclaimed Redemption Plan</t>
  </si>
  <si>
    <t xml:space="preserve">      Unclaimed IDCW Plan</t>
  </si>
  <si>
    <t xml:space="preserve">      Unclaimed Redemption Investor Education Plan</t>
  </si>
  <si>
    <t xml:space="preserve">      Unclaimed IDCW Investor Education Plan</t>
  </si>
  <si>
    <t xml:space="preserve">Primary Benchmark: Tier-1 Index: NIFTY 1D Rate Index (Effective April 1, 2024, the benchmark of the scheme is changed from CRISIL Liquid Overnight Index) </t>
  </si>
  <si>
    <t>Franklin India Money Market Fund (formerly known as Franklin India Savings Fund) ^</t>
  </si>
  <si>
    <t>INE562A16MR8</t>
  </si>
  <si>
    <t>Indian Bank (13-Mar-2025) **</t>
  </si>
  <si>
    <t>INE028A16GR2</t>
  </si>
  <si>
    <t>Bank of Baroda (15-May-2025) **</t>
  </si>
  <si>
    <t>INE238AD6843</t>
  </si>
  <si>
    <t>Axis Bank Ltd (05-Jun-2025)</t>
  </si>
  <si>
    <t>INE160A16OP1</t>
  </si>
  <si>
    <t>Punjab National Bank (11-Mar-2025) **</t>
  </si>
  <si>
    <t>INE692A16GZ8</t>
  </si>
  <si>
    <t>Union Bank of India (27-Feb-2025) **</t>
  </si>
  <si>
    <t>INE562A16MT4</t>
  </si>
  <si>
    <t>Indian Bank (10-Mar-2025) **</t>
  </si>
  <si>
    <t>INE238AD6983</t>
  </si>
  <si>
    <t>Axis Bank Ltd (13-Nov-2025) **</t>
  </si>
  <si>
    <t>INE092T16WB9</t>
  </si>
  <si>
    <t>IDFC First Bank Ltd (21-Feb-2025) **</t>
  </si>
  <si>
    <t>INE028A16GG5</t>
  </si>
  <si>
    <t>Bank of Baroda (03-Mar-2025) **</t>
  </si>
  <si>
    <t>INE040A16ER2</t>
  </si>
  <si>
    <t>HDFC Bank Ltd (06-Mar-2025) **</t>
  </si>
  <si>
    <t>INE01GA16228</t>
  </si>
  <si>
    <t>DBS Bank India Ltd (07-Mar-2025) **</t>
  </si>
  <si>
    <t>INE040A16EU6</t>
  </si>
  <si>
    <t>HDFC Bank Ltd (12-Mar-2025) **</t>
  </si>
  <si>
    <t>INE692A16HP7</t>
  </si>
  <si>
    <t>Union Bank of India (18-Mar-2025) **</t>
  </si>
  <si>
    <t>INE090AD6170</t>
  </si>
  <si>
    <t>ICICI Bank Ltd (25-Jul-2025) **</t>
  </si>
  <si>
    <t>INE556F16AT0</t>
  </si>
  <si>
    <t>Small Industries Development Bank of India (26-Aug-2025) **</t>
  </si>
  <si>
    <t>INE476A16ZA9</t>
  </si>
  <si>
    <t>Canara Bank (03-Sep-2025)</t>
  </si>
  <si>
    <t>INE556F16AW4</t>
  </si>
  <si>
    <t>Small Industries Development Bank of India (07-Nov-2025) **</t>
  </si>
  <si>
    <t>INE476A16ZU7</t>
  </si>
  <si>
    <t>Canara Bank (19-Dec-2025) **</t>
  </si>
  <si>
    <t>INE040A16EN1</t>
  </si>
  <si>
    <t>HDFC Bank Ltd (20-Feb-2025) **</t>
  </si>
  <si>
    <t>INE476A16YS4</t>
  </si>
  <si>
    <t>Canara Bank (06-Mar-2025) **</t>
  </si>
  <si>
    <t>INE261F16835</t>
  </si>
  <si>
    <t>National Bank For Agriculture &amp; Rural Development (07-Mar-2025) **</t>
  </si>
  <si>
    <t>INE403D14544</t>
  </si>
  <si>
    <t>Bharti Telecom Ltd (17-Oct-2025) **@</t>
  </si>
  <si>
    <t>INE02JD14492</t>
  </si>
  <si>
    <t>Godrej Housing Finance Ltd (07-Feb-2025) **@</t>
  </si>
  <si>
    <t>INE516Y14HD9</t>
  </si>
  <si>
    <t>Piramal Capital &amp; Housing Finance Ltd (27-Feb-2025) **@</t>
  </si>
  <si>
    <t>INE879F14JL9</t>
  </si>
  <si>
    <t>Infina Finance Pvt Ltd (10-Mar-2025) **@</t>
  </si>
  <si>
    <t>INE634S14039</t>
  </si>
  <si>
    <t>Mankind Pharma Ltd (17-Oct-2025) **@</t>
  </si>
  <si>
    <t>INE824H14PX3</t>
  </si>
  <si>
    <t>Julius Baer Capital (India) Pvt Ltd (24-Jan-2025) **@</t>
  </si>
  <si>
    <t>INE115A14EX5</t>
  </si>
  <si>
    <t>LIC Housing Finance Ltd (21-Mar-2025) **@</t>
  </si>
  <si>
    <t>INE417C14710</t>
  </si>
  <si>
    <t>Pilani Investment And Industries Corporation Ltd (21-Mar-2025) **@</t>
  </si>
  <si>
    <t>INE414G14TR9</t>
  </si>
  <si>
    <t>Muthoot Finance Ltd (10-Jun-2025) **@</t>
  </si>
  <si>
    <t>INE115A14FF9</t>
  </si>
  <si>
    <t>LIC Housing Finance Ltd (11-Sep-2025) **@</t>
  </si>
  <si>
    <t>INE660A14YG3</t>
  </si>
  <si>
    <t>Sundaram Finance Ltd (17-Nov-2025) **@</t>
  </si>
  <si>
    <t>INE472H14417</t>
  </si>
  <si>
    <t>Standard Chartered Securities (India) Ltd (31-Jan-2025) **@</t>
  </si>
  <si>
    <t>INE115A14EV9</t>
  </si>
  <si>
    <t>LIC Housing Finance Ltd (04-Mar-2025) **@</t>
  </si>
  <si>
    <t>INE140A144D3</t>
  </si>
  <si>
    <t>Piramal Enterprises Ltd (03-Mar-2025) **@</t>
  </si>
  <si>
    <t>INE860H142T4</t>
  </si>
  <si>
    <t>Aditya Birla Finance Ltd (14-Mar-2025) **@</t>
  </si>
  <si>
    <t>INE472H14391</t>
  </si>
  <si>
    <t>Standard Chartered Securities (India) Ltd (13-Mar-2025) **@</t>
  </si>
  <si>
    <t>INE634S14013</t>
  </si>
  <si>
    <t>Mankind Pharma Ltd (17-Apr-2025) **@</t>
  </si>
  <si>
    <t>INE472H14466</t>
  </si>
  <si>
    <t>Standard Chartered Securities (India) Ltd (12-Sep-2025) **@</t>
  </si>
  <si>
    <t>IN002024Y365</t>
  </si>
  <si>
    <t>182 DTB (19-Jun-2025)</t>
  </si>
  <si>
    <t>IN002024Z222</t>
  </si>
  <si>
    <t>364 DTB (28-Aug-2025)</t>
  </si>
  <si>
    <t>IN0020200112</t>
  </si>
  <si>
    <t>5.22% GOI 2025 (15-Jun-2025)</t>
  </si>
  <si>
    <t xml:space="preserve">      Retail Plan Growth Option</t>
  </si>
  <si>
    <t xml:space="preserve">      Retail Plan Daily IDCW Option</t>
  </si>
  <si>
    <t xml:space="preserve">      Retail Plan Weekly IDCW Option</t>
  </si>
  <si>
    <t xml:space="preserve">      Retail Plan Monthly IDCW Option</t>
  </si>
  <si>
    <t xml:space="preserve">      Retail Plan Quarterly IDCW Option</t>
  </si>
  <si>
    <t xml:space="preserve">      Direct Retail Plan Growth Option</t>
  </si>
  <si>
    <t xml:space="preserve">      Direct Retail Plan Daily IDCW Option</t>
  </si>
  <si>
    <t xml:space="preserve">      Direct Retail Plan Weekly IDCW Option</t>
  </si>
  <si>
    <t xml:space="preserve">      Direct Retail Plan Monthly IDCW Option</t>
  </si>
  <si>
    <t xml:space="preserve">      Direct Retail Plan Quarterly IDCW Option</t>
  </si>
  <si>
    <t xml:space="preserve">Primary Benchmark: Tier-1 Index: NIFTY Money Market Index A-I (Effective April 1, 2024, the benchmark of the scheme is changed from NIFTY Money Market Index B-I) </t>
  </si>
  <si>
    <t>^ Franklin India Savings Fund is renames as Franklin India Money Market effective May 15, 2023.</t>
  </si>
  <si>
    <t>Franklin India Floating Rate Fund</t>
  </si>
  <si>
    <t>IN0020200120</t>
  </si>
  <si>
    <t>GOI FRB 2033 (22-Sep-2033)$</t>
  </si>
  <si>
    <t>IN0020210160</t>
  </si>
  <si>
    <t>GOI FRB 2028 (04-Oct-2028)$</t>
  </si>
  <si>
    <t>IN0020210137</t>
  </si>
  <si>
    <t>GOI FRB 2034 (30-Oct-2034)$</t>
  </si>
  <si>
    <t>IN0020180041</t>
  </si>
  <si>
    <t>GOI FRB 2031 (07-Dec-2031)$</t>
  </si>
  <si>
    <t>IN0020240050</t>
  </si>
  <si>
    <t>7.04% GOI 2029 (03-Jun-2029)</t>
  </si>
  <si>
    <t xml:space="preserve">Primary Benchmark: NIFTY Short Duration Debt Index A-II (Effective April 1, 2024, the benchmark of the scheme is changed from CRISIL Low Duration Debt Index) </t>
  </si>
  <si>
    <t>Franklin India Corporate Debt Fund</t>
  </si>
  <si>
    <t>INE941D07208</t>
  </si>
  <si>
    <t>6.75% Sikka Ports &amp; Terminals Ltd (22-Apr-2026) **</t>
  </si>
  <si>
    <t>INE296A07SX7</t>
  </si>
  <si>
    <t>8.1167% BAJAJ FINANCE LTD 10-MAY-27 **</t>
  </si>
  <si>
    <t>INE261F08EF5</t>
  </si>
  <si>
    <t>7.80% National Bank For Agriculture &amp; Rural Development (15-Mar-2027) **</t>
  </si>
  <si>
    <t>INE756I07EY1</t>
  </si>
  <si>
    <t>8.3324% HDB FINANCIAL SERVICES LTD 10-MAY-27 **</t>
  </si>
  <si>
    <t>INE134E08MT1</t>
  </si>
  <si>
    <t>7.64% Power Finance Corporation Ltd (25-Aug-2026) **</t>
  </si>
  <si>
    <t>INE261F08DO9</t>
  </si>
  <si>
    <t>7.40% National Bank For Agriculture &amp; Rural Development (30-Jan-2026)</t>
  </si>
  <si>
    <t>INE403D08215</t>
  </si>
  <si>
    <t>8.90% Bharti Telecom Ltd (05-Nov-2034) **</t>
  </si>
  <si>
    <t>INE403D08256</t>
  </si>
  <si>
    <t>8.75% Bharti Telecom Ltd (05-Nov-2028) **</t>
  </si>
  <si>
    <t>INE556F08KB4</t>
  </si>
  <si>
    <t>7.11% Small Industries Development Bank Of India (27-Feb-2026) **</t>
  </si>
  <si>
    <t>INE941D07158</t>
  </si>
  <si>
    <t>7.95% Sikka Ports &amp; Terminals Ltd (28-Oct-2026) **</t>
  </si>
  <si>
    <t xml:space="preserve">      Half Yearly IDCW Plan</t>
  </si>
  <si>
    <t xml:space="preserve">      Annual IDCW Plan</t>
  </si>
  <si>
    <t xml:space="preserve">      Direct Half Yearly IDCW Plan</t>
  </si>
  <si>
    <t xml:space="preserve">      Direct Annual IDCW Plan</t>
  </si>
  <si>
    <t>e) For ISIN INE445K07106 - 9.50% Reliance Broadcast Network Ltd (20-Jul-2020), the amount due at maturity was not received. For further details refer below link</t>
  </si>
  <si>
    <t>https://www.franklintempletonindia.com/download/en-in/latest%20updates/189ea834-ae3f-48eb-9d73-a9cc9cd9317e/franklin-templeton-update-on-reliance-broadcast-july-23-2020-kcg9m1gq-en-in.pdf</t>
  </si>
  <si>
    <t>f) Risk-o-meter</t>
  </si>
  <si>
    <t>Primary Benchmark: Tier-1 Index:  NIFTY Corporate Bond Index A-II (Effective April 1, 2024, the benchmark of the scheme is changed from NIFTY Corporate Bond Index B-III)</t>
  </si>
  <si>
    <t>Franklin India Banking &amp; PSU Debt Fund</t>
  </si>
  <si>
    <t>YTC</t>
  </si>
  <si>
    <t>INE134E08ML8</t>
  </si>
  <si>
    <t>7.55% Power Finance Corporation Ltd (15-Jul-2026) **</t>
  </si>
  <si>
    <t>INE557F08FR8</t>
  </si>
  <si>
    <t>7.22% National Housing Bank (23-Jul-2026) **</t>
  </si>
  <si>
    <t>INE557F08FS6</t>
  </si>
  <si>
    <t>7.40% National Housing Bank (16-Jul-2026) **</t>
  </si>
  <si>
    <t>INE556F08KM1</t>
  </si>
  <si>
    <t>7.79% Small Industries Development Bank Of India (14-May-2027) **</t>
  </si>
  <si>
    <t>INE062A08256</t>
  </si>
  <si>
    <t>6.24% State Bank Of India (20-Sep-2030) **</t>
  </si>
  <si>
    <t>INE040A08500</t>
  </si>
  <si>
    <t>8.35% HDFC Bank Ltd (13-May-2026) **</t>
  </si>
  <si>
    <t>INE020B08FC8</t>
  </si>
  <si>
    <t>7.70% REC Ltd (31-Aug-2026) **</t>
  </si>
  <si>
    <t>INE053F08312</t>
  </si>
  <si>
    <t>7.41% Indian Railway Finance Corporation Ltd (15-Oct-2026) **</t>
  </si>
  <si>
    <t>INE206D08261</t>
  </si>
  <si>
    <t>8.14% Nuclear Power Corporation of India Ltd (25-Mar-2026) **</t>
  </si>
  <si>
    <t>INE040A08567</t>
  </si>
  <si>
    <t>7.78% HDFC Bank Ltd (27-Mar-2027) **</t>
  </si>
  <si>
    <t xml:space="preserve">  </t>
  </si>
  <si>
    <t>Primary Benchmark: Nifty Banking &amp; PSU Debt Index A-II (Effective April 1, 2024, the benchmark of the scheme is changed from NIFTY Banking &amp; PSU Debt Index)</t>
  </si>
  <si>
    <t>Franklin India Ultra Short Duration Fund</t>
  </si>
  <si>
    <t>INE115A07OS8</t>
  </si>
  <si>
    <t>7.33% LIC Housing Finance Ltd (12-Feb-2025) **</t>
  </si>
  <si>
    <t>INE535H07BM2</t>
  </si>
  <si>
    <t>6.80% Smfg India Credit Co Ltd (28-Mar-2025) **</t>
  </si>
  <si>
    <t>INE134E08KT5</t>
  </si>
  <si>
    <t>7.17% Power Finance Corporation Ltd (22-May-2025) **</t>
  </si>
  <si>
    <t>INE261F08DQ4</t>
  </si>
  <si>
    <t>7.25% National Bank For Agriculture &amp; Rural Development (01-Aug-2025)</t>
  </si>
  <si>
    <t>INE514E08FU6</t>
  </si>
  <si>
    <t>5.62% Export-Import Bank Of India (20-Jun-2025) **</t>
  </si>
  <si>
    <t>INE556F08JX0</t>
  </si>
  <si>
    <t>5.70% Small Industries Development Bank Of India (28-Mar-2025) **</t>
  </si>
  <si>
    <t>INE916D144I1</t>
  </si>
  <si>
    <t>Kotak Mahindra Prime Ltd (05-Nov-2025) **@</t>
  </si>
  <si>
    <t>*** Allotment date for the scheme was August 29, 2024</t>
  </si>
  <si>
    <t xml:space="preserve">Primary Benchmark: Nifty Ultra Short Duration Debt Index A-I </t>
  </si>
  <si>
    <t>Franklin India Medium to Long Duration Fund</t>
  </si>
  <si>
    <t>INE115A07QU9</t>
  </si>
  <si>
    <t>7.75% LIC Housing Finance Ltd (23-Aug-2029) **</t>
  </si>
  <si>
    <t>*** Allotment date for the scheme was September 24, 2024</t>
  </si>
  <si>
    <t>Primary Benchmark: CRISIL Medium to Long Duration Debt A-III Index</t>
  </si>
  <si>
    <t>Franklin India Long Duration Fund</t>
  </si>
  <si>
    <t>IN0020240019</t>
  </si>
  <si>
    <t>7.10% GOI 2034 (08-Apr-2034)</t>
  </si>
  <si>
    <t>IN0020240134</t>
  </si>
  <si>
    <t>6.92% GOI 2039 (18-Nov-2039)</t>
  </si>
  <si>
    <t>*** Allotment date for the scheme was December 11, 2024</t>
  </si>
  <si>
    <t>Primary Benchmark: CRISIL Long Duration Debt A-III Index</t>
  </si>
  <si>
    <t>Franklin India Government Securities Fund</t>
  </si>
  <si>
    <t>IN002024Y191</t>
  </si>
  <si>
    <t>182 DTB (06-Feb-2025)</t>
  </si>
  <si>
    <t>IN002024X318</t>
  </si>
  <si>
    <t>91 DTB (06-Feb-2025)</t>
  </si>
  <si>
    <t>IN0020230085</t>
  </si>
  <si>
    <t>7.18% GOI 2033 (14-Aug-2033)</t>
  </si>
  <si>
    <t xml:space="preserve">      Growth Option</t>
  </si>
  <si>
    <t xml:space="preserve">      Quarterly IDCW Option</t>
  </si>
  <si>
    <t xml:space="preserve">      Direct Growth Option</t>
  </si>
  <si>
    <t xml:space="preserve">      Direct Quarterly IDCW Option</t>
  </si>
  <si>
    <t xml:space="preserve">Primary Benchmark: NIFTY All Duration G-Sec Index </t>
  </si>
  <si>
    <t>Franklin India Pension Plan</t>
  </si>
  <si>
    <t>INE774D07UX3</t>
  </si>
  <si>
    <t>8.10% Mahindra &amp; Mahindra Financial Services Ltd (21-May-2026) **</t>
  </si>
  <si>
    <t>INE020B08EM0</t>
  </si>
  <si>
    <t>7.64% REC Ltd (30-Jun-2026) **</t>
  </si>
  <si>
    <t>INE756I07EI4</t>
  </si>
  <si>
    <t>7.50% HDB Financial Services Ltd (23-Sep-2025) **</t>
  </si>
  <si>
    <t>Primary Benchmark: CRISIL Short Term Debt Hybrid 60+40 Index (Effective August 12, 2024, the benchmark is changed from 40% Nifty 500+60% Crisil Composite Bond Index)</t>
  </si>
  <si>
    <t>Franklin India Debt Hybrid Fund</t>
  </si>
  <si>
    <t>INE950O07420</t>
  </si>
  <si>
    <t>8.20% Mahindra Rural Housing Finance Ltd (30-Jan-2026) **</t>
  </si>
  <si>
    <t>INE121A07QV5</t>
  </si>
  <si>
    <t>8.50% Cholamandalam Investment and Finance Co Ltd (27-Mar-2026) **</t>
  </si>
  <si>
    <t>ICRA AA+</t>
  </si>
  <si>
    <t>Alternative Investment Fund</t>
  </si>
  <si>
    <t>e) Post the creation of the segregated portfolio (10.25% Yes Bank Ltd CO 05Mar 20) on March 6, 2020, the full principal due, along with the interest from March 6, 2020 to December 29, 2020 was received by the segregated portfolio on December 30, 2020. With these receipts, the segregated portfolio completed full recovery on December 30, 2020.</t>
  </si>
  <si>
    <t>Primary Benchmark: CRISIL Hybrid 85+15 Conservative Index</t>
  </si>
  <si>
    <t>Franklin India Dynamic Accrual Fund - Segregated Portfolio 3 - 9.50% Yes Bank Ltd CO 23 Dec 2021</t>
  </si>
  <si>
    <t>INE528G08352</t>
  </si>
  <si>
    <t>9.50% Yes Bank Ltd (23-Dec-2116) ~~~ $$ **</t>
  </si>
  <si>
    <t>CARE (withdrawn)/ ICRA D (hyb)</t>
  </si>
  <si>
    <t xml:space="preserve"> $$ Indicates securities below investment grade or default</t>
  </si>
  <si>
    <t>~~~ Call option for December 23, 2021 has not been exercised by the issuer as per RBI Regulations and thereby, per SEBI circular dated March 22, 2021, maturity of the security has been moved to 100 years from the date of issuance.</t>
  </si>
  <si>
    <t>c) Main portfolio of the Scheme Franklin India Dynamic Accrual Fund ceased to exist as per Regulation 41(3) of SEBI Mutual Fund Regulations and therefore no separate disclosure is published for the main portfolio</t>
  </si>
  <si>
    <t>Franklin India Short-Term Income Plan (No. of segregated Portfolios in the scheme - 3) - (under winding up) $$$</t>
  </si>
  <si>
    <t xml:space="preserve">      Institutional Plan Growth Option</t>
  </si>
  <si>
    <t>e) Essel Infra Projects Ltd - Further to the favorable Decision from the Delhi High Court, the Debenture Trustees have recovered Rs. 16,078.96 Lakhs (across 4 schemes) from sale of pledged shares. We continue efforts to recover the maximum value for the benefit of the unitholders. Recovery made by Franklin India Short Term Income Plan is 5,092.71 Lakhs.</t>
  </si>
  <si>
    <t>f) For ISIN INE445K07106 - 9.50% Reliance Broadcast Network Ltd (20-Jul-2020), the amount due at maturity was not received. The remaining value in the portfolio of the scheme represents FISTIP’s investment in the NCDs of 9.50% Reliance Broadcast Network Ltd (20-JUL-2020) issued by Reliance Broadcast Network Ltd (RBNL). RBNL defaulted on meeting its payment obligation at maturity. For further details refer below link</t>
  </si>
  <si>
    <t>g) @@@ Coupons/ part payments/ maturity payments were due to be paid by Nufuture Digital (India) Ltd. on July 31, 2020, August 31, 2020, September 2, 2020, September 30, 2020, October 31, 2020, November 30, 2020, December 31, 2020, January 31, 2021, February 28, 2021, March 31, 2021, April 30, 2021, May 31, 2021, June 30,2021, July 31, 2021, August 31,2021, September 30, 2021, October 31, 2021, November 30, 2021, December 31, 2021 by Future Ideas Co. Ltd. on July 31, 2020, October 31, 2020, January 31, 2021, April 30, 2021, July 31, 2021, October 31, 2021, January 31, 2022, April 30, 2022, July 31, 2022, October 31, 2022 , January 31, 2023 and by Rivaaz Trade Ventures Pvt Ltd on July 31, 2020, August 31, 2020, September 30, 2020, October 31, 2020, November 7, 2020, December 30, 2020, June 30,2021, December 30, 2021, June 30, 2022, December 30, 2022, December 31, 2023. However, these issuers were unable to meet their payment obligations. Due to default in payment, the securities of these issuers were valued at zero basis the AMFI standard haircut matrix. This amount only reflects the realizable value as on the date of disclosure and does not indicate any reduction or write-off of the amount repayable by the issuers.</t>
  </si>
  <si>
    <t>h) Maturity proceeds from Reliance Big Private Ltd (ISIN: INE333T07048 and INE333T07055) &amp; Reliance Infrastructure Consulting &amp; Engineers Private Ltd (ISIN: INE428K07011) were due on January 14, 2021 and January 15, 2021 respectively. However, the issuers were unable to meet their payment obligations. The securities of the issuer were fair valued at zero on November 4, 2020. Kindly refer note on our website on fair valuation. This fair valued price only reflects the realizable value as on the date of disclosure and does not indicate any reduction or write-off of the amount repayable by the issuers. We continue efforts to recover the maximum value for the benefit of the unitholders.</t>
  </si>
  <si>
    <t>https://www.franklintempletonindia.com/download/en-in/valuation-policy/a0e293eb-f28b-4edc-9535-c7d9e7321ddc/fair_valuation_reliance_big_reliance_infra_november_4_2020-kgox4tdb-en-in.pdf</t>
  </si>
  <si>
    <t>i) Post the creation of the segregated portfolio i.e. 8.25% Vodafone Idea Ltd 10JUL20 - Segregated Portfolio 1 on January 24, 2020, the annual coupon due and the full principal due along with the interest was received by the segregated portfolio on June 12, 2020 and July 10, 2020 respectively. With these receipts, the segregated portfolio completed full recovery on July 10, 2020.</t>
  </si>
  <si>
    <t>j) Post the creation of the segregated portfolio i.e. 10.90% Vodafone Idea Ltd 02-Sep-2023 - Segregated Portfolio 2 on January 24, 2020, the annual coupon due and the full principal due along with the interest was received by the segregated portfolio on September 3, 2020, September 3, 2021, September 2, 2022 and September 1, 2023. With these receipts, the segregated portfolio completed full recovery on September 1, 2023.</t>
  </si>
  <si>
    <t>k) Risk-o-meter</t>
  </si>
  <si>
    <t xml:space="preserve">Primary Benchmark: CRISIL Short Term Bond Index </t>
  </si>
  <si>
    <t>Franklin India Short Term Income Plan - Segregated Portfolio 3 - 9.50% Yes Bank Ltd CO 23 Dec 2021</t>
  </si>
  <si>
    <t>Franklin India Credit Risk Fund - Segregated Portfolio 3 - 9.50% Yes Bank Ltd CO 23 Dec 2021</t>
  </si>
  <si>
    <t>c) Main portfolio of the Scheme Franklin India Credit Risk Fund ceased to exist as per Regulation 41(3) of SEBI Mutual Fund Regulations and therefore no separate disclosure is published for the main portfolio</t>
  </si>
  <si>
    <t>d) During the month additional instances of fair valuation/deviation from valuation price provided by the valuation agencies</t>
  </si>
  <si>
    <t>b) During the month additional instances of fair valuation/deviation from valuation price provided by the valuation agencies</t>
  </si>
  <si>
    <t>Risk level of tier-1 benchmark as on December 31, 2024</t>
  </si>
  <si>
    <t>Risk level based on portfolio as on as on December 31, 2024</t>
  </si>
  <si>
    <t>Yuanta/P-shares Taiwan Dividend Plus ETF</t>
  </si>
  <si>
    <t>$$$ This scheme is under winding-up wherein SBI Fund Management Limited (SBIFM) was appointed as the liquidator as per the order of Hon'ble Supreme Court (SC) dated February 12, 2021. On July 7, 2024 , the SC accepted the closure report filed by SBIFM with regards to the winding up and allowed their request to transfer the amount remaining unclaimed to FTMF for further distribution in accordance with the applicable laws. On Jan 1, 2025, SBIFM transferred the cash balances pertaining to unclaimed payouts and expenses amounting to Rs 1,651.24 Lakhs to the scheme.</t>
  </si>
  <si>
    <t>Sobha Ltd - Partly Paid ##</t>
  </si>
  <si>
    <t>Grasim Industries Ltd- Partly Paid ##</t>
  </si>
  <si>
    <t>## suspended security</t>
  </si>
  <si>
    <t>UPL Ltd- Partly Paid</t>
  </si>
  <si>
    <t>UPL Ltd -Partly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</si>
</sst>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0"/>
    <numFmt numFmtId="166" formatCode="#,##0.00%"/>
    <numFmt numFmtId="167" formatCode="#,##0.000"/>
    <numFmt numFmtId="168" formatCode="#,##0.0000_);\(#,##0.0000\)"/>
  </numFmts>
  <fonts count="12" x14ac:knownFonts="1">
    <font>
      <sz val="11"/>
      <color theme="1"/>
      <name val="Calibri"/>
      <family val="2"/>
      <scheme val="minor"/>
    </font>
    <font>
      <b/>
      <sz val="9"/>
      <name val="Arial"/>
      <family val="2"/>
    </font>
    <font>
      <sz val="9"/>
      <name val="Arial"/>
      <family val="2"/>
    </font>
    <font>
      <b/>
      <sz val="8"/>
      <name val="Arial"/>
      <family val="2"/>
    </font>
    <font>
      <b/>
      <sz val="11"/>
      <color indexed="63"/>
      <name val="Arial"/>
      <family val="2"/>
    </font>
    <font>
      <u/>
      <sz val="11"/>
      <color theme="10"/>
      <name val="Calibri"/>
      <family val="2"/>
      <scheme val="minor"/>
    </font>
    <font>
      <sz val="9"/>
      <color theme="1"/>
      <name val="Arial"/>
      <family val="2"/>
    </font>
    <font>
      <b/>
      <sz val="8"/>
      <color theme="1"/>
      <name val="Arial"/>
      <family val="2"/>
    </font>
    <font>
      <sz val="8"/>
      <color theme="1"/>
      <name val="Arial"/>
      <family val="2"/>
    </font>
    <font>
      <b/>
      <sz val="9"/>
      <color theme="1"/>
      <name val="Arial"/>
      <family val="2"/>
    </font>
    <font>
      <sz val="8"/>
      <color rgb="FF000000"/>
      <name val="Arial"/>
      <family val="2"/>
    </font>
    <font>
      <u/>
      <sz val="8"/>
      <color theme="10"/>
      <name val="Arial"/>
      <family val="2"/>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cellStyleXfs>
  <cellXfs count="94">
    <xf numFmtId="0" fontId="0" fillId="0" borderId="0" xfId="0"/>
    <xf numFmtId="0" fontId="6" fillId="2" borderId="0" xfId="0" applyFont="1" applyFill="1"/>
    <xf numFmtId="0" fontId="1" fillId="2" borderId="0" xfId="0" applyFont="1" applyFill="1" applyAlignment="1">
      <alignment horizontal="left" vertical="top" wrapText="1"/>
    </xf>
    <xf numFmtId="0" fontId="2" fillId="2" borderId="0" xfId="0" applyFont="1" applyFill="1" applyAlignment="1">
      <alignment horizontal="left" vertical="top" wrapText="1"/>
    </xf>
    <xf numFmtId="4" fontId="2" fillId="2" borderId="0" xfId="0" applyNumberFormat="1" applyFont="1" applyFill="1" applyAlignment="1">
      <alignment horizontal="left" vertical="top" wrapText="1"/>
    </xf>
    <xf numFmtId="4" fontId="6" fillId="2" borderId="0" xfId="0" applyNumberFormat="1" applyFont="1" applyFill="1"/>
    <xf numFmtId="0" fontId="7" fillId="0" borderId="1" xfId="0" applyFont="1" applyBorder="1" applyAlignment="1">
      <alignment vertical="center"/>
    </xf>
    <xf numFmtId="0" fontId="8" fillId="2" borderId="0" xfId="0" applyFont="1" applyFill="1"/>
    <xf numFmtId="0" fontId="3" fillId="2" borderId="0" xfId="0" applyFont="1" applyFill="1" applyAlignment="1">
      <alignment horizontal="left" vertical="top"/>
    </xf>
    <xf numFmtId="4" fontId="8" fillId="3" borderId="0" xfId="0" applyNumberFormat="1" applyFont="1" applyFill="1"/>
    <xf numFmtId="39" fontId="8" fillId="2" borderId="0" xfId="0" applyNumberFormat="1" applyFont="1" applyFill="1"/>
    <xf numFmtId="39" fontId="8" fillId="3" borderId="0" xfId="0" applyNumberFormat="1" applyFont="1" applyFill="1"/>
    <xf numFmtId="2"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2" borderId="0" xfId="0" applyFont="1" applyFill="1"/>
    <xf numFmtId="39" fontId="7" fillId="3" borderId="0" xfId="0" applyNumberFormat="1" applyFont="1" applyFill="1"/>
    <xf numFmtId="0" fontId="7" fillId="2" borderId="2" xfId="0" applyFont="1" applyFill="1" applyBorder="1"/>
    <xf numFmtId="0" fontId="8" fillId="2" borderId="2" xfId="0" applyFont="1" applyFill="1" applyBorder="1"/>
    <xf numFmtId="39" fontId="8" fillId="2" borderId="2" xfId="0" applyNumberFormat="1" applyFont="1" applyFill="1" applyBorder="1"/>
    <xf numFmtId="39" fontId="8" fillId="3" borderId="2" xfId="0" applyNumberFormat="1" applyFont="1" applyFill="1" applyBorder="1"/>
    <xf numFmtId="0" fontId="7" fillId="2" borderId="3" xfId="0" applyFont="1" applyFill="1" applyBorder="1"/>
    <xf numFmtId="0" fontId="8" fillId="2" borderId="3" xfId="0" applyFont="1" applyFill="1" applyBorder="1"/>
    <xf numFmtId="39" fontId="8" fillId="2" borderId="3" xfId="0" applyNumberFormat="1" applyFont="1" applyFill="1" applyBorder="1"/>
    <xf numFmtId="39" fontId="8" fillId="3" borderId="3" xfId="0" applyNumberFormat="1" applyFont="1" applyFill="1" applyBorder="1"/>
    <xf numFmtId="3" fontId="8" fillId="2" borderId="3" xfId="0" applyNumberFormat="1" applyFont="1" applyFill="1" applyBorder="1"/>
    <xf numFmtId="39" fontId="7" fillId="2" borderId="3" xfId="0" applyNumberFormat="1" applyFont="1" applyFill="1" applyBorder="1"/>
    <xf numFmtId="39" fontId="7" fillId="3" borderId="3" xfId="0" applyNumberFormat="1" applyFont="1" applyFill="1" applyBorder="1"/>
    <xf numFmtId="0" fontId="7" fillId="2" borderId="4" xfId="0" applyFont="1" applyFill="1" applyBorder="1"/>
    <xf numFmtId="39" fontId="7" fillId="2" borderId="4" xfId="0" applyNumberFormat="1" applyFont="1" applyFill="1" applyBorder="1"/>
    <xf numFmtId="39" fontId="7" fillId="3" borderId="4" xfId="0" applyNumberFormat="1" applyFont="1" applyFill="1" applyBorder="1"/>
    <xf numFmtId="0" fontId="7" fillId="2" borderId="0" xfId="0" applyFont="1" applyFill="1" applyAlignment="1">
      <alignment horizontal="right"/>
    </xf>
    <xf numFmtId="165" fontId="8" fillId="2" borderId="0" xfId="0" applyNumberFormat="1" applyFont="1" applyFill="1"/>
    <xf numFmtId="4" fontId="8" fillId="2" borderId="0" xfId="0" applyNumberFormat="1" applyFont="1" applyFill="1"/>
    <xf numFmtId="0" fontId="7" fillId="2" borderId="1" xfId="0" applyFont="1" applyFill="1" applyBorder="1" applyAlignment="1">
      <alignment horizontal="center"/>
    </xf>
    <xf numFmtId="165" fontId="8" fillId="2" borderId="1" xfId="0" applyNumberFormat="1" applyFont="1" applyFill="1" applyBorder="1"/>
    <xf numFmtId="0" fontId="5" fillId="2" borderId="0" xfId="1" applyFill="1"/>
    <xf numFmtId="0" fontId="9" fillId="2" borderId="0" xfId="0" applyFont="1" applyFill="1"/>
    <xf numFmtId="0" fontId="7" fillId="0" borderId="5" xfId="0" applyFont="1" applyBorder="1" applyAlignment="1">
      <alignment vertical="center"/>
    </xf>
    <xf numFmtId="0" fontId="7" fillId="0" borderId="5" xfId="0" applyFont="1" applyBorder="1" applyAlignment="1">
      <alignment horizontal="center" vertical="center"/>
    </xf>
    <xf numFmtId="2" fontId="7" fillId="0" borderId="5" xfId="0" applyNumberFormat="1" applyFont="1" applyBorder="1" applyAlignment="1">
      <alignment horizontal="center" vertical="center"/>
    </xf>
    <xf numFmtId="0" fontId="9" fillId="2" borderId="5" xfId="0" applyFont="1" applyFill="1" applyBorder="1"/>
    <xf numFmtId="0" fontId="7" fillId="2" borderId="6" xfId="0" applyFont="1" applyFill="1" applyBorder="1"/>
    <xf numFmtId="0" fontId="8" fillId="2" borderId="6" xfId="0" applyFont="1" applyFill="1" applyBorder="1"/>
    <xf numFmtId="39" fontId="8" fillId="2" borderId="6" xfId="0" applyNumberFormat="1" applyFont="1" applyFill="1" applyBorder="1"/>
    <xf numFmtId="39" fontId="8" fillId="3" borderId="6" xfId="0" applyNumberFormat="1" applyFont="1" applyFill="1" applyBorder="1"/>
    <xf numFmtId="3" fontId="8" fillId="2" borderId="6" xfId="0" applyNumberFormat="1" applyFont="1" applyFill="1" applyBorder="1"/>
    <xf numFmtId="4" fontId="8" fillId="2" borderId="6" xfId="0" applyNumberFormat="1" applyFont="1" applyFill="1" applyBorder="1"/>
    <xf numFmtId="39" fontId="7" fillId="2" borderId="6" xfId="0" applyNumberFormat="1" applyFont="1" applyFill="1" applyBorder="1"/>
    <xf numFmtId="39" fontId="7" fillId="3" borderId="6" xfId="0" applyNumberFormat="1" applyFont="1" applyFill="1" applyBorder="1"/>
    <xf numFmtId="0" fontId="7" fillId="2" borderId="7" xfId="0" applyFont="1" applyFill="1" applyBorder="1"/>
    <xf numFmtId="39" fontId="7" fillId="2" borderId="7" xfId="0" applyNumberFormat="1" applyFont="1" applyFill="1" applyBorder="1"/>
    <xf numFmtId="39" fontId="7" fillId="3" borderId="7" xfId="0" applyNumberFormat="1" applyFont="1" applyFill="1" applyBorder="1"/>
    <xf numFmtId="166" fontId="8" fillId="2" borderId="0" xfId="0" applyNumberFormat="1" applyFont="1" applyFill="1"/>
    <xf numFmtId="2" fontId="7" fillId="0" borderId="1"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9" fillId="2" borderId="5" xfId="0" applyFont="1" applyFill="1" applyBorder="1" applyAlignment="1">
      <alignment wrapText="1"/>
    </xf>
    <xf numFmtId="39" fontId="7" fillId="0" borderId="6" xfId="0" applyNumberFormat="1" applyFont="1" applyBorder="1"/>
    <xf numFmtId="165" fontId="8" fillId="2" borderId="0" xfId="0" applyNumberFormat="1" applyFont="1" applyFill="1" applyAlignment="1">
      <alignment horizontal="right"/>
    </xf>
    <xf numFmtId="0" fontId="8" fillId="2" borderId="11" xfId="0" applyFont="1" applyFill="1" applyBorder="1"/>
    <xf numFmtId="0" fontId="7" fillId="2" borderId="11" xfId="0" applyFont="1" applyFill="1" applyBorder="1"/>
    <xf numFmtId="0" fontId="8" fillId="2" borderId="3" xfId="0" applyFont="1" applyFill="1" applyBorder="1" applyAlignment="1">
      <alignment wrapText="1"/>
    </xf>
    <xf numFmtId="39" fontId="8" fillId="2" borderId="4" xfId="0" applyNumberFormat="1" applyFont="1" applyFill="1" applyBorder="1"/>
    <xf numFmtId="0" fontId="10" fillId="0" borderId="0" xfId="0" applyFont="1" applyAlignment="1">
      <alignment vertical="center"/>
    </xf>
    <xf numFmtId="0" fontId="7" fillId="3" borderId="0" xfId="0" applyFont="1" applyFill="1"/>
    <xf numFmtId="0" fontId="11" fillId="2" borderId="0" xfId="1" applyFont="1" applyFill="1"/>
    <xf numFmtId="0" fontId="11" fillId="3" borderId="0" xfId="1" applyFont="1" applyFill="1"/>
    <xf numFmtId="0" fontId="8" fillId="3" borderId="0" xfId="0" applyFont="1" applyFill="1"/>
    <xf numFmtId="0" fontId="7" fillId="3" borderId="0" xfId="0" applyFont="1" applyFill="1" applyAlignment="1">
      <alignment horizontal="left" wrapText="1"/>
    </xf>
    <xf numFmtId="0" fontId="7" fillId="3" borderId="0" xfId="0" applyFont="1" applyFill="1" applyAlignment="1">
      <alignment horizontal="left"/>
    </xf>
    <xf numFmtId="0" fontId="8" fillId="2" borderId="0" xfId="0" applyFont="1" applyFill="1" applyAlignment="1">
      <alignment horizontal="left" wrapText="1"/>
    </xf>
    <xf numFmtId="0" fontId="8" fillId="2" borderId="0" xfId="0" applyFont="1" applyFill="1" applyAlignment="1">
      <alignment horizontal="left"/>
    </xf>
    <xf numFmtId="167" fontId="8" fillId="2" borderId="0" xfId="0" applyNumberFormat="1" applyFont="1" applyFill="1"/>
    <xf numFmtId="168" fontId="8" fillId="2" borderId="3" xfId="0" applyNumberFormat="1" applyFont="1" applyFill="1" applyBorder="1"/>
    <xf numFmtId="0" fontId="7" fillId="3" borderId="0" xfId="0" applyFont="1" applyFill="1" applyAlignment="1">
      <alignment vertical="top"/>
    </xf>
    <xf numFmtId="0" fontId="7" fillId="3" borderId="0" xfId="0" applyFont="1" applyFill="1" applyAlignment="1">
      <alignment vertical="top" wrapText="1"/>
    </xf>
    <xf numFmtId="164" fontId="7" fillId="2" borderId="3" xfId="0" applyNumberFormat="1" applyFont="1" applyFill="1" applyBorder="1"/>
    <xf numFmtId="0" fontId="7" fillId="0" borderId="1" xfId="0" applyFont="1" applyBorder="1" applyAlignment="1">
      <alignment horizontal="center" vertical="center" wrapText="1"/>
    </xf>
    <xf numFmtId="0" fontId="7" fillId="2" borderId="0" xfId="0" applyFont="1" applyFill="1" applyAlignment="1">
      <alignment vertical="top" wrapText="1"/>
    </xf>
    <xf numFmtId="39" fontId="7" fillId="2" borderId="0" xfId="0" applyNumberFormat="1" applyFont="1" applyFill="1"/>
    <xf numFmtId="0" fontId="8" fillId="2" borderId="9" xfId="0" applyFont="1" applyFill="1" applyBorder="1"/>
    <xf numFmtId="0" fontId="8" fillId="2" borderId="10" xfId="0" applyFont="1" applyFill="1" applyBorder="1"/>
    <xf numFmtId="0" fontId="4" fillId="4" borderId="8" xfId="0" applyFont="1" applyFill="1" applyBorder="1" applyAlignment="1">
      <alignment horizontal="center" vertical="center" wrapText="1"/>
    </xf>
    <xf numFmtId="0" fontId="4" fillId="4" borderId="0" xfId="0" applyFont="1" applyFill="1" applyAlignment="1">
      <alignment horizontal="center" vertical="center" wrapText="1"/>
    </xf>
    <xf numFmtId="0" fontId="8" fillId="2" borderId="0" xfId="0" applyFont="1" applyFill="1" applyAlignment="1">
      <alignment wrapText="1"/>
    </xf>
    <xf numFmtId="0" fontId="7" fillId="2" borderId="9" xfId="0" applyFont="1" applyFill="1" applyBorder="1"/>
    <xf numFmtId="0" fontId="7" fillId="2" borderId="10" xfId="0" applyFont="1" applyFill="1" applyBorder="1"/>
    <xf numFmtId="0" fontId="8" fillId="2" borderId="0" xfId="0" applyFont="1" applyFill="1" applyAlignment="1">
      <alignment horizontal="left" wrapText="1"/>
    </xf>
    <xf numFmtId="0" fontId="7" fillId="2" borderId="0" xfId="0" applyFont="1" applyFill="1" applyAlignment="1">
      <alignment horizontal="left" wrapText="1"/>
    </xf>
    <xf numFmtId="0" fontId="7" fillId="2" borderId="0" xfId="0" applyFont="1" applyFill="1" applyAlignment="1">
      <alignment horizontal="left" vertical="center" wrapText="1"/>
    </xf>
    <xf numFmtId="0" fontId="7" fillId="2" borderId="0" xfId="0" applyFont="1" applyFill="1" applyAlignment="1">
      <alignment wrapText="1"/>
    </xf>
    <xf numFmtId="0" fontId="0" fillId="0" borderId="0" xfId="0" applyAlignment="1">
      <alignment wrapText="1"/>
    </xf>
    <xf numFmtId="0" fontId="7" fillId="2" borderId="0" xfId="0" applyFont="1" applyFill="1" applyAlignment="1">
      <alignment horizontal="justify" wrapText="1"/>
    </xf>
    <xf numFmtId="0" fontId="0" fillId="0" borderId="0" xfId="0" applyAlignment="1">
      <alignment horizontal="justify" wrapText="1"/>
    </xf>
    <xf numFmtId="0" fontId="7" fillId="2" borderId="0" xfId="0" applyFont="1" applyFill="1" applyAlignment="1">
      <alignment vertical="top" wrapText="1"/>
    </xf>
  </cellXfs>
  <cellStyles count="2">
    <cellStyle name="Hyperlink" xfId="1" builtinId="8"/>
    <cellStyle name="Normal" xfId="0" builtinId="0"/>
  </cellStyles>
  <dxfs count="110">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3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3.png"/></Relationships>
</file>

<file path=xl/drawings/_rels/drawing3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129540</xdr:colOff>
      <xdr:row>126</xdr:row>
      <xdr:rowOff>120017</xdr:rowOff>
    </xdr:from>
    <xdr:to>
      <xdr:col>1</xdr:col>
      <xdr:colOff>291464</xdr:colOff>
      <xdr:row>138</xdr:row>
      <xdr:rowOff>129542</xdr:rowOff>
    </xdr:to>
    <xdr:pic>
      <xdr:nvPicPr>
        <xdr:cNvPr id="2" name="Picture 1">
          <a:extLst>
            <a:ext uri="{FF2B5EF4-FFF2-40B4-BE49-F238E27FC236}">
              <a16:creationId xmlns:a16="http://schemas.microsoft.com/office/drawing/2014/main" id="{4DCC84B9-987F-4215-93DB-6734EB584BBF}"/>
            </a:ext>
          </a:extLst>
        </xdr:cNvPr>
        <xdr:cNvPicPr>
          <a:picLocks noChangeAspect="1"/>
        </xdr:cNvPicPr>
      </xdr:nvPicPr>
      <xdr:blipFill>
        <a:blip xmlns:r="http://schemas.openxmlformats.org/officeDocument/2006/relationships" r:embed="rId1"/>
        <a:stretch>
          <a:fillRect/>
        </a:stretch>
      </xdr:blipFill>
      <xdr:spPr>
        <a:xfrm>
          <a:off x="129540" y="18665192"/>
          <a:ext cx="2743199" cy="1724025"/>
        </a:xfrm>
        <a:prstGeom prst="rect">
          <a:avLst/>
        </a:prstGeom>
      </xdr:spPr>
    </xdr:pic>
    <xdr:clientData/>
  </xdr:twoCellAnchor>
  <xdr:twoCellAnchor editAs="oneCell">
    <xdr:from>
      <xdr:col>0</xdr:col>
      <xdr:colOff>38100</xdr:colOff>
      <xdr:row>109</xdr:row>
      <xdr:rowOff>0</xdr:rowOff>
    </xdr:from>
    <xdr:to>
      <xdr:col>1</xdr:col>
      <xdr:colOff>219487</xdr:colOff>
      <xdr:row>121</xdr:row>
      <xdr:rowOff>108586</xdr:rowOff>
    </xdr:to>
    <xdr:pic>
      <xdr:nvPicPr>
        <xdr:cNvPr id="3" name="Picture 2">
          <a:extLst>
            <a:ext uri="{FF2B5EF4-FFF2-40B4-BE49-F238E27FC236}">
              <a16:creationId xmlns:a16="http://schemas.microsoft.com/office/drawing/2014/main" id="{E229722F-1F7D-45E5-BED6-B91C652EC165}"/>
            </a:ext>
          </a:extLst>
        </xdr:cNvPr>
        <xdr:cNvPicPr>
          <a:picLocks noChangeAspect="1"/>
        </xdr:cNvPicPr>
      </xdr:nvPicPr>
      <xdr:blipFill>
        <a:blip xmlns:r="http://schemas.openxmlformats.org/officeDocument/2006/relationships" r:embed="rId2"/>
        <a:stretch>
          <a:fillRect/>
        </a:stretch>
      </xdr:blipFill>
      <xdr:spPr>
        <a:xfrm>
          <a:off x="38100" y="16116300"/>
          <a:ext cx="2762662" cy="18230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62865</xdr:colOff>
      <xdr:row>67</xdr:row>
      <xdr:rowOff>120015</xdr:rowOff>
    </xdr:from>
    <xdr:to>
      <xdr:col>1</xdr:col>
      <xdr:colOff>491490</xdr:colOff>
      <xdr:row>81</xdr:row>
      <xdr:rowOff>40005</xdr:rowOff>
    </xdr:to>
    <xdr:pic>
      <xdr:nvPicPr>
        <xdr:cNvPr id="2" name="Picture 1">
          <a:extLst>
            <a:ext uri="{FF2B5EF4-FFF2-40B4-BE49-F238E27FC236}">
              <a16:creationId xmlns:a16="http://schemas.microsoft.com/office/drawing/2014/main" id="{5AF05ACD-03D3-49E1-903E-115CD1CDD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 y="10235565"/>
          <a:ext cx="2886075" cy="192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49</xdr:row>
      <xdr:rowOff>104775</xdr:rowOff>
    </xdr:from>
    <xdr:to>
      <xdr:col>1</xdr:col>
      <xdr:colOff>402367</xdr:colOff>
      <xdr:row>62</xdr:row>
      <xdr:rowOff>64771</xdr:rowOff>
    </xdr:to>
    <xdr:pic>
      <xdr:nvPicPr>
        <xdr:cNvPr id="4" name="Picture 3">
          <a:extLst>
            <a:ext uri="{FF2B5EF4-FFF2-40B4-BE49-F238E27FC236}">
              <a16:creationId xmlns:a16="http://schemas.microsoft.com/office/drawing/2014/main" id="{4D93127C-B245-4EF1-B0D4-77A573116584}"/>
            </a:ext>
          </a:extLst>
        </xdr:cNvPr>
        <xdr:cNvPicPr>
          <a:picLocks noChangeAspect="1"/>
        </xdr:cNvPicPr>
      </xdr:nvPicPr>
      <xdr:blipFill>
        <a:blip xmlns:r="http://schemas.openxmlformats.org/officeDocument/2006/relationships" r:embed="rId2"/>
        <a:stretch>
          <a:fillRect/>
        </a:stretch>
      </xdr:blipFill>
      <xdr:spPr>
        <a:xfrm>
          <a:off x="95250" y="7648575"/>
          <a:ext cx="2764567" cy="18173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127</xdr:row>
      <xdr:rowOff>49530</xdr:rowOff>
    </xdr:from>
    <xdr:to>
      <xdr:col>1</xdr:col>
      <xdr:colOff>459105</xdr:colOff>
      <xdr:row>140</xdr:row>
      <xdr:rowOff>56469</xdr:rowOff>
    </xdr:to>
    <xdr:pic>
      <xdr:nvPicPr>
        <xdr:cNvPr id="2" name="Picture 1">
          <a:extLst>
            <a:ext uri="{FF2B5EF4-FFF2-40B4-BE49-F238E27FC236}">
              <a16:creationId xmlns:a16="http://schemas.microsoft.com/office/drawing/2014/main" id="{462D4057-6326-4F3E-A847-5BB51109F5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8451830"/>
          <a:ext cx="2964180" cy="1864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109</xdr:row>
      <xdr:rowOff>0</xdr:rowOff>
    </xdr:from>
    <xdr:to>
      <xdr:col>1</xdr:col>
      <xdr:colOff>447675</xdr:colOff>
      <xdr:row>123</xdr:row>
      <xdr:rowOff>34290</xdr:rowOff>
    </xdr:to>
    <xdr:pic>
      <xdr:nvPicPr>
        <xdr:cNvPr id="3" name="Picture 2">
          <a:extLst>
            <a:ext uri="{FF2B5EF4-FFF2-40B4-BE49-F238E27FC236}">
              <a16:creationId xmlns:a16="http://schemas.microsoft.com/office/drawing/2014/main" id="{0354FEE9-AA95-41B8-832B-CA1582C2E6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830550"/>
          <a:ext cx="3028950" cy="2034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121920</xdr:colOff>
      <xdr:row>138</xdr:row>
      <xdr:rowOff>99060</xdr:rowOff>
    </xdr:from>
    <xdr:to>
      <xdr:col>1</xdr:col>
      <xdr:colOff>495300</xdr:colOff>
      <xdr:row>151</xdr:row>
      <xdr:rowOff>111714</xdr:rowOff>
    </xdr:to>
    <xdr:pic>
      <xdr:nvPicPr>
        <xdr:cNvPr id="2" name="Picture 1">
          <a:extLst>
            <a:ext uri="{FF2B5EF4-FFF2-40B4-BE49-F238E27FC236}">
              <a16:creationId xmlns:a16="http://schemas.microsoft.com/office/drawing/2014/main" id="{7E9D7772-1B9B-4B79-B0D4-C4ED89FF1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20072985"/>
          <a:ext cx="2954655" cy="1870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45721</xdr:colOff>
      <xdr:row>119</xdr:row>
      <xdr:rowOff>0</xdr:rowOff>
    </xdr:from>
    <xdr:to>
      <xdr:col>1</xdr:col>
      <xdr:colOff>531435</xdr:colOff>
      <xdr:row>133</xdr:row>
      <xdr:rowOff>80010</xdr:rowOff>
    </xdr:to>
    <xdr:pic>
      <xdr:nvPicPr>
        <xdr:cNvPr id="3" name="Picture 2">
          <a:extLst>
            <a:ext uri="{FF2B5EF4-FFF2-40B4-BE49-F238E27FC236}">
              <a16:creationId xmlns:a16="http://schemas.microsoft.com/office/drawing/2014/main" id="{1A2094FE-6883-4943-9EE1-DA7181326101}"/>
            </a:ext>
          </a:extLst>
        </xdr:cNvPr>
        <xdr:cNvPicPr>
          <a:picLocks noChangeAspect="1"/>
        </xdr:cNvPicPr>
      </xdr:nvPicPr>
      <xdr:blipFill>
        <a:blip xmlns:r="http://schemas.openxmlformats.org/officeDocument/2006/relationships" r:embed="rId2"/>
        <a:stretch>
          <a:fillRect/>
        </a:stretch>
      </xdr:blipFill>
      <xdr:spPr>
        <a:xfrm>
          <a:off x="45721" y="17259300"/>
          <a:ext cx="3066989" cy="20802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151</xdr:row>
      <xdr:rowOff>85725</xdr:rowOff>
    </xdr:from>
    <xdr:to>
      <xdr:col>1</xdr:col>
      <xdr:colOff>381000</xdr:colOff>
      <xdr:row>165</xdr:row>
      <xdr:rowOff>9525</xdr:rowOff>
    </xdr:to>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1945600"/>
          <a:ext cx="288607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133</xdr:row>
      <xdr:rowOff>66675</xdr:rowOff>
    </xdr:from>
    <xdr:to>
      <xdr:col>1</xdr:col>
      <xdr:colOff>266700</xdr:colOff>
      <xdr:row>146</xdr:row>
      <xdr:rowOff>28575</xdr:rowOff>
    </xdr:to>
    <xdr:pic>
      <xdr:nvPicPr>
        <xdr:cNvPr id="3" name="Picture 5">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9354800"/>
          <a:ext cx="2752725"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147</xdr:row>
      <xdr:rowOff>95250</xdr:rowOff>
    </xdr:from>
    <xdr:to>
      <xdr:col>1</xdr:col>
      <xdr:colOff>704850</xdr:colOff>
      <xdr:row>162</xdr:row>
      <xdr:rowOff>0</xdr:rowOff>
    </xdr:to>
    <xdr:pic>
      <xdr:nvPicPr>
        <xdr:cNvPr id="2" name="Picture 3">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21574125"/>
          <a:ext cx="31146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127</xdr:row>
      <xdr:rowOff>19050</xdr:rowOff>
    </xdr:from>
    <xdr:to>
      <xdr:col>1</xdr:col>
      <xdr:colOff>438150</xdr:colOff>
      <xdr:row>140</xdr:row>
      <xdr:rowOff>114300</xdr:rowOff>
    </xdr:to>
    <xdr:pic>
      <xdr:nvPicPr>
        <xdr:cNvPr id="3" name="Picture 4">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8640425"/>
          <a:ext cx="28860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133350</xdr:colOff>
      <xdr:row>154</xdr:row>
      <xdr:rowOff>104775</xdr:rowOff>
    </xdr:from>
    <xdr:to>
      <xdr:col>1</xdr:col>
      <xdr:colOff>628650</xdr:colOff>
      <xdr:row>168</xdr:row>
      <xdr:rowOff>85725</xdr:rowOff>
    </xdr:to>
    <xdr:pic>
      <xdr:nvPicPr>
        <xdr:cNvPr id="2" name="Picture 3">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22250400"/>
          <a:ext cx="30765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135</xdr:row>
      <xdr:rowOff>19050</xdr:rowOff>
    </xdr:from>
    <xdr:to>
      <xdr:col>1</xdr:col>
      <xdr:colOff>561975</xdr:colOff>
      <xdr:row>149</xdr:row>
      <xdr:rowOff>57150</xdr:rowOff>
    </xdr:to>
    <xdr:pic>
      <xdr:nvPicPr>
        <xdr:cNvPr id="3" name="Picture 4">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9450050"/>
          <a:ext cx="30289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133350</xdr:colOff>
      <xdr:row>136</xdr:row>
      <xdr:rowOff>85725</xdr:rowOff>
    </xdr:from>
    <xdr:to>
      <xdr:col>1</xdr:col>
      <xdr:colOff>123825</xdr:colOff>
      <xdr:row>148</xdr:row>
      <xdr:rowOff>57150</xdr:rowOff>
    </xdr:to>
    <xdr:pic>
      <xdr:nvPicPr>
        <xdr:cNvPr id="2" name="Picture 2">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9745325"/>
          <a:ext cx="257175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117</xdr:row>
      <xdr:rowOff>0</xdr:rowOff>
    </xdr:from>
    <xdr:to>
      <xdr:col>1</xdr:col>
      <xdr:colOff>295275</xdr:colOff>
      <xdr:row>130</xdr:row>
      <xdr:rowOff>114300</xdr:rowOff>
    </xdr:to>
    <xdr:pic>
      <xdr:nvPicPr>
        <xdr:cNvPr id="3" name="Picture 3">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6944975"/>
          <a:ext cx="281940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114300</xdr:colOff>
      <xdr:row>134</xdr:row>
      <xdr:rowOff>0</xdr:rowOff>
    </xdr:from>
    <xdr:to>
      <xdr:col>1</xdr:col>
      <xdr:colOff>514350</xdr:colOff>
      <xdr:row>148</xdr:row>
      <xdr:rowOff>38100</xdr:rowOff>
    </xdr:to>
    <xdr:pic>
      <xdr:nvPicPr>
        <xdr:cNvPr id="2" name="Picture 4">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8573750"/>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114</xdr:row>
      <xdr:rowOff>76200</xdr:rowOff>
    </xdr:from>
    <xdr:to>
      <xdr:col>1</xdr:col>
      <xdr:colOff>514350</xdr:colOff>
      <xdr:row>128</xdr:row>
      <xdr:rowOff>114300</xdr:rowOff>
    </xdr:to>
    <xdr:pic>
      <xdr:nvPicPr>
        <xdr:cNvPr id="3" name="Picture 5">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5792450"/>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93</xdr:row>
      <xdr:rowOff>9525</xdr:rowOff>
    </xdr:from>
    <xdr:to>
      <xdr:col>1</xdr:col>
      <xdr:colOff>342900</xdr:colOff>
      <xdr:row>106</xdr:row>
      <xdr:rowOff>104775</xdr:rowOff>
    </xdr:to>
    <xdr:pic>
      <xdr:nvPicPr>
        <xdr:cNvPr id="4" name="Picture 6">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2725400"/>
          <a:ext cx="2876550"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138</xdr:row>
      <xdr:rowOff>38100</xdr:rowOff>
    </xdr:from>
    <xdr:to>
      <xdr:col>1</xdr:col>
      <xdr:colOff>495300</xdr:colOff>
      <xdr:row>152</xdr:row>
      <xdr:rowOff>76200</xdr:rowOff>
    </xdr:to>
    <xdr:pic>
      <xdr:nvPicPr>
        <xdr:cNvPr id="2" name="Picture 4">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9754850"/>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117</xdr:row>
      <xdr:rowOff>19050</xdr:rowOff>
    </xdr:from>
    <xdr:to>
      <xdr:col>1</xdr:col>
      <xdr:colOff>400050</xdr:colOff>
      <xdr:row>131</xdr:row>
      <xdr:rowOff>57150</xdr:rowOff>
    </xdr:to>
    <xdr:pic>
      <xdr:nvPicPr>
        <xdr:cNvPr id="3" name="Picture 5">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735425"/>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96</xdr:row>
      <xdr:rowOff>57150</xdr:rowOff>
    </xdr:from>
    <xdr:to>
      <xdr:col>1</xdr:col>
      <xdr:colOff>304800</xdr:colOff>
      <xdr:row>110</xdr:row>
      <xdr:rowOff>28575</xdr:rowOff>
    </xdr:to>
    <xdr:pic>
      <xdr:nvPicPr>
        <xdr:cNvPr id="4" name="Picture 6">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3773150"/>
          <a:ext cx="287655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19050</xdr:colOff>
      <xdr:row>93</xdr:row>
      <xdr:rowOff>57150</xdr:rowOff>
    </xdr:from>
    <xdr:to>
      <xdr:col>1</xdr:col>
      <xdr:colOff>552450</xdr:colOff>
      <xdr:row>107</xdr:row>
      <xdr:rowOff>95250</xdr:rowOff>
    </xdr:to>
    <xdr:pic>
      <xdr:nvPicPr>
        <xdr:cNvPr id="2" name="Picture 3">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377315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72</xdr:row>
      <xdr:rowOff>0</xdr:rowOff>
    </xdr:from>
    <xdr:to>
      <xdr:col>1</xdr:col>
      <xdr:colOff>409575</xdr:colOff>
      <xdr:row>85</xdr:row>
      <xdr:rowOff>95250</xdr:rowOff>
    </xdr:to>
    <xdr:pic>
      <xdr:nvPicPr>
        <xdr:cNvPr id="3" name="Picture 4">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0715625"/>
          <a:ext cx="28860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69</xdr:row>
      <xdr:rowOff>127635</xdr:rowOff>
    </xdr:from>
    <xdr:to>
      <xdr:col>1</xdr:col>
      <xdr:colOff>369569</xdr:colOff>
      <xdr:row>82</xdr:row>
      <xdr:rowOff>102870</xdr:rowOff>
    </xdr:to>
    <xdr:pic>
      <xdr:nvPicPr>
        <xdr:cNvPr id="2" name="Picture 1">
          <a:extLst>
            <a:ext uri="{FF2B5EF4-FFF2-40B4-BE49-F238E27FC236}">
              <a16:creationId xmlns:a16="http://schemas.microsoft.com/office/drawing/2014/main" id="{36B3DAC3-130A-4345-BA44-8DAB1BA0320B}"/>
            </a:ext>
          </a:extLst>
        </xdr:cNvPr>
        <xdr:cNvPicPr>
          <a:picLocks noChangeAspect="1"/>
        </xdr:cNvPicPr>
      </xdr:nvPicPr>
      <xdr:blipFill>
        <a:blip xmlns:r="http://schemas.openxmlformats.org/officeDocument/2006/relationships" r:embed="rId1"/>
        <a:stretch>
          <a:fillRect/>
        </a:stretch>
      </xdr:blipFill>
      <xdr:spPr>
        <a:xfrm>
          <a:off x="161925" y="10243185"/>
          <a:ext cx="2665094" cy="1832610"/>
        </a:xfrm>
        <a:prstGeom prst="rect">
          <a:avLst/>
        </a:prstGeom>
      </xdr:spPr>
    </xdr:pic>
    <xdr:clientData/>
  </xdr:twoCellAnchor>
  <xdr:twoCellAnchor editAs="oneCell">
    <xdr:from>
      <xdr:col>0</xdr:col>
      <xdr:colOff>114300</xdr:colOff>
      <xdr:row>49</xdr:row>
      <xdr:rowOff>137160</xdr:rowOff>
    </xdr:from>
    <xdr:to>
      <xdr:col>1</xdr:col>
      <xdr:colOff>487680</xdr:colOff>
      <xdr:row>63</xdr:row>
      <xdr:rowOff>112396</xdr:rowOff>
    </xdr:to>
    <xdr:pic>
      <xdr:nvPicPr>
        <xdr:cNvPr id="3" name="Picture 2">
          <a:extLst>
            <a:ext uri="{FF2B5EF4-FFF2-40B4-BE49-F238E27FC236}">
              <a16:creationId xmlns:a16="http://schemas.microsoft.com/office/drawing/2014/main" id="{13CB0C78-C9E8-4A22-967F-00714B7410D7}"/>
            </a:ext>
          </a:extLst>
        </xdr:cNvPr>
        <xdr:cNvPicPr>
          <a:picLocks noChangeAspect="1"/>
        </xdr:cNvPicPr>
      </xdr:nvPicPr>
      <xdr:blipFill>
        <a:blip xmlns:r="http://schemas.openxmlformats.org/officeDocument/2006/relationships" r:embed="rId2"/>
        <a:stretch>
          <a:fillRect/>
        </a:stretch>
      </xdr:blipFill>
      <xdr:spPr>
        <a:xfrm>
          <a:off x="114300" y="7395210"/>
          <a:ext cx="2830830" cy="197548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104775</xdr:colOff>
      <xdr:row>155</xdr:row>
      <xdr:rowOff>66675</xdr:rowOff>
    </xdr:from>
    <xdr:to>
      <xdr:col>1</xdr:col>
      <xdr:colOff>638175</xdr:colOff>
      <xdr:row>169</xdr:row>
      <xdr:rowOff>104775</xdr:rowOff>
    </xdr:to>
    <xdr:pic>
      <xdr:nvPicPr>
        <xdr:cNvPr id="2" name="Picture 5">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221230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135</xdr:row>
      <xdr:rowOff>123825</xdr:rowOff>
    </xdr:from>
    <xdr:to>
      <xdr:col>1</xdr:col>
      <xdr:colOff>352425</xdr:colOff>
      <xdr:row>149</xdr:row>
      <xdr:rowOff>95250</xdr:rowOff>
    </xdr:to>
    <xdr:pic>
      <xdr:nvPicPr>
        <xdr:cNvPr id="3" name="Picture 6">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9411950"/>
          <a:ext cx="287655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95250</xdr:colOff>
      <xdr:row>144</xdr:row>
      <xdr:rowOff>95250</xdr:rowOff>
    </xdr:from>
    <xdr:to>
      <xdr:col>1</xdr:col>
      <xdr:colOff>628650</xdr:colOff>
      <xdr:row>159</xdr:row>
      <xdr:rowOff>0</xdr:rowOff>
    </xdr:to>
    <xdr:pic>
      <xdr:nvPicPr>
        <xdr:cNvPr id="2" name="Picture 3">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1002625"/>
          <a:ext cx="31146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124</xdr:row>
      <xdr:rowOff>76200</xdr:rowOff>
    </xdr:from>
    <xdr:to>
      <xdr:col>1</xdr:col>
      <xdr:colOff>457200</xdr:colOff>
      <xdr:row>138</xdr:row>
      <xdr:rowOff>47625</xdr:rowOff>
    </xdr:to>
    <xdr:pic>
      <xdr:nvPicPr>
        <xdr:cNvPr id="3" name="Picture 4">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812607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137</xdr:row>
      <xdr:rowOff>57150</xdr:rowOff>
    </xdr:from>
    <xdr:to>
      <xdr:col>1</xdr:col>
      <xdr:colOff>609600</xdr:colOff>
      <xdr:row>151</xdr:row>
      <xdr:rowOff>95250</xdr:rowOff>
    </xdr:to>
    <xdr:pic>
      <xdr:nvPicPr>
        <xdr:cNvPr id="2" name="Picture 3">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67865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115</xdr:row>
      <xdr:rowOff>95250</xdr:rowOff>
    </xdr:from>
    <xdr:to>
      <xdr:col>1</xdr:col>
      <xdr:colOff>428625</xdr:colOff>
      <xdr:row>129</xdr:row>
      <xdr:rowOff>66675</xdr:rowOff>
    </xdr:to>
    <xdr:pic>
      <xdr:nvPicPr>
        <xdr:cNvPr id="3" name="Picture 4">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6573500"/>
          <a:ext cx="287655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57150</xdr:colOff>
      <xdr:row>128</xdr:row>
      <xdr:rowOff>47625</xdr:rowOff>
    </xdr:from>
    <xdr:to>
      <xdr:col>1</xdr:col>
      <xdr:colOff>590550</xdr:colOff>
      <xdr:row>142</xdr:row>
      <xdr:rowOff>85725</xdr:rowOff>
    </xdr:to>
    <xdr:pic>
      <xdr:nvPicPr>
        <xdr:cNvPr id="2" name="Picture 3">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819275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106</xdr:row>
      <xdr:rowOff>104775</xdr:rowOff>
    </xdr:from>
    <xdr:to>
      <xdr:col>1</xdr:col>
      <xdr:colOff>485775</xdr:colOff>
      <xdr:row>120</xdr:row>
      <xdr:rowOff>76200</xdr:rowOff>
    </xdr:to>
    <xdr:pic>
      <xdr:nvPicPr>
        <xdr:cNvPr id="3" name="Picture 4">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15106650"/>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152400</xdr:colOff>
      <xdr:row>93</xdr:row>
      <xdr:rowOff>0</xdr:rowOff>
    </xdr:from>
    <xdr:to>
      <xdr:col>1</xdr:col>
      <xdr:colOff>685800</xdr:colOff>
      <xdr:row>107</xdr:row>
      <xdr:rowOff>38100</xdr:rowOff>
    </xdr:to>
    <xdr:pic>
      <xdr:nvPicPr>
        <xdr:cNvPr id="2" name="Picture 3">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328737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73</xdr:row>
      <xdr:rowOff>57150</xdr:rowOff>
    </xdr:from>
    <xdr:to>
      <xdr:col>1</xdr:col>
      <xdr:colOff>352425</xdr:colOff>
      <xdr:row>87</xdr:row>
      <xdr:rowOff>28575</xdr:rowOff>
    </xdr:to>
    <xdr:pic>
      <xdr:nvPicPr>
        <xdr:cNvPr id="3" name="Picture 4">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048702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95250</xdr:colOff>
      <xdr:row>127</xdr:row>
      <xdr:rowOff>95250</xdr:rowOff>
    </xdr:from>
    <xdr:to>
      <xdr:col>1</xdr:col>
      <xdr:colOff>628650</xdr:colOff>
      <xdr:row>142</xdr:row>
      <xdr:rowOff>0</xdr:rowOff>
    </xdr:to>
    <xdr:pic>
      <xdr:nvPicPr>
        <xdr:cNvPr id="2" name="Picture 3">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8430875"/>
          <a:ext cx="31146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105</xdr:row>
      <xdr:rowOff>66675</xdr:rowOff>
    </xdr:from>
    <xdr:to>
      <xdr:col>1</xdr:col>
      <xdr:colOff>409575</xdr:colOff>
      <xdr:row>119</xdr:row>
      <xdr:rowOff>38100</xdr:rowOff>
    </xdr:to>
    <xdr:pic>
      <xdr:nvPicPr>
        <xdr:cNvPr id="3" name="Picture 4">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5259050"/>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19050</xdr:colOff>
      <xdr:row>111</xdr:row>
      <xdr:rowOff>66675</xdr:rowOff>
    </xdr:from>
    <xdr:to>
      <xdr:col>1</xdr:col>
      <xdr:colOff>552450</xdr:colOff>
      <xdr:row>125</xdr:row>
      <xdr:rowOff>104775</xdr:rowOff>
    </xdr:to>
    <xdr:pic>
      <xdr:nvPicPr>
        <xdr:cNvPr id="2" name="Picture 3">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57829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92</xdr:row>
      <xdr:rowOff>0</xdr:rowOff>
    </xdr:from>
    <xdr:to>
      <xdr:col>1</xdr:col>
      <xdr:colOff>381000</xdr:colOff>
      <xdr:row>105</xdr:row>
      <xdr:rowOff>95250</xdr:rowOff>
    </xdr:to>
    <xdr:pic>
      <xdr:nvPicPr>
        <xdr:cNvPr id="3" name="Picture 4">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3001625"/>
          <a:ext cx="28860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101</xdr:row>
      <xdr:rowOff>38100</xdr:rowOff>
    </xdr:from>
    <xdr:to>
      <xdr:col>1</xdr:col>
      <xdr:colOff>609600</xdr:colOff>
      <xdr:row>115</xdr:row>
      <xdr:rowOff>76200</xdr:rowOff>
    </xdr:to>
    <xdr:pic>
      <xdr:nvPicPr>
        <xdr:cNvPr id="2" name="Picture 3">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47542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81</xdr:row>
      <xdr:rowOff>95250</xdr:rowOff>
    </xdr:from>
    <xdr:to>
      <xdr:col>1</xdr:col>
      <xdr:colOff>409575</xdr:colOff>
      <xdr:row>95</xdr:row>
      <xdr:rowOff>57150</xdr:rowOff>
    </xdr:to>
    <xdr:pic>
      <xdr:nvPicPr>
        <xdr:cNvPr id="3" name="Picture 4">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1953875"/>
          <a:ext cx="2886075"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57150</xdr:colOff>
      <xdr:row>100</xdr:row>
      <xdr:rowOff>19050</xdr:rowOff>
    </xdr:from>
    <xdr:to>
      <xdr:col>1</xdr:col>
      <xdr:colOff>590550</xdr:colOff>
      <xdr:row>114</xdr:row>
      <xdr:rowOff>57150</xdr:rowOff>
    </xdr:to>
    <xdr:pic>
      <xdr:nvPicPr>
        <xdr:cNvPr id="2" name="Picture 3">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38779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209550</xdr:colOff>
      <xdr:row>80</xdr:row>
      <xdr:rowOff>57150</xdr:rowOff>
    </xdr:from>
    <xdr:to>
      <xdr:col>1</xdr:col>
      <xdr:colOff>514350</xdr:colOff>
      <xdr:row>94</xdr:row>
      <xdr:rowOff>28575</xdr:rowOff>
    </xdr:to>
    <xdr:pic>
      <xdr:nvPicPr>
        <xdr:cNvPr id="3" name="Picture 4">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105852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109</xdr:row>
      <xdr:rowOff>0</xdr:rowOff>
    </xdr:from>
    <xdr:to>
      <xdr:col>1</xdr:col>
      <xdr:colOff>704850</xdr:colOff>
      <xdr:row>123</xdr:row>
      <xdr:rowOff>38100</xdr:rowOff>
    </xdr:to>
    <xdr:pic>
      <xdr:nvPicPr>
        <xdr:cNvPr id="2" name="Picture 3">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600200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89</xdr:row>
      <xdr:rowOff>85725</xdr:rowOff>
    </xdr:from>
    <xdr:to>
      <xdr:col>1</xdr:col>
      <xdr:colOff>466725</xdr:colOff>
      <xdr:row>103</xdr:row>
      <xdr:rowOff>57150</xdr:rowOff>
    </xdr:to>
    <xdr:pic>
      <xdr:nvPicPr>
        <xdr:cNvPr id="3" name="Picture 4">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1323022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127</xdr:row>
      <xdr:rowOff>116205</xdr:rowOff>
    </xdr:from>
    <xdr:to>
      <xdr:col>1</xdr:col>
      <xdr:colOff>499109</xdr:colOff>
      <xdr:row>139</xdr:row>
      <xdr:rowOff>118110</xdr:rowOff>
    </xdr:to>
    <xdr:pic>
      <xdr:nvPicPr>
        <xdr:cNvPr id="2" name="Picture 1">
          <a:extLst>
            <a:ext uri="{FF2B5EF4-FFF2-40B4-BE49-F238E27FC236}">
              <a16:creationId xmlns:a16="http://schemas.microsoft.com/office/drawing/2014/main" id="{2E918ABF-682A-44A3-87D7-737E6BC330FD}"/>
            </a:ext>
          </a:extLst>
        </xdr:cNvPr>
        <xdr:cNvPicPr>
          <a:picLocks noChangeAspect="1"/>
        </xdr:cNvPicPr>
      </xdr:nvPicPr>
      <xdr:blipFill>
        <a:blip xmlns:r="http://schemas.openxmlformats.org/officeDocument/2006/relationships" r:embed="rId1"/>
        <a:stretch>
          <a:fillRect/>
        </a:stretch>
      </xdr:blipFill>
      <xdr:spPr>
        <a:xfrm>
          <a:off x="228600" y="18518505"/>
          <a:ext cx="2727959" cy="1716405"/>
        </a:xfrm>
        <a:prstGeom prst="rect">
          <a:avLst/>
        </a:prstGeom>
      </xdr:spPr>
    </xdr:pic>
    <xdr:clientData/>
  </xdr:twoCellAnchor>
  <xdr:twoCellAnchor editAs="oneCell">
    <xdr:from>
      <xdr:col>0</xdr:col>
      <xdr:colOff>114300</xdr:colOff>
      <xdr:row>110</xdr:row>
      <xdr:rowOff>0</xdr:rowOff>
    </xdr:from>
    <xdr:to>
      <xdr:col>1</xdr:col>
      <xdr:colOff>409987</xdr:colOff>
      <xdr:row>122</xdr:row>
      <xdr:rowOff>110491</xdr:rowOff>
    </xdr:to>
    <xdr:pic>
      <xdr:nvPicPr>
        <xdr:cNvPr id="3" name="Picture 2">
          <a:extLst>
            <a:ext uri="{FF2B5EF4-FFF2-40B4-BE49-F238E27FC236}">
              <a16:creationId xmlns:a16="http://schemas.microsoft.com/office/drawing/2014/main" id="{4CB4AAD6-769D-4DC1-B7B4-EEA931F6D14E}"/>
            </a:ext>
          </a:extLst>
        </xdr:cNvPr>
        <xdr:cNvPicPr>
          <a:picLocks noChangeAspect="1"/>
        </xdr:cNvPicPr>
      </xdr:nvPicPr>
      <xdr:blipFill>
        <a:blip xmlns:r="http://schemas.openxmlformats.org/officeDocument/2006/relationships" r:embed="rId2"/>
        <a:stretch>
          <a:fillRect/>
        </a:stretch>
      </xdr:blipFill>
      <xdr:spPr>
        <a:xfrm>
          <a:off x="114300" y="15973425"/>
          <a:ext cx="2753137" cy="182499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104</xdr:row>
      <xdr:rowOff>66675</xdr:rowOff>
    </xdr:from>
    <xdr:to>
      <xdr:col>1</xdr:col>
      <xdr:colOff>704850</xdr:colOff>
      <xdr:row>118</xdr:row>
      <xdr:rowOff>104775</xdr:rowOff>
    </xdr:to>
    <xdr:pic>
      <xdr:nvPicPr>
        <xdr:cNvPr id="2" name="Picture 3">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52114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84</xdr:row>
      <xdr:rowOff>114300</xdr:rowOff>
    </xdr:from>
    <xdr:to>
      <xdr:col>1</xdr:col>
      <xdr:colOff>485775</xdr:colOff>
      <xdr:row>98</xdr:row>
      <xdr:rowOff>85725</xdr:rowOff>
    </xdr:to>
    <xdr:pic>
      <xdr:nvPicPr>
        <xdr:cNvPr id="3" name="Picture 4">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12401550"/>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119</xdr:row>
      <xdr:rowOff>57150</xdr:rowOff>
    </xdr:from>
    <xdr:to>
      <xdr:col>1</xdr:col>
      <xdr:colOff>704850</xdr:colOff>
      <xdr:row>133</xdr:row>
      <xdr:rowOff>95250</xdr:rowOff>
    </xdr:to>
    <xdr:pic>
      <xdr:nvPicPr>
        <xdr:cNvPr id="2" name="Picture 3">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724977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98</xdr:row>
      <xdr:rowOff>114300</xdr:rowOff>
    </xdr:from>
    <xdr:to>
      <xdr:col>1</xdr:col>
      <xdr:colOff>438150</xdr:colOff>
      <xdr:row>112</xdr:row>
      <xdr:rowOff>85725</xdr:rowOff>
    </xdr:to>
    <xdr:pic>
      <xdr:nvPicPr>
        <xdr:cNvPr id="3" name="Picture 4">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4306550"/>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57150</xdr:colOff>
      <xdr:row>54</xdr:row>
      <xdr:rowOff>104775</xdr:rowOff>
    </xdr:from>
    <xdr:to>
      <xdr:col>1</xdr:col>
      <xdr:colOff>714375</xdr:colOff>
      <xdr:row>69</xdr:row>
      <xdr:rowOff>19050</xdr:rowOff>
    </xdr:to>
    <xdr:pic>
      <xdr:nvPicPr>
        <xdr:cNvPr id="2" name="Picture 3">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105775"/>
          <a:ext cx="3114675" cy="205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34</xdr:row>
      <xdr:rowOff>19050</xdr:rowOff>
    </xdr:from>
    <xdr:to>
      <xdr:col>1</xdr:col>
      <xdr:colOff>514350</xdr:colOff>
      <xdr:row>47</xdr:row>
      <xdr:rowOff>123825</xdr:rowOff>
    </xdr:to>
    <xdr:pic>
      <xdr:nvPicPr>
        <xdr:cNvPr id="3" name="Picture 4">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162550"/>
          <a:ext cx="28765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57150</xdr:colOff>
      <xdr:row>54</xdr:row>
      <xdr:rowOff>57150</xdr:rowOff>
    </xdr:from>
    <xdr:to>
      <xdr:col>1</xdr:col>
      <xdr:colOff>704850</xdr:colOff>
      <xdr:row>68</xdr:row>
      <xdr:rowOff>95250</xdr:rowOff>
    </xdr:to>
    <xdr:pic>
      <xdr:nvPicPr>
        <xdr:cNvPr id="2" name="Picture 3">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058150"/>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34</xdr:row>
      <xdr:rowOff>57150</xdr:rowOff>
    </xdr:from>
    <xdr:to>
      <xdr:col>1</xdr:col>
      <xdr:colOff>552450</xdr:colOff>
      <xdr:row>48</xdr:row>
      <xdr:rowOff>19050</xdr:rowOff>
    </xdr:to>
    <xdr:pic>
      <xdr:nvPicPr>
        <xdr:cNvPr id="3" name="Picture 4">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5200650"/>
          <a:ext cx="28765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114300</xdr:colOff>
      <xdr:row>67</xdr:row>
      <xdr:rowOff>85725</xdr:rowOff>
    </xdr:from>
    <xdr:to>
      <xdr:col>1</xdr:col>
      <xdr:colOff>609600</xdr:colOff>
      <xdr:row>80</xdr:row>
      <xdr:rowOff>104775</xdr:rowOff>
    </xdr:to>
    <xdr:pic>
      <xdr:nvPicPr>
        <xdr:cNvPr id="2" name="Picture 3">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325100"/>
          <a:ext cx="295275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48</xdr:row>
      <xdr:rowOff>66675</xdr:rowOff>
    </xdr:from>
    <xdr:to>
      <xdr:col>1</xdr:col>
      <xdr:colOff>695325</xdr:colOff>
      <xdr:row>62</xdr:row>
      <xdr:rowOff>104775</xdr:rowOff>
    </xdr:to>
    <xdr:pic>
      <xdr:nvPicPr>
        <xdr:cNvPr id="3" name="Picture 5">
          <a:extLst>
            <a:ext uri="{FF2B5EF4-FFF2-40B4-BE49-F238E27FC236}">
              <a16:creationId xmlns:a16="http://schemas.microsoft.com/office/drawing/2014/main" id="{00000000-0008-0000-2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7591425"/>
          <a:ext cx="30289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95250</xdr:colOff>
      <xdr:row>67</xdr:row>
      <xdr:rowOff>19050</xdr:rowOff>
    </xdr:from>
    <xdr:to>
      <xdr:col>1</xdr:col>
      <xdr:colOff>704850</xdr:colOff>
      <xdr:row>80</xdr:row>
      <xdr:rowOff>123825</xdr:rowOff>
    </xdr:to>
    <xdr:pic>
      <xdr:nvPicPr>
        <xdr:cNvPr id="2" name="Picture 3">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467975"/>
          <a:ext cx="30670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47</xdr:row>
      <xdr:rowOff>57150</xdr:rowOff>
    </xdr:from>
    <xdr:to>
      <xdr:col>1</xdr:col>
      <xdr:colOff>685800</xdr:colOff>
      <xdr:row>61</xdr:row>
      <xdr:rowOff>95250</xdr:rowOff>
    </xdr:to>
    <xdr:pic>
      <xdr:nvPicPr>
        <xdr:cNvPr id="3" name="Picture 4">
          <a:extLst>
            <a:ext uri="{FF2B5EF4-FFF2-40B4-BE49-F238E27FC236}">
              <a16:creationId xmlns:a16="http://schemas.microsoft.com/office/drawing/2014/main" id="{00000000-0008-0000-2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648575"/>
          <a:ext cx="30289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1</xdr:colOff>
      <xdr:row>48</xdr:row>
      <xdr:rowOff>0</xdr:rowOff>
    </xdr:from>
    <xdr:to>
      <xdr:col>0</xdr:col>
      <xdr:colOff>2503171</xdr:colOff>
      <xdr:row>60</xdr:row>
      <xdr:rowOff>1162</xdr:rowOff>
    </xdr:to>
    <xdr:pic>
      <xdr:nvPicPr>
        <xdr:cNvPr id="2" name="Picture 1">
          <a:extLst>
            <a:ext uri="{FF2B5EF4-FFF2-40B4-BE49-F238E27FC236}">
              <a16:creationId xmlns:a16="http://schemas.microsoft.com/office/drawing/2014/main" id="{34C46CBE-E3D7-4417-9446-918C430BF329}"/>
            </a:ext>
          </a:extLst>
        </xdr:cNvPr>
        <xdr:cNvPicPr>
          <a:picLocks noChangeAspect="1"/>
        </xdr:cNvPicPr>
      </xdr:nvPicPr>
      <xdr:blipFill>
        <a:blip xmlns:r="http://schemas.openxmlformats.org/officeDocument/2006/relationships" r:embed="rId1"/>
        <a:stretch>
          <a:fillRect/>
        </a:stretch>
      </xdr:blipFill>
      <xdr:spPr>
        <a:xfrm>
          <a:off x="1" y="9344025"/>
          <a:ext cx="2503170" cy="1715662"/>
        </a:xfrm>
        <a:prstGeom prst="rect">
          <a:avLst/>
        </a:prstGeom>
      </xdr:spPr>
    </xdr:pic>
    <xdr:clientData/>
  </xdr:twoCellAnchor>
  <xdr:twoCellAnchor editAs="oneCell">
    <xdr:from>
      <xdr:col>0</xdr:col>
      <xdr:colOff>85725</xdr:colOff>
      <xdr:row>63</xdr:row>
      <xdr:rowOff>47625</xdr:rowOff>
    </xdr:from>
    <xdr:to>
      <xdr:col>1</xdr:col>
      <xdr:colOff>76200</xdr:colOff>
      <xdr:row>75</xdr:row>
      <xdr:rowOff>42759</xdr:rowOff>
    </xdr:to>
    <xdr:pic>
      <xdr:nvPicPr>
        <xdr:cNvPr id="3" name="Picture 2">
          <a:extLst>
            <a:ext uri="{FF2B5EF4-FFF2-40B4-BE49-F238E27FC236}">
              <a16:creationId xmlns:a16="http://schemas.microsoft.com/office/drawing/2014/main" id="{1D71B09D-542B-4763-B024-05DC2CF62B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5" y="11534775"/>
          <a:ext cx="2562225" cy="1709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59</xdr:row>
      <xdr:rowOff>0</xdr:rowOff>
    </xdr:from>
    <xdr:to>
      <xdr:col>1</xdr:col>
      <xdr:colOff>183292</xdr:colOff>
      <xdr:row>71</xdr:row>
      <xdr:rowOff>102871</xdr:rowOff>
    </xdr:to>
    <xdr:pic>
      <xdr:nvPicPr>
        <xdr:cNvPr id="3" name="Picture 2">
          <a:extLst>
            <a:ext uri="{FF2B5EF4-FFF2-40B4-BE49-F238E27FC236}">
              <a16:creationId xmlns:a16="http://schemas.microsoft.com/office/drawing/2014/main" id="{8E17BBFC-3FC4-4977-9434-5FE1D44464D2}"/>
            </a:ext>
          </a:extLst>
        </xdr:cNvPr>
        <xdr:cNvPicPr>
          <a:picLocks noChangeAspect="1"/>
        </xdr:cNvPicPr>
      </xdr:nvPicPr>
      <xdr:blipFill>
        <a:blip xmlns:r="http://schemas.openxmlformats.org/officeDocument/2006/relationships" r:embed="rId1"/>
        <a:stretch>
          <a:fillRect/>
        </a:stretch>
      </xdr:blipFill>
      <xdr:spPr>
        <a:xfrm>
          <a:off x="0" y="9020175"/>
          <a:ext cx="2764567" cy="1817371"/>
        </a:xfrm>
        <a:prstGeom prst="rect">
          <a:avLst/>
        </a:prstGeom>
      </xdr:spPr>
    </xdr:pic>
    <xdr:clientData/>
  </xdr:twoCellAnchor>
  <xdr:twoCellAnchor editAs="oneCell">
    <xdr:from>
      <xdr:col>0</xdr:col>
      <xdr:colOff>76200</xdr:colOff>
      <xdr:row>76</xdr:row>
      <xdr:rowOff>85725</xdr:rowOff>
    </xdr:from>
    <xdr:to>
      <xdr:col>1</xdr:col>
      <xdr:colOff>238124</xdr:colOff>
      <xdr:row>88</xdr:row>
      <xdr:rowOff>95250</xdr:rowOff>
    </xdr:to>
    <xdr:pic>
      <xdr:nvPicPr>
        <xdr:cNvPr id="4" name="Picture 3">
          <a:extLst>
            <a:ext uri="{FF2B5EF4-FFF2-40B4-BE49-F238E27FC236}">
              <a16:creationId xmlns:a16="http://schemas.microsoft.com/office/drawing/2014/main" id="{54A142F7-FC98-4C66-9E4D-954DF97A176F}"/>
            </a:ext>
          </a:extLst>
        </xdr:cNvPr>
        <xdr:cNvPicPr>
          <a:picLocks noChangeAspect="1"/>
        </xdr:cNvPicPr>
      </xdr:nvPicPr>
      <xdr:blipFill>
        <a:blip xmlns:r="http://schemas.openxmlformats.org/officeDocument/2006/relationships" r:embed="rId2"/>
        <a:stretch>
          <a:fillRect/>
        </a:stretch>
      </xdr:blipFill>
      <xdr:spPr>
        <a:xfrm>
          <a:off x="76200" y="11534775"/>
          <a:ext cx="2743199" cy="1724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68580</xdr:colOff>
      <xdr:row>101</xdr:row>
      <xdr:rowOff>34290</xdr:rowOff>
    </xdr:from>
    <xdr:to>
      <xdr:col>1</xdr:col>
      <xdr:colOff>377190</xdr:colOff>
      <xdr:row>114</xdr:row>
      <xdr:rowOff>106680</xdr:rowOff>
    </xdr:to>
    <xdr:pic>
      <xdr:nvPicPr>
        <xdr:cNvPr id="2" name="Picture 1">
          <a:extLst>
            <a:ext uri="{FF2B5EF4-FFF2-40B4-BE49-F238E27FC236}">
              <a16:creationId xmlns:a16="http://schemas.microsoft.com/office/drawing/2014/main" id="{7B74E87D-07B8-43CD-87F7-C18C737F5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15055215"/>
          <a:ext cx="2889885" cy="1929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20955</xdr:colOff>
      <xdr:row>84</xdr:row>
      <xdr:rowOff>0</xdr:rowOff>
    </xdr:from>
    <xdr:to>
      <xdr:col>1</xdr:col>
      <xdr:colOff>217170</xdr:colOff>
      <xdr:row>97</xdr:row>
      <xdr:rowOff>34858</xdr:rowOff>
    </xdr:to>
    <xdr:pic>
      <xdr:nvPicPr>
        <xdr:cNvPr id="3" name="Picture 2">
          <a:extLst>
            <a:ext uri="{FF2B5EF4-FFF2-40B4-BE49-F238E27FC236}">
              <a16:creationId xmlns:a16="http://schemas.microsoft.com/office/drawing/2014/main" id="{AEF984D5-39DE-47E7-A89D-DD84189F0E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 y="12592050"/>
          <a:ext cx="2777490" cy="1892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140970</xdr:colOff>
      <xdr:row>91</xdr:row>
      <xdr:rowOff>87630</xdr:rowOff>
    </xdr:from>
    <xdr:to>
      <xdr:col>1</xdr:col>
      <xdr:colOff>300989</xdr:colOff>
      <xdr:row>103</xdr:row>
      <xdr:rowOff>110490</xdr:rowOff>
    </xdr:to>
    <xdr:pic>
      <xdr:nvPicPr>
        <xdr:cNvPr id="2" name="Picture 1">
          <a:extLst>
            <a:ext uri="{FF2B5EF4-FFF2-40B4-BE49-F238E27FC236}">
              <a16:creationId xmlns:a16="http://schemas.microsoft.com/office/drawing/2014/main" id="{2E8D0419-F130-4770-A68F-28323B0F9775}"/>
            </a:ext>
          </a:extLst>
        </xdr:cNvPr>
        <xdr:cNvPicPr>
          <a:picLocks noChangeAspect="1"/>
        </xdr:cNvPicPr>
      </xdr:nvPicPr>
      <xdr:blipFill>
        <a:blip xmlns:r="http://schemas.openxmlformats.org/officeDocument/2006/relationships" r:embed="rId1"/>
        <a:stretch>
          <a:fillRect/>
        </a:stretch>
      </xdr:blipFill>
      <xdr:spPr>
        <a:xfrm>
          <a:off x="140970" y="13679805"/>
          <a:ext cx="2741294" cy="1737360"/>
        </a:xfrm>
        <a:prstGeom prst="rect">
          <a:avLst/>
        </a:prstGeom>
      </xdr:spPr>
    </xdr:pic>
    <xdr:clientData/>
  </xdr:twoCellAnchor>
  <xdr:twoCellAnchor editAs="oneCell">
    <xdr:from>
      <xdr:col>0</xdr:col>
      <xdr:colOff>0</xdr:colOff>
      <xdr:row>73</xdr:row>
      <xdr:rowOff>0</xdr:rowOff>
    </xdr:from>
    <xdr:to>
      <xdr:col>1</xdr:col>
      <xdr:colOff>186690</xdr:colOff>
      <xdr:row>86</xdr:row>
      <xdr:rowOff>34858</xdr:rowOff>
    </xdr:to>
    <xdr:pic>
      <xdr:nvPicPr>
        <xdr:cNvPr id="3" name="Picture 2">
          <a:extLst>
            <a:ext uri="{FF2B5EF4-FFF2-40B4-BE49-F238E27FC236}">
              <a16:creationId xmlns:a16="http://schemas.microsoft.com/office/drawing/2014/main" id="{B16B9128-D3D3-4A79-AAE7-371E2C158E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020425"/>
          <a:ext cx="2767965" cy="1892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89</xdr:row>
      <xdr:rowOff>140970</xdr:rowOff>
    </xdr:from>
    <xdr:to>
      <xdr:col>1</xdr:col>
      <xdr:colOff>156209</xdr:colOff>
      <xdr:row>102</xdr:row>
      <xdr:rowOff>0</xdr:rowOff>
    </xdr:to>
    <xdr:pic>
      <xdr:nvPicPr>
        <xdr:cNvPr id="2" name="Picture 1">
          <a:extLst>
            <a:ext uri="{FF2B5EF4-FFF2-40B4-BE49-F238E27FC236}">
              <a16:creationId xmlns:a16="http://schemas.microsoft.com/office/drawing/2014/main" id="{2F2BE000-A3B9-4D52-A8E0-F7052A73FAE7}"/>
            </a:ext>
          </a:extLst>
        </xdr:cNvPr>
        <xdr:cNvPicPr>
          <a:picLocks noChangeAspect="1"/>
        </xdr:cNvPicPr>
      </xdr:nvPicPr>
      <xdr:blipFill>
        <a:blip xmlns:r="http://schemas.openxmlformats.org/officeDocument/2006/relationships" r:embed="rId1"/>
        <a:stretch>
          <a:fillRect/>
        </a:stretch>
      </xdr:blipFill>
      <xdr:spPr>
        <a:xfrm>
          <a:off x="0" y="13399770"/>
          <a:ext cx="2737484" cy="1716405"/>
        </a:xfrm>
        <a:prstGeom prst="rect">
          <a:avLst/>
        </a:prstGeom>
      </xdr:spPr>
    </xdr:pic>
    <xdr:clientData/>
  </xdr:twoCellAnchor>
  <xdr:twoCellAnchor editAs="oneCell">
    <xdr:from>
      <xdr:col>0</xdr:col>
      <xdr:colOff>20955</xdr:colOff>
      <xdr:row>71</xdr:row>
      <xdr:rowOff>0</xdr:rowOff>
    </xdr:from>
    <xdr:to>
      <xdr:col>1</xdr:col>
      <xdr:colOff>194722</xdr:colOff>
      <xdr:row>83</xdr:row>
      <xdr:rowOff>110491</xdr:rowOff>
    </xdr:to>
    <xdr:pic>
      <xdr:nvPicPr>
        <xdr:cNvPr id="3" name="Picture 2">
          <a:extLst>
            <a:ext uri="{FF2B5EF4-FFF2-40B4-BE49-F238E27FC236}">
              <a16:creationId xmlns:a16="http://schemas.microsoft.com/office/drawing/2014/main" id="{0366476C-6408-47B5-A3A1-81F3BB4D70AD}"/>
            </a:ext>
          </a:extLst>
        </xdr:cNvPr>
        <xdr:cNvPicPr>
          <a:picLocks noChangeAspect="1"/>
        </xdr:cNvPicPr>
      </xdr:nvPicPr>
      <xdr:blipFill>
        <a:blip xmlns:r="http://schemas.openxmlformats.org/officeDocument/2006/relationships" r:embed="rId2"/>
        <a:stretch>
          <a:fillRect/>
        </a:stretch>
      </xdr:blipFill>
      <xdr:spPr>
        <a:xfrm>
          <a:off x="20955" y="10687050"/>
          <a:ext cx="2755042" cy="18249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66</xdr:row>
      <xdr:rowOff>76200</xdr:rowOff>
    </xdr:from>
    <xdr:to>
      <xdr:col>1</xdr:col>
      <xdr:colOff>381000</xdr:colOff>
      <xdr:row>80</xdr:row>
      <xdr:rowOff>3810</xdr:rowOff>
    </xdr:to>
    <xdr:pic>
      <xdr:nvPicPr>
        <xdr:cNvPr id="2" name="Picture 1">
          <a:extLst>
            <a:ext uri="{FF2B5EF4-FFF2-40B4-BE49-F238E27FC236}">
              <a16:creationId xmlns:a16="http://schemas.microsoft.com/office/drawing/2014/main" id="{5348C9E9-9F5D-491E-B680-9C6211704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0048875"/>
          <a:ext cx="2886075" cy="1927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32385</xdr:colOff>
      <xdr:row>49</xdr:row>
      <xdr:rowOff>0</xdr:rowOff>
    </xdr:from>
    <xdr:to>
      <xdr:col>1</xdr:col>
      <xdr:colOff>224790</xdr:colOff>
      <xdr:row>62</xdr:row>
      <xdr:rowOff>34858</xdr:rowOff>
    </xdr:to>
    <xdr:pic>
      <xdr:nvPicPr>
        <xdr:cNvPr id="3" name="Picture 2">
          <a:extLst>
            <a:ext uri="{FF2B5EF4-FFF2-40B4-BE49-F238E27FC236}">
              <a16:creationId xmlns:a16="http://schemas.microsoft.com/office/drawing/2014/main" id="{90F746CE-3146-4318-B838-6E5BFBB207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 y="7543800"/>
          <a:ext cx="2773680" cy="1892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140970</xdr:colOff>
      <xdr:row>55</xdr:row>
      <xdr:rowOff>74295</xdr:rowOff>
    </xdr:from>
    <xdr:to>
      <xdr:col>1</xdr:col>
      <xdr:colOff>567690</xdr:colOff>
      <xdr:row>69</xdr:row>
      <xdr:rowOff>0</xdr:rowOff>
    </xdr:to>
    <xdr:pic>
      <xdr:nvPicPr>
        <xdr:cNvPr id="2" name="Picture 1">
          <a:extLst>
            <a:ext uri="{FF2B5EF4-FFF2-40B4-BE49-F238E27FC236}">
              <a16:creationId xmlns:a16="http://schemas.microsoft.com/office/drawing/2014/main" id="{4E0EF3DF-6940-4FE3-B7C7-48FC7E0764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 y="8189595"/>
          <a:ext cx="2884170" cy="1925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106680</xdr:colOff>
      <xdr:row>37</xdr:row>
      <xdr:rowOff>7620</xdr:rowOff>
    </xdr:from>
    <xdr:to>
      <xdr:col>1</xdr:col>
      <xdr:colOff>417195</xdr:colOff>
      <xdr:row>50</xdr:row>
      <xdr:rowOff>42478</xdr:rowOff>
    </xdr:to>
    <xdr:pic>
      <xdr:nvPicPr>
        <xdr:cNvPr id="3" name="Picture 2">
          <a:extLst>
            <a:ext uri="{FF2B5EF4-FFF2-40B4-BE49-F238E27FC236}">
              <a16:creationId xmlns:a16="http://schemas.microsoft.com/office/drawing/2014/main" id="{892115FB-86E1-4BB5-99FE-4121B2E719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680" y="5551170"/>
          <a:ext cx="2767965" cy="1892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franklintempletonindia.com/downloadsServlet/pdf/product-labels-jg9o5k7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franklintempletonindia.com/downloadsServlet/pdf/product-labels-jg9o5k7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www.franklintempletonindia.com/downloadsServlet/pdf/product-labels-jg9o5k7l"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www.franklintempletonindia.com/downloadsServlet/pdf/product-labels-jg9o5k7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www.franklintempletonindia.com/downloadsServlet/pdf/product-labels-jg9o5k7l"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www.franklintempletonindia.com/downloadsServlet/pdf/product-labels-jg9o5k7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franklintempletonindia.com/downloadsServlet/pdf/product-labels-jg9o5k7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s://www.franklintempletonindia.com/downloadsServlet/pdf/product-labels-jg9o5k7l"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s://www.franklintempletonindia.com/downloadsServlet/pdf/product-labels-jg9o5k7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s://www.franklintempletonindia.com/downloadsServlet/pdf/product-labels-jg9o5k7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s://www.franklintempletonindia.com/downloadsServlet/pdf/product-labels-jg9o5k7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s://www.franklintempletonindia.com/downloadsServlet/pdf/product-labels-jg9o5k7l"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https://www.franklintempletonindia.com/downloadsServlet/pdf/product-labels-jg9o5k7l" TargetMode="Externa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franklintempletonindia.com/download/en-in/valuation-policy/a0e293eb-f28b-4edc-9535-c7d9e7321ddc/fair_valuation_reliance_big_reliance_infra_november_4_2020-kgox4tdb-en-in.pdf" TargetMode="External"/><Relationship Id="rId1" Type="http://schemas.openxmlformats.org/officeDocument/2006/relationships/hyperlink" Target="https://www.franklintempletonindia.com/download/en-in/latest%20updates/189ea834-ae3f-48eb-9d73-a9cc9cd9317e/franklin-templeton-update-on-reliance-broadcast-july-23-2020-kcg9m1gq-en-in.pdf" TargetMode="External"/><Relationship Id="rId4"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franklintempletonindia.com/download/en-in/latest%20updates/189ea834-ae3f-48eb-9d73-a9cc9cd9317e/franklin-templeton-update-on-reliance-broadcast-july-23-2020-kcg9m1gq-en-in.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1"/>
  <sheetViews>
    <sheetView tabSelected="1" workbookViewId="0">
      <selection sqref="A1:G1"/>
    </sheetView>
  </sheetViews>
  <sheetFormatPr defaultColWidth="9.109375" defaultRowHeight="10.199999999999999" x14ac:dyDescent="0.2"/>
  <cols>
    <col min="1" max="1" width="38.6640625" style="7" bestFit="1" customWidth="1"/>
    <col min="2" max="2" width="50.6640625" style="7" bestFit="1" customWidth="1"/>
    <col min="3" max="3" width="24.6640625" style="7" bestFit="1" customWidth="1"/>
    <col min="4"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9" s="1" customFormat="1" ht="13.8" x14ac:dyDescent="0.2">
      <c r="A1" s="81" t="s">
        <v>963</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6.25" customHeight="1" x14ac:dyDescent="0.2">
      <c r="A4" s="6" t="s">
        <v>2</v>
      </c>
      <c r="B4" s="6" t="s">
        <v>0</v>
      </c>
      <c r="C4" s="13" t="s">
        <v>964</v>
      </c>
      <c r="D4" s="13" t="s">
        <v>1</v>
      </c>
      <c r="E4" s="53" t="s">
        <v>6</v>
      </c>
      <c r="F4" s="12" t="s">
        <v>3</v>
      </c>
      <c r="G4" s="12" t="s">
        <v>5</v>
      </c>
    </row>
    <row r="5" spans="1:9" x14ac:dyDescent="0.2">
      <c r="A5" s="16" t="s">
        <v>25</v>
      </c>
      <c r="B5" s="17"/>
      <c r="C5" s="17"/>
      <c r="D5" s="17"/>
      <c r="E5" s="18"/>
      <c r="F5" s="19"/>
      <c r="G5" s="18"/>
    </row>
    <row r="6" spans="1:9" x14ac:dyDescent="0.2">
      <c r="A6" s="20" t="s">
        <v>26</v>
      </c>
      <c r="B6" s="21"/>
      <c r="C6" s="21"/>
      <c r="D6" s="21"/>
      <c r="E6" s="22"/>
      <c r="F6" s="23"/>
      <c r="G6" s="22"/>
    </row>
    <row r="7" spans="1:9" x14ac:dyDescent="0.2">
      <c r="A7" s="21" t="s">
        <v>965</v>
      </c>
      <c r="B7" s="21" t="s">
        <v>966</v>
      </c>
      <c r="C7" s="21" t="s">
        <v>28</v>
      </c>
      <c r="D7" s="24">
        <v>1000</v>
      </c>
      <c r="E7" s="22">
        <v>10793.2430055</v>
      </c>
      <c r="F7" s="23">
        <v>5.11695919930738</v>
      </c>
      <c r="G7" s="22">
        <v>7.7733819165863798</v>
      </c>
    </row>
    <row r="8" spans="1:9" x14ac:dyDescent="0.2">
      <c r="A8" s="21" t="s">
        <v>967</v>
      </c>
      <c r="B8" s="21" t="s">
        <v>968</v>
      </c>
      <c r="C8" s="21" t="s">
        <v>28</v>
      </c>
      <c r="D8" s="24">
        <v>500</v>
      </c>
      <c r="E8" s="22">
        <v>5428.1348361</v>
      </c>
      <c r="F8" s="23">
        <v>2.57341972848281</v>
      </c>
      <c r="G8" s="22">
        <v>7.415</v>
      </c>
    </row>
    <row r="9" spans="1:9" x14ac:dyDescent="0.2">
      <c r="A9" s="20" t="s">
        <v>29</v>
      </c>
      <c r="B9" s="20"/>
      <c r="C9" s="20"/>
      <c r="D9" s="20"/>
      <c r="E9" s="25">
        <f>SUM(E6:E8)</f>
        <v>16221.3778416</v>
      </c>
      <c r="F9" s="26">
        <f>SUM(F6:F8)</f>
        <v>7.6903789277901904</v>
      </c>
      <c r="G9" s="25"/>
      <c r="H9" s="14"/>
      <c r="I9" s="14"/>
    </row>
    <row r="10" spans="1:9" x14ac:dyDescent="0.2">
      <c r="A10" s="21"/>
      <c r="B10" s="21"/>
      <c r="C10" s="21"/>
      <c r="D10" s="21"/>
      <c r="E10" s="22"/>
      <c r="F10" s="23"/>
      <c r="G10" s="22"/>
    </row>
    <row r="11" spans="1:9" x14ac:dyDescent="0.2">
      <c r="A11" s="20" t="s">
        <v>30</v>
      </c>
      <c r="B11" s="21"/>
      <c r="C11" s="21"/>
      <c r="D11" s="21"/>
      <c r="E11" s="22"/>
      <c r="F11" s="23"/>
      <c r="G11" s="22"/>
    </row>
    <row r="12" spans="1:9" x14ac:dyDescent="0.2">
      <c r="A12" s="20" t="s">
        <v>31</v>
      </c>
      <c r="B12" s="21"/>
      <c r="C12" s="21"/>
      <c r="D12" s="21"/>
      <c r="E12" s="22"/>
      <c r="F12" s="23"/>
      <c r="G12" s="22"/>
    </row>
    <row r="13" spans="1:9" x14ac:dyDescent="0.2">
      <c r="A13" s="21" t="s">
        <v>969</v>
      </c>
      <c r="B13" s="21" t="s">
        <v>970</v>
      </c>
      <c r="C13" s="21" t="s">
        <v>971</v>
      </c>
      <c r="D13" s="24">
        <v>2500</v>
      </c>
      <c r="E13" s="22">
        <v>12408.637500000001</v>
      </c>
      <c r="F13" s="23">
        <v>5.88280017175006</v>
      </c>
      <c r="G13" s="22">
        <v>7.2633000000000001</v>
      </c>
    </row>
    <row r="14" spans="1:9" x14ac:dyDescent="0.2">
      <c r="A14" s="21" t="s">
        <v>972</v>
      </c>
      <c r="B14" s="21" t="s">
        <v>973</v>
      </c>
      <c r="C14" s="21" t="s">
        <v>974</v>
      </c>
      <c r="D14" s="24">
        <v>2300</v>
      </c>
      <c r="E14" s="22">
        <v>11370.8205</v>
      </c>
      <c r="F14" s="23">
        <v>5.3907824118755299</v>
      </c>
      <c r="G14" s="22">
        <v>7.2751000000000001</v>
      </c>
    </row>
    <row r="15" spans="1:9" x14ac:dyDescent="0.2">
      <c r="A15" s="21" t="s">
        <v>975</v>
      </c>
      <c r="B15" s="21" t="s">
        <v>976</v>
      </c>
      <c r="C15" s="21" t="s">
        <v>971</v>
      </c>
      <c r="D15" s="24">
        <v>1500</v>
      </c>
      <c r="E15" s="22">
        <v>7388.085</v>
      </c>
      <c r="F15" s="23">
        <v>3.5026107988813502</v>
      </c>
      <c r="G15" s="22">
        <v>7.2750000000000004</v>
      </c>
    </row>
    <row r="16" spans="1:9" x14ac:dyDescent="0.2">
      <c r="A16" s="21" t="s">
        <v>977</v>
      </c>
      <c r="B16" s="21" t="s">
        <v>978</v>
      </c>
      <c r="C16" s="21" t="s">
        <v>971</v>
      </c>
      <c r="D16" s="24">
        <v>1500</v>
      </c>
      <c r="E16" s="22">
        <v>7387.02</v>
      </c>
      <c r="F16" s="23">
        <v>3.5021058939566201</v>
      </c>
      <c r="G16" s="22">
        <v>7.2499000000000002</v>
      </c>
    </row>
    <row r="17" spans="1:9" x14ac:dyDescent="0.2">
      <c r="A17" s="21" t="s">
        <v>979</v>
      </c>
      <c r="B17" s="21" t="s">
        <v>980</v>
      </c>
      <c r="C17" s="21" t="s">
        <v>974</v>
      </c>
      <c r="D17" s="24">
        <v>1500</v>
      </c>
      <c r="E17" s="22">
        <v>7385.5725000000002</v>
      </c>
      <c r="F17" s="23">
        <v>3.5014196499392098</v>
      </c>
      <c r="G17" s="22">
        <v>7.2500999999999998</v>
      </c>
    </row>
    <row r="18" spans="1:9" x14ac:dyDescent="0.2">
      <c r="A18" s="21" t="s">
        <v>981</v>
      </c>
      <c r="B18" s="21" t="s">
        <v>982</v>
      </c>
      <c r="C18" s="21" t="s">
        <v>971</v>
      </c>
      <c r="D18" s="24">
        <v>1500</v>
      </c>
      <c r="E18" s="22">
        <v>7374.63</v>
      </c>
      <c r="F18" s="23">
        <v>3.4962319296210498</v>
      </c>
      <c r="G18" s="22">
        <v>7.3000999999999996</v>
      </c>
    </row>
    <row r="19" spans="1:9" x14ac:dyDescent="0.2">
      <c r="A19" s="21" t="s">
        <v>983</v>
      </c>
      <c r="B19" s="21" t="s">
        <v>984</v>
      </c>
      <c r="C19" s="21" t="s">
        <v>34</v>
      </c>
      <c r="D19" s="24">
        <v>1000</v>
      </c>
      <c r="E19" s="22">
        <v>4956.53</v>
      </c>
      <c r="F19" s="23">
        <v>2.34983700146647</v>
      </c>
      <c r="G19" s="22">
        <v>7.2752999999999997</v>
      </c>
    </row>
    <row r="20" spans="1:9" x14ac:dyDescent="0.2">
      <c r="A20" s="21" t="s">
        <v>985</v>
      </c>
      <c r="B20" s="21" t="s">
        <v>986</v>
      </c>
      <c r="C20" s="21" t="s">
        <v>971</v>
      </c>
      <c r="D20" s="24">
        <v>1000</v>
      </c>
      <c r="E20" s="22">
        <v>4945.6000000000004</v>
      </c>
      <c r="F20" s="23">
        <v>2.3446552072624498</v>
      </c>
      <c r="G20" s="22">
        <v>7.2998000000000003</v>
      </c>
    </row>
    <row r="21" spans="1:9" x14ac:dyDescent="0.2">
      <c r="A21" s="21" t="s">
        <v>987</v>
      </c>
      <c r="B21" s="21" t="s">
        <v>988</v>
      </c>
      <c r="C21" s="21" t="s">
        <v>34</v>
      </c>
      <c r="D21" s="24">
        <v>1000</v>
      </c>
      <c r="E21" s="22">
        <v>4932.3999999999996</v>
      </c>
      <c r="F21" s="23">
        <v>2.3383972307306098</v>
      </c>
      <c r="G21" s="22">
        <v>7.2499000000000002</v>
      </c>
    </row>
    <row r="22" spans="1:9" x14ac:dyDescent="0.2">
      <c r="A22" s="21" t="s">
        <v>989</v>
      </c>
      <c r="B22" s="21" t="s">
        <v>990</v>
      </c>
      <c r="C22" s="21" t="s">
        <v>34</v>
      </c>
      <c r="D22" s="24">
        <v>1000</v>
      </c>
      <c r="E22" s="22">
        <v>4930.4650000000001</v>
      </c>
      <c r="F22" s="23">
        <v>2.3374798682617399</v>
      </c>
      <c r="G22" s="22">
        <v>7.2502000000000004</v>
      </c>
    </row>
    <row r="23" spans="1:9" x14ac:dyDescent="0.2">
      <c r="A23" s="21" t="s">
        <v>991</v>
      </c>
      <c r="B23" s="21" t="s">
        <v>992</v>
      </c>
      <c r="C23" s="21" t="s">
        <v>971</v>
      </c>
      <c r="D23" s="24">
        <v>1000</v>
      </c>
      <c r="E23" s="22">
        <v>4923.2</v>
      </c>
      <c r="F23" s="23">
        <v>2.33403561072357</v>
      </c>
      <c r="G23" s="22">
        <v>7.2998000000000003</v>
      </c>
    </row>
    <row r="24" spans="1:9" x14ac:dyDescent="0.2">
      <c r="A24" s="20" t="s">
        <v>29</v>
      </c>
      <c r="B24" s="20"/>
      <c r="C24" s="20"/>
      <c r="D24" s="20"/>
      <c r="E24" s="25">
        <f>SUM(E12:E23)</f>
        <v>78002.960499999986</v>
      </c>
      <c r="F24" s="26">
        <f>SUM(F12:F23)</f>
        <v>36.980355774468649</v>
      </c>
      <c r="G24" s="25"/>
      <c r="H24" s="14"/>
      <c r="I24" s="14"/>
    </row>
    <row r="25" spans="1:9" x14ac:dyDescent="0.2">
      <c r="A25" s="21"/>
      <c r="B25" s="21"/>
      <c r="C25" s="21"/>
      <c r="D25" s="21"/>
      <c r="E25" s="22"/>
      <c r="F25" s="23"/>
      <c r="G25" s="22"/>
    </row>
    <row r="26" spans="1:9" x14ac:dyDescent="0.2">
      <c r="A26" s="20" t="s">
        <v>993</v>
      </c>
      <c r="B26" s="21"/>
      <c r="C26" s="21"/>
      <c r="D26" s="21"/>
      <c r="E26" s="22"/>
      <c r="F26" s="23"/>
      <c r="G26" s="22"/>
    </row>
    <row r="27" spans="1:9" x14ac:dyDescent="0.2">
      <c r="A27" s="21" t="s">
        <v>994</v>
      </c>
      <c r="B27" s="21" t="s">
        <v>995</v>
      </c>
      <c r="C27" s="21" t="s">
        <v>34</v>
      </c>
      <c r="D27" s="24">
        <v>3400</v>
      </c>
      <c r="E27" s="22">
        <v>16947.793000000001</v>
      </c>
      <c r="F27" s="23">
        <v>8.0347644591265208</v>
      </c>
      <c r="G27" s="22">
        <v>7.4958</v>
      </c>
    </row>
    <row r="28" spans="1:9" x14ac:dyDescent="0.2">
      <c r="A28" s="21" t="s">
        <v>996</v>
      </c>
      <c r="B28" s="21" t="s">
        <v>997</v>
      </c>
      <c r="C28" s="21" t="s">
        <v>34</v>
      </c>
      <c r="D28" s="24">
        <v>2000</v>
      </c>
      <c r="E28" s="22">
        <v>9851.09</v>
      </c>
      <c r="F28" s="23">
        <v>4.6702946994724703</v>
      </c>
      <c r="G28" s="22">
        <v>7.26</v>
      </c>
    </row>
    <row r="29" spans="1:9" x14ac:dyDescent="0.2">
      <c r="A29" s="21" t="s">
        <v>998</v>
      </c>
      <c r="B29" s="21" t="s">
        <v>999</v>
      </c>
      <c r="C29" s="21" t="s">
        <v>34</v>
      </c>
      <c r="D29" s="24">
        <v>1500</v>
      </c>
      <c r="E29" s="22">
        <v>7424.3774999999996</v>
      </c>
      <c r="F29" s="23">
        <v>3.5198166786754199</v>
      </c>
      <c r="G29" s="22">
        <v>7.2900999999999998</v>
      </c>
    </row>
    <row r="30" spans="1:9" x14ac:dyDescent="0.2">
      <c r="A30" s="21" t="s">
        <v>1000</v>
      </c>
      <c r="B30" s="21" t="s">
        <v>1001</v>
      </c>
      <c r="C30" s="21" t="s">
        <v>1002</v>
      </c>
      <c r="D30" s="24">
        <v>1500</v>
      </c>
      <c r="E30" s="22">
        <v>7398.99</v>
      </c>
      <c r="F30" s="23">
        <v>3.5077807408570898</v>
      </c>
      <c r="G30" s="22">
        <v>7.7861000000000002</v>
      </c>
    </row>
    <row r="31" spans="1:9" x14ac:dyDescent="0.2">
      <c r="A31" s="21" t="s">
        <v>1003</v>
      </c>
      <c r="B31" s="21" t="s">
        <v>1004</v>
      </c>
      <c r="C31" s="21" t="s">
        <v>974</v>
      </c>
      <c r="D31" s="24">
        <v>1500</v>
      </c>
      <c r="E31" s="22">
        <v>7379.3924999999999</v>
      </c>
      <c r="F31" s="23">
        <v>3.49848977910839</v>
      </c>
      <c r="G31" s="22">
        <v>7.2750000000000004</v>
      </c>
    </row>
    <row r="32" spans="1:9" x14ac:dyDescent="0.2">
      <c r="A32" s="21" t="s">
        <v>1005</v>
      </c>
      <c r="B32" s="21" t="s">
        <v>1006</v>
      </c>
      <c r="C32" s="21" t="s">
        <v>34</v>
      </c>
      <c r="D32" s="24">
        <v>1500</v>
      </c>
      <c r="E32" s="22">
        <v>7379.0024999999996</v>
      </c>
      <c r="F32" s="23">
        <v>3.4983048843472302</v>
      </c>
      <c r="G32" s="22">
        <v>7.5762999999999998</v>
      </c>
    </row>
    <row r="33" spans="1:9" x14ac:dyDescent="0.2">
      <c r="A33" s="21" t="s">
        <v>1007</v>
      </c>
      <c r="B33" s="21" t="s">
        <v>1008</v>
      </c>
      <c r="C33" s="21" t="s">
        <v>1002</v>
      </c>
      <c r="D33" s="24">
        <v>1000</v>
      </c>
      <c r="E33" s="22">
        <v>4970.3900000000003</v>
      </c>
      <c r="F33" s="23">
        <v>2.3564078768249002</v>
      </c>
      <c r="G33" s="22">
        <v>7.7664</v>
      </c>
    </row>
    <row r="34" spans="1:9" x14ac:dyDescent="0.2">
      <c r="A34" s="21" t="s">
        <v>1009</v>
      </c>
      <c r="B34" s="21" t="s">
        <v>1010</v>
      </c>
      <c r="C34" s="21" t="s">
        <v>34</v>
      </c>
      <c r="D34" s="24">
        <v>1000</v>
      </c>
      <c r="E34" s="22">
        <v>4956.5950000000003</v>
      </c>
      <c r="F34" s="23">
        <v>2.3498678172599901</v>
      </c>
      <c r="G34" s="22">
        <v>7.2648000000000001</v>
      </c>
    </row>
    <row r="35" spans="1:9" x14ac:dyDescent="0.2">
      <c r="A35" s="21" t="s">
        <v>1011</v>
      </c>
      <c r="B35" s="21" t="s">
        <v>1012</v>
      </c>
      <c r="C35" s="21" t="s">
        <v>34</v>
      </c>
      <c r="D35" s="24">
        <v>1000</v>
      </c>
      <c r="E35" s="22">
        <v>4954.3500000000004</v>
      </c>
      <c r="F35" s="23">
        <v>2.34880348716045</v>
      </c>
      <c r="G35" s="22">
        <v>7.8212999999999999</v>
      </c>
    </row>
    <row r="36" spans="1:9" x14ac:dyDescent="0.2">
      <c r="A36" s="21" t="s">
        <v>1013</v>
      </c>
      <c r="B36" s="21" t="s">
        <v>1014</v>
      </c>
      <c r="C36" s="21" t="s">
        <v>34</v>
      </c>
      <c r="D36" s="24">
        <v>1000</v>
      </c>
      <c r="E36" s="22">
        <v>4921.24</v>
      </c>
      <c r="F36" s="23">
        <v>2.33310639602642</v>
      </c>
      <c r="G36" s="22">
        <v>7.6862000000000004</v>
      </c>
    </row>
    <row r="37" spans="1:9" x14ac:dyDescent="0.2">
      <c r="A37" s="21" t="s">
        <v>1015</v>
      </c>
      <c r="B37" s="21" t="s">
        <v>1016</v>
      </c>
      <c r="C37" s="21" t="s">
        <v>34</v>
      </c>
      <c r="D37" s="24">
        <v>1000</v>
      </c>
      <c r="E37" s="22">
        <v>4918.84</v>
      </c>
      <c r="F37" s="23">
        <v>2.3319685821115401</v>
      </c>
      <c r="G37" s="22">
        <v>7.8212999999999999</v>
      </c>
    </row>
    <row r="38" spans="1:9" x14ac:dyDescent="0.2">
      <c r="A38" s="20" t="s">
        <v>29</v>
      </c>
      <c r="B38" s="20"/>
      <c r="C38" s="20"/>
      <c r="D38" s="20"/>
      <c r="E38" s="25">
        <f>SUM(E26:E37)</f>
        <v>81102.060500000007</v>
      </c>
      <c r="F38" s="26">
        <f>SUM(F26:F37)</f>
        <v>38.449605400970427</v>
      </c>
      <c r="G38" s="25"/>
      <c r="H38" s="14"/>
      <c r="I38" s="14"/>
    </row>
    <row r="39" spans="1:9" x14ac:dyDescent="0.2">
      <c r="A39" s="21"/>
      <c r="B39" s="21"/>
      <c r="C39" s="21"/>
      <c r="D39" s="21"/>
      <c r="E39" s="22"/>
      <c r="F39" s="23"/>
      <c r="G39" s="22"/>
    </row>
    <row r="40" spans="1:9" x14ac:dyDescent="0.2">
      <c r="A40" s="20" t="s">
        <v>35</v>
      </c>
      <c r="B40" s="21"/>
      <c r="C40" s="21"/>
      <c r="D40" s="21"/>
      <c r="E40" s="22"/>
      <c r="F40" s="23"/>
      <c r="G40" s="22"/>
    </row>
    <row r="41" spans="1:9" x14ac:dyDescent="0.2">
      <c r="A41" s="21" t="s">
        <v>1017</v>
      </c>
      <c r="B41" s="21" t="s">
        <v>1018</v>
      </c>
      <c r="C41" s="21" t="s">
        <v>37</v>
      </c>
      <c r="D41" s="24">
        <v>15000000</v>
      </c>
      <c r="E41" s="22">
        <v>14941.905000000001</v>
      </c>
      <c r="F41" s="23">
        <v>7.08379475992212</v>
      </c>
      <c r="G41" s="22">
        <v>6.4505999999999997</v>
      </c>
    </row>
    <row r="42" spans="1:9" x14ac:dyDescent="0.2">
      <c r="A42" s="21" t="s">
        <v>1019</v>
      </c>
      <c r="B42" s="21" t="s">
        <v>1020</v>
      </c>
      <c r="C42" s="21" t="s">
        <v>37</v>
      </c>
      <c r="D42" s="24">
        <v>13000000</v>
      </c>
      <c r="E42" s="22">
        <v>12854.620999999999</v>
      </c>
      <c r="F42" s="23">
        <v>6.0942361017945803</v>
      </c>
      <c r="G42" s="22">
        <v>6.4499000000000004</v>
      </c>
    </row>
    <row r="43" spans="1:9" x14ac:dyDescent="0.2">
      <c r="A43" s="21" t="s">
        <v>1021</v>
      </c>
      <c r="B43" s="21" t="s">
        <v>1022</v>
      </c>
      <c r="C43" s="21" t="s">
        <v>37</v>
      </c>
      <c r="D43" s="24">
        <v>5000000</v>
      </c>
      <c r="E43" s="22">
        <v>4992.9949999999999</v>
      </c>
      <c r="F43" s="23">
        <v>2.3671246616356698</v>
      </c>
      <c r="G43" s="22">
        <v>6.4009999999999998</v>
      </c>
    </row>
    <row r="44" spans="1:9" x14ac:dyDescent="0.2">
      <c r="A44" s="21" t="s">
        <v>107</v>
      </c>
      <c r="B44" s="21" t="s">
        <v>106</v>
      </c>
      <c r="C44" s="21" t="s">
        <v>37</v>
      </c>
      <c r="D44" s="24">
        <v>5000000</v>
      </c>
      <c r="E44" s="22">
        <v>4986.8850000000002</v>
      </c>
      <c r="F44" s="23">
        <v>2.36422797704404</v>
      </c>
      <c r="G44" s="22">
        <v>6.3994</v>
      </c>
    </row>
    <row r="45" spans="1:9" x14ac:dyDescent="0.2">
      <c r="A45" s="21" t="s">
        <v>1023</v>
      </c>
      <c r="B45" s="21" t="s">
        <v>1024</v>
      </c>
      <c r="C45" s="21" t="s">
        <v>37</v>
      </c>
      <c r="D45" s="24">
        <v>5000000</v>
      </c>
      <c r="E45" s="22">
        <v>4932.0200000000004</v>
      </c>
      <c r="F45" s="23">
        <v>2.3382170768607602</v>
      </c>
      <c r="G45" s="22">
        <v>6.4499000000000004</v>
      </c>
    </row>
    <row r="46" spans="1:9" x14ac:dyDescent="0.2">
      <c r="A46" s="21" t="s">
        <v>109</v>
      </c>
      <c r="B46" s="21" t="s">
        <v>108</v>
      </c>
      <c r="C46" s="21" t="s">
        <v>37</v>
      </c>
      <c r="D46" s="24">
        <v>500000</v>
      </c>
      <c r="E46" s="22">
        <v>498.601</v>
      </c>
      <c r="F46" s="23">
        <v>0.23638131490542399</v>
      </c>
      <c r="G46" s="22">
        <v>6.4020000000000001</v>
      </c>
    </row>
    <row r="47" spans="1:9" x14ac:dyDescent="0.2">
      <c r="A47" s="20" t="s">
        <v>29</v>
      </c>
      <c r="B47" s="20"/>
      <c r="C47" s="20"/>
      <c r="D47" s="20"/>
      <c r="E47" s="25">
        <f>SUM(E40:E46)</f>
        <v>43207.027000000009</v>
      </c>
      <c r="F47" s="26">
        <f>SUM(F40:F46)</f>
        <v>20.483981892162593</v>
      </c>
      <c r="G47" s="25"/>
      <c r="H47" s="14"/>
      <c r="I47" s="14"/>
    </row>
    <row r="48" spans="1:9" x14ac:dyDescent="0.2">
      <c r="A48" s="21"/>
      <c r="B48" s="21"/>
      <c r="C48" s="21"/>
      <c r="D48" s="21"/>
      <c r="E48" s="22"/>
      <c r="F48" s="23"/>
      <c r="G48" s="22"/>
    </row>
    <row r="49" spans="1:9" x14ac:dyDescent="0.2">
      <c r="A49" s="20" t="s">
        <v>36</v>
      </c>
      <c r="B49" s="21"/>
      <c r="C49" s="21"/>
      <c r="D49" s="21"/>
      <c r="E49" s="22"/>
      <c r="F49" s="23"/>
      <c r="G49" s="22"/>
    </row>
    <row r="50" spans="1:9" x14ac:dyDescent="0.2">
      <c r="A50" s="21" t="s">
        <v>1025</v>
      </c>
      <c r="B50" s="21" t="s">
        <v>1026</v>
      </c>
      <c r="C50" s="21" t="s">
        <v>37</v>
      </c>
      <c r="D50" s="24">
        <v>2500000</v>
      </c>
      <c r="E50" s="22">
        <v>2595.6973610999999</v>
      </c>
      <c r="F50" s="23">
        <v>1.23059190678189</v>
      </c>
      <c r="G50" s="22">
        <v>6.6821999999999999</v>
      </c>
    </row>
    <row r="51" spans="1:9" x14ac:dyDescent="0.2">
      <c r="A51" s="20" t="s">
        <v>29</v>
      </c>
      <c r="B51" s="20"/>
      <c r="C51" s="20"/>
      <c r="D51" s="20"/>
      <c r="E51" s="25">
        <f>SUM(E50:E50)</f>
        <v>2595.6973610999999</v>
      </c>
      <c r="F51" s="26">
        <f>SUM(F50:F50)</f>
        <v>1.23059190678189</v>
      </c>
      <c r="G51" s="25"/>
      <c r="H51" s="14"/>
      <c r="I51" s="14"/>
    </row>
    <row r="52" spans="1:9" x14ac:dyDescent="0.2">
      <c r="A52" s="21"/>
      <c r="B52" s="21"/>
      <c r="C52" s="21"/>
      <c r="D52" s="21"/>
      <c r="E52" s="22"/>
      <c r="F52" s="23"/>
      <c r="G52" s="22"/>
    </row>
    <row r="53" spans="1:9" x14ac:dyDescent="0.2">
      <c r="A53" s="20" t="s">
        <v>1027</v>
      </c>
      <c r="B53" s="21"/>
      <c r="C53" s="21"/>
      <c r="D53" s="21"/>
      <c r="E53" s="22"/>
      <c r="F53" s="23"/>
      <c r="G53" s="22"/>
    </row>
    <row r="54" spans="1:9" x14ac:dyDescent="0.2">
      <c r="A54" s="21" t="s">
        <v>1028</v>
      </c>
      <c r="B54" s="21" t="s">
        <v>1029</v>
      </c>
      <c r="C54" s="21" t="s">
        <v>1030</v>
      </c>
      <c r="D54" s="24">
        <v>5135.567</v>
      </c>
      <c r="E54" s="22">
        <v>556.99175419999995</v>
      </c>
      <c r="F54" s="23">
        <v>0.26406373683421203</v>
      </c>
      <c r="G54" s="22">
        <v>6.7</v>
      </c>
    </row>
    <row r="55" spans="1:9" x14ac:dyDescent="0.2">
      <c r="A55" s="20" t="s">
        <v>29</v>
      </c>
      <c r="B55" s="20"/>
      <c r="C55" s="20"/>
      <c r="D55" s="20"/>
      <c r="E55" s="25">
        <f>SUM(E54:E54)</f>
        <v>556.99175419999995</v>
      </c>
      <c r="F55" s="26">
        <f>SUM(F54:F54)</f>
        <v>0.26406373683421203</v>
      </c>
      <c r="G55" s="25"/>
      <c r="H55" s="14"/>
      <c r="I55" s="14"/>
    </row>
    <row r="56" spans="1:9" x14ac:dyDescent="0.2">
      <c r="A56" s="21"/>
      <c r="B56" s="21"/>
      <c r="C56" s="21"/>
      <c r="D56" s="21"/>
      <c r="E56" s="22"/>
      <c r="F56" s="23"/>
      <c r="G56" s="22"/>
    </row>
    <row r="57" spans="1:9" x14ac:dyDescent="0.2">
      <c r="A57" s="20" t="s">
        <v>38</v>
      </c>
      <c r="B57" s="20"/>
      <c r="C57" s="20"/>
      <c r="D57" s="20"/>
      <c r="E57" s="25">
        <f>E9+E24+E38+E47+E51+E55</f>
        <v>221686.11495689998</v>
      </c>
      <c r="F57" s="26">
        <f>F9+F24+F38+F47+F51+F55</f>
        <v>105.09897763900797</v>
      </c>
      <c r="G57" s="25"/>
      <c r="H57" s="14"/>
      <c r="I57" s="14"/>
    </row>
    <row r="58" spans="1:9" x14ac:dyDescent="0.2">
      <c r="A58" s="20"/>
      <c r="B58" s="20"/>
      <c r="C58" s="20"/>
      <c r="D58" s="20"/>
      <c r="E58" s="25"/>
      <c r="F58" s="26"/>
      <c r="G58" s="25"/>
      <c r="H58" s="14"/>
      <c r="I58" s="14"/>
    </row>
    <row r="59" spans="1:9" x14ac:dyDescent="0.2">
      <c r="A59" s="20" t="s">
        <v>40</v>
      </c>
      <c r="B59" s="20"/>
      <c r="C59" s="20"/>
      <c r="D59" s="20"/>
      <c r="E59" s="25">
        <f>E61-(E9+E24+E38+E47+E51+E55)</f>
        <v>-10755.314356399991</v>
      </c>
      <c r="F59" s="26">
        <f>F61-(F9+F24+F38+F47+F51+F55)</f>
        <v>-5.0989776390079697</v>
      </c>
      <c r="G59" s="25"/>
      <c r="H59" s="14"/>
      <c r="I59" s="14"/>
    </row>
    <row r="60" spans="1:9" x14ac:dyDescent="0.2">
      <c r="A60" s="20"/>
      <c r="B60" s="20"/>
      <c r="C60" s="20"/>
      <c r="D60" s="20"/>
      <c r="E60" s="25"/>
      <c r="F60" s="26"/>
      <c r="G60" s="25"/>
      <c r="H60" s="14"/>
      <c r="I60" s="14"/>
    </row>
    <row r="61" spans="1:9" x14ac:dyDescent="0.2">
      <c r="A61" s="27" t="s">
        <v>39</v>
      </c>
      <c r="B61" s="27"/>
      <c r="C61" s="27"/>
      <c r="D61" s="27"/>
      <c r="E61" s="28">
        <v>210930.80060049999</v>
      </c>
      <c r="F61" s="29">
        <v>100</v>
      </c>
      <c r="G61" s="28"/>
      <c r="H61" s="14"/>
      <c r="I61" s="14"/>
    </row>
    <row r="63" spans="1:9" x14ac:dyDescent="0.2">
      <c r="A63" s="14" t="s">
        <v>1031</v>
      </c>
    </row>
    <row r="64" spans="1:9" x14ac:dyDescent="0.2">
      <c r="A64" s="14" t="s">
        <v>41</v>
      </c>
    </row>
    <row r="65" spans="1:7" x14ac:dyDescent="0.2">
      <c r="A65" s="14" t="s">
        <v>1032</v>
      </c>
    </row>
    <row r="66" spans="1:7" x14ac:dyDescent="0.2">
      <c r="A66" s="14" t="s">
        <v>1033</v>
      </c>
    </row>
    <row r="67" spans="1:7" x14ac:dyDescent="0.2">
      <c r="A67" s="14"/>
    </row>
    <row r="68" spans="1:7" ht="33.75" customHeight="1" x14ac:dyDescent="0.2">
      <c r="A68" s="83" t="s">
        <v>1034</v>
      </c>
      <c r="B68" s="83"/>
      <c r="C68" s="83"/>
      <c r="D68" s="83"/>
      <c r="E68" s="83"/>
      <c r="F68" s="83"/>
      <c r="G68" s="83"/>
    </row>
    <row r="70" spans="1:7" x14ac:dyDescent="0.2">
      <c r="A70" s="14" t="s">
        <v>42</v>
      </c>
    </row>
    <row r="71" spans="1:7" x14ac:dyDescent="0.2">
      <c r="A71" s="14" t="s">
        <v>43</v>
      </c>
    </row>
    <row r="72" spans="1:7" x14ac:dyDescent="0.2">
      <c r="A72" s="14" t="s">
        <v>44</v>
      </c>
      <c r="B72" s="14"/>
      <c r="C72" s="30" t="s">
        <v>46</v>
      </c>
      <c r="D72" s="14" t="s">
        <v>45</v>
      </c>
    </row>
    <row r="73" spans="1:7" x14ac:dyDescent="0.2">
      <c r="A73" s="7" t="s">
        <v>1035</v>
      </c>
      <c r="C73" s="31">
        <v>5547.5210999999999</v>
      </c>
      <c r="D73" s="31">
        <v>5729.0264999999999</v>
      </c>
    </row>
    <row r="74" spans="1:7" x14ac:dyDescent="0.2">
      <c r="A74" s="7" t="s">
        <v>1036</v>
      </c>
      <c r="C74" s="31">
        <v>1509.3204000000001</v>
      </c>
      <c r="D74" s="31">
        <v>1509.3204000000001</v>
      </c>
    </row>
    <row r="75" spans="1:7" x14ac:dyDescent="0.2">
      <c r="A75" s="7" t="s">
        <v>1037</v>
      </c>
      <c r="C75" s="31">
        <v>1245.3210999999999</v>
      </c>
      <c r="D75" s="31">
        <v>1245.1044999999999</v>
      </c>
    </row>
    <row r="76" spans="1:7" x14ac:dyDescent="0.2">
      <c r="A76" s="7" t="s">
        <v>1038</v>
      </c>
      <c r="C76" s="31">
        <v>1000</v>
      </c>
      <c r="D76" s="31">
        <v>1000</v>
      </c>
    </row>
    <row r="77" spans="1:7" x14ac:dyDescent="0.2">
      <c r="A77" s="7" t="s">
        <v>1039</v>
      </c>
      <c r="C77" s="31">
        <v>1055.6282000000001</v>
      </c>
      <c r="D77" s="31">
        <v>1055.4196999999999</v>
      </c>
    </row>
    <row r="78" spans="1:7" x14ac:dyDescent="0.2">
      <c r="A78" s="7" t="s">
        <v>1040</v>
      </c>
      <c r="C78" s="31">
        <v>3663.5886999999998</v>
      </c>
      <c r="D78" s="31">
        <v>3796.299</v>
      </c>
    </row>
    <row r="79" spans="1:7" x14ac:dyDescent="0.2">
      <c r="A79" s="7" t="s">
        <v>1041</v>
      </c>
      <c r="C79" s="31">
        <v>1000</v>
      </c>
      <c r="D79" s="31">
        <v>1000</v>
      </c>
    </row>
    <row r="80" spans="1:7" x14ac:dyDescent="0.2">
      <c r="A80" s="7" t="s">
        <v>1042</v>
      </c>
      <c r="C80" s="31">
        <v>1025.6116999999999</v>
      </c>
      <c r="D80" s="31">
        <v>1026.8651</v>
      </c>
    </row>
    <row r="81" spans="1:4" x14ac:dyDescent="0.2">
      <c r="A81" s="7" t="s">
        <v>1043</v>
      </c>
      <c r="C81" s="31">
        <v>3691.2943</v>
      </c>
      <c r="D81" s="31">
        <v>3826.3</v>
      </c>
    </row>
    <row r="82" spans="1:4" x14ac:dyDescent="0.2">
      <c r="A82" s="7" t="s">
        <v>1044</v>
      </c>
      <c r="C82" s="31">
        <v>1001.6033</v>
      </c>
      <c r="D82" s="31">
        <v>1001.6033</v>
      </c>
    </row>
    <row r="83" spans="1:4" x14ac:dyDescent="0.2">
      <c r="A83" s="7" t="s">
        <v>1045</v>
      </c>
      <c r="C83" s="31">
        <v>1022.3314</v>
      </c>
      <c r="D83" s="31">
        <v>1022.0928</v>
      </c>
    </row>
    <row r="84" spans="1:4" x14ac:dyDescent="0.2">
      <c r="A84" s="7" t="s">
        <v>1046</v>
      </c>
      <c r="C84" s="31">
        <v>15.5792</v>
      </c>
      <c r="D84" s="31">
        <v>16.148199999999999</v>
      </c>
    </row>
    <row r="85" spans="1:4" x14ac:dyDescent="0.2">
      <c r="A85" s="7" t="s">
        <v>1047</v>
      </c>
      <c r="C85" s="31">
        <v>15.5792</v>
      </c>
      <c r="D85" s="31">
        <v>16.148199999999999</v>
      </c>
    </row>
    <row r="86" spans="1:4" x14ac:dyDescent="0.2">
      <c r="A86" s="7" t="s">
        <v>1048</v>
      </c>
      <c r="C86" s="31">
        <v>10</v>
      </c>
      <c r="D86" s="31">
        <v>10</v>
      </c>
    </row>
    <row r="87" spans="1:4" x14ac:dyDescent="0.2">
      <c r="A87" s="7" t="s">
        <v>1049</v>
      </c>
      <c r="C87" s="31">
        <v>10</v>
      </c>
      <c r="D87" s="31">
        <v>10</v>
      </c>
    </row>
    <row r="89" spans="1:4" x14ac:dyDescent="0.2">
      <c r="A89" s="14" t="s">
        <v>52</v>
      </c>
    </row>
    <row r="90" spans="1:4" x14ac:dyDescent="0.2">
      <c r="A90" s="84" t="s">
        <v>57</v>
      </c>
      <c r="B90" s="85"/>
      <c r="C90" s="33" t="s">
        <v>58</v>
      </c>
    </row>
    <row r="91" spans="1:4" x14ac:dyDescent="0.2">
      <c r="A91" s="79" t="s">
        <v>1036</v>
      </c>
      <c r="B91" s="80"/>
      <c r="C91" s="34">
        <v>48.065308870000003</v>
      </c>
    </row>
    <row r="92" spans="1:4" x14ac:dyDescent="0.2">
      <c r="A92" s="79" t="s">
        <v>1037</v>
      </c>
      <c r="B92" s="80"/>
      <c r="C92" s="34">
        <v>38.837679899999998</v>
      </c>
    </row>
    <row r="93" spans="1:4" x14ac:dyDescent="0.2">
      <c r="A93" s="79" t="s">
        <v>1038</v>
      </c>
      <c r="B93" s="80"/>
      <c r="C93" s="34">
        <v>33.15120786</v>
      </c>
    </row>
    <row r="94" spans="1:4" x14ac:dyDescent="0.2">
      <c r="A94" s="79" t="s">
        <v>1039</v>
      </c>
      <c r="B94" s="80"/>
      <c r="C94" s="34">
        <v>34.287164930000003</v>
      </c>
    </row>
    <row r="95" spans="1:4" x14ac:dyDescent="0.2">
      <c r="A95" s="79" t="s">
        <v>1041</v>
      </c>
      <c r="B95" s="80"/>
      <c r="C95" s="34">
        <v>35.17766949</v>
      </c>
    </row>
    <row r="96" spans="1:4" x14ac:dyDescent="0.2">
      <c r="A96" s="79" t="s">
        <v>1042</v>
      </c>
      <c r="B96" s="80"/>
      <c r="C96" s="34">
        <v>33.925298939999998</v>
      </c>
    </row>
    <row r="97" spans="1:5" x14ac:dyDescent="0.2">
      <c r="A97" s="79" t="s">
        <v>1044</v>
      </c>
      <c r="B97" s="80"/>
      <c r="C97" s="34">
        <v>35.541027620000001</v>
      </c>
    </row>
    <row r="98" spans="1:5" x14ac:dyDescent="0.2">
      <c r="A98" s="79" t="s">
        <v>1045</v>
      </c>
      <c r="B98" s="80"/>
      <c r="C98" s="34">
        <v>35.574007520000002</v>
      </c>
    </row>
    <row r="99" spans="1:5" x14ac:dyDescent="0.2">
      <c r="A99" s="7" t="s">
        <v>59</v>
      </c>
    </row>
    <row r="100" spans="1:5" x14ac:dyDescent="0.2">
      <c r="A100" s="7" t="s">
        <v>51</v>
      </c>
    </row>
    <row r="102" spans="1:5" x14ac:dyDescent="0.2">
      <c r="A102" s="14" t="s">
        <v>1050</v>
      </c>
      <c r="D102" s="32">
        <v>0.154636736710663</v>
      </c>
      <c r="E102" s="10" t="s">
        <v>54</v>
      </c>
    </row>
    <row r="104" spans="1:5" x14ac:dyDescent="0.2">
      <c r="A104" s="14" t="s">
        <v>1312</v>
      </c>
      <c r="D104" s="30" t="s">
        <v>53</v>
      </c>
    </row>
    <row r="106" spans="1:5" x14ac:dyDescent="0.2">
      <c r="A106" s="14" t="s">
        <v>1051</v>
      </c>
    </row>
    <row r="108" spans="1:5" x14ac:dyDescent="0.2">
      <c r="A108" s="63" t="s">
        <v>932</v>
      </c>
    </row>
    <row r="109" spans="1:5" x14ac:dyDescent="0.2">
      <c r="A109" s="66"/>
    </row>
    <row r="110" spans="1:5" x14ac:dyDescent="0.2">
      <c r="A110" s="66"/>
    </row>
    <row r="111" spans="1:5" x14ac:dyDescent="0.2">
      <c r="A111" s="66"/>
    </row>
    <row r="112" spans="1:5" x14ac:dyDescent="0.2">
      <c r="A112" s="66"/>
    </row>
    <row r="113" spans="1:1" x14ac:dyDescent="0.2">
      <c r="A113" s="66"/>
    </row>
    <row r="114" spans="1:1" x14ac:dyDescent="0.2">
      <c r="A114" s="66"/>
    </row>
    <row r="115" spans="1:1" x14ac:dyDescent="0.2">
      <c r="A115" s="66"/>
    </row>
    <row r="116" spans="1:1" x14ac:dyDescent="0.2">
      <c r="A116" s="66"/>
    </row>
    <row r="117" spans="1:1" x14ac:dyDescent="0.2">
      <c r="A117" s="66"/>
    </row>
    <row r="118" spans="1:1" x14ac:dyDescent="0.2">
      <c r="A118" s="66"/>
    </row>
    <row r="119" spans="1:1" x14ac:dyDescent="0.2">
      <c r="A119" s="66"/>
    </row>
    <row r="120" spans="1:1" x14ac:dyDescent="0.2">
      <c r="A120" s="66"/>
    </row>
    <row r="121" spans="1:1" x14ac:dyDescent="0.2">
      <c r="A121" s="66"/>
    </row>
    <row r="122" spans="1:1" x14ac:dyDescent="0.2">
      <c r="A122" s="66"/>
    </row>
    <row r="123" spans="1:1" x14ac:dyDescent="0.2">
      <c r="A123" s="66"/>
    </row>
    <row r="124" spans="1:1" x14ac:dyDescent="0.2">
      <c r="A124" s="63" t="s">
        <v>1052</v>
      </c>
    </row>
    <row r="125" spans="1:1" x14ac:dyDescent="0.2">
      <c r="A125" s="66"/>
    </row>
    <row r="126" spans="1:1" x14ac:dyDescent="0.2">
      <c r="A126" s="63" t="s">
        <v>1314</v>
      </c>
    </row>
    <row r="127" spans="1:1" x14ac:dyDescent="0.2">
      <c r="A127" s="66"/>
    </row>
    <row r="128" spans="1:1" x14ac:dyDescent="0.2">
      <c r="A128" s="66"/>
    </row>
    <row r="129" spans="1:1" x14ac:dyDescent="0.2">
      <c r="A129" s="66"/>
    </row>
    <row r="130" spans="1:1" x14ac:dyDescent="0.2">
      <c r="A130" s="66"/>
    </row>
    <row r="131" spans="1:1" x14ac:dyDescent="0.2">
      <c r="A131" s="66"/>
    </row>
    <row r="132" spans="1:1" x14ac:dyDescent="0.2">
      <c r="A132" s="66"/>
    </row>
    <row r="133" spans="1:1" x14ac:dyDescent="0.2">
      <c r="A133" s="66"/>
    </row>
    <row r="134" spans="1:1" x14ac:dyDescent="0.2">
      <c r="A134" s="66"/>
    </row>
    <row r="135" spans="1:1" x14ac:dyDescent="0.2">
      <c r="A135" s="66"/>
    </row>
    <row r="136" spans="1:1" x14ac:dyDescent="0.2">
      <c r="A136" s="66"/>
    </row>
    <row r="137" spans="1:1" x14ac:dyDescent="0.2">
      <c r="A137" s="66"/>
    </row>
    <row r="138" spans="1:1" x14ac:dyDescent="0.2">
      <c r="A138" s="66"/>
    </row>
    <row r="139" spans="1:1" x14ac:dyDescent="0.2">
      <c r="A139" s="66"/>
    </row>
    <row r="140" spans="1:1" x14ac:dyDescent="0.2">
      <c r="A140" s="66"/>
    </row>
    <row r="141" spans="1:1" x14ac:dyDescent="0.2">
      <c r="A141" s="7" t="s">
        <v>931</v>
      </c>
    </row>
    <row r="142" spans="1:1" x14ac:dyDescent="0.2">
      <c r="A142" s="66"/>
    </row>
    <row r="143" spans="1:1" x14ac:dyDescent="0.2">
      <c r="A143" s="65"/>
    </row>
    <row r="144" spans="1:1" x14ac:dyDescent="0.2">
      <c r="A144" s="66"/>
    </row>
    <row r="145" spans="1:1" x14ac:dyDescent="0.2">
      <c r="A145" s="65"/>
    </row>
    <row r="146" spans="1:1" x14ac:dyDescent="0.2">
      <c r="A146" s="66"/>
    </row>
    <row r="147" spans="1:1" x14ac:dyDescent="0.2">
      <c r="A147" s="66"/>
    </row>
    <row r="148" spans="1:1" x14ac:dyDescent="0.2">
      <c r="A148" s="66"/>
    </row>
    <row r="149" spans="1:1" x14ac:dyDescent="0.2">
      <c r="A149" s="66"/>
    </row>
    <row r="150" spans="1:1" x14ac:dyDescent="0.2">
      <c r="A150" s="66"/>
    </row>
    <row r="151" spans="1:1" x14ac:dyDescent="0.2">
      <c r="A151" s="66"/>
    </row>
    <row r="152" spans="1:1" x14ac:dyDescent="0.2">
      <c r="A152" s="66"/>
    </row>
    <row r="153" spans="1:1" x14ac:dyDescent="0.2">
      <c r="A153" s="66"/>
    </row>
    <row r="154" spans="1:1" x14ac:dyDescent="0.2">
      <c r="A154" s="66"/>
    </row>
    <row r="155" spans="1:1" x14ac:dyDescent="0.2">
      <c r="A155" s="66"/>
    </row>
    <row r="156" spans="1:1" x14ac:dyDescent="0.2">
      <c r="A156" s="66"/>
    </row>
    <row r="157" spans="1:1" x14ac:dyDescent="0.2">
      <c r="A157" s="66"/>
    </row>
    <row r="158" spans="1:1" x14ac:dyDescent="0.2">
      <c r="A158" s="65"/>
    </row>
    <row r="159" spans="1:1" x14ac:dyDescent="0.2">
      <c r="A159" s="65"/>
    </row>
    <row r="160" spans="1:1" x14ac:dyDescent="0.2">
      <c r="A160" s="66"/>
    </row>
    <row r="161" spans="1:1" x14ac:dyDescent="0.2">
      <c r="A161" s="65"/>
    </row>
  </sheetData>
  <mergeCells count="11">
    <mergeCell ref="A94:B94"/>
    <mergeCell ref="A95:B95"/>
    <mergeCell ref="A96:B96"/>
    <mergeCell ref="A97:B97"/>
    <mergeCell ref="A98:B98"/>
    <mergeCell ref="A93:B93"/>
    <mergeCell ref="A1:G1"/>
    <mergeCell ref="A68:G68"/>
    <mergeCell ref="A90:B90"/>
    <mergeCell ref="A91:B91"/>
    <mergeCell ref="A92:B92"/>
  </mergeCells>
  <conditionalFormatting sqref="F2:F3 F5:F67">
    <cfRule type="cellIs" dxfId="109" priority="2" stopIfTrue="1" operator="between">
      <formula>0.009</formula>
      <formula>-0.009</formula>
    </cfRule>
  </conditionalFormatting>
  <conditionalFormatting sqref="F69:F65536">
    <cfRule type="cellIs" dxfId="108"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6"/>
  <sheetViews>
    <sheetView workbookViewId="0">
      <selection sqref="A1:G1"/>
    </sheetView>
  </sheetViews>
  <sheetFormatPr defaultColWidth="9.109375" defaultRowHeight="10.199999999999999" x14ac:dyDescent="0.2"/>
  <cols>
    <col min="1" max="1" width="36.88671875" style="7" bestFit="1" customWidth="1"/>
    <col min="2" max="2" width="23.44140625" style="7" bestFit="1" customWidth="1"/>
    <col min="3" max="3" width="24.6640625" style="7" bestFit="1" customWidth="1"/>
    <col min="4"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9" s="1" customFormat="1" ht="13.8" x14ac:dyDescent="0.2">
      <c r="A1" s="81" t="s">
        <v>1262</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6.25" customHeight="1" x14ac:dyDescent="0.2">
      <c r="A4" s="6" t="s">
        <v>2</v>
      </c>
      <c r="B4" s="6" t="s">
        <v>0</v>
      </c>
      <c r="C4" s="13" t="s">
        <v>964</v>
      </c>
      <c r="D4" s="13" t="s">
        <v>1</v>
      </c>
      <c r="E4" s="53" t="s">
        <v>6</v>
      </c>
      <c r="F4" s="12" t="s">
        <v>3</v>
      </c>
      <c r="G4" s="12" t="s">
        <v>5</v>
      </c>
    </row>
    <row r="5" spans="1:9" x14ac:dyDescent="0.2">
      <c r="A5" s="16" t="s">
        <v>30</v>
      </c>
      <c r="B5" s="17"/>
      <c r="C5" s="17"/>
      <c r="D5" s="17"/>
      <c r="E5" s="18"/>
      <c r="F5" s="19"/>
      <c r="G5" s="18"/>
    </row>
    <row r="6" spans="1:9" x14ac:dyDescent="0.2">
      <c r="A6" s="20" t="s">
        <v>35</v>
      </c>
      <c r="B6" s="21"/>
      <c r="C6" s="21"/>
      <c r="D6" s="21"/>
      <c r="E6" s="22"/>
      <c r="F6" s="23"/>
      <c r="G6" s="22"/>
    </row>
    <row r="7" spans="1:9" x14ac:dyDescent="0.2">
      <c r="A7" s="21" t="s">
        <v>69</v>
      </c>
      <c r="B7" s="21" t="s">
        <v>68</v>
      </c>
      <c r="C7" s="21" t="s">
        <v>37</v>
      </c>
      <c r="D7" s="24">
        <v>2500000</v>
      </c>
      <c r="E7" s="22">
        <v>2478.14</v>
      </c>
      <c r="F7" s="23">
        <v>16.308718896070399</v>
      </c>
      <c r="G7" s="22">
        <v>6.4398</v>
      </c>
    </row>
    <row r="8" spans="1:9" x14ac:dyDescent="0.2">
      <c r="A8" s="21" t="s">
        <v>1263</v>
      </c>
      <c r="B8" s="21" t="s">
        <v>1264</v>
      </c>
      <c r="C8" s="21" t="s">
        <v>37</v>
      </c>
      <c r="D8" s="24">
        <v>1500000</v>
      </c>
      <c r="E8" s="22">
        <v>1490.5335</v>
      </c>
      <c r="F8" s="23">
        <v>9.8092488143026202</v>
      </c>
      <c r="G8" s="22">
        <v>6.4398</v>
      </c>
    </row>
    <row r="9" spans="1:9" x14ac:dyDescent="0.2">
      <c r="A9" s="21" t="s">
        <v>1265</v>
      </c>
      <c r="B9" s="21" t="s">
        <v>1266</v>
      </c>
      <c r="C9" s="21" t="s">
        <v>37</v>
      </c>
      <c r="D9" s="24">
        <v>1000000</v>
      </c>
      <c r="E9" s="22">
        <v>993.68899999999996</v>
      </c>
      <c r="F9" s="23">
        <v>6.5394992095350801</v>
      </c>
      <c r="G9" s="22">
        <v>6.4398</v>
      </c>
    </row>
    <row r="10" spans="1:9" x14ac:dyDescent="0.2">
      <c r="A10" s="20" t="s">
        <v>29</v>
      </c>
      <c r="B10" s="20"/>
      <c r="C10" s="20"/>
      <c r="D10" s="20"/>
      <c r="E10" s="25">
        <f>SUM(E6:E9)</f>
        <v>4962.3625000000002</v>
      </c>
      <c r="F10" s="26">
        <f>SUM(F6:F9)</f>
        <v>32.657466919908103</v>
      </c>
      <c r="G10" s="25"/>
      <c r="H10" s="14"/>
      <c r="I10" s="14"/>
    </row>
    <row r="11" spans="1:9" x14ac:dyDescent="0.2">
      <c r="A11" s="21"/>
      <c r="B11" s="21"/>
      <c r="C11" s="21"/>
      <c r="D11" s="21"/>
      <c r="E11" s="22"/>
      <c r="F11" s="23"/>
      <c r="G11" s="22"/>
    </row>
    <row r="12" spans="1:9" x14ac:dyDescent="0.2">
      <c r="A12" s="20" t="s">
        <v>36</v>
      </c>
      <c r="B12" s="21"/>
      <c r="C12" s="21"/>
      <c r="D12" s="21"/>
      <c r="E12" s="22"/>
      <c r="F12" s="23"/>
      <c r="G12" s="22"/>
    </row>
    <row r="13" spans="1:9" x14ac:dyDescent="0.2">
      <c r="A13" s="21" t="s">
        <v>1173</v>
      </c>
      <c r="B13" s="21" t="s">
        <v>1174</v>
      </c>
      <c r="C13" s="21" t="s">
        <v>37</v>
      </c>
      <c r="D13" s="24">
        <v>2500000</v>
      </c>
      <c r="E13" s="22">
        <v>2550.8979167000002</v>
      </c>
      <c r="F13" s="23">
        <v>16.787541081630501</v>
      </c>
      <c r="G13" s="22">
        <v>7.3797543512047596</v>
      </c>
    </row>
    <row r="14" spans="1:9" x14ac:dyDescent="0.2">
      <c r="A14" s="21" t="s">
        <v>1256</v>
      </c>
      <c r="B14" s="21" t="s">
        <v>1257</v>
      </c>
      <c r="C14" s="21" t="s">
        <v>37</v>
      </c>
      <c r="D14" s="24">
        <v>2000000</v>
      </c>
      <c r="E14" s="22">
        <v>2074.4728888999998</v>
      </c>
      <c r="F14" s="23">
        <v>13.6521726789403</v>
      </c>
      <c r="G14" s="22">
        <v>6.9060937058000098</v>
      </c>
    </row>
    <row r="15" spans="1:9" x14ac:dyDescent="0.2">
      <c r="A15" s="21" t="s">
        <v>67</v>
      </c>
      <c r="B15" s="21" t="s">
        <v>66</v>
      </c>
      <c r="C15" s="21" t="s">
        <v>37</v>
      </c>
      <c r="D15" s="24">
        <v>1515500</v>
      </c>
      <c r="E15" s="22">
        <v>1542.5961296999999</v>
      </c>
      <c r="F15" s="23">
        <v>10.151874651732101</v>
      </c>
      <c r="G15" s="22">
        <v>6.8734084807999896</v>
      </c>
    </row>
    <row r="16" spans="1:9" x14ac:dyDescent="0.2">
      <c r="A16" s="21" t="s">
        <v>1267</v>
      </c>
      <c r="B16" s="21" t="s">
        <v>1268</v>
      </c>
      <c r="C16" s="21" t="s">
        <v>37</v>
      </c>
      <c r="D16" s="24">
        <v>500000</v>
      </c>
      <c r="E16" s="22">
        <v>525.28544439999996</v>
      </c>
      <c r="F16" s="23">
        <v>3.4569203729075002</v>
      </c>
      <c r="G16" s="22">
        <v>6.93339276980001</v>
      </c>
    </row>
    <row r="17" spans="1:9" x14ac:dyDescent="0.2">
      <c r="A17" s="20" t="s">
        <v>29</v>
      </c>
      <c r="B17" s="20"/>
      <c r="C17" s="20"/>
      <c r="D17" s="20"/>
      <c r="E17" s="25">
        <f>SUM(E13:E16)</f>
        <v>6693.2523796999994</v>
      </c>
      <c r="F17" s="26">
        <f>SUM(F13:F16)</f>
        <v>44.048508785210394</v>
      </c>
      <c r="G17" s="25"/>
      <c r="H17" s="14"/>
      <c r="I17" s="14"/>
    </row>
    <row r="18" spans="1:9" x14ac:dyDescent="0.2">
      <c r="A18" s="21"/>
      <c r="B18" s="21"/>
      <c r="C18" s="21"/>
      <c r="D18" s="21"/>
      <c r="E18" s="22"/>
      <c r="F18" s="23"/>
      <c r="G18" s="22"/>
    </row>
    <row r="19" spans="1:9" x14ac:dyDescent="0.2">
      <c r="A19" s="20" t="s">
        <v>38</v>
      </c>
      <c r="B19" s="20"/>
      <c r="C19" s="20"/>
      <c r="D19" s="20"/>
      <c r="E19" s="25">
        <f>E10+E17</f>
        <v>11655.614879699999</v>
      </c>
      <c r="F19" s="26">
        <f>F10+F17</f>
        <v>76.705975705118504</v>
      </c>
      <c r="G19" s="25"/>
      <c r="H19" s="14"/>
      <c r="I19" s="14"/>
    </row>
    <row r="20" spans="1:9" x14ac:dyDescent="0.2">
      <c r="A20" s="20"/>
      <c r="B20" s="20"/>
      <c r="C20" s="20"/>
      <c r="D20" s="20"/>
      <c r="E20" s="25"/>
      <c r="F20" s="26"/>
      <c r="G20" s="25"/>
      <c r="H20" s="14"/>
      <c r="I20" s="14"/>
    </row>
    <row r="21" spans="1:9" x14ac:dyDescent="0.2">
      <c r="A21" s="20" t="s">
        <v>40</v>
      </c>
      <c r="B21" s="20"/>
      <c r="C21" s="20"/>
      <c r="D21" s="20"/>
      <c r="E21" s="25">
        <f>E23-(E10+E17)</f>
        <v>3539.5700750000015</v>
      </c>
      <c r="F21" s="26">
        <f>F23-(F10+F17)</f>
        <v>23.294024294881496</v>
      </c>
      <c r="G21" s="25"/>
      <c r="H21" s="14"/>
      <c r="I21" s="14"/>
    </row>
    <row r="22" spans="1:9" x14ac:dyDescent="0.2">
      <c r="A22" s="20"/>
      <c r="B22" s="20"/>
      <c r="C22" s="20"/>
      <c r="D22" s="20"/>
      <c r="E22" s="25"/>
      <c r="F22" s="26"/>
      <c r="G22" s="25"/>
      <c r="H22" s="14"/>
      <c r="I22" s="14"/>
    </row>
    <row r="23" spans="1:9" x14ac:dyDescent="0.2">
      <c r="A23" s="27" t="s">
        <v>39</v>
      </c>
      <c r="B23" s="27"/>
      <c r="C23" s="27"/>
      <c r="D23" s="27"/>
      <c r="E23" s="28">
        <v>15195.1849547</v>
      </c>
      <c r="F23" s="29">
        <v>100</v>
      </c>
      <c r="G23" s="28"/>
      <c r="H23" s="14"/>
      <c r="I23" s="14"/>
    </row>
    <row r="25" spans="1:9" x14ac:dyDescent="0.2">
      <c r="A25" s="14" t="s">
        <v>1033</v>
      </c>
    </row>
    <row r="27" spans="1:9" ht="33.75" customHeight="1" x14ac:dyDescent="0.2">
      <c r="A27" s="83" t="s">
        <v>1034</v>
      </c>
      <c r="B27" s="83"/>
      <c r="C27" s="83"/>
      <c r="D27" s="83"/>
      <c r="E27" s="83"/>
      <c r="F27" s="83"/>
      <c r="G27" s="83"/>
    </row>
    <row r="28" spans="1:9" x14ac:dyDescent="0.2">
      <c r="A28" s="14" t="s">
        <v>42</v>
      </c>
    </row>
    <row r="29" spans="1:9" x14ac:dyDescent="0.2">
      <c r="A29" s="14" t="s">
        <v>43</v>
      </c>
    </row>
    <row r="30" spans="1:9" x14ac:dyDescent="0.2">
      <c r="A30" s="14" t="s">
        <v>44</v>
      </c>
      <c r="B30" s="14"/>
      <c r="C30" s="30" t="s">
        <v>46</v>
      </c>
      <c r="D30" s="14" t="s">
        <v>45</v>
      </c>
    </row>
    <row r="31" spans="1:9" x14ac:dyDescent="0.2">
      <c r="A31" s="7" t="s">
        <v>1269</v>
      </c>
      <c r="C31" s="31">
        <v>54.1798</v>
      </c>
      <c r="D31" s="31">
        <v>56.427900000000001</v>
      </c>
    </row>
    <row r="32" spans="1:9" x14ac:dyDescent="0.2">
      <c r="A32" s="7" t="s">
        <v>1270</v>
      </c>
      <c r="C32" s="31">
        <v>10.418100000000001</v>
      </c>
      <c r="D32" s="31">
        <v>10.613799999999999</v>
      </c>
    </row>
    <row r="33" spans="1:7" x14ac:dyDescent="0.2">
      <c r="A33" s="7" t="s">
        <v>1271</v>
      </c>
      <c r="C33" s="31">
        <v>59.049700000000001</v>
      </c>
      <c r="D33" s="31">
        <v>61.664299999999997</v>
      </c>
    </row>
    <row r="34" spans="1:7" x14ac:dyDescent="0.2">
      <c r="A34" s="7" t="s">
        <v>1272</v>
      </c>
      <c r="C34" s="31">
        <v>11.6768</v>
      </c>
      <c r="D34" s="31">
        <v>11.875999999999999</v>
      </c>
    </row>
    <row r="36" spans="1:7" x14ac:dyDescent="0.2">
      <c r="A36" s="14" t="s">
        <v>52</v>
      </c>
    </row>
    <row r="37" spans="1:7" x14ac:dyDescent="0.2">
      <c r="A37" s="84" t="s">
        <v>57</v>
      </c>
      <c r="B37" s="85"/>
      <c r="C37" s="33" t="s">
        <v>58</v>
      </c>
    </row>
    <row r="38" spans="1:7" x14ac:dyDescent="0.2">
      <c r="A38" s="79" t="s">
        <v>1270</v>
      </c>
      <c r="B38" s="80"/>
      <c r="C38" s="34">
        <v>0.23499999999999999</v>
      </c>
    </row>
    <row r="39" spans="1:7" x14ac:dyDescent="0.2">
      <c r="A39" s="79" t="s">
        <v>1272</v>
      </c>
      <c r="B39" s="80"/>
      <c r="C39" s="34">
        <v>0.315</v>
      </c>
    </row>
    <row r="40" spans="1:7" x14ac:dyDescent="0.2">
      <c r="A40" s="7" t="s">
        <v>59</v>
      </c>
    </row>
    <row r="41" spans="1:7" x14ac:dyDescent="0.2">
      <c r="A41" s="7" t="s">
        <v>51</v>
      </c>
    </row>
    <row r="43" spans="1:7" x14ac:dyDescent="0.2">
      <c r="A43" s="14" t="s">
        <v>1050</v>
      </c>
      <c r="D43" s="32">
        <v>4.2468670563969697</v>
      </c>
      <c r="E43" s="10" t="s">
        <v>54</v>
      </c>
    </row>
    <row r="45" spans="1:7" x14ac:dyDescent="0.2">
      <c r="A45" s="14" t="s">
        <v>1312</v>
      </c>
      <c r="D45" s="30" t="s">
        <v>53</v>
      </c>
    </row>
    <row r="47" spans="1:7" x14ac:dyDescent="0.2">
      <c r="A47" s="14" t="s">
        <v>1051</v>
      </c>
    </row>
    <row r="48" spans="1:7" x14ac:dyDescent="0.2">
      <c r="A48" s="63"/>
      <c r="B48" s="66"/>
      <c r="C48" s="66"/>
      <c r="D48" s="66"/>
      <c r="E48" s="11"/>
      <c r="G48" s="11"/>
    </row>
    <row r="49" spans="1:7" x14ac:dyDescent="0.2">
      <c r="A49" s="63" t="s">
        <v>1315</v>
      </c>
      <c r="B49" s="66"/>
      <c r="C49" s="66"/>
      <c r="D49" s="66"/>
      <c r="E49" s="11"/>
      <c r="G49" s="11"/>
    </row>
    <row r="50" spans="1:7" x14ac:dyDescent="0.2">
      <c r="A50" s="65"/>
      <c r="B50" s="66"/>
      <c r="C50" s="66"/>
      <c r="D50" s="66"/>
      <c r="E50" s="11"/>
      <c r="G50" s="11"/>
    </row>
    <row r="51" spans="1:7" x14ac:dyDescent="0.2">
      <c r="A51" s="66"/>
      <c r="B51" s="66"/>
      <c r="C51" s="66"/>
      <c r="D51" s="66"/>
      <c r="E51" s="11"/>
      <c r="G51" s="11"/>
    </row>
    <row r="52" spans="1:7" x14ac:dyDescent="0.2">
      <c r="A52" s="66"/>
      <c r="B52" s="66"/>
      <c r="C52" s="66"/>
      <c r="D52" s="66"/>
      <c r="E52" s="11"/>
      <c r="G52" s="11"/>
    </row>
    <row r="53" spans="1:7" x14ac:dyDescent="0.2">
      <c r="A53" s="66"/>
      <c r="B53" s="66"/>
      <c r="C53" s="66"/>
      <c r="D53" s="66"/>
      <c r="E53" s="11"/>
      <c r="G53" s="11"/>
    </row>
    <row r="54" spans="1:7" x14ac:dyDescent="0.2">
      <c r="A54" s="66"/>
      <c r="B54" s="66"/>
      <c r="C54" s="66"/>
      <c r="D54" s="66"/>
      <c r="E54" s="11"/>
      <c r="G54" s="11"/>
    </row>
    <row r="55" spans="1:7" x14ac:dyDescent="0.2">
      <c r="A55" s="66"/>
      <c r="B55" s="66"/>
      <c r="C55" s="66"/>
      <c r="D55" s="66"/>
      <c r="E55" s="11"/>
      <c r="G55" s="11"/>
    </row>
    <row r="56" spans="1:7" x14ac:dyDescent="0.2">
      <c r="A56" s="66"/>
      <c r="B56" s="66"/>
      <c r="C56" s="66"/>
      <c r="D56" s="66"/>
      <c r="E56" s="11"/>
      <c r="G56" s="11"/>
    </row>
    <row r="57" spans="1:7" x14ac:dyDescent="0.2">
      <c r="A57" s="66"/>
      <c r="B57" s="66"/>
      <c r="C57" s="66"/>
      <c r="D57" s="66"/>
      <c r="E57" s="11"/>
      <c r="G57" s="11"/>
    </row>
    <row r="58" spans="1:7" x14ac:dyDescent="0.2">
      <c r="A58" s="66"/>
      <c r="B58" s="66"/>
      <c r="C58" s="66"/>
      <c r="D58" s="66"/>
      <c r="E58" s="11"/>
      <c r="G58" s="11"/>
    </row>
    <row r="59" spans="1:7" x14ac:dyDescent="0.2">
      <c r="A59" s="66"/>
      <c r="B59" s="66"/>
      <c r="C59" s="66"/>
      <c r="D59" s="66"/>
      <c r="E59" s="11"/>
      <c r="G59" s="11"/>
    </row>
    <row r="60" spans="1:7" x14ac:dyDescent="0.2">
      <c r="A60" s="66"/>
      <c r="B60" s="66"/>
      <c r="C60" s="66"/>
      <c r="D60" s="66"/>
      <c r="E60" s="11"/>
      <c r="G60" s="11"/>
    </row>
    <row r="61" spans="1:7" x14ac:dyDescent="0.2">
      <c r="A61" s="66"/>
      <c r="B61" s="66"/>
      <c r="C61" s="66"/>
      <c r="D61" s="66"/>
      <c r="E61" s="11"/>
      <c r="G61" s="11"/>
    </row>
    <row r="62" spans="1:7" x14ac:dyDescent="0.2">
      <c r="A62" s="66"/>
      <c r="B62" s="66"/>
      <c r="C62" s="66"/>
      <c r="D62" s="66"/>
      <c r="E62" s="11"/>
      <c r="G62" s="11"/>
    </row>
    <row r="63" spans="1:7" x14ac:dyDescent="0.2">
      <c r="A63" s="66"/>
      <c r="B63" s="66"/>
      <c r="C63" s="66"/>
      <c r="D63" s="66"/>
      <c r="E63" s="11"/>
      <c r="G63" s="11"/>
    </row>
    <row r="64" spans="1:7" x14ac:dyDescent="0.2">
      <c r="A64" s="73" t="s">
        <v>1273</v>
      </c>
      <c r="B64" s="74"/>
      <c r="C64" s="74"/>
      <c r="D64" s="74"/>
      <c r="E64" s="74"/>
      <c r="F64" s="74"/>
      <c r="G64" s="74"/>
    </row>
    <row r="65" spans="1:7" x14ac:dyDescent="0.2">
      <c r="A65" s="66"/>
      <c r="B65" s="66"/>
      <c r="C65" s="66"/>
      <c r="D65" s="66"/>
      <c r="E65" s="11"/>
      <c r="G65" s="11"/>
    </row>
    <row r="66" spans="1:7" x14ac:dyDescent="0.2">
      <c r="A66" s="63" t="s">
        <v>933</v>
      </c>
      <c r="B66" s="66"/>
      <c r="C66" s="66"/>
      <c r="D66" s="66"/>
      <c r="E66" s="11"/>
      <c r="G66" s="11"/>
    </row>
    <row r="67" spans="1:7" x14ac:dyDescent="0.2">
      <c r="A67" s="66"/>
      <c r="B67" s="66"/>
      <c r="C67" s="66"/>
      <c r="D67" s="66"/>
      <c r="E67" s="11"/>
      <c r="G67" s="11"/>
    </row>
    <row r="68" spans="1:7" x14ac:dyDescent="0.2">
      <c r="A68" s="66"/>
      <c r="B68" s="66"/>
      <c r="C68" s="66"/>
      <c r="D68" s="66"/>
      <c r="E68" s="11"/>
      <c r="G68" s="11"/>
    </row>
    <row r="69" spans="1:7" x14ac:dyDescent="0.2">
      <c r="A69" s="66"/>
      <c r="B69" s="66"/>
      <c r="C69" s="66"/>
      <c r="D69" s="66"/>
      <c r="E69" s="11"/>
      <c r="G69" s="11"/>
    </row>
    <row r="70" spans="1:7" x14ac:dyDescent="0.2">
      <c r="A70" s="66"/>
      <c r="B70" s="66"/>
      <c r="C70" s="66"/>
      <c r="D70" s="66"/>
      <c r="E70" s="11"/>
      <c r="G70" s="11"/>
    </row>
    <row r="71" spans="1:7" x14ac:dyDescent="0.2">
      <c r="A71" s="66"/>
      <c r="B71" s="66"/>
      <c r="C71" s="66"/>
      <c r="D71" s="66"/>
      <c r="E71" s="11"/>
      <c r="G71" s="11"/>
    </row>
    <row r="72" spans="1:7" x14ac:dyDescent="0.2">
      <c r="A72" s="66"/>
      <c r="B72" s="66"/>
      <c r="C72" s="66"/>
      <c r="D72" s="66"/>
      <c r="E72" s="11"/>
      <c r="G72" s="11"/>
    </row>
    <row r="73" spans="1:7" x14ac:dyDescent="0.2">
      <c r="A73" s="66"/>
      <c r="B73" s="66"/>
      <c r="C73" s="66"/>
      <c r="D73" s="66"/>
      <c r="E73" s="11"/>
      <c r="G73" s="11"/>
    </row>
    <row r="74" spans="1:7" x14ac:dyDescent="0.2">
      <c r="A74" s="66"/>
      <c r="B74" s="66"/>
      <c r="C74" s="66"/>
      <c r="D74" s="66"/>
      <c r="E74" s="11"/>
      <c r="G74" s="11"/>
    </row>
    <row r="75" spans="1:7" x14ac:dyDescent="0.2">
      <c r="A75" s="66"/>
      <c r="B75" s="66"/>
      <c r="C75" s="66"/>
      <c r="D75" s="66"/>
      <c r="E75" s="11"/>
      <c r="G75" s="11"/>
    </row>
    <row r="76" spans="1:7" x14ac:dyDescent="0.2">
      <c r="A76" s="66"/>
      <c r="B76" s="66"/>
      <c r="C76" s="66"/>
      <c r="D76" s="66"/>
      <c r="E76" s="11"/>
      <c r="G76" s="11"/>
    </row>
    <row r="77" spans="1:7" x14ac:dyDescent="0.2">
      <c r="A77" s="66"/>
      <c r="B77" s="66"/>
      <c r="C77" s="66"/>
      <c r="D77" s="66"/>
      <c r="E77" s="11"/>
      <c r="G77" s="11"/>
    </row>
    <row r="78" spans="1:7" x14ac:dyDescent="0.2">
      <c r="A78" s="66"/>
      <c r="B78" s="66"/>
      <c r="C78" s="66"/>
      <c r="D78" s="66"/>
      <c r="E78" s="11"/>
      <c r="G78" s="11"/>
    </row>
    <row r="79" spans="1:7" x14ac:dyDescent="0.2">
      <c r="A79" s="66"/>
      <c r="B79" s="66"/>
      <c r="C79" s="66"/>
      <c r="D79" s="66"/>
      <c r="E79" s="11"/>
      <c r="G79" s="11"/>
    </row>
    <row r="80" spans="1:7" x14ac:dyDescent="0.2">
      <c r="A80" s="66"/>
    </row>
    <row r="81" spans="1:1" x14ac:dyDescent="0.2">
      <c r="A81" s="66"/>
    </row>
    <row r="82" spans="1:1" x14ac:dyDescent="0.2">
      <c r="A82" s="66"/>
    </row>
    <row r="83" spans="1:1" x14ac:dyDescent="0.2">
      <c r="A83" s="7" t="s">
        <v>931</v>
      </c>
    </row>
    <row r="84" spans="1:1" x14ac:dyDescent="0.2">
      <c r="A84" s="65"/>
    </row>
    <row r="85" spans="1:1" x14ac:dyDescent="0.2">
      <c r="A85" s="66"/>
    </row>
    <row r="86" spans="1:1" x14ac:dyDescent="0.2">
      <c r="A86" s="65"/>
    </row>
  </sheetData>
  <mergeCells count="5">
    <mergeCell ref="A1:G1"/>
    <mergeCell ref="A27:G27"/>
    <mergeCell ref="A37:B37"/>
    <mergeCell ref="A38:B38"/>
    <mergeCell ref="A39:B39"/>
  </mergeCells>
  <conditionalFormatting sqref="F2:F3 F5:F26">
    <cfRule type="cellIs" dxfId="91" priority="3" stopIfTrue="1" operator="between">
      <formula>0.009</formula>
      <formula>-0.009</formula>
    </cfRule>
  </conditionalFormatting>
  <conditionalFormatting sqref="F28:F63">
    <cfRule type="cellIs" dxfId="90" priority="2" stopIfTrue="1" operator="between">
      <formula>0.009</formula>
      <formula>-0.009</formula>
    </cfRule>
  </conditionalFormatting>
  <conditionalFormatting sqref="F65:F65536">
    <cfRule type="cellIs" dxfId="89" priority="1" stopIfTrue="1" operator="between">
      <formula>0.009</formula>
      <formula>-0.009</formula>
    </cfRule>
  </conditionalFormatting>
  <hyperlinks>
    <hyperlink ref="A48" r:id="rId1" tooltip="https://www.franklintempletonindia.com/downloadsServlet/pdf/product-labels-jg9o5k7l" display="https://www.franklintempletonindia.com/downloadsServlet/pdf/product-labels-jg9o5k7l" xr:uid="{00000000-0004-0000-09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45"/>
  <sheetViews>
    <sheetView workbookViewId="0">
      <selection sqref="A1:G1"/>
    </sheetView>
  </sheetViews>
  <sheetFormatPr defaultColWidth="9.109375" defaultRowHeight="10.199999999999999" x14ac:dyDescent="0.2"/>
  <cols>
    <col min="1" max="1" width="38.6640625" style="7" bestFit="1" customWidth="1"/>
    <col min="2" max="2" width="54.33203125" style="7" bestFit="1" customWidth="1"/>
    <col min="3" max="3" width="25.5546875" style="7" bestFit="1" customWidth="1"/>
    <col min="4"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7" s="1" customFormat="1" ht="13.8" x14ac:dyDescent="0.2">
      <c r="A1" s="81" t="s">
        <v>1274</v>
      </c>
      <c r="B1" s="82"/>
      <c r="C1" s="82"/>
      <c r="D1" s="82"/>
      <c r="E1" s="82"/>
      <c r="F1" s="82"/>
      <c r="G1" s="82"/>
    </row>
    <row r="2" spans="1:7" s="1" customFormat="1" ht="11.4" x14ac:dyDescent="0.2">
      <c r="E2" s="5"/>
      <c r="F2" s="9"/>
      <c r="G2" s="10"/>
    </row>
    <row r="3" spans="1:7" s="1" customFormat="1" ht="12" x14ac:dyDescent="0.2">
      <c r="A3" s="8" t="s">
        <v>7</v>
      </c>
      <c r="B3" s="2"/>
      <c r="C3" s="3"/>
      <c r="D3" s="3"/>
      <c r="E3" s="4"/>
      <c r="F3" s="9"/>
      <c r="G3" s="10"/>
    </row>
    <row r="4" spans="1:7" s="1" customFormat="1" ht="26.25" customHeight="1" x14ac:dyDescent="0.2">
      <c r="A4" s="6" t="s">
        <v>2</v>
      </c>
      <c r="B4" s="6" t="s">
        <v>0</v>
      </c>
      <c r="C4" s="13" t="s">
        <v>4</v>
      </c>
      <c r="D4" s="13" t="s">
        <v>1</v>
      </c>
      <c r="E4" s="53" t="s">
        <v>6</v>
      </c>
      <c r="F4" s="12" t="s">
        <v>3</v>
      </c>
      <c r="G4" s="12" t="s">
        <v>5</v>
      </c>
    </row>
    <row r="5" spans="1:7" x14ac:dyDescent="0.2">
      <c r="A5" s="16" t="s">
        <v>110</v>
      </c>
      <c r="B5" s="17"/>
      <c r="C5" s="17"/>
      <c r="D5" s="17"/>
      <c r="E5" s="18"/>
      <c r="F5" s="19"/>
      <c r="G5" s="18"/>
    </row>
    <row r="6" spans="1:7" x14ac:dyDescent="0.2">
      <c r="A6" s="20" t="s">
        <v>26</v>
      </c>
      <c r="B6" s="21"/>
      <c r="C6" s="21"/>
      <c r="D6" s="21"/>
      <c r="E6" s="22"/>
      <c r="F6" s="23"/>
      <c r="G6" s="22"/>
    </row>
    <row r="7" spans="1:7" x14ac:dyDescent="0.2">
      <c r="A7" s="21" t="s">
        <v>112</v>
      </c>
      <c r="B7" s="21" t="s">
        <v>111</v>
      </c>
      <c r="C7" s="21" t="s">
        <v>113</v>
      </c>
      <c r="D7" s="24">
        <v>104000</v>
      </c>
      <c r="E7" s="22">
        <v>1843.7639999999999</v>
      </c>
      <c r="F7" s="23">
        <v>3.5679283790455498</v>
      </c>
      <c r="G7" s="22"/>
    </row>
    <row r="8" spans="1:7" x14ac:dyDescent="0.2">
      <c r="A8" s="21" t="s">
        <v>115</v>
      </c>
      <c r="B8" s="21" t="s">
        <v>114</v>
      </c>
      <c r="C8" s="21" t="s">
        <v>113</v>
      </c>
      <c r="D8" s="24">
        <v>115800</v>
      </c>
      <c r="E8" s="22">
        <v>1484.1506999999999</v>
      </c>
      <c r="F8" s="23">
        <v>2.8720288503899201</v>
      </c>
      <c r="G8" s="22"/>
    </row>
    <row r="9" spans="1:7" x14ac:dyDescent="0.2">
      <c r="A9" s="21" t="s">
        <v>117</v>
      </c>
      <c r="B9" s="21" t="s">
        <v>116</v>
      </c>
      <c r="C9" s="21" t="s">
        <v>118</v>
      </c>
      <c r="D9" s="24">
        <v>27100</v>
      </c>
      <c r="E9" s="22">
        <v>977.67314999999996</v>
      </c>
      <c r="F9" s="23">
        <v>1.8919274795016401</v>
      </c>
      <c r="G9" s="22"/>
    </row>
    <row r="10" spans="1:7" x14ac:dyDescent="0.2">
      <c r="A10" s="21" t="s">
        <v>120</v>
      </c>
      <c r="B10" s="21" t="s">
        <v>119</v>
      </c>
      <c r="C10" s="21" t="s">
        <v>121</v>
      </c>
      <c r="D10" s="24">
        <v>52000</v>
      </c>
      <c r="E10" s="22">
        <v>977.6</v>
      </c>
      <c r="F10" s="23">
        <v>1.89178592452989</v>
      </c>
      <c r="G10" s="22"/>
    </row>
    <row r="11" spans="1:7" x14ac:dyDescent="0.2">
      <c r="A11" s="21" t="s">
        <v>123</v>
      </c>
      <c r="B11" s="21" t="s">
        <v>122</v>
      </c>
      <c r="C11" s="21" t="s">
        <v>124</v>
      </c>
      <c r="D11" s="24">
        <v>48000</v>
      </c>
      <c r="E11" s="22">
        <v>762.12</v>
      </c>
      <c r="F11" s="23">
        <v>1.4748034869094899</v>
      </c>
      <c r="G11" s="22"/>
    </row>
    <row r="12" spans="1:7" x14ac:dyDescent="0.2">
      <c r="A12" s="21" t="s">
        <v>126</v>
      </c>
      <c r="B12" s="21" t="s">
        <v>125</v>
      </c>
      <c r="C12" s="21" t="s">
        <v>113</v>
      </c>
      <c r="D12" s="24">
        <v>60000</v>
      </c>
      <c r="E12" s="22">
        <v>638.82000000000005</v>
      </c>
      <c r="F12" s="23">
        <v>1.2362016001515801</v>
      </c>
      <c r="G12" s="22"/>
    </row>
    <row r="13" spans="1:7" x14ac:dyDescent="0.2">
      <c r="A13" s="21" t="s">
        <v>128</v>
      </c>
      <c r="B13" s="21" t="s">
        <v>127</v>
      </c>
      <c r="C13" s="21" t="s">
        <v>121</v>
      </c>
      <c r="D13" s="24">
        <v>33000</v>
      </c>
      <c r="E13" s="22">
        <v>632.74199999999996</v>
      </c>
      <c r="F13" s="23">
        <v>1.2244398623761199</v>
      </c>
      <c r="G13" s="22"/>
    </row>
    <row r="14" spans="1:7" x14ac:dyDescent="0.2">
      <c r="A14" s="21" t="s">
        <v>130</v>
      </c>
      <c r="B14" s="21" t="s">
        <v>129</v>
      </c>
      <c r="C14" s="21" t="s">
        <v>131</v>
      </c>
      <c r="D14" s="24">
        <v>48600</v>
      </c>
      <c r="E14" s="22">
        <v>590.70870000000002</v>
      </c>
      <c r="F14" s="23">
        <v>1.1430998405864901</v>
      </c>
      <c r="G14" s="22"/>
    </row>
    <row r="15" spans="1:7" x14ac:dyDescent="0.2">
      <c r="A15" s="21" t="s">
        <v>133</v>
      </c>
      <c r="B15" s="21" t="s">
        <v>132</v>
      </c>
      <c r="C15" s="21" t="s">
        <v>134</v>
      </c>
      <c r="D15" s="24">
        <v>34500</v>
      </c>
      <c r="E15" s="22">
        <v>560.78025000000002</v>
      </c>
      <c r="F15" s="23">
        <v>1.0851843122998699</v>
      </c>
      <c r="G15" s="22"/>
    </row>
    <row r="16" spans="1:7" x14ac:dyDescent="0.2">
      <c r="A16" s="21" t="s">
        <v>136</v>
      </c>
      <c r="B16" s="21" t="s">
        <v>135</v>
      </c>
      <c r="C16" s="21" t="s">
        <v>137</v>
      </c>
      <c r="D16" s="24">
        <v>190000</v>
      </c>
      <c r="E16" s="22">
        <v>528.29499999999996</v>
      </c>
      <c r="F16" s="23">
        <v>1.0223210362106401</v>
      </c>
      <c r="G16" s="22"/>
    </row>
    <row r="17" spans="1:7" x14ac:dyDescent="0.2">
      <c r="A17" s="21" t="s">
        <v>139</v>
      </c>
      <c r="B17" s="21" t="s">
        <v>138</v>
      </c>
      <c r="C17" s="21" t="s">
        <v>140</v>
      </c>
      <c r="D17" s="24">
        <v>34199</v>
      </c>
      <c r="E17" s="22">
        <v>506.47009050000003</v>
      </c>
      <c r="F17" s="23">
        <v>0.98008693576440298</v>
      </c>
      <c r="G17" s="22"/>
    </row>
    <row r="18" spans="1:7" x14ac:dyDescent="0.2">
      <c r="A18" s="21" t="s">
        <v>142</v>
      </c>
      <c r="B18" s="21" t="s">
        <v>141</v>
      </c>
      <c r="C18" s="21" t="s">
        <v>143</v>
      </c>
      <c r="D18" s="24">
        <v>23000</v>
      </c>
      <c r="E18" s="22">
        <v>485.03550000000001</v>
      </c>
      <c r="F18" s="23">
        <v>0.93860815445715895</v>
      </c>
      <c r="G18" s="22"/>
    </row>
    <row r="19" spans="1:7" x14ac:dyDescent="0.2">
      <c r="A19" s="21" t="s">
        <v>145</v>
      </c>
      <c r="B19" s="21" t="s">
        <v>144</v>
      </c>
      <c r="C19" s="21" t="s">
        <v>146</v>
      </c>
      <c r="D19" s="24">
        <v>132000</v>
      </c>
      <c r="E19" s="22">
        <v>440.02199999999999</v>
      </c>
      <c r="F19" s="23">
        <v>0.85150104959440698</v>
      </c>
      <c r="G19" s="22"/>
    </row>
    <row r="20" spans="1:7" x14ac:dyDescent="0.2">
      <c r="A20" s="21" t="s">
        <v>148</v>
      </c>
      <c r="B20" s="21" t="s">
        <v>147</v>
      </c>
      <c r="C20" s="21" t="s">
        <v>149</v>
      </c>
      <c r="D20" s="24">
        <v>6000</v>
      </c>
      <c r="E20" s="22">
        <v>437.78100000000001</v>
      </c>
      <c r="F20" s="23">
        <v>0.84716441676209098</v>
      </c>
      <c r="G20" s="22"/>
    </row>
    <row r="21" spans="1:7" x14ac:dyDescent="0.2">
      <c r="A21" s="21" t="s">
        <v>151</v>
      </c>
      <c r="B21" s="21" t="s">
        <v>150</v>
      </c>
      <c r="C21" s="21" t="s">
        <v>152</v>
      </c>
      <c r="D21" s="24">
        <v>23000</v>
      </c>
      <c r="E21" s="22">
        <v>433.8605</v>
      </c>
      <c r="F21" s="23">
        <v>0.83957772822166599</v>
      </c>
      <c r="G21" s="22"/>
    </row>
    <row r="22" spans="1:7" x14ac:dyDescent="0.2">
      <c r="A22" s="21" t="s">
        <v>154</v>
      </c>
      <c r="B22" s="21" t="s">
        <v>153</v>
      </c>
      <c r="C22" s="21" t="s">
        <v>113</v>
      </c>
      <c r="D22" s="24">
        <v>53000</v>
      </c>
      <c r="E22" s="22">
        <v>421.32350000000002</v>
      </c>
      <c r="F22" s="23">
        <v>0.81531696703525902</v>
      </c>
      <c r="G22" s="22"/>
    </row>
    <row r="23" spans="1:7" x14ac:dyDescent="0.2">
      <c r="A23" s="21" t="s">
        <v>156</v>
      </c>
      <c r="B23" s="21" t="s">
        <v>155</v>
      </c>
      <c r="C23" s="21" t="s">
        <v>157</v>
      </c>
      <c r="D23" s="24">
        <v>3500</v>
      </c>
      <c r="E23" s="22">
        <v>399.92225000000002</v>
      </c>
      <c r="F23" s="23">
        <v>0.77390270402651795</v>
      </c>
      <c r="G23" s="22"/>
    </row>
    <row r="24" spans="1:7" x14ac:dyDescent="0.2">
      <c r="A24" s="21" t="s">
        <v>159</v>
      </c>
      <c r="B24" s="21" t="s">
        <v>158</v>
      </c>
      <c r="C24" s="21" t="s">
        <v>160</v>
      </c>
      <c r="D24" s="24">
        <v>100000</v>
      </c>
      <c r="E24" s="22">
        <v>395.8</v>
      </c>
      <c r="F24" s="23">
        <v>0.76592560242321095</v>
      </c>
      <c r="G24" s="22"/>
    </row>
    <row r="25" spans="1:7" x14ac:dyDescent="0.2">
      <c r="A25" s="21" t="s">
        <v>162</v>
      </c>
      <c r="B25" s="21" t="s">
        <v>161</v>
      </c>
      <c r="C25" s="21" t="s">
        <v>163</v>
      </c>
      <c r="D25" s="24">
        <v>51000</v>
      </c>
      <c r="E25" s="22">
        <v>377.47649999999999</v>
      </c>
      <c r="F25" s="23">
        <v>0.73046719470213495</v>
      </c>
      <c r="G25" s="22"/>
    </row>
    <row r="26" spans="1:7" x14ac:dyDescent="0.2">
      <c r="A26" s="21" t="s">
        <v>165</v>
      </c>
      <c r="B26" s="21" t="s">
        <v>164</v>
      </c>
      <c r="C26" s="21" t="s">
        <v>166</v>
      </c>
      <c r="D26" s="24">
        <v>52000</v>
      </c>
      <c r="E26" s="22">
        <v>373.41199999999998</v>
      </c>
      <c r="F26" s="23">
        <v>0.72260184702389096</v>
      </c>
      <c r="G26" s="22"/>
    </row>
    <row r="27" spans="1:7" x14ac:dyDescent="0.2">
      <c r="A27" s="21" t="s">
        <v>168</v>
      </c>
      <c r="B27" s="21" t="s">
        <v>167</v>
      </c>
      <c r="C27" s="21" t="s">
        <v>169</v>
      </c>
      <c r="D27" s="24">
        <v>180000</v>
      </c>
      <c r="E27" s="22">
        <v>343.76400000000001</v>
      </c>
      <c r="F27" s="23">
        <v>0.66522902675950601</v>
      </c>
      <c r="G27" s="22"/>
    </row>
    <row r="28" spans="1:7" x14ac:dyDescent="0.2">
      <c r="A28" s="21" t="s">
        <v>171</v>
      </c>
      <c r="B28" s="21" t="s">
        <v>170</v>
      </c>
      <c r="C28" s="21" t="s">
        <v>163</v>
      </c>
      <c r="D28" s="24">
        <v>3000</v>
      </c>
      <c r="E28" s="22">
        <v>325.75200000000001</v>
      </c>
      <c r="F28" s="23">
        <v>0.63037341293725602</v>
      </c>
      <c r="G28" s="22"/>
    </row>
    <row r="29" spans="1:7" x14ac:dyDescent="0.2">
      <c r="A29" s="21" t="s">
        <v>173</v>
      </c>
      <c r="B29" s="21" t="s">
        <v>172</v>
      </c>
      <c r="C29" s="21" t="s">
        <v>152</v>
      </c>
      <c r="D29" s="24">
        <v>23500</v>
      </c>
      <c r="E29" s="22">
        <v>322.81950000000001</v>
      </c>
      <c r="F29" s="23">
        <v>0.62469863570353701</v>
      </c>
      <c r="G29" s="22"/>
    </row>
    <row r="30" spans="1:7" x14ac:dyDescent="0.2">
      <c r="A30" s="21" t="s">
        <v>175</v>
      </c>
      <c r="B30" s="21" t="s">
        <v>174</v>
      </c>
      <c r="C30" s="21" t="s">
        <v>121</v>
      </c>
      <c r="D30" s="24">
        <v>18700</v>
      </c>
      <c r="E30" s="22">
        <v>319.05939999999998</v>
      </c>
      <c r="F30" s="23">
        <v>0.61742234248051597</v>
      </c>
      <c r="G30" s="22"/>
    </row>
    <row r="31" spans="1:7" x14ac:dyDescent="0.2">
      <c r="A31" s="21" t="s">
        <v>177</v>
      </c>
      <c r="B31" s="21" t="s">
        <v>176</v>
      </c>
      <c r="C31" s="21" t="s">
        <v>178</v>
      </c>
      <c r="D31" s="24">
        <v>48000</v>
      </c>
      <c r="E31" s="22">
        <v>296.18400000000003</v>
      </c>
      <c r="F31" s="23">
        <v>0.57315540330499304</v>
      </c>
      <c r="G31" s="22"/>
    </row>
    <row r="32" spans="1:7" x14ac:dyDescent="0.2">
      <c r="A32" s="21" t="s">
        <v>180</v>
      </c>
      <c r="B32" s="21" t="s">
        <v>179</v>
      </c>
      <c r="C32" s="21" t="s">
        <v>166</v>
      </c>
      <c r="D32" s="24">
        <v>84000</v>
      </c>
      <c r="E32" s="22">
        <v>276.77999999999997</v>
      </c>
      <c r="F32" s="23">
        <v>0.53560608448382097</v>
      </c>
      <c r="G32" s="22"/>
    </row>
    <row r="33" spans="1:7" x14ac:dyDescent="0.2">
      <c r="A33" s="21" t="s">
        <v>182</v>
      </c>
      <c r="B33" s="21" t="s">
        <v>181</v>
      </c>
      <c r="C33" s="21" t="s">
        <v>183</v>
      </c>
      <c r="D33" s="24">
        <v>11500</v>
      </c>
      <c r="E33" s="22">
        <v>267.58775000000003</v>
      </c>
      <c r="F33" s="23">
        <v>0.51781785906978695</v>
      </c>
      <c r="G33" s="22"/>
    </row>
    <row r="34" spans="1:7" x14ac:dyDescent="0.2">
      <c r="A34" s="21" t="s">
        <v>185</v>
      </c>
      <c r="B34" s="21" t="s">
        <v>184</v>
      </c>
      <c r="C34" s="21" t="s">
        <v>113</v>
      </c>
      <c r="D34" s="24">
        <v>27500</v>
      </c>
      <c r="E34" s="22">
        <v>264.04124999999999</v>
      </c>
      <c r="F34" s="23">
        <v>0.51095491023453199</v>
      </c>
      <c r="G34" s="22"/>
    </row>
    <row r="35" spans="1:7" x14ac:dyDescent="0.2">
      <c r="A35" s="21" t="s">
        <v>187</v>
      </c>
      <c r="B35" s="21" t="s">
        <v>186</v>
      </c>
      <c r="C35" s="21" t="s">
        <v>166</v>
      </c>
      <c r="D35" s="24">
        <v>170000</v>
      </c>
      <c r="E35" s="22">
        <v>260.03199999999998</v>
      </c>
      <c r="F35" s="23">
        <v>0.503196478649097</v>
      </c>
      <c r="G35" s="22"/>
    </row>
    <row r="36" spans="1:7" x14ac:dyDescent="0.2">
      <c r="A36" s="21" t="s">
        <v>189</v>
      </c>
      <c r="B36" s="21" t="s">
        <v>188</v>
      </c>
      <c r="C36" s="21" t="s">
        <v>190</v>
      </c>
      <c r="D36" s="24">
        <v>21000</v>
      </c>
      <c r="E36" s="22">
        <v>251.98949999999999</v>
      </c>
      <c r="F36" s="23">
        <v>0.48763317228858899</v>
      </c>
      <c r="G36" s="22"/>
    </row>
    <row r="37" spans="1:7" x14ac:dyDescent="0.2">
      <c r="A37" s="21" t="s">
        <v>192</v>
      </c>
      <c r="B37" s="21" t="s">
        <v>191</v>
      </c>
      <c r="C37" s="21" t="s">
        <v>160</v>
      </c>
      <c r="D37" s="24">
        <v>3365</v>
      </c>
      <c r="E37" s="22">
        <v>248.59105750000001</v>
      </c>
      <c r="F37" s="23">
        <v>0.48105673439290197</v>
      </c>
      <c r="G37" s="22"/>
    </row>
    <row r="38" spans="1:7" x14ac:dyDescent="0.2">
      <c r="A38" s="21" t="s">
        <v>194</v>
      </c>
      <c r="B38" s="21" t="s">
        <v>193</v>
      </c>
      <c r="C38" s="21" t="s">
        <v>121</v>
      </c>
      <c r="D38" s="24">
        <v>25442</v>
      </c>
      <c r="E38" s="22">
        <v>243.21279899999999</v>
      </c>
      <c r="F38" s="23">
        <v>0.47064908941665101</v>
      </c>
      <c r="G38" s="22"/>
    </row>
    <row r="39" spans="1:7" x14ac:dyDescent="0.2">
      <c r="A39" s="21" t="s">
        <v>196</v>
      </c>
      <c r="B39" s="21" t="s">
        <v>195</v>
      </c>
      <c r="C39" s="21" t="s">
        <v>197</v>
      </c>
      <c r="D39" s="24">
        <v>14000</v>
      </c>
      <c r="E39" s="22">
        <v>237.16</v>
      </c>
      <c r="F39" s="23">
        <v>0.45893611892543901</v>
      </c>
      <c r="G39" s="22"/>
    </row>
    <row r="40" spans="1:7" x14ac:dyDescent="0.2">
      <c r="A40" s="21" t="s">
        <v>199</v>
      </c>
      <c r="B40" s="21" t="s">
        <v>198</v>
      </c>
      <c r="C40" s="21" t="s">
        <v>200</v>
      </c>
      <c r="D40" s="24">
        <v>23000</v>
      </c>
      <c r="E40" s="22">
        <v>236.24449999999999</v>
      </c>
      <c r="F40" s="23">
        <v>0.45716450475409398</v>
      </c>
      <c r="G40" s="22"/>
    </row>
    <row r="41" spans="1:7" x14ac:dyDescent="0.2">
      <c r="A41" s="21" t="s">
        <v>202</v>
      </c>
      <c r="B41" s="21" t="s">
        <v>201</v>
      </c>
      <c r="C41" s="21" t="s">
        <v>203</v>
      </c>
      <c r="D41" s="24">
        <v>80000</v>
      </c>
      <c r="E41" s="22">
        <v>234.52</v>
      </c>
      <c r="F41" s="23">
        <v>0.45382736806541502</v>
      </c>
      <c r="G41" s="22"/>
    </row>
    <row r="42" spans="1:7" x14ac:dyDescent="0.2">
      <c r="A42" s="21" t="s">
        <v>205</v>
      </c>
      <c r="B42" s="21" t="s">
        <v>204</v>
      </c>
      <c r="C42" s="21" t="s">
        <v>124</v>
      </c>
      <c r="D42" s="24">
        <v>15000</v>
      </c>
      <c r="E42" s="22">
        <v>218.535</v>
      </c>
      <c r="F42" s="23">
        <v>0.42289426863455398</v>
      </c>
      <c r="G42" s="22"/>
    </row>
    <row r="43" spans="1:7" x14ac:dyDescent="0.2">
      <c r="A43" s="21" t="s">
        <v>207</v>
      </c>
      <c r="B43" s="21" t="s">
        <v>206</v>
      </c>
      <c r="C43" s="21" t="s">
        <v>157</v>
      </c>
      <c r="D43" s="24">
        <v>26000</v>
      </c>
      <c r="E43" s="22">
        <v>217.386</v>
      </c>
      <c r="F43" s="23">
        <v>0.42067080093070303</v>
      </c>
      <c r="G43" s="22"/>
    </row>
    <row r="44" spans="1:7" x14ac:dyDescent="0.2">
      <c r="A44" s="21" t="s">
        <v>209</v>
      </c>
      <c r="B44" s="21" t="s">
        <v>208</v>
      </c>
      <c r="C44" s="21" t="s">
        <v>210</v>
      </c>
      <c r="D44" s="24">
        <v>85000</v>
      </c>
      <c r="E44" s="22">
        <v>203.36250000000001</v>
      </c>
      <c r="F44" s="23">
        <v>0.393533464686181</v>
      </c>
      <c r="G44" s="22"/>
    </row>
    <row r="45" spans="1:7" x14ac:dyDescent="0.2">
      <c r="A45" s="21" t="s">
        <v>212</v>
      </c>
      <c r="B45" s="21" t="s">
        <v>211</v>
      </c>
      <c r="C45" s="21" t="s">
        <v>213</v>
      </c>
      <c r="D45" s="24">
        <v>31800</v>
      </c>
      <c r="E45" s="22">
        <v>203.36099999999999</v>
      </c>
      <c r="F45" s="23">
        <v>0.39353056198682801</v>
      </c>
      <c r="G45" s="22"/>
    </row>
    <row r="46" spans="1:7" x14ac:dyDescent="0.2">
      <c r="A46" s="21" t="s">
        <v>215</v>
      </c>
      <c r="B46" s="21" t="s">
        <v>214</v>
      </c>
      <c r="C46" s="21" t="s">
        <v>190</v>
      </c>
      <c r="D46" s="24">
        <v>5300</v>
      </c>
      <c r="E46" s="22">
        <v>189.54124999999999</v>
      </c>
      <c r="F46" s="23">
        <v>0.366787509070992</v>
      </c>
      <c r="G46" s="22"/>
    </row>
    <row r="47" spans="1:7" x14ac:dyDescent="0.2">
      <c r="A47" s="21" t="s">
        <v>217</v>
      </c>
      <c r="B47" s="21" t="s">
        <v>216</v>
      </c>
      <c r="C47" s="21" t="s">
        <v>218</v>
      </c>
      <c r="D47" s="24">
        <v>14972</v>
      </c>
      <c r="E47" s="22">
        <v>187.86865599999999</v>
      </c>
      <c r="F47" s="23">
        <v>0.3635508173907</v>
      </c>
      <c r="G47" s="22"/>
    </row>
    <row r="48" spans="1:7" x14ac:dyDescent="0.2">
      <c r="A48" s="21" t="s">
        <v>220</v>
      </c>
      <c r="B48" s="21" t="s">
        <v>219</v>
      </c>
      <c r="C48" s="21" t="s">
        <v>221</v>
      </c>
      <c r="D48" s="24">
        <v>35601</v>
      </c>
      <c r="E48" s="22">
        <v>178.0584015</v>
      </c>
      <c r="F48" s="23">
        <v>0.34456667113542599</v>
      </c>
      <c r="G48" s="22"/>
    </row>
    <row r="49" spans="1:9" x14ac:dyDescent="0.2">
      <c r="A49" s="21" t="s">
        <v>223</v>
      </c>
      <c r="B49" s="21" t="s">
        <v>222</v>
      </c>
      <c r="C49" s="21" t="s">
        <v>224</v>
      </c>
      <c r="D49" s="24">
        <v>6000</v>
      </c>
      <c r="E49" s="22">
        <v>175.86</v>
      </c>
      <c r="F49" s="23">
        <v>0.34031247206201598</v>
      </c>
      <c r="G49" s="22"/>
    </row>
    <row r="50" spans="1:9" x14ac:dyDescent="0.2">
      <c r="A50" s="21" t="s">
        <v>226</v>
      </c>
      <c r="B50" s="21" t="s">
        <v>225</v>
      </c>
      <c r="C50" s="21" t="s">
        <v>227</v>
      </c>
      <c r="D50" s="24">
        <v>20000</v>
      </c>
      <c r="E50" s="22">
        <v>175.54</v>
      </c>
      <c r="F50" s="23">
        <v>0.33969322953352798</v>
      </c>
      <c r="G50" s="22"/>
    </row>
    <row r="51" spans="1:9" x14ac:dyDescent="0.2">
      <c r="A51" s="21" t="s">
        <v>229</v>
      </c>
      <c r="B51" s="21" t="s">
        <v>228</v>
      </c>
      <c r="C51" s="21" t="s">
        <v>230</v>
      </c>
      <c r="D51" s="24">
        <v>127000</v>
      </c>
      <c r="E51" s="22">
        <v>175.3235</v>
      </c>
      <c r="F51" s="23">
        <v>0.33927427326034798</v>
      </c>
      <c r="G51" s="22"/>
    </row>
    <row r="52" spans="1:9" x14ac:dyDescent="0.2">
      <c r="A52" s="21" t="s">
        <v>232</v>
      </c>
      <c r="B52" s="21" t="s">
        <v>231</v>
      </c>
      <c r="C52" s="21" t="s">
        <v>200</v>
      </c>
      <c r="D52" s="24">
        <v>3000</v>
      </c>
      <c r="E52" s="22">
        <v>134.34899999999999</v>
      </c>
      <c r="F52" s="23">
        <v>0.25998317018685202</v>
      </c>
      <c r="G52" s="22"/>
    </row>
    <row r="53" spans="1:9" x14ac:dyDescent="0.2">
      <c r="A53" s="21" t="s">
        <v>234</v>
      </c>
      <c r="B53" s="21" t="s">
        <v>233</v>
      </c>
      <c r="C53" s="21" t="s">
        <v>124</v>
      </c>
      <c r="D53" s="24">
        <v>35137</v>
      </c>
      <c r="E53" s="22">
        <v>120.098266</v>
      </c>
      <c r="F53" s="23">
        <v>0.23240610595258501</v>
      </c>
      <c r="G53" s="22"/>
    </row>
    <row r="54" spans="1:9" x14ac:dyDescent="0.2">
      <c r="A54" s="21" t="s">
        <v>236</v>
      </c>
      <c r="B54" s="21" t="s">
        <v>235</v>
      </c>
      <c r="C54" s="21" t="s">
        <v>221</v>
      </c>
      <c r="D54" s="24">
        <v>5000</v>
      </c>
      <c r="E54" s="22">
        <v>111.89749999999999</v>
      </c>
      <c r="F54" s="23">
        <v>0.216536533848285</v>
      </c>
      <c r="G54" s="22"/>
    </row>
    <row r="55" spans="1:9" x14ac:dyDescent="0.2">
      <c r="A55" s="21" t="s">
        <v>238</v>
      </c>
      <c r="B55" s="21" t="s">
        <v>237</v>
      </c>
      <c r="C55" s="21" t="s">
        <v>152</v>
      </c>
      <c r="D55" s="24">
        <v>36000</v>
      </c>
      <c r="E55" s="22">
        <v>95.85</v>
      </c>
      <c r="F55" s="23">
        <v>0.18548248861107799</v>
      </c>
      <c r="G55" s="22"/>
    </row>
    <row r="56" spans="1:9" x14ac:dyDescent="0.2">
      <c r="A56" s="21" t="s">
        <v>240</v>
      </c>
      <c r="B56" s="21" t="s">
        <v>239</v>
      </c>
      <c r="C56" s="21" t="s">
        <v>241</v>
      </c>
      <c r="D56" s="24">
        <v>4083</v>
      </c>
      <c r="E56" s="22">
        <v>25.906635000000001</v>
      </c>
      <c r="F56" s="23">
        <v>5.0132781756274003E-2</v>
      </c>
      <c r="G56" s="22"/>
    </row>
    <row r="57" spans="1:9" x14ac:dyDescent="0.2">
      <c r="A57" s="20" t="s">
        <v>29</v>
      </c>
      <c r="B57" s="20"/>
      <c r="C57" s="20"/>
      <c r="D57" s="20"/>
      <c r="E57" s="25">
        <f>SUM(E7:E56)</f>
        <v>19808.432605499995</v>
      </c>
      <c r="F57" s="26">
        <f>SUM(F7:F56)</f>
        <v>38.331949662524423</v>
      </c>
      <c r="G57" s="25"/>
      <c r="H57" s="14"/>
      <c r="I57" s="14"/>
    </row>
    <row r="58" spans="1:9" x14ac:dyDescent="0.2">
      <c r="A58" s="21"/>
      <c r="B58" s="21"/>
      <c r="C58" s="21"/>
      <c r="D58" s="21"/>
      <c r="E58" s="22"/>
      <c r="F58" s="23"/>
      <c r="G58" s="22"/>
    </row>
    <row r="59" spans="1:9" x14ac:dyDescent="0.2">
      <c r="A59" s="20" t="s">
        <v>25</v>
      </c>
      <c r="B59" s="21"/>
      <c r="C59" s="21"/>
      <c r="D59" s="21"/>
      <c r="E59" s="22"/>
      <c r="F59" s="23"/>
      <c r="G59" s="22"/>
    </row>
    <row r="60" spans="1:9" x14ac:dyDescent="0.2">
      <c r="A60" s="20" t="s">
        <v>26</v>
      </c>
      <c r="B60" s="21"/>
      <c r="C60" s="21"/>
      <c r="D60" s="21"/>
      <c r="E60" s="22"/>
      <c r="F60" s="23"/>
      <c r="G60" s="22"/>
    </row>
    <row r="61" spans="1:9" x14ac:dyDescent="0.2">
      <c r="A61" s="21" t="s">
        <v>103</v>
      </c>
      <c r="B61" s="21" t="s">
        <v>102</v>
      </c>
      <c r="C61" s="21" t="s">
        <v>27</v>
      </c>
      <c r="D61" s="24">
        <v>5000</v>
      </c>
      <c r="E61" s="22">
        <v>5313.0023972999998</v>
      </c>
      <c r="F61" s="23">
        <v>10.2813657448913</v>
      </c>
      <c r="G61" s="22">
        <v>7.53</v>
      </c>
    </row>
    <row r="62" spans="1:9" x14ac:dyDescent="0.2">
      <c r="A62" s="21" t="s">
        <v>243</v>
      </c>
      <c r="B62" s="21" t="s">
        <v>242</v>
      </c>
      <c r="C62" s="21" t="s">
        <v>27</v>
      </c>
      <c r="D62" s="24">
        <v>250</v>
      </c>
      <c r="E62" s="22">
        <v>2648.1967807999999</v>
      </c>
      <c r="F62" s="23">
        <v>5.1246127202361</v>
      </c>
      <c r="G62" s="22">
        <v>7.68</v>
      </c>
    </row>
    <row r="63" spans="1:9" x14ac:dyDescent="0.2">
      <c r="A63" s="21" t="s">
        <v>87</v>
      </c>
      <c r="B63" s="21" t="s">
        <v>86</v>
      </c>
      <c r="C63" s="21" t="s">
        <v>77</v>
      </c>
      <c r="D63" s="24">
        <v>2500</v>
      </c>
      <c r="E63" s="22">
        <v>2628.8881163999999</v>
      </c>
      <c r="F63" s="23">
        <v>5.08724788847117</v>
      </c>
      <c r="G63" s="22">
        <v>7.97</v>
      </c>
    </row>
    <row r="64" spans="1:9" x14ac:dyDescent="0.2">
      <c r="A64" s="21" t="s">
        <v>1275</v>
      </c>
      <c r="B64" s="21" t="s">
        <v>1276</v>
      </c>
      <c r="C64" s="21" t="s">
        <v>27</v>
      </c>
      <c r="D64" s="24">
        <v>2500</v>
      </c>
      <c r="E64" s="22">
        <v>2626.9337670999998</v>
      </c>
      <c r="F64" s="23">
        <v>5.0834659628396697</v>
      </c>
      <c r="G64" s="22">
        <v>7.9749999999999996</v>
      </c>
    </row>
    <row r="65" spans="1:9" x14ac:dyDescent="0.2">
      <c r="A65" s="21" t="s">
        <v>1277</v>
      </c>
      <c r="B65" s="21" t="s">
        <v>1278</v>
      </c>
      <c r="C65" s="21" t="s">
        <v>60</v>
      </c>
      <c r="D65" s="24">
        <v>2500</v>
      </c>
      <c r="E65" s="22">
        <v>2594.3657192000001</v>
      </c>
      <c r="F65" s="23">
        <v>5.0204424618099699</v>
      </c>
      <c r="G65" s="22">
        <v>7.66</v>
      </c>
    </row>
    <row r="66" spans="1:9" x14ac:dyDescent="0.2">
      <c r="A66" s="21" t="s">
        <v>245</v>
      </c>
      <c r="B66" s="21" t="s">
        <v>244</v>
      </c>
      <c r="C66" s="21" t="s">
        <v>27</v>
      </c>
      <c r="D66" s="24">
        <v>2500</v>
      </c>
      <c r="E66" s="22">
        <v>2556.7474314999999</v>
      </c>
      <c r="F66" s="23">
        <v>4.9476460755827096</v>
      </c>
      <c r="G66" s="22">
        <v>7.63</v>
      </c>
    </row>
    <row r="67" spans="1:9" x14ac:dyDescent="0.2">
      <c r="A67" s="21" t="s">
        <v>1279</v>
      </c>
      <c r="B67" s="21" t="s">
        <v>1280</v>
      </c>
      <c r="C67" s="21" t="s">
        <v>60</v>
      </c>
      <c r="D67" s="24">
        <v>250</v>
      </c>
      <c r="E67" s="22">
        <v>2542.2423629999998</v>
      </c>
      <c r="F67" s="23">
        <v>4.9195768402895004</v>
      </c>
      <c r="G67" s="22">
        <v>7.87</v>
      </c>
    </row>
    <row r="68" spans="1:9" x14ac:dyDescent="0.2">
      <c r="A68" s="21" t="s">
        <v>247</v>
      </c>
      <c r="B68" s="21" t="s">
        <v>246</v>
      </c>
      <c r="C68" s="21" t="s">
        <v>63</v>
      </c>
      <c r="D68" s="24">
        <v>250</v>
      </c>
      <c r="E68" s="22">
        <v>2537.3373287999998</v>
      </c>
      <c r="F68" s="23">
        <v>4.91008494722597</v>
      </c>
      <c r="G68" s="22">
        <v>8.11</v>
      </c>
    </row>
    <row r="69" spans="1:9" x14ac:dyDescent="0.2">
      <c r="A69" s="21" t="s">
        <v>85</v>
      </c>
      <c r="B69" s="21" t="s">
        <v>84</v>
      </c>
      <c r="C69" s="21" t="s">
        <v>27</v>
      </c>
      <c r="D69" s="24">
        <v>2500</v>
      </c>
      <c r="E69" s="22">
        <v>1374.5574999999999</v>
      </c>
      <c r="F69" s="23">
        <v>2.6599514432866198</v>
      </c>
      <c r="G69" s="22">
        <v>6.2685000000000004</v>
      </c>
    </row>
    <row r="70" spans="1:9" x14ac:dyDescent="0.2">
      <c r="A70" s="21" t="s">
        <v>1195</v>
      </c>
      <c r="B70" s="21" t="s">
        <v>1196</v>
      </c>
      <c r="C70" s="21" t="s">
        <v>60</v>
      </c>
      <c r="D70" s="24">
        <v>1000</v>
      </c>
      <c r="E70" s="22">
        <v>1025.9443836</v>
      </c>
      <c r="F70" s="23">
        <v>1.9853387318381499</v>
      </c>
      <c r="G70" s="22">
        <v>8.3490000000000002</v>
      </c>
    </row>
    <row r="71" spans="1:9" x14ac:dyDescent="0.2">
      <c r="A71" s="21" t="s">
        <v>1221</v>
      </c>
      <c r="B71" s="21" t="s">
        <v>1222</v>
      </c>
      <c r="C71" s="21" t="s">
        <v>27</v>
      </c>
      <c r="D71" s="24">
        <v>5</v>
      </c>
      <c r="E71" s="22">
        <v>529.3998699</v>
      </c>
      <c r="F71" s="23">
        <v>1.02445910630603</v>
      </c>
      <c r="G71" s="22">
        <v>7.85</v>
      </c>
    </row>
    <row r="72" spans="1:9" x14ac:dyDescent="0.2">
      <c r="A72" s="21" t="s">
        <v>91</v>
      </c>
      <c r="B72" s="21" t="s">
        <v>90</v>
      </c>
      <c r="C72" s="21" t="s">
        <v>27</v>
      </c>
      <c r="D72" s="24">
        <v>500</v>
      </c>
      <c r="E72" s="22">
        <v>528.27272740000001</v>
      </c>
      <c r="F72" s="23">
        <v>1.0222779357695699</v>
      </c>
      <c r="G72" s="22">
        <v>7.7874999999999996</v>
      </c>
    </row>
    <row r="73" spans="1:9" x14ac:dyDescent="0.2">
      <c r="A73" s="20" t="s">
        <v>29</v>
      </c>
      <c r="B73" s="20"/>
      <c r="C73" s="20"/>
      <c r="D73" s="20"/>
      <c r="E73" s="25">
        <f>SUM(E60:E72)</f>
        <v>26905.888384999998</v>
      </c>
      <c r="F73" s="26">
        <f>SUM(F60:F72)</f>
        <v>52.066469858546768</v>
      </c>
      <c r="G73" s="25"/>
      <c r="H73" s="14"/>
      <c r="I73" s="14"/>
    </row>
    <row r="74" spans="1:9" x14ac:dyDescent="0.2">
      <c r="A74" s="21"/>
      <c r="B74" s="21"/>
      <c r="C74" s="21"/>
      <c r="D74" s="21"/>
      <c r="E74" s="22"/>
      <c r="F74" s="23"/>
      <c r="G74" s="22"/>
    </row>
    <row r="75" spans="1:9" x14ac:dyDescent="0.2">
      <c r="A75" s="20" t="s">
        <v>36</v>
      </c>
      <c r="B75" s="21"/>
      <c r="C75" s="21"/>
      <c r="D75" s="21"/>
      <c r="E75" s="22"/>
      <c r="F75" s="23"/>
      <c r="G75" s="22"/>
    </row>
    <row r="76" spans="1:9" x14ac:dyDescent="0.2">
      <c r="A76" s="21" t="s">
        <v>1177</v>
      </c>
      <c r="B76" s="21" t="s">
        <v>1178</v>
      </c>
      <c r="C76" s="21" t="s">
        <v>37</v>
      </c>
      <c r="D76" s="24">
        <v>1000000</v>
      </c>
      <c r="E76" s="22">
        <v>1017.3125556</v>
      </c>
      <c r="F76" s="23">
        <v>1.9686349974750501</v>
      </c>
      <c r="G76" s="22">
        <v>6.8371169010125099</v>
      </c>
    </row>
    <row r="77" spans="1:9" x14ac:dyDescent="0.2">
      <c r="A77" s="21" t="s">
        <v>249</v>
      </c>
      <c r="B77" s="21" t="s">
        <v>248</v>
      </c>
      <c r="C77" s="21" t="s">
        <v>37</v>
      </c>
      <c r="D77" s="24">
        <v>1000000</v>
      </c>
      <c r="E77" s="22">
        <v>999.65472220000004</v>
      </c>
      <c r="F77" s="23">
        <v>1.9344647430930799</v>
      </c>
      <c r="G77" s="22">
        <v>6.7830911440499904</v>
      </c>
    </row>
    <row r="78" spans="1:9" x14ac:dyDescent="0.2">
      <c r="A78" s="20" t="s">
        <v>29</v>
      </c>
      <c r="B78" s="20"/>
      <c r="C78" s="20"/>
      <c r="D78" s="20"/>
      <c r="E78" s="25">
        <f>SUM(E76:E77)</f>
        <v>2016.9672777999999</v>
      </c>
      <c r="F78" s="26">
        <f>SUM(F76:F77)</f>
        <v>3.90309974056813</v>
      </c>
      <c r="G78" s="25"/>
      <c r="H78" s="14"/>
      <c r="I78" s="14"/>
    </row>
    <row r="79" spans="1:9" x14ac:dyDescent="0.2">
      <c r="A79" s="21"/>
      <c r="B79" s="21"/>
      <c r="C79" s="21"/>
      <c r="D79" s="21"/>
      <c r="E79" s="22"/>
      <c r="F79" s="23"/>
      <c r="G79" s="22"/>
    </row>
    <row r="80" spans="1:9" x14ac:dyDescent="0.2">
      <c r="A80" s="20" t="s">
        <v>38</v>
      </c>
      <c r="B80" s="20"/>
      <c r="C80" s="20"/>
      <c r="D80" s="20"/>
      <c r="E80" s="25">
        <f>E57+E73+E78</f>
        <v>48731.288268299999</v>
      </c>
      <c r="F80" s="26">
        <f>F57+F73+F78</f>
        <v>94.301519261639314</v>
      </c>
      <c r="G80" s="25"/>
      <c r="H80" s="14"/>
      <c r="I80" s="14"/>
    </row>
    <row r="81" spans="1:9" x14ac:dyDescent="0.2">
      <c r="A81" s="20"/>
      <c r="B81" s="20"/>
      <c r="C81" s="20"/>
      <c r="D81" s="20"/>
      <c r="E81" s="25"/>
      <c r="F81" s="26"/>
      <c r="G81" s="25"/>
      <c r="H81" s="14"/>
      <c r="I81" s="14"/>
    </row>
    <row r="82" spans="1:9" x14ac:dyDescent="0.2">
      <c r="A82" s="20" t="s">
        <v>40</v>
      </c>
      <c r="B82" s="20"/>
      <c r="C82" s="20"/>
      <c r="D82" s="20"/>
      <c r="E82" s="25">
        <f>E84-(E57+E73+E78)</f>
        <v>2944.749031899999</v>
      </c>
      <c r="F82" s="26">
        <f>F84-(F57+F73+F78)</f>
        <v>5.6984807383606864</v>
      </c>
      <c r="G82" s="25"/>
      <c r="H82" s="14"/>
      <c r="I82" s="14"/>
    </row>
    <row r="83" spans="1:9" x14ac:dyDescent="0.2">
      <c r="A83" s="20"/>
      <c r="B83" s="20"/>
      <c r="C83" s="20"/>
      <c r="D83" s="20"/>
      <c r="E83" s="25"/>
      <c r="F83" s="26"/>
      <c r="G83" s="25"/>
      <c r="H83" s="14"/>
      <c r="I83" s="14"/>
    </row>
    <row r="84" spans="1:9" x14ac:dyDescent="0.2">
      <c r="A84" s="27" t="s">
        <v>39</v>
      </c>
      <c r="B84" s="27"/>
      <c r="C84" s="27"/>
      <c r="D84" s="27"/>
      <c r="E84" s="28">
        <v>51676.037300199998</v>
      </c>
      <c r="F84" s="29">
        <v>100</v>
      </c>
      <c r="G84" s="28"/>
      <c r="H84" s="14"/>
      <c r="I84" s="14"/>
    </row>
    <row r="86" spans="1:9" x14ac:dyDescent="0.2">
      <c r="A86" s="14" t="s">
        <v>41</v>
      </c>
    </row>
    <row r="88" spans="1:9" x14ac:dyDescent="0.2">
      <c r="A88" s="14" t="s">
        <v>42</v>
      </c>
    </row>
    <row r="89" spans="1:9" x14ac:dyDescent="0.2">
      <c r="A89" s="14" t="s">
        <v>43</v>
      </c>
    </row>
    <row r="90" spans="1:9" x14ac:dyDescent="0.2">
      <c r="A90" s="14" t="s">
        <v>44</v>
      </c>
      <c r="B90" s="14"/>
      <c r="C90" s="30" t="s">
        <v>46</v>
      </c>
      <c r="D90" s="14" t="s">
        <v>45</v>
      </c>
    </row>
    <row r="91" spans="1:9" x14ac:dyDescent="0.2">
      <c r="A91" s="7" t="s">
        <v>47</v>
      </c>
      <c r="C91" s="31">
        <v>204.9486</v>
      </c>
      <c r="D91" s="31">
        <v>212.3475</v>
      </c>
    </row>
    <row r="92" spans="1:9" x14ac:dyDescent="0.2">
      <c r="A92" s="7" t="s">
        <v>48</v>
      </c>
      <c r="C92" s="31">
        <v>18.3523</v>
      </c>
      <c r="D92" s="31">
        <v>17.4649</v>
      </c>
    </row>
    <row r="93" spans="1:9" x14ac:dyDescent="0.2">
      <c r="A93" s="7" t="s">
        <v>49</v>
      </c>
      <c r="C93" s="31">
        <v>222.7732</v>
      </c>
      <c r="D93" s="31">
        <v>231.73390000000001</v>
      </c>
    </row>
    <row r="94" spans="1:9" x14ac:dyDescent="0.2">
      <c r="A94" s="7" t="s">
        <v>50</v>
      </c>
      <c r="C94" s="31">
        <v>20.198599999999999</v>
      </c>
      <c r="D94" s="31">
        <v>19.2072</v>
      </c>
    </row>
    <row r="96" spans="1:9" x14ac:dyDescent="0.2">
      <c r="A96" s="14" t="s">
        <v>52</v>
      </c>
    </row>
    <row r="97" spans="1:5" x14ac:dyDescent="0.2">
      <c r="A97" s="84" t="s">
        <v>57</v>
      </c>
      <c r="B97" s="85"/>
      <c r="C97" s="33" t="s">
        <v>58</v>
      </c>
    </row>
    <row r="98" spans="1:5" x14ac:dyDescent="0.2">
      <c r="A98" s="79" t="s">
        <v>48</v>
      </c>
      <c r="B98" s="80"/>
      <c r="C98" s="34">
        <v>1.55</v>
      </c>
    </row>
    <row r="99" spans="1:5" x14ac:dyDescent="0.2">
      <c r="A99" s="79" t="s">
        <v>50</v>
      </c>
      <c r="B99" s="80"/>
      <c r="C99" s="34">
        <v>1.8</v>
      </c>
    </row>
    <row r="100" spans="1:5" x14ac:dyDescent="0.2">
      <c r="A100" s="7" t="s">
        <v>59</v>
      </c>
    </row>
    <row r="101" spans="1:5" x14ac:dyDescent="0.2">
      <c r="A101" s="7" t="s">
        <v>51</v>
      </c>
    </row>
    <row r="103" spans="1:5" x14ac:dyDescent="0.2">
      <c r="A103" s="14" t="s">
        <v>1050</v>
      </c>
      <c r="D103" s="32">
        <v>2.20695482471521</v>
      </c>
      <c r="E103" s="10" t="s">
        <v>54</v>
      </c>
    </row>
    <row r="105" spans="1:5" x14ac:dyDescent="0.2">
      <c r="A105" s="14" t="s">
        <v>1312</v>
      </c>
      <c r="D105" s="30" t="s">
        <v>53</v>
      </c>
    </row>
    <row r="107" spans="1:5" x14ac:dyDescent="0.2">
      <c r="A107" s="14" t="s">
        <v>1051</v>
      </c>
    </row>
    <row r="108" spans="1:5" x14ac:dyDescent="0.2">
      <c r="A108" s="63"/>
    </row>
    <row r="109" spans="1:5" x14ac:dyDescent="0.2">
      <c r="A109" s="63" t="s">
        <v>932</v>
      </c>
    </row>
    <row r="110" spans="1:5" x14ac:dyDescent="0.2">
      <c r="A110" s="65"/>
    </row>
    <row r="111" spans="1:5" x14ac:dyDescent="0.2">
      <c r="A111" s="66"/>
    </row>
    <row r="112" spans="1:5" x14ac:dyDescent="0.2">
      <c r="A112" s="66"/>
    </row>
    <row r="113" spans="1:1" x14ac:dyDescent="0.2">
      <c r="A113" s="66"/>
    </row>
    <row r="114" spans="1:1" x14ac:dyDescent="0.2">
      <c r="A114" s="66"/>
    </row>
    <row r="115" spans="1:1" x14ac:dyDescent="0.2">
      <c r="A115" s="66"/>
    </row>
    <row r="116" spans="1:1" x14ac:dyDescent="0.2">
      <c r="A116" s="66"/>
    </row>
    <row r="117" spans="1:1" x14ac:dyDescent="0.2">
      <c r="A117" s="66"/>
    </row>
    <row r="118" spans="1:1" x14ac:dyDescent="0.2">
      <c r="A118" s="66"/>
    </row>
    <row r="119" spans="1:1" x14ac:dyDescent="0.2">
      <c r="A119" s="66"/>
    </row>
    <row r="120" spans="1:1" x14ac:dyDescent="0.2">
      <c r="A120" s="66"/>
    </row>
    <row r="121" spans="1:1" x14ac:dyDescent="0.2">
      <c r="A121" s="66"/>
    </row>
    <row r="122" spans="1:1" x14ac:dyDescent="0.2">
      <c r="A122" s="66"/>
    </row>
    <row r="123" spans="1:1" x14ac:dyDescent="0.2">
      <c r="A123" s="66"/>
    </row>
    <row r="124" spans="1:1" x14ac:dyDescent="0.2">
      <c r="A124" s="66"/>
    </row>
    <row r="125" spans="1:1" x14ac:dyDescent="0.2">
      <c r="A125" s="63" t="s">
        <v>1281</v>
      </c>
    </row>
    <row r="126" spans="1:1" x14ac:dyDescent="0.2">
      <c r="A126" s="66"/>
    </row>
    <row r="127" spans="1:1" x14ac:dyDescent="0.2">
      <c r="A127" s="63" t="s">
        <v>933</v>
      </c>
    </row>
    <row r="128" spans="1:1" x14ac:dyDescent="0.2">
      <c r="A128" s="66"/>
    </row>
    <row r="129" spans="1:1" x14ac:dyDescent="0.2">
      <c r="A129" s="66"/>
    </row>
    <row r="130" spans="1:1" x14ac:dyDescent="0.2">
      <c r="A130" s="66"/>
    </row>
    <row r="131" spans="1:1" x14ac:dyDescent="0.2">
      <c r="A131" s="66"/>
    </row>
    <row r="132" spans="1:1" x14ac:dyDescent="0.2">
      <c r="A132" s="66"/>
    </row>
    <row r="133" spans="1:1" x14ac:dyDescent="0.2">
      <c r="A133" s="66"/>
    </row>
    <row r="134" spans="1:1" x14ac:dyDescent="0.2">
      <c r="A134" s="66"/>
    </row>
    <row r="135" spans="1:1" x14ac:dyDescent="0.2">
      <c r="A135" s="66"/>
    </row>
    <row r="136" spans="1:1" x14ac:dyDescent="0.2">
      <c r="A136" s="66"/>
    </row>
    <row r="137" spans="1:1" x14ac:dyDescent="0.2">
      <c r="A137" s="66"/>
    </row>
    <row r="138" spans="1:1" x14ac:dyDescent="0.2">
      <c r="A138" s="66"/>
    </row>
    <row r="139" spans="1:1" x14ac:dyDescent="0.2">
      <c r="A139" s="66"/>
    </row>
    <row r="140" spans="1:1" x14ac:dyDescent="0.2">
      <c r="A140" s="66"/>
    </row>
    <row r="141" spans="1:1" x14ac:dyDescent="0.2">
      <c r="A141" s="66"/>
    </row>
    <row r="142" spans="1:1" x14ac:dyDescent="0.2">
      <c r="A142" s="7" t="s">
        <v>931</v>
      </c>
    </row>
    <row r="143" spans="1:1" x14ac:dyDescent="0.2">
      <c r="A143" s="65"/>
    </row>
    <row r="144" spans="1:1" x14ac:dyDescent="0.2">
      <c r="A144" s="66"/>
    </row>
    <row r="145" spans="1:1" x14ac:dyDescent="0.2">
      <c r="A145" s="65"/>
    </row>
  </sheetData>
  <mergeCells count="4">
    <mergeCell ref="A1:G1"/>
    <mergeCell ref="A97:B97"/>
    <mergeCell ref="A98:B98"/>
    <mergeCell ref="A99:B99"/>
  </mergeCells>
  <conditionalFormatting sqref="F2:F3">
    <cfRule type="cellIs" dxfId="88" priority="2" stopIfTrue="1" operator="between">
      <formula>0.009</formula>
      <formula>-0.009</formula>
    </cfRule>
  </conditionalFormatting>
  <conditionalFormatting sqref="F5:F65536">
    <cfRule type="cellIs" dxfId="87" priority="1" stopIfTrue="1" operator="between">
      <formula>0.009</formula>
      <formula>-0.009</formula>
    </cfRule>
  </conditionalFormatting>
  <hyperlinks>
    <hyperlink ref="A108" r:id="rId1" tooltip="https://www.franklintempletonindia.com/downloadsServlet/pdf/product-labels-jg9o5k7l" display="https://www.franklintempletonindia.com/downloadsServlet/pdf/product-labels-jg9o5k7l" xr:uid="{00000000-0004-0000-0A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59"/>
  <sheetViews>
    <sheetView workbookViewId="0">
      <selection sqref="A1:G1"/>
    </sheetView>
  </sheetViews>
  <sheetFormatPr defaultColWidth="9.109375" defaultRowHeight="10.199999999999999" x14ac:dyDescent="0.2"/>
  <cols>
    <col min="1" max="1" width="38.6640625" style="7" bestFit="1" customWidth="1"/>
    <col min="2" max="2" width="54.33203125" style="7" bestFit="1" customWidth="1"/>
    <col min="3" max="3" width="25.5546875" style="7" bestFit="1" customWidth="1"/>
    <col min="4"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7" s="1" customFormat="1" ht="13.8" x14ac:dyDescent="0.2">
      <c r="A1" s="81" t="s">
        <v>1282</v>
      </c>
      <c r="B1" s="82"/>
      <c r="C1" s="82"/>
      <c r="D1" s="82"/>
      <c r="E1" s="82"/>
      <c r="F1" s="82"/>
      <c r="G1" s="82"/>
    </row>
    <row r="2" spans="1:7" s="1" customFormat="1" ht="12" x14ac:dyDescent="0.25">
      <c r="A2" s="36"/>
      <c r="E2" s="5"/>
      <c r="F2" s="9"/>
      <c r="G2" s="10"/>
    </row>
    <row r="3" spans="1:7" s="1" customFormat="1" ht="12" x14ac:dyDescent="0.2">
      <c r="A3" s="8" t="s">
        <v>7</v>
      </c>
      <c r="B3" s="2"/>
      <c r="C3" s="3"/>
      <c r="D3" s="3"/>
      <c r="E3" s="4"/>
      <c r="F3" s="9"/>
      <c r="G3" s="10"/>
    </row>
    <row r="4" spans="1:7" s="1" customFormat="1" ht="26.25" customHeight="1" x14ac:dyDescent="0.2">
      <c r="A4" s="6" t="s">
        <v>2</v>
      </c>
      <c r="B4" s="6" t="s">
        <v>0</v>
      </c>
      <c r="C4" s="13" t="s">
        <v>4</v>
      </c>
      <c r="D4" s="13" t="s">
        <v>1</v>
      </c>
      <c r="E4" s="53" t="s">
        <v>6</v>
      </c>
      <c r="F4" s="12" t="s">
        <v>3</v>
      </c>
      <c r="G4" s="12" t="s">
        <v>5</v>
      </c>
    </row>
    <row r="5" spans="1:7" x14ac:dyDescent="0.2">
      <c r="A5" s="16" t="s">
        <v>110</v>
      </c>
      <c r="B5" s="17"/>
      <c r="C5" s="17"/>
      <c r="D5" s="17"/>
      <c r="E5" s="18"/>
      <c r="F5" s="19"/>
      <c r="G5" s="18"/>
    </row>
    <row r="6" spans="1:7" x14ac:dyDescent="0.2">
      <c r="A6" s="20" t="s">
        <v>26</v>
      </c>
      <c r="B6" s="21"/>
      <c r="C6" s="21"/>
      <c r="D6" s="21"/>
      <c r="E6" s="22"/>
      <c r="F6" s="23"/>
      <c r="G6" s="22"/>
    </row>
    <row r="7" spans="1:7" x14ac:dyDescent="0.2">
      <c r="A7" s="21" t="s">
        <v>112</v>
      </c>
      <c r="B7" s="21" t="s">
        <v>111</v>
      </c>
      <c r="C7" s="21" t="s">
        <v>113</v>
      </c>
      <c r="D7" s="24">
        <v>26000</v>
      </c>
      <c r="E7" s="22">
        <v>460.94099999999997</v>
      </c>
      <c r="F7" s="23">
        <v>2.0546067775486199</v>
      </c>
      <c r="G7" s="22"/>
    </row>
    <row r="8" spans="1:7" x14ac:dyDescent="0.2">
      <c r="A8" s="21" t="s">
        <v>115</v>
      </c>
      <c r="B8" s="21" t="s">
        <v>114</v>
      </c>
      <c r="C8" s="21" t="s">
        <v>113</v>
      </c>
      <c r="D8" s="24">
        <v>34000</v>
      </c>
      <c r="E8" s="22">
        <v>435.76100000000002</v>
      </c>
      <c r="F8" s="23">
        <v>1.9423689886370801</v>
      </c>
      <c r="G8" s="22"/>
    </row>
    <row r="9" spans="1:7" x14ac:dyDescent="0.2">
      <c r="A9" s="21" t="s">
        <v>117</v>
      </c>
      <c r="B9" s="21" t="s">
        <v>116</v>
      </c>
      <c r="C9" s="21" t="s">
        <v>118</v>
      </c>
      <c r="D9" s="24">
        <v>6800</v>
      </c>
      <c r="E9" s="22">
        <v>245.3202</v>
      </c>
      <c r="F9" s="23">
        <v>1.09349471101417</v>
      </c>
      <c r="G9" s="22"/>
    </row>
    <row r="10" spans="1:7" x14ac:dyDescent="0.2">
      <c r="A10" s="21" t="s">
        <v>120</v>
      </c>
      <c r="B10" s="21" t="s">
        <v>119</v>
      </c>
      <c r="C10" s="21" t="s">
        <v>121</v>
      </c>
      <c r="D10" s="24">
        <v>12800</v>
      </c>
      <c r="E10" s="22">
        <v>240.64</v>
      </c>
      <c r="F10" s="23">
        <v>1.0726331026081399</v>
      </c>
      <c r="G10" s="22"/>
    </row>
    <row r="11" spans="1:7" x14ac:dyDescent="0.2">
      <c r="A11" s="21" t="s">
        <v>126</v>
      </c>
      <c r="B11" s="21" t="s">
        <v>125</v>
      </c>
      <c r="C11" s="21" t="s">
        <v>113</v>
      </c>
      <c r="D11" s="24">
        <v>19000</v>
      </c>
      <c r="E11" s="22">
        <v>202.29300000000001</v>
      </c>
      <c r="F11" s="23">
        <v>0.90170448897069699</v>
      </c>
      <c r="G11" s="22"/>
    </row>
    <row r="12" spans="1:7" x14ac:dyDescent="0.2">
      <c r="A12" s="21" t="s">
        <v>123</v>
      </c>
      <c r="B12" s="21" t="s">
        <v>122</v>
      </c>
      <c r="C12" s="21" t="s">
        <v>124</v>
      </c>
      <c r="D12" s="24">
        <v>12500</v>
      </c>
      <c r="E12" s="22">
        <v>198.46875</v>
      </c>
      <c r="F12" s="23">
        <v>0.88465820762657699</v>
      </c>
      <c r="G12" s="22"/>
    </row>
    <row r="13" spans="1:7" x14ac:dyDescent="0.2">
      <c r="A13" s="21" t="s">
        <v>130</v>
      </c>
      <c r="B13" s="21" t="s">
        <v>129</v>
      </c>
      <c r="C13" s="21" t="s">
        <v>131</v>
      </c>
      <c r="D13" s="24">
        <v>14000</v>
      </c>
      <c r="E13" s="22">
        <v>170.16300000000001</v>
      </c>
      <c r="F13" s="23">
        <v>0.75848764394576595</v>
      </c>
      <c r="G13" s="22"/>
    </row>
    <row r="14" spans="1:7" x14ac:dyDescent="0.2">
      <c r="A14" s="21" t="s">
        <v>128</v>
      </c>
      <c r="B14" s="21" t="s">
        <v>127</v>
      </c>
      <c r="C14" s="21" t="s">
        <v>121</v>
      </c>
      <c r="D14" s="24">
        <v>8600</v>
      </c>
      <c r="E14" s="22">
        <v>164.8964</v>
      </c>
      <c r="F14" s="23">
        <v>0.73501220553903401</v>
      </c>
      <c r="G14" s="22"/>
    </row>
    <row r="15" spans="1:7" x14ac:dyDescent="0.2">
      <c r="A15" s="21" t="s">
        <v>151</v>
      </c>
      <c r="B15" s="21" t="s">
        <v>150</v>
      </c>
      <c r="C15" s="21" t="s">
        <v>152</v>
      </c>
      <c r="D15" s="24">
        <v>8000</v>
      </c>
      <c r="E15" s="22">
        <v>150.90799999999999</v>
      </c>
      <c r="F15" s="23">
        <v>0.67266005754816005</v>
      </c>
      <c r="G15" s="22"/>
    </row>
    <row r="16" spans="1:7" x14ac:dyDescent="0.2">
      <c r="A16" s="21" t="s">
        <v>136</v>
      </c>
      <c r="B16" s="21" t="s">
        <v>135</v>
      </c>
      <c r="C16" s="21" t="s">
        <v>137</v>
      </c>
      <c r="D16" s="24">
        <v>52500</v>
      </c>
      <c r="E16" s="22">
        <v>145.97624999999999</v>
      </c>
      <c r="F16" s="23">
        <v>0.65067718560755305</v>
      </c>
      <c r="G16" s="22"/>
    </row>
    <row r="17" spans="1:7" x14ac:dyDescent="0.2">
      <c r="A17" s="21" t="s">
        <v>133</v>
      </c>
      <c r="B17" s="21" t="s">
        <v>132</v>
      </c>
      <c r="C17" s="21" t="s">
        <v>134</v>
      </c>
      <c r="D17" s="24">
        <v>8500</v>
      </c>
      <c r="E17" s="22">
        <v>138.16325000000001</v>
      </c>
      <c r="F17" s="23">
        <v>0.61585137763432596</v>
      </c>
      <c r="G17" s="22"/>
    </row>
    <row r="18" spans="1:7" x14ac:dyDescent="0.2">
      <c r="A18" s="21" t="s">
        <v>171</v>
      </c>
      <c r="B18" s="21" t="s">
        <v>170</v>
      </c>
      <c r="C18" s="21" t="s">
        <v>163</v>
      </c>
      <c r="D18" s="24">
        <v>1100</v>
      </c>
      <c r="E18" s="22">
        <v>119.44240000000001</v>
      </c>
      <c r="F18" s="23">
        <v>0.53240472113930604</v>
      </c>
      <c r="G18" s="22"/>
    </row>
    <row r="19" spans="1:7" x14ac:dyDescent="0.2">
      <c r="A19" s="21" t="s">
        <v>145</v>
      </c>
      <c r="B19" s="21" t="s">
        <v>144</v>
      </c>
      <c r="C19" s="21" t="s">
        <v>146</v>
      </c>
      <c r="D19" s="24">
        <v>35800</v>
      </c>
      <c r="E19" s="22">
        <v>119.33929999999999</v>
      </c>
      <c r="F19" s="23">
        <v>0.53194516132847303</v>
      </c>
      <c r="G19" s="22"/>
    </row>
    <row r="20" spans="1:7" x14ac:dyDescent="0.2">
      <c r="A20" s="21" t="s">
        <v>142</v>
      </c>
      <c r="B20" s="21" t="s">
        <v>141</v>
      </c>
      <c r="C20" s="21" t="s">
        <v>143</v>
      </c>
      <c r="D20" s="24">
        <v>5500</v>
      </c>
      <c r="E20" s="22">
        <v>115.98675</v>
      </c>
      <c r="F20" s="23">
        <v>0.51700144412373195</v>
      </c>
      <c r="G20" s="22"/>
    </row>
    <row r="21" spans="1:7" x14ac:dyDescent="0.2">
      <c r="A21" s="21" t="s">
        <v>159</v>
      </c>
      <c r="B21" s="21" t="s">
        <v>158</v>
      </c>
      <c r="C21" s="21" t="s">
        <v>160</v>
      </c>
      <c r="D21" s="24">
        <v>29000</v>
      </c>
      <c r="E21" s="22">
        <v>114.782</v>
      </c>
      <c r="F21" s="23">
        <v>0.51163136961256495</v>
      </c>
      <c r="G21" s="22"/>
    </row>
    <row r="22" spans="1:7" x14ac:dyDescent="0.2">
      <c r="A22" s="21" t="s">
        <v>156</v>
      </c>
      <c r="B22" s="21" t="s">
        <v>155</v>
      </c>
      <c r="C22" s="21" t="s">
        <v>157</v>
      </c>
      <c r="D22" s="24">
        <v>1000</v>
      </c>
      <c r="E22" s="22">
        <v>114.26349999999999</v>
      </c>
      <c r="F22" s="23">
        <v>0.50932019830396202</v>
      </c>
      <c r="G22" s="22"/>
    </row>
    <row r="23" spans="1:7" x14ac:dyDescent="0.2">
      <c r="A23" s="21" t="s">
        <v>148</v>
      </c>
      <c r="B23" s="21" t="s">
        <v>147</v>
      </c>
      <c r="C23" s="21" t="s">
        <v>149</v>
      </c>
      <c r="D23" s="24">
        <v>1400</v>
      </c>
      <c r="E23" s="22">
        <v>102.1489</v>
      </c>
      <c r="F23" s="23">
        <v>0.45532036043471003</v>
      </c>
      <c r="G23" s="22"/>
    </row>
    <row r="24" spans="1:7" x14ac:dyDescent="0.2">
      <c r="A24" s="21" t="s">
        <v>154</v>
      </c>
      <c r="B24" s="21" t="s">
        <v>153</v>
      </c>
      <c r="C24" s="21" t="s">
        <v>113</v>
      </c>
      <c r="D24" s="24">
        <v>12800</v>
      </c>
      <c r="E24" s="22">
        <v>101.75360000000001</v>
      </c>
      <c r="F24" s="23">
        <v>0.45355834304167097</v>
      </c>
      <c r="G24" s="22"/>
    </row>
    <row r="25" spans="1:7" x14ac:dyDescent="0.2">
      <c r="A25" s="21" t="s">
        <v>187</v>
      </c>
      <c r="B25" s="21" t="s">
        <v>186</v>
      </c>
      <c r="C25" s="21" t="s">
        <v>166</v>
      </c>
      <c r="D25" s="24">
        <v>65343</v>
      </c>
      <c r="E25" s="22">
        <v>99.948652800000005</v>
      </c>
      <c r="F25" s="23">
        <v>0.44551293864015901</v>
      </c>
      <c r="G25" s="22"/>
    </row>
    <row r="26" spans="1:7" x14ac:dyDescent="0.2">
      <c r="A26" s="21" t="s">
        <v>168</v>
      </c>
      <c r="B26" s="21" t="s">
        <v>167</v>
      </c>
      <c r="C26" s="21" t="s">
        <v>169</v>
      </c>
      <c r="D26" s="24">
        <v>52000</v>
      </c>
      <c r="E26" s="22">
        <v>99.309600000000003</v>
      </c>
      <c r="F26" s="23">
        <v>0.44266441309330701</v>
      </c>
      <c r="G26" s="22"/>
    </row>
    <row r="27" spans="1:7" x14ac:dyDescent="0.2">
      <c r="A27" s="21" t="s">
        <v>165</v>
      </c>
      <c r="B27" s="21" t="s">
        <v>164</v>
      </c>
      <c r="C27" s="21" t="s">
        <v>166</v>
      </c>
      <c r="D27" s="24">
        <v>13300</v>
      </c>
      <c r="E27" s="22">
        <v>95.507300000000001</v>
      </c>
      <c r="F27" s="23">
        <v>0.42571597207748701</v>
      </c>
      <c r="G27" s="22"/>
    </row>
    <row r="28" spans="1:7" x14ac:dyDescent="0.2">
      <c r="A28" s="21" t="s">
        <v>182</v>
      </c>
      <c r="B28" s="21" t="s">
        <v>181</v>
      </c>
      <c r="C28" s="21" t="s">
        <v>183</v>
      </c>
      <c r="D28" s="24">
        <v>3750</v>
      </c>
      <c r="E28" s="22">
        <v>87.256874999999994</v>
      </c>
      <c r="F28" s="23">
        <v>0.38894037797182801</v>
      </c>
      <c r="G28" s="22"/>
    </row>
    <row r="29" spans="1:7" x14ac:dyDescent="0.2">
      <c r="A29" s="21" t="s">
        <v>173</v>
      </c>
      <c r="B29" s="21" t="s">
        <v>172</v>
      </c>
      <c r="C29" s="21" t="s">
        <v>152</v>
      </c>
      <c r="D29" s="24">
        <v>6300</v>
      </c>
      <c r="E29" s="22">
        <v>86.543099999999995</v>
      </c>
      <c r="F29" s="23">
        <v>0.38575878433480099</v>
      </c>
      <c r="G29" s="22"/>
    </row>
    <row r="30" spans="1:7" x14ac:dyDescent="0.2">
      <c r="A30" s="21" t="s">
        <v>177</v>
      </c>
      <c r="B30" s="21" t="s">
        <v>176</v>
      </c>
      <c r="C30" s="21" t="s">
        <v>178</v>
      </c>
      <c r="D30" s="24">
        <v>14000</v>
      </c>
      <c r="E30" s="22">
        <v>86.387</v>
      </c>
      <c r="F30" s="23">
        <v>0.38506298136223999</v>
      </c>
      <c r="G30" s="22"/>
    </row>
    <row r="31" spans="1:7" x14ac:dyDescent="0.2">
      <c r="A31" s="21" t="s">
        <v>162</v>
      </c>
      <c r="B31" s="21" t="s">
        <v>161</v>
      </c>
      <c r="C31" s="21" t="s">
        <v>163</v>
      </c>
      <c r="D31" s="24">
        <v>11600</v>
      </c>
      <c r="E31" s="22">
        <v>85.857399999999998</v>
      </c>
      <c r="F31" s="23">
        <v>0.38270233271221799</v>
      </c>
      <c r="G31" s="22"/>
    </row>
    <row r="32" spans="1:7" x14ac:dyDescent="0.2">
      <c r="A32" s="21" t="s">
        <v>139</v>
      </c>
      <c r="B32" s="21" t="s">
        <v>138</v>
      </c>
      <c r="C32" s="21" t="s">
        <v>140</v>
      </c>
      <c r="D32" s="24">
        <v>5569</v>
      </c>
      <c r="E32" s="22">
        <v>82.474105499999993</v>
      </c>
      <c r="F32" s="23">
        <v>0.36762157441529297</v>
      </c>
      <c r="G32" s="22"/>
    </row>
    <row r="33" spans="1:7" x14ac:dyDescent="0.2">
      <c r="A33" s="21" t="s">
        <v>189</v>
      </c>
      <c r="B33" s="21" t="s">
        <v>188</v>
      </c>
      <c r="C33" s="21" t="s">
        <v>190</v>
      </c>
      <c r="D33" s="24">
        <v>6800</v>
      </c>
      <c r="E33" s="22">
        <v>81.596599999999995</v>
      </c>
      <c r="F33" s="23">
        <v>0.363710165476544</v>
      </c>
      <c r="G33" s="22"/>
    </row>
    <row r="34" spans="1:7" x14ac:dyDescent="0.2">
      <c r="A34" s="21" t="s">
        <v>175</v>
      </c>
      <c r="B34" s="21" t="s">
        <v>174</v>
      </c>
      <c r="C34" s="21" t="s">
        <v>121</v>
      </c>
      <c r="D34" s="24">
        <v>4500</v>
      </c>
      <c r="E34" s="22">
        <v>76.778999999999996</v>
      </c>
      <c r="F34" s="23">
        <v>0.34223610781728098</v>
      </c>
      <c r="G34" s="22"/>
    </row>
    <row r="35" spans="1:7" x14ac:dyDescent="0.2">
      <c r="A35" s="21" t="s">
        <v>180</v>
      </c>
      <c r="B35" s="21" t="s">
        <v>179</v>
      </c>
      <c r="C35" s="21" t="s">
        <v>166</v>
      </c>
      <c r="D35" s="24">
        <v>21500</v>
      </c>
      <c r="E35" s="22">
        <v>70.842500000000001</v>
      </c>
      <c r="F35" s="23">
        <v>0.31577464499466901</v>
      </c>
      <c r="G35" s="22"/>
    </row>
    <row r="36" spans="1:7" x14ac:dyDescent="0.2">
      <c r="A36" s="21" t="s">
        <v>185</v>
      </c>
      <c r="B36" s="21" t="s">
        <v>184</v>
      </c>
      <c r="C36" s="21" t="s">
        <v>113</v>
      </c>
      <c r="D36" s="24">
        <v>7100</v>
      </c>
      <c r="E36" s="22">
        <v>68.170649999999995</v>
      </c>
      <c r="F36" s="23">
        <v>0.30386509232178199</v>
      </c>
      <c r="G36" s="22"/>
    </row>
    <row r="37" spans="1:7" x14ac:dyDescent="0.2">
      <c r="A37" s="21" t="s">
        <v>194</v>
      </c>
      <c r="B37" s="21" t="s">
        <v>193</v>
      </c>
      <c r="C37" s="21" t="s">
        <v>121</v>
      </c>
      <c r="D37" s="24">
        <v>6314</v>
      </c>
      <c r="E37" s="22">
        <v>60.358682999999999</v>
      </c>
      <c r="F37" s="23">
        <v>0.26904388886149999</v>
      </c>
      <c r="G37" s="22"/>
    </row>
    <row r="38" spans="1:7" x14ac:dyDescent="0.2">
      <c r="A38" s="21" t="s">
        <v>196</v>
      </c>
      <c r="B38" s="21" t="s">
        <v>195</v>
      </c>
      <c r="C38" s="21" t="s">
        <v>197</v>
      </c>
      <c r="D38" s="24">
        <v>3500</v>
      </c>
      <c r="E38" s="22">
        <v>59.29</v>
      </c>
      <c r="F38" s="23">
        <v>0.26428032186517902</v>
      </c>
      <c r="G38" s="22"/>
    </row>
    <row r="39" spans="1:7" x14ac:dyDescent="0.2">
      <c r="A39" s="21" t="s">
        <v>192</v>
      </c>
      <c r="B39" s="21" t="s">
        <v>191</v>
      </c>
      <c r="C39" s="21" t="s">
        <v>160</v>
      </c>
      <c r="D39" s="24">
        <v>800</v>
      </c>
      <c r="E39" s="22">
        <v>59.1004</v>
      </c>
      <c r="F39" s="23">
        <v>0.26343519538473298</v>
      </c>
      <c r="G39" s="22"/>
    </row>
    <row r="40" spans="1:7" x14ac:dyDescent="0.2">
      <c r="A40" s="21" t="s">
        <v>202</v>
      </c>
      <c r="B40" s="21" t="s">
        <v>201</v>
      </c>
      <c r="C40" s="21" t="s">
        <v>203</v>
      </c>
      <c r="D40" s="24">
        <v>20000</v>
      </c>
      <c r="E40" s="22">
        <v>58.63</v>
      </c>
      <c r="F40" s="23">
        <v>0.26133842588894302</v>
      </c>
      <c r="G40" s="22"/>
    </row>
    <row r="41" spans="1:7" x14ac:dyDescent="0.2">
      <c r="A41" s="21" t="s">
        <v>199</v>
      </c>
      <c r="B41" s="21" t="s">
        <v>198</v>
      </c>
      <c r="C41" s="21" t="s">
        <v>200</v>
      </c>
      <c r="D41" s="24">
        <v>5679</v>
      </c>
      <c r="E41" s="22">
        <v>58.3318485</v>
      </c>
      <c r="F41" s="23">
        <v>0.26000943998264198</v>
      </c>
      <c r="G41" s="22"/>
    </row>
    <row r="42" spans="1:7" x14ac:dyDescent="0.2">
      <c r="A42" s="21" t="s">
        <v>205</v>
      </c>
      <c r="B42" s="21" t="s">
        <v>204</v>
      </c>
      <c r="C42" s="21" t="s">
        <v>124</v>
      </c>
      <c r="D42" s="24">
        <v>4000</v>
      </c>
      <c r="E42" s="22">
        <v>58.276000000000003</v>
      </c>
      <c r="F42" s="23">
        <v>0.25976049986532601</v>
      </c>
      <c r="G42" s="22"/>
    </row>
    <row r="43" spans="1:7" x14ac:dyDescent="0.2">
      <c r="A43" s="21" t="s">
        <v>226</v>
      </c>
      <c r="B43" s="21" t="s">
        <v>225</v>
      </c>
      <c r="C43" s="21" t="s">
        <v>227</v>
      </c>
      <c r="D43" s="24">
        <v>6500</v>
      </c>
      <c r="E43" s="22">
        <v>57.0505</v>
      </c>
      <c r="F43" s="23">
        <v>0.254297933927634</v>
      </c>
      <c r="G43" s="22"/>
    </row>
    <row r="44" spans="1:7" x14ac:dyDescent="0.2">
      <c r="A44" s="21" t="s">
        <v>212</v>
      </c>
      <c r="B44" s="21" t="s">
        <v>211</v>
      </c>
      <c r="C44" s="21" t="s">
        <v>213</v>
      </c>
      <c r="D44" s="24">
        <v>8400</v>
      </c>
      <c r="E44" s="22">
        <v>53.718000000000004</v>
      </c>
      <c r="F44" s="23">
        <v>0.239443587956716</v>
      </c>
      <c r="G44" s="22"/>
    </row>
    <row r="45" spans="1:7" x14ac:dyDescent="0.2">
      <c r="A45" s="21" t="s">
        <v>215</v>
      </c>
      <c r="B45" s="21" t="s">
        <v>214</v>
      </c>
      <c r="C45" s="21" t="s">
        <v>190</v>
      </c>
      <c r="D45" s="24">
        <v>1500</v>
      </c>
      <c r="E45" s="22">
        <v>53.643749999999997</v>
      </c>
      <c r="F45" s="23">
        <v>0.23911262465938901</v>
      </c>
      <c r="G45" s="22"/>
    </row>
    <row r="46" spans="1:7" x14ac:dyDescent="0.2">
      <c r="A46" s="21" t="s">
        <v>236</v>
      </c>
      <c r="B46" s="21" t="s">
        <v>235</v>
      </c>
      <c r="C46" s="21" t="s">
        <v>221</v>
      </c>
      <c r="D46" s="24">
        <v>2300</v>
      </c>
      <c r="E46" s="22">
        <v>51.472850000000001</v>
      </c>
      <c r="F46" s="23">
        <v>0.229436015606647</v>
      </c>
      <c r="G46" s="22"/>
    </row>
    <row r="47" spans="1:7" x14ac:dyDescent="0.2">
      <c r="A47" s="21" t="s">
        <v>207</v>
      </c>
      <c r="B47" s="21" t="s">
        <v>206</v>
      </c>
      <c r="C47" s="21" t="s">
        <v>157</v>
      </c>
      <c r="D47" s="24">
        <v>6000</v>
      </c>
      <c r="E47" s="22">
        <v>50.165999999999997</v>
      </c>
      <c r="F47" s="23">
        <v>0.223610838702793</v>
      </c>
      <c r="G47" s="22"/>
    </row>
    <row r="48" spans="1:7" x14ac:dyDescent="0.2">
      <c r="A48" s="21" t="s">
        <v>229</v>
      </c>
      <c r="B48" s="21" t="s">
        <v>228</v>
      </c>
      <c r="C48" s="21" t="s">
        <v>230</v>
      </c>
      <c r="D48" s="24">
        <v>35400</v>
      </c>
      <c r="E48" s="22">
        <v>48.869700000000002</v>
      </c>
      <c r="F48" s="23">
        <v>0.21783268756037699</v>
      </c>
      <c r="G48" s="22"/>
    </row>
    <row r="49" spans="1:9" x14ac:dyDescent="0.2">
      <c r="A49" s="21" t="s">
        <v>209</v>
      </c>
      <c r="B49" s="21" t="s">
        <v>208</v>
      </c>
      <c r="C49" s="21" t="s">
        <v>210</v>
      </c>
      <c r="D49" s="24">
        <v>20000</v>
      </c>
      <c r="E49" s="22">
        <v>47.85</v>
      </c>
      <c r="F49" s="23">
        <v>0.213287458277093</v>
      </c>
      <c r="G49" s="22"/>
    </row>
    <row r="50" spans="1:9" x14ac:dyDescent="0.2">
      <c r="A50" s="21" t="s">
        <v>220</v>
      </c>
      <c r="B50" s="21" t="s">
        <v>219</v>
      </c>
      <c r="C50" s="21" t="s">
        <v>221</v>
      </c>
      <c r="D50" s="24">
        <v>9416</v>
      </c>
      <c r="E50" s="22">
        <v>47.094124000000001</v>
      </c>
      <c r="F50" s="23">
        <v>0.20991820287870899</v>
      </c>
      <c r="G50" s="22"/>
    </row>
    <row r="51" spans="1:9" x14ac:dyDescent="0.2">
      <c r="A51" s="21" t="s">
        <v>217</v>
      </c>
      <c r="B51" s="21" t="s">
        <v>216</v>
      </c>
      <c r="C51" s="21" t="s">
        <v>218</v>
      </c>
      <c r="D51" s="24">
        <v>3657</v>
      </c>
      <c r="E51" s="22">
        <v>45.888036</v>
      </c>
      <c r="F51" s="23">
        <v>0.20454216434206299</v>
      </c>
      <c r="G51" s="22"/>
    </row>
    <row r="52" spans="1:9" x14ac:dyDescent="0.2">
      <c r="A52" s="21" t="s">
        <v>232</v>
      </c>
      <c r="B52" s="21" t="s">
        <v>231</v>
      </c>
      <c r="C52" s="21" t="s">
        <v>200</v>
      </c>
      <c r="D52" s="24">
        <v>1000</v>
      </c>
      <c r="E52" s="22">
        <v>44.783000000000001</v>
      </c>
      <c r="F52" s="23">
        <v>0.19961655682388799</v>
      </c>
      <c r="G52" s="22"/>
    </row>
    <row r="53" spans="1:9" x14ac:dyDescent="0.2">
      <c r="A53" s="21" t="s">
        <v>223</v>
      </c>
      <c r="B53" s="21" t="s">
        <v>222</v>
      </c>
      <c r="C53" s="21" t="s">
        <v>224</v>
      </c>
      <c r="D53" s="24">
        <v>1300</v>
      </c>
      <c r="E53" s="22">
        <v>38.103000000000002</v>
      </c>
      <c r="F53" s="23">
        <v>0.16984100360986501</v>
      </c>
      <c r="G53" s="22"/>
    </row>
    <row r="54" spans="1:9" x14ac:dyDescent="0.2">
      <c r="A54" s="21" t="s">
        <v>234</v>
      </c>
      <c r="B54" s="21" t="s">
        <v>233</v>
      </c>
      <c r="C54" s="21" t="s">
        <v>124</v>
      </c>
      <c r="D54" s="24">
        <v>10249</v>
      </c>
      <c r="E54" s="22">
        <v>35.031081999999998</v>
      </c>
      <c r="F54" s="23">
        <v>0.15614818057422</v>
      </c>
      <c r="G54" s="22"/>
    </row>
    <row r="55" spans="1:9" x14ac:dyDescent="0.2">
      <c r="A55" s="21" t="s">
        <v>238</v>
      </c>
      <c r="B55" s="21" t="s">
        <v>237</v>
      </c>
      <c r="C55" s="21" t="s">
        <v>152</v>
      </c>
      <c r="D55" s="24">
        <v>10000</v>
      </c>
      <c r="E55" s="22">
        <v>26.625</v>
      </c>
      <c r="F55" s="23">
        <v>0.11867875813223799</v>
      </c>
      <c r="G55" s="22"/>
    </row>
    <row r="56" spans="1:9" x14ac:dyDescent="0.2">
      <c r="A56" s="21" t="s">
        <v>240</v>
      </c>
      <c r="B56" s="21" t="s">
        <v>239</v>
      </c>
      <c r="C56" s="21" t="s">
        <v>241</v>
      </c>
      <c r="D56" s="24">
        <v>236</v>
      </c>
      <c r="E56" s="22">
        <v>1.49742</v>
      </c>
      <c r="F56" s="23">
        <v>6.6746270799014403E-3</v>
      </c>
      <c r="G56" s="22"/>
    </row>
    <row r="57" spans="1:9" x14ac:dyDescent="0.2">
      <c r="A57" s="20" t="s">
        <v>29</v>
      </c>
      <c r="B57" s="20"/>
      <c r="C57" s="20"/>
      <c r="D57" s="20"/>
      <c r="E57" s="25">
        <f>SUM(E7:E56)</f>
        <v>5317.6994768000031</v>
      </c>
      <c r="F57" s="26">
        <f>SUM(F7:F56)</f>
        <v>23.703210141862009</v>
      </c>
      <c r="G57" s="25"/>
      <c r="H57" s="14"/>
      <c r="I57" s="14"/>
    </row>
    <row r="58" spans="1:9" x14ac:dyDescent="0.2">
      <c r="A58" s="21"/>
      <c r="B58" s="21"/>
      <c r="C58" s="21"/>
      <c r="D58" s="21"/>
      <c r="E58" s="22"/>
      <c r="F58" s="23"/>
      <c r="G58" s="22"/>
    </row>
    <row r="59" spans="1:9" x14ac:dyDescent="0.2">
      <c r="A59" s="20" t="s">
        <v>25</v>
      </c>
      <c r="B59" s="21"/>
      <c r="C59" s="21"/>
      <c r="D59" s="21"/>
      <c r="E59" s="22"/>
      <c r="F59" s="23"/>
      <c r="G59" s="22"/>
    </row>
    <row r="60" spans="1:9" x14ac:dyDescent="0.2">
      <c r="A60" s="20" t="s">
        <v>26</v>
      </c>
      <c r="B60" s="21"/>
      <c r="C60" s="21"/>
      <c r="D60" s="21"/>
      <c r="E60" s="22"/>
      <c r="F60" s="23"/>
      <c r="G60" s="22"/>
    </row>
    <row r="61" spans="1:9" x14ac:dyDescent="0.2">
      <c r="A61" s="21" t="s">
        <v>103</v>
      </c>
      <c r="B61" s="21" t="s">
        <v>102</v>
      </c>
      <c r="C61" s="21" t="s">
        <v>27</v>
      </c>
      <c r="D61" s="24">
        <v>2000</v>
      </c>
      <c r="E61" s="22">
        <v>2125.2009588999999</v>
      </c>
      <c r="F61" s="23">
        <v>9.4729093176974004</v>
      </c>
      <c r="G61" s="22">
        <v>7.53</v>
      </c>
    </row>
    <row r="62" spans="1:9" x14ac:dyDescent="0.2">
      <c r="A62" s="21" t="s">
        <v>71</v>
      </c>
      <c r="B62" s="21" t="s">
        <v>70</v>
      </c>
      <c r="C62" s="21" t="s">
        <v>72</v>
      </c>
      <c r="D62" s="24">
        <v>1500</v>
      </c>
      <c r="E62" s="22">
        <v>1613.3428114999999</v>
      </c>
      <c r="F62" s="23">
        <v>7.1913435233950596</v>
      </c>
      <c r="G62" s="22">
        <v>7.73</v>
      </c>
    </row>
    <row r="63" spans="1:9" x14ac:dyDescent="0.2">
      <c r="A63" s="21" t="s">
        <v>1189</v>
      </c>
      <c r="B63" s="21" t="s">
        <v>1190</v>
      </c>
      <c r="C63" s="21" t="s">
        <v>28</v>
      </c>
      <c r="D63" s="24">
        <v>1500</v>
      </c>
      <c r="E63" s="22">
        <v>1540.4439657999999</v>
      </c>
      <c r="F63" s="23">
        <v>6.8664028857631401</v>
      </c>
      <c r="G63" s="22">
        <v>7.6</v>
      </c>
    </row>
    <row r="64" spans="1:9" x14ac:dyDescent="0.2">
      <c r="A64" s="21" t="s">
        <v>245</v>
      </c>
      <c r="B64" s="21" t="s">
        <v>244</v>
      </c>
      <c r="C64" s="21" t="s">
        <v>27</v>
      </c>
      <c r="D64" s="24">
        <v>1500</v>
      </c>
      <c r="E64" s="22">
        <v>1534.0484589</v>
      </c>
      <c r="F64" s="23">
        <v>6.8378954372554199</v>
      </c>
      <c r="G64" s="22">
        <v>7.63</v>
      </c>
    </row>
    <row r="65" spans="1:9" x14ac:dyDescent="0.2">
      <c r="A65" s="21" t="s">
        <v>85</v>
      </c>
      <c r="B65" s="21" t="s">
        <v>84</v>
      </c>
      <c r="C65" s="21" t="s">
        <v>27</v>
      </c>
      <c r="D65" s="24">
        <v>2000</v>
      </c>
      <c r="E65" s="22">
        <v>1099.646</v>
      </c>
      <c r="F65" s="23">
        <v>4.9015820343693104</v>
      </c>
      <c r="G65" s="22">
        <v>6.2685000000000004</v>
      </c>
    </row>
    <row r="66" spans="1:9" x14ac:dyDescent="0.2">
      <c r="A66" s="21" t="s">
        <v>1283</v>
      </c>
      <c r="B66" s="21" t="s">
        <v>1284</v>
      </c>
      <c r="C66" s="21" t="s">
        <v>27</v>
      </c>
      <c r="D66" s="24">
        <v>1000</v>
      </c>
      <c r="E66" s="22">
        <v>1075.5657322</v>
      </c>
      <c r="F66" s="23">
        <v>4.7942462117215898</v>
      </c>
      <c r="G66" s="22">
        <v>8.17</v>
      </c>
    </row>
    <row r="67" spans="1:9" x14ac:dyDescent="0.2">
      <c r="A67" s="21" t="s">
        <v>243</v>
      </c>
      <c r="B67" s="21" t="s">
        <v>242</v>
      </c>
      <c r="C67" s="21" t="s">
        <v>27</v>
      </c>
      <c r="D67" s="24">
        <v>100</v>
      </c>
      <c r="E67" s="22">
        <v>1059.2787123000001</v>
      </c>
      <c r="F67" s="23">
        <v>4.7216481536781298</v>
      </c>
      <c r="G67" s="22">
        <v>7.68</v>
      </c>
    </row>
    <row r="68" spans="1:9" x14ac:dyDescent="0.2">
      <c r="A68" s="21" t="s">
        <v>62</v>
      </c>
      <c r="B68" s="21" t="s">
        <v>61</v>
      </c>
      <c r="C68" s="21" t="s">
        <v>63</v>
      </c>
      <c r="D68" s="24">
        <v>1000</v>
      </c>
      <c r="E68" s="22">
        <v>1020.9344247</v>
      </c>
      <c r="F68" s="23">
        <v>4.5507316303416703</v>
      </c>
      <c r="G68" s="22">
        <v>7.9550000000000001</v>
      </c>
    </row>
    <row r="69" spans="1:9" x14ac:dyDescent="0.2">
      <c r="A69" s="21" t="s">
        <v>1285</v>
      </c>
      <c r="B69" s="21" t="s">
        <v>1286</v>
      </c>
      <c r="C69" s="21" t="s">
        <v>1287</v>
      </c>
      <c r="D69" s="24">
        <v>500</v>
      </c>
      <c r="E69" s="22">
        <v>533.7817397</v>
      </c>
      <c r="F69" s="23">
        <v>2.3792884124417499</v>
      </c>
      <c r="G69" s="22">
        <v>8.2375000000000007</v>
      </c>
    </row>
    <row r="70" spans="1:9" x14ac:dyDescent="0.2">
      <c r="A70" s="21" t="s">
        <v>91</v>
      </c>
      <c r="B70" s="21" t="s">
        <v>90</v>
      </c>
      <c r="C70" s="21" t="s">
        <v>27</v>
      </c>
      <c r="D70" s="24">
        <v>500</v>
      </c>
      <c r="E70" s="22">
        <v>528.27272740000001</v>
      </c>
      <c r="F70" s="23">
        <v>2.3547324410502299</v>
      </c>
      <c r="G70" s="22">
        <v>7.7874999999999996</v>
      </c>
    </row>
    <row r="71" spans="1:9" x14ac:dyDescent="0.2">
      <c r="A71" s="21" t="s">
        <v>1275</v>
      </c>
      <c r="B71" s="21" t="s">
        <v>1276</v>
      </c>
      <c r="C71" s="21" t="s">
        <v>27</v>
      </c>
      <c r="D71" s="24">
        <v>500</v>
      </c>
      <c r="E71" s="22">
        <v>525.38675339999998</v>
      </c>
      <c r="F71" s="23">
        <v>2.34186844817429</v>
      </c>
      <c r="G71" s="22">
        <v>7.9749999999999996</v>
      </c>
    </row>
    <row r="72" spans="1:9" x14ac:dyDescent="0.2">
      <c r="A72" s="20" t="s">
        <v>29</v>
      </c>
      <c r="B72" s="20"/>
      <c r="C72" s="20"/>
      <c r="D72" s="20"/>
      <c r="E72" s="25">
        <f>SUM(E60:E71)</f>
        <v>12655.9022848</v>
      </c>
      <c r="F72" s="26">
        <f>SUM(F60:F71)</f>
        <v>56.412648495888</v>
      </c>
      <c r="G72" s="25"/>
      <c r="H72" s="14"/>
      <c r="I72" s="14"/>
    </row>
    <row r="73" spans="1:9" x14ac:dyDescent="0.2">
      <c r="A73" s="21"/>
      <c r="B73" s="21"/>
      <c r="C73" s="21"/>
      <c r="D73" s="21"/>
      <c r="E73" s="22"/>
      <c r="F73" s="23"/>
      <c r="G73" s="22"/>
    </row>
    <row r="74" spans="1:9" x14ac:dyDescent="0.2">
      <c r="A74" s="20" t="s">
        <v>36</v>
      </c>
      <c r="B74" s="21"/>
      <c r="C74" s="21"/>
      <c r="D74" s="21"/>
      <c r="E74" s="22"/>
      <c r="F74" s="23"/>
      <c r="G74" s="22"/>
    </row>
    <row r="75" spans="1:9" x14ac:dyDescent="0.2">
      <c r="A75" s="21" t="s">
        <v>1177</v>
      </c>
      <c r="B75" s="21" t="s">
        <v>1178</v>
      </c>
      <c r="C75" s="21" t="s">
        <v>37</v>
      </c>
      <c r="D75" s="24">
        <v>500000</v>
      </c>
      <c r="E75" s="22">
        <v>508.6562778</v>
      </c>
      <c r="F75" s="23">
        <v>2.26729372264679</v>
      </c>
      <c r="G75" s="22">
        <v>6.8371169010125099</v>
      </c>
    </row>
    <row r="76" spans="1:9" x14ac:dyDescent="0.2">
      <c r="A76" s="20" t="s">
        <v>29</v>
      </c>
      <c r="B76" s="20"/>
      <c r="C76" s="20"/>
      <c r="D76" s="20"/>
      <c r="E76" s="25">
        <f>SUM(E75:E75)</f>
        <v>508.6562778</v>
      </c>
      <c r="F76" s="26">
        <f>SUM(F75:F75)</f>
        <v>2.26729372264679</v>
      </c>
      <c r="G76" s="25"/>
      <c r="H76" s="14"/>
      <c r="I76" s="14"/>
    </row>
    <row r="77" spans="1:9" x14ac:dyDescent="0.2">
      <c r="A77" s="21"/>
      <c r="B77" s="21"/>
      <c r="C77" s="21"/>
      <c r="D77" s="21"/>
      <c r="E77" s="22"/>
      <c r="F77" s="23"/>
      <c r="G77" s="22"/>
    </row>
    <row r="78" spans="1:9" x14ac:dyDescent="0.2">
      <c r="A78" s="20" t="s">
        <v>1027</v>
      </c>
      <c r="B78" s="21"/>
      <c r="C78" s="21"/>
      <c r="D78" s="21"/>
      <c r="E78" s="22"/>
      <c r="F78" s="23"/>
      <c r="G78" s="22"/>
    </row>
    <row r="79" spans="1:9" x14ac:dyDescent="0.2">
      <c r="A79" s="21" t="s">
        <v>1028</v>
      </c>
      <c r="B79" s="21" t="s">
        <v>1029</v>
      </c>
      <c r="C79" s="21" t="s">
        <v>1288</v>
      </c>
      <c r="D79" s="24">
        <v>636.86800000000005</v>
      </c>
      <c r="E79" s="22">
        <v>69.0732347</v>
      </c>
      <c r="F79" s="23">
        <v>0.30788828974169402</v>
      </c>
      <c r="G79" s="22">
        <v>6.7</v>
      </c>
    </row>
    <row r="80" spans="1:9" x14ac:dyDescent="0.2">
      <c r="A80" s="20" t="s">
        <v>29</v>
      </c>
      <c r="B80" s="20"/>
      <c r="C80" s="20"/>
      <c r="D80" s="20"/>
      <c r="E80" s="25">
        <f>SUM(E79:E79)</f>
        <v>69.0732347</v>
      </c>
      <c r="F80" s="26">
        <f>SUM(F79:F79)</f>
        <v>0.30788828974169402</v>
      </c>
      <c r="G80" s="25"/>
      <c r="H80" s="14"/>
      <c r="I80" s="14"/>
    </row>
    <row r="81" spans="1:9" x14ac:dyDescent="0.2">
      <c r="A81" s="21"/>
      <c r="B81" s="21"/>
      <c r="C81" s="21"/>
      <c r="D81" s="21"/>
      <c r="E81" s="22"/>
      <c r="F81" s="23"/>
      <c r="G81" s="22"/>
    </row>
    <row r="82" spans="1:9" x14ac:dyDescent="0.2">
      <c r="A82" s="20" t="s">
        <v>38</v>
      </c>
      <c r="B82" s="20"/>
      <c r="C82" s="20"/>
      <c r="D82" s="20"/>
      <c r="E82" s="25">
        <f>E57+E72+E76+E80</f>
        <v>18551.331274100005</v>
      </c>
      <c r="F82" s="26">
        <f>F57+F72+F76+F80</f>
        <v>82.69104065013849</v>
      </c>
      <c r="G82" s="25"/>
      <c r="H82" s="14"/>
      <c r="I82" s="14"/>
    </row>
    <row r="83" spans="1:9" x14ac:dyDescent="0.2">
      <c r="A83" s="20"/>
      <c r="B83" s="20"/>
      <c r="C83" s="20"/>
      <c r="D83" s="20"/>
      <c r="E83" s="25"/>
      <c r="F83" s="26"/>
      <c r="G83" s="25"/>
      <c r="H83" s="14"/>
      <c r="I83" s="14"/>
    </row>
    <row r="84" spans="1:9" x14ac:dyDescent="0.2">
      <c r="A84" s="20" t="s">
        <v>40</v>
      </c>
      <c r="B84" s="20"/>
      <c r="C84" s="20"/>
      <c r="D84" s="20"/>
      <c r="E84" s="25">
        <f>E86-(E57+E72+E76+E80)</f>
        <v>3883.180528199995</v>
      </c>
      <c r="F84" s="26">
        <f>F86-(F57+F72+F76+F80)</f>
        <v>17.30895934986151</v>
      </c>
      <c r="G84" s="25"/>
      <c r="H84" s="14"/>
      <c r="I84" s="14"/>
    </row>
    <row r="85" spans="1:9" x14ac:dyDescent="0.2">
      <c r="A85" s="20"/>
      <c r="B85" s="20"/>
      <c r="C85" s="20"/>
      <c r="D85" s="20"/>
      <c r="E85" s="25"/>
      <c r="F85" s="26"/>
      <c r="G85" s="25"/>
      <c r="H85" s="14"/>
      <c r="I85" s="14"/>
    </row>
    <row r="86" spans="1:9" x14ac:dyDescent="0.2">
      <c r="A86" s="27" t="s">
        <v>39</v>
      </c>
      <c r="B86" s="27"/>
      <c r="C86" s="27"/>
      <c r="D86" s="27"/>
      <c r="E86" s="28">
        <v>22434.5118023</v>
      </c>
      <c r="F86" s="29">
        <v>100</v>
      </c>
      <c r="G86" s="28"/>
      <c r="H86" s="14"/>
      <c r="I86" s="14"/>
    </row>
    <row r="88" spans="1:9" x14ac:dyDescent="0.2">
      <c r="A88" s="14" t="s">
        <v>41</v>
      </c>
    </row>
    <row r="89" spans="1:9" x14ac:dyDescent="0.2">
      <c r="A89" s="14" t="s">
        <v>1032</v>
      </c>
    </row>
    <row r="91" spans="1:9" x14ac:dyDescent="0.2">
      <c r="A91" s="14" t="s">
        <v>42</v>
      </c>
    </row>
    <row r="92" spans="1:9" x14ac:dyDescent="0.2">
      <c r="A92" s="14" t="s">
        <v>43</v>
      </c>
    </row>
    <row r="93" spans="1:9" x14ac:dyDescent="0.2">
      <c r="A93" s="14" t="s">
        <v>44</v>
      </c>
      <c r="B93" s="14"/>
      <c r="C93" s="30" t="s">
        <v>46</v>
      </c>
      <c r="D93" s="14" t="s">
        <v>45</v>
      </c>
    </row>
    <row r="94" spans="1:9" x14ac:dyDescent="0.2">
      <c r="A94" s="7" t="s">
        <v>47</v>
      </c>
      <c r="C94" s="31">
        <v>84.064800000000005</v>
      </c>
      <c r="D94" s="31">
        <v>87.127600000000001</v>
      </c>
    </row>
    <row r="95" spans="1:9" x14ac:dyDescent="0.2">
      <c r="A95" s="7" t="s">
        <v>92</v>
      </c>
      <c r="C95" s="31">
        <v>13.335800000000001</v>
      </c>
      <c r="D95" s="31">
        <v>13.307499999999999</v>
      </c>
    </row>
    <row r="96" spans="1:9" x14ac:dyDescent="0.2">
      <c r="A96" s="7" t="s">
        <v>93</v>
      </c>
      <c r="C96" s="31">
        <v>12.383100000000001</v>
      </c>
      <c r="D96" s="31">
        <v>12.334199999999999</v>
      </c>
    </row>
    <row r="97" spans="1:5" x14ac:dyDescent="0.2">
      <c r="A97" s="7" t="s">
        <v>49</v>
      </c>
      <c r="C97" s="31">
        <v>91.706699999999998</v>
      </c>
      <c r="D97" s="31">
        <v>95.3904</v>
      </c>
    </row>
    <row r="98" spans="1:5" x14ac:dyDescent="0.2">
      <c r="A98" s="7" t="s">
        <v>94</v>
      </c>
      <c r="C98" s="31">
        <v>15.0854</v>
      </c>
      <c r="D98" s="31">
        <v>15.1128</v>
      </c>
    </row>
    <row r="99" spans="1:5" x14ac:dyDescent="0.2">
      <c r="A99" s="7" t="s">
        <v>95</v>
      </c>
      <c r="C99" s="31">
        <v>14.1241</v>
      </c>
      <c r="D99" s="31">
        <v>14.1401</v>
      </c>
    </row>
    <row r="101" spans="1:5" x14ac:dyDescent="0.2">
      <c r="A101" s="14" t="s">
        <v>52</v>
      </c>
    </row>
    <row r="102" spans="1:5" x14ac:dyDescent="0.2">
      <c r="A102" s="84" t="s">
        <v>57</v>
      </c>
      <c r="B102" s="85"/>
      <c r="C102" s="33" t="s">
        <v>58</v>
      </c>
    </row>
    <row r="103" spans="1:5" x14ac:dyDescent="0.2">
      <c r="A103" s="79" t="s">
        <v>92</v>
      </c>
      <c r="B103" s="80"/>
      <c r="C103" s="34">
        <v>0.51</v>
      </c>
    </row>
    <row r="104" spans="1:5" x14ac:dyDescent="0.2">
      <c r="A104" s="79" t="s">
        <v>93</v>
      </c>
      <c r="B104" s="80"/>
      <c r="C104" s="34">
        <v>0.5</v>
      </c>
    </row>
    <row r="105" spans="1:5" x14ac:dyDescent="0.2">
      <c r="A105" s="79" t="s">
        <v>94</v>
      </c>
      <c r="B105" s="80"/>
      <c r="C105" s="34">
        <v>0.56999999999999995</v>
      </c>
    </row>
    <row r="106" spans="1:5" x14ac:dyDescent="0.2">
      <c r="A106" s="79" t="s">
        <v>95</v>
      </c>
      <c r="B106" s="80"/>
      <c r="C106" s="34">
        <v>0.55000000000000004</v>
      </c>
    </row>
    <row r="107" spans="1:5" x14ac:dyDescent="0.2">
      <c r="A107" s="7" t="s">
        <v>59</v>
      </c>
    </row>
    <row r="108" spans="1:5" x14ac:dyDescent="0.2">
      <c r="A108" s="7" t="s">
        <v>51</v>
      </c>
    </row>
    <row r="110" spans="1:5" x14ac:dyDescent="0.2">
      <c r="A110" s="14" t="s">
        <v>1050</v>
      </c>
      <c r="D110" s="32">
        <v>2.8526693242629699</v>
      </c>
      <c r="E110" s="10" t="s">
        <v>54</v>
      </c>
    </row>
    <row r="112" spans="1:5" x14ac:dyDescent="0.2">
      <c r="A112" s="14" t="s">
        <v>1312</v>
      </c>
      <c r="D112" s="30" t="s">
        <v>53</v>
      </c>
    </row>
    <row r="114" spans="1:1" x14ac:dyDescent="0.2">
      <c r="A114" s="14" t="s">
        <v>1289</v>
      </c>
    </row>
    <row r="116" spans="1:1" x14ac:dyDescent="0.2">
      <c r="A116" s="14" t="s">
        <v>1207</v>
      </c>
    </row>
    <row r="117" spans="1:1" x14ac:dyDescent="0.2">
      <c r="A117" s="63"/>
    </row>
    <row r="118" spans="1:1" x14ac:dyDescent="0.2">
      <c r="A118" s="63" t="s">
        <v>932</v>
      </c>
    </row>
    <row r="119" spans="1:1" x14ac:dyDescent="0.2">
      <c r="A119" s="65"/>
    </row>
    <row r="120" spans="1:1" x14ac:dyDescent="0.2">
      <c r="A120" s="66"/>
    </row>
    <row r="121" spans="1:1" x14ac:dyDescent="0.2">
      <c r="A121" s="66"/>
    </row>
    <row r="122" spans="1:1" x14ac:dyDescent="0.2">
      <c r="A122" s="66"/>
    </row>
    <row r="123" spans="1:1" x14ac:dyDescent="0.2">
      <c r="A123" s="66"/>
    </row>
    <row r="124" spans="1:1" x14ac:dyDescent="0.2">
      <c r="A124" s="66"/>
    </row>
    <row r="125" spans="1:1" x14ac:dyDescent="0.2">
      <c r="A125" s="66"/>
    </row>
    <row r="126" spans="1:1" x14ac:dyDescent="0.2">
      <c r="A126" s="66"/>
    </row>
    <row r="127" spans="1:1" x14ac:dyDescent="0.2">
      <c r="A127" s="66"/>
    </row>
    <row r="128" spans="1:1" x14ac:dyDescent="0.2">
      <c r="A128" s="66"/>
    </row>
    <row r="129" spans="1:1" x14ac:dyDescent="0.2">
      <c r="A129" s="66"/>
    </row>
    <row r="130" spans="1:1" x14ac:dyDescent="0.2">
      <c r="A130" s="66"/>
    </row>
    <row r="131" spans="1:1" x14ac:dyDescent="0.2">
      <c r="A131" s="66"/>
    </row>
    <row r="132" spans="1:1" x14ac:dyDescent="0.2">
      <c r="A132" s="66"/>
    </row>
    <row r="133" spans="1:1" x14ac:dyDescent="0.2">
      <c r="A133" s="66"/>
    </row>
    <row r="134" spans="1:1" x14ac:dyDescent="0.2">
      <c r="A134" s="66"/>
    </row>
    <row r="135" spans="1:1" x14ac:dyDescent="0.2">
      <c r="A135" s="66"/>
    </row>
    <row r="136" spans="1:1" x14ac:dyDescent="0.2">
      <c r="A136" s="63" t="s">
        <v>1290</v>
      </c>
    </row>
    <row r="137" spans="1:1" x14ac:dyDescent="0.2">
      <c r="A137" s="66"/>
    </row>
    <row r="138" spans="1:1" x14ac:dyDescent="0.2">
      <c r="A138" s="63" t="s">
        <v>933</v>
      </c>
    </row>
    <row r="139" spans="1:1" x14ac:dyDescent="0.2">
      <c r="A139" s="66"/>
    </row>
    <row r="140" spans="1:1" x14ac:dyDescent="0.2">
      <c r="A140" s="66"/>
    </row>
    <row r="141" spans="1:1" x14ac:dyDescent="0.2">
      <c r="A141" s="66"/>
    </row>
    <row r="142" spans="1:1" x14ac:dyDescent="0.2">
      <c r="A142" s="66"/>
    </row>
    <row r="143" spans="1:1" x14ac:dyDescent="0.2">
      <c r="A143" s="66"/>
    </row>
    <row r="144" spans="1:1" x14ac:dyDescent="0.2">
      <c r="A144" s="66"/>
    </row>
    <row r="145" spans="1:1" x14ac:dyDescent="0.2">
      <c r="A145" s="66"/>
    </row>
    <row r="146" spans="1:1" x14ac:dyDescent="0.2">
      <c r="A146" s="66"/>
    </row>
    <row r="147" spans="1:1" x14ac:dyDescent="0.2">
      <c r="A147" s="66"/>
    </row>
    <row r="148" spans="1:1" x14ac:dyDescent="0.2">
      <c r="A148" s="66"/>
    </row>
    <row r="149" spans="1:1" x14ac:dyDescent="0.2">
      <c r="A149" s="66"/>
    </row>
    <row r="150" spans="1:1" x14ac:dyDescent="0.2">
      <c r="A150" s="66"/>
    </row>
    <row r="151" spans="1:1" x14ac:dyDescent="0.2">
      <c r="A151" s="66"/>
    </row>
    <row r="152" spans="1:1" x14ac:dyDescent="0.2">
      <c r="A152" s="66"/>
    </row>
    <row r="153" spans="1:1" x14ac:dyDescent="0.2">
      <c r="A153" s="66"/>
    </row>
    <row r="154" spans="1:1" x14ac:dyDescent="0.2">
      <c r="A154" s="66"/>
    </row>
    <row r="155" spans="1:1" x14ac:dyDescent="0.2">
      <c r="A155" s="7" t="s">
        <v>931</v>
      </c>
    </row>
    <row r="156" spans="1:1" x14ac:dyDescent="0.2">
      <c r="A156" s="66"/>
    </row>
    <row r="157" spans="1:1" x14ac:dyDescent="0.2">
      <c r="A157" s="66"/>
    </row>
    <row r="158" spans="1:1" x14ac:dyDescent="0.2">
      <c r="A158" s="65"/>
    </row>
    <row r="159" spans="1:1" x14ac:dyDescent="0.2">
      <c r="A159" s="65"/>
    </row>
  </sheetData>
  <mergeCells count="6">
    <mergeCell ref="A106:B106"/>
    <mergeCell ref="A1:G1"/>
    <mergeCell ref="A102:B102"/>
    <mergeCell ref="A103:B103"/>
    <mergeCell ref="A104:B104"/>
    <mergeCell ref="A105:B105"/>
  </mergeCells>
  <conditionalFormatting sqref="F2:F3">
    <cfRule type="cellIs" dxfId="86" priority="2" stopIfTrue="1" operator="between">
      <formula>0.009</formula>
      <formula>-0.009</formula>
    </cfRule>
  </conditionalFormatting>
  <conditionalFormatting sqref="F5:F65537">
    <cfRule type="cellIs" dxfId="85" priority="1" stopIfTrue="1" operator="between">
      <formula>0.009</formula>
      <formula>-0.009</formula>
    </cfRule>
  </conditionalFormatting>
  <hyperlinks>
    <hyperlink ref="A117" r:id="rId1" tooltip="https://www.franklintempletonindia.com/downloadsServlet/pdf/product-labels-jg9o5k7l" display="https://www.franklintempletonindia.com/downloadsServlet/pdf/product-labels-jg9o5k7l" xr:uid="{00000000-0004-0000-0B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67"/>
  <sheetViews>
    <sheetView workbookViewId="0">
      <selection sqref="A1:G1"/>
    </sheetView>
  </sheetViews>
  <sheetFormatPr defaultColWidth="9.109375" defaultRowHeight="10.199999999999999" x14ac:dyDescent="0.2"/>
  <cols>
    <col min="1" max="1" width="38.6640625" style="7" bestFit="1" customWidth="1"/>
    <col min="2" max="2" width="54.109375" style="7" bestFit="1" customWidth="1"/>
    <col min="3" max="3" width="25.5546875" style="7" bestFit="1" customWidth="1"/>
    <col min="4" max="4" width="15.33203125" style="7" bestFit="1" customWidth="1"/>
    <col min="5" max="5" width="30.5546875" style="10" customWidth="1"/>
    <col min="6" max="6" width="31.33203125" style="11" bestFit="1" customWidth="1"/>
    <col min="7" max="7" width="33.44140625" style="10" customWidth="1"/>
    <col min="8" max="8" width="27.88671875" style="7" customWidth="1"/>
    <col min="9" max="16384" width="9.109375" style="7"/>
  </cols>
  <sheetData>
    <row r="1" spans="1:11" s="1" customFormat="1" ht="13.8" x14ac:dyDescent="0.2">
      <c r="A1" s="81" t="s">
        <v>8</v>
      </c>
      <c r="B1" s="82"/>
      <c r="C1" s="82"/>
      <c r="D1" s="82"/>
      <c r="E1" s="82"/>
      <c r="F1" s="82"/>
      <c r="G1" s="82"/>
    </row>
    <row r="2" spans="1:11" s="1" customFormat="1" ht="11.4" x14ac:dyDescent="0.2">
      <c r="E2" s="5"/>
      <c r="F2" s="9"/>
      <c r="G2" s="10"/>
    </row>
    <row r="3" spans="1:11" s="1" customFormat="1" ht="12" x14ac:dyDescent="0.2">
      <c r="A3" s="8" t="s">
        <v>7</v>
      </c>
      <c r="B3" s="2"/>
      <c r="C3" s="3"/>
      <c r="D3" s="3"/>
      <c r="E3" s="4"/>
      <c r="F3" s="9"/>
      <c r="G3" s="10"/>
    </row>
    <row r="4" spans="1:11" s="1" customFormat="1" ht="25.5" customHeight="1" x14ac:dyDescent="0.25">
      <c r="A4" s="37" t="s">
        <v>2</v>
      </c>
      <c r="B4" s="37" t="s">
        <v>0</v>
      </c>
      <c r="C4" s="38" t="s">
        <v>4</v>
      </c>
      <c r="D4" s="38" t="s">
        <v>1</v>
      </c>
      <c r="E4" s="54" t="s">
        <v>6</v>
      </c>
      <c r="F4" s="39" t="s">
        <v>250</v>
      </c>
      <c r="G4" s="54" t="s">
        <v>251</v>
      </c>
      <c r="H4" s="55" t="s">
        <v>252</v>
      </c>
      <c r="I4" s="40" t="s">
        <v>5</v>
      </c>
      <c r="J4" s="36"/>
      <c r="K4" s="36"/>
    </row>
    <row r="5" spans="1:11" x14ac:dyDescent="0.2">
      <c r="A5" s="41" t="s">
        <v>110</v>
      </c>
      <c r="B5" s="42"/>
      <c r="C5" s="42"/>
      <c r="D5" s="42"/>
      <c r="E5" s="43"/>
      <c r="F5" s="44"/>
      <c r="G5" s="43"/>
      <c r="H5" s="42"/>
      <c r="I5" s="42"/>
    </row>
    <row r="6" spans="1:11" x14ac:dyDescent="0.2">
      <c r="A6" s="41" t="s">
        <v>26</v>
      </c>
      <c r="B6" s="42"/>
      <c r="C6" s="42"/>
      <c r="D6" s="42"/>
      <c r="E6" s="43"/>
      <c r="F6" s="44"/>
      <c r="G6" s="43"/>
      <c r="H6" s="42"/>
      <c r="I6" s="42"/>
    </row>
    <row r="7" spans="1:11" x14ac:dyDescent="0.2">
      <c r="A7" s="42" t="s">
        <v>117</v>
      </c>
      <c r="B7" s="42" t="s">
        <v>116</v>
      </c>
      <c r="C7" s="42" t="s">
        <v>118</v>
      </c>
      <c r="D7" s="45">
        <v>78900</v>
      </c>
      <c r="E7" s="43">
        <v>2846.4358499999998</v>
      </c>
      <c r="F7" s="44">
        <v>4.0509910155644997</v>
      </c>
      <c r="G7" s="43">
        <v>-1491.6628499999999</v>
      </c>
      <c r="H7" s="43">
        <v>-2.12290496678551</v>
      </c>
      <c r="I7" s="46"/>
    </row>
    <row r="8" spans="1:11" x14ac:dyDescent="0.2">
      <c r="A8" s="42" t="s">
        <v>123</v>
      </c>
      <c r="B8" s="42" t="s">
        <v>122</v>
      </c>
      <c r="C8" s="42" t="s">
        <v>124</v>
      </c>
      <c r="D8" s="45">
        <v>172225</v>
      </c>
      <c r="E8" s="43">
        <v>2734.502438</v>
      </c>
      <c r="F8" s="44">
        <v>3.8916896048710199</v>
      </c>
      <c r="G8" s="43">
        <v>-2179.5641000000001</v>
      </c>
      <c r="H8" s="43">
        <v>-3.1019123747148298</v>
      </c>
      <c r="I8" s="46"/>
    </row>
    <row r="9" spans="1:11" x14ac:dyDescent="0.2">
      <c r="A9" s="42" t="s">
        <v>120</v>
      </c>
      <c r="B9" s="42" t="s">
        <v>119</v>
      </c>
      <c r="C9" s="42" t="s">
        <v>121</v>
      </c>
      <c r="D9" s="45">
        <v>129000</v>
      </c>
      <c r="E9" s="43">
        <v>2425.1999999999998</v>
      </c>
      <c r="F9" s="44">
        <v>3.4514965130680899</v>
      </c>
      <c r="G9" s="43">
        <v>-1247.202</v>
      </c>
      <c r="H9" s="43">
        <v>-1.77499313627394</v>
      </c>
      <c r="I9" s="46"/>
    </row>
    <row r="10" spans="1:11" x14ac:dyDescent="0.2">
      <c r="A10" s="42" t="s">
        <v>154</v>
      </c>
      <c r="B10" s="42" t="s">
        <v>153</v>
      </c>
      <c r="C10" s="42" t="s">
        <v>113</v>
      </c>
      <c r="D10" s="45">
        <v>279950</v>
      </c>
      <c r="E10" s="43">
        <v>2225.4625249999999</v>
      </c>
      <c r="F10" s="44">
        <v>3.1672341023425798</v>
      </c>
      <c r="G10" s="43">
        <v>-1855.6222499999999</v>
      </c>
      <c r="H10" s="43">
        <v>-2.6408847622656202</v>
      </c>
      <c r="I10" s="46"/>
    </row>
    <row r="11" spans="1:11" x14ac:dyDescent="0.2">
      <c r="A11" s="42" t="s">
        <v>115</v>
      </c>
      <c r="B11" s="42" t="s">
        <v>114</v>
      </c>
      <c r="C11" s="42" t="s">
        <v>113</v>
      </c>
      <c r="D11" s="45">
        <v>161600</v>
      </c>
      <c r="E11" s="43">
        <v>2071.1464000000001</v>
      </c>
      <c r="F11" s="44">
        <v>2.94761445557213</v>
      </c>
      <c r="G11" s="43">
        <v>-1337.6314</v>
      </c>
      <c r="H11" s="43">
        <v>-1.9036904638258301</v>
      </c>
      <c r="I11" s="46"/>
    </row>
    <row r="12" spans="1:11" x14ac:dyDescent="0.2">
      <c r="A12" s="42" t="s">
        <v>130</v>
      </c>
      <c r="B12" s="42" t="s">
        <v>129</v>
      </c>
      <c r="C12" s="42" t="s">
        <v>131</v>
      </c>
      <c r="D12" s="45">
        <v>166000</v>
      </c>
      <c r="E12" s="43">
        <v>2017.6469999999999</v>
      </c>
      <c r="F12" s="44">
        <v>2.8714751711620901</v>
      </c>
      <c r="G12" s="43">
        <v>-2031.259</v>
      </c>
      <c r="H12" s="43">
        <v>-2.8908474994384701</v>
      </c>
      <c r="I12" s="46"/>
    </row>
    <row r="13" spans="1:11" x14ac:dyDescent="0.2">
      <c r="A13" s="42" t="s">
        <v>254</v>
      </c>
      <c r="B13" s="42" t="s">
        <v>253</v>
      </c>
      <c r="C13" s="42" t="s">
        <v>255</v>
      </c>
      <c r="D13" s="45">
        <v>41400</v>
      </c>
      <c r="E13" s="43">
        <v>1885.4594999999999</v>
      </c>
      <c r="F13" s="44">
        <v>2.6833485443596898</v>
      </c>
      <c r="G13" s="43">
        <v>-1899.0387000000001</v>
      </c>
      <c r="H13" s="43">
        <v>-2.7026741923269699</v>
      </c>
      <c r="I13" s="46"/>
    </row>
    <row r="14" spans="1:11" x14ac:dyDescent="0.2">
      <c r="A14" s="42" t="s">
        <v>257</v>
      </c>
      <c r="B14" s="42" t="s">
        <v>256</v>
      </c>
      <c r="C14" s="42" t="s">
        <v>113</v>
      </c>
      <c r="D14" s="45">
        <v>104900</v>
      </c>
      <c r="E14" s="43">
        <v>1873.56645</v>
      </c>
      <c r="F14" s="44">
        <v>2.66642259161156</v>
      </c>
      <c r="G14" s="43">
        <v>-1878.0516</v>
      </c>
      <c r="H14" s="43">
        <v>-2.6728057680859099</v>
      </c>
      <c r="I14" s="46"/>
    </row>
    <row r="15" spans="1:11" x14ac:dyDescent="0.2">
      <c r="A15" s="42" t="s">
        <v>126</v>
      </c>
      <c r="B15" s="42" t="s">
        <v>125</v>
      </c>
      <c r="C15" s="42" t="s">
        <v>113</v>
      </c>
      <c r="D15" s="45">
        <v>175000</v>
      </c>
      <c r="E15" s="43">
        <v>1863.2249999999999</v>
      </c>
      <c r="F15" s="44">
        <v>2.6517048451926799</v>
      </c>
      <c r="G15" s="43">
        <v>-1877.1375</v>
      </c>
      <c r="H15" s="43">
        <v>-2.6715048391057898</v>
      </c>
      <c r="I15" s="46"/>
    </row>
    <row r="16" spans="1:11" x14ac:dyDescent="0.2">
      <c r="A16" s="42" t="s">
        <v>259</v>
      </c>
      <c r="B16" s="42" t="s">
        <v>258</v>
      </c>
      <c r="C16" s="42" t="s">
        <v>227</v>
      </c>
      <c r="D16" s="45">
        <v>25375</v>
      </c>
      <c r="E16" s="43">
        <v>1731.3362500000001</v>
      </c>
      <c r="F16" s="44">
        <v>2.4640033934617298</v>
      </c>
      <c r="G16" s="43">
        <v>-1744.2648125000001</v>
      </c>
      <c r="H16" s="43">
        <v>-2.4824030670505999</v>
      </c>
      <c r="I16" s="46"/>
    </row>
    <row r="17" spans="1:9" x14ac:dyDescent="0.2">
      <c r="A17" s="42" t="s">
        <v>261</v>
      </c>
      <c r="B17" s="42" t="s">
        <v>260</v>
      </c>
      <c r="C17" s="42" t="s">
        <v>163</v>
      </c>
      <c r="D17" s="45">
        <v>53200</v>
      </c>
      <c r="E17" s="43">
        <v>1599.7772</v>
      </c>
      <c r="F17" s="44">
        <v>2.2767711642280402</v>
      </c>
      <c r="G17" s="43">
        <v>-1612.3589999999999</v>
      </c>
      <c r="H17" s="43">
        <v>-2.2946773323082499</v>
      </c>
      <c r="I17" s="46"/>
    </row>
    <row r="18" spans="1:9" x14ac:dyDescent="0.2">
      <c r="A18" s="42" t="s">
        <v>112</v>
      </c>
      <c r="B18" s="42" t="s">
        <v>111</v>
      </c>
      <c r="C18" s="42" t="s">
        <v>113</v>
      </c>
      <c r="D18" s="45">
        <v>85700</v>
      </c>
      <c r="E18" s="43">
        <v>1519.3324500000001</v>
      </c>
      <c r="F18" s="44">
        <v>2.16228379241555</v>
      </c>
      <c r="G18" s="43"/>
      <c r="H18" s="43"/>
      <c r="I18" s="46"/>
    </row>
    <row r="19" spans="1:9" x14ac:dyDescent="0.2">
      <c r="A19" s="42" t="s">
        <v>263</v>
      </c>
      <c r="B19" s="42" t="s">
        <v>262</v>
      </c>
      <c r="C19" s="42" t="s">
        <v>131</v>
      </c>
      <c r="D19" s="45">
        <v>340200</v>
      </c>
      <c r="E19" s="43">
        <v>1390.5675000000001</v>
      </c>
      <c r="F19" s="44">
        <v>1.97902807085429</v>
      </c>
      <c r="G19" s="43">
        <v>-1399.4127000000001</v>
      </c>
      <c r="H19" s="43">
        <v>-1.9916163839655301</v>
      </c>
      <c r="I19" s="46"/>
    </row>
    <row r="20" spans="1:9" x14ac:dyDescent="0.2">
      <c r="A20" s="42" t="s">
        <v>185</v>
      </c>
      <c r="B20" s="42" t="s">
        <v>184</v>
      </c>
      <c r="C20" s="42" t="s">
        <v>113</v>
      </c>
      <c r="D20" s="45">
        <v>134000</v>
      </c>
      <c r="E20" s="43">
        <v>1286.6010000000001</v>
      </c>
      <c r="F20" s="44">
        <v>1.83106501121966</v>
      </c>
      <c r="G20" s="43">
        <v>-892.71749999999997</v>
      </c>
      <c r="H20" s="43">
        <v>-1.27049783044898</v>
      </c>
      <c r="I20" s="46"/>
    </row>
    <row r="21" spans="1:9" x14ac:dyDescent="0.2">
      <c r="A21" s="42" t="s">
        <v>265</v>
      </c>
      <c r="B21" s="42" t="s">
        <v>264</v>
      </c>
      <c r="C21" s="42" t="s">
        <v>131</v>
      </c>
      <c r="D21" s="45">
        <v>437400</v>
      </c>
      <c r="E21" s="43">
        <v>1279.1763000000001</v>
      </c>
      <c r="F21" s="44">
        <v>1.8204983255192799</v>
      </c>
      <c r="G21" s="43">
        <v>-1284.2064</v>
      </c>
      <c r="H21" s="43">
        <v>-1.8276570640193499</v>
      </c>
      <c r="I21" s="46"/>
    </row>
    <row r="22" spans="1:9" x14ac:dyDescent="0.2">
      <c r="A22" s="42" t="s">
        <v>267</v>
      </c>
      <c r="B22" s="42" t="s">
        <v>266</v>
      </c>
      <c r="C22" s="42" t="s">
        <v>203</v>
      </c>
      <c r="D22" s="45">
        <v>29700</v>
      </c>
      <c r="E22" s="43">
        <v>1240.9699499999999</v>
      </c>
      <c r="F22" s="44">
        <v>1.7661238063859801</v>
      </c>
      <c r="G22" s="43">
        <v>-1249.5235499999999</v>
      </c>
      <c r="H22" s="43">
        <v>-1.77829712016389</v>
      </c>
      <c r="I22" s="46"/>
    </row>
    <row r="23" spans="1:9" x14ac:dyDescent="0.2">
      <c r="A23" s="42" t="s">
        <v>145</v>
      </c>
      <c r="B23" s="42" t="s">
        <v>144</v>
      </c>
      <c r="C23" s="42" t="s">
        <v>146</v>
      </c>
      <c r="D23" s="45">
        <v>350000</v>
      </c>
      <c r="E23" s="43">
        <v>1166.7249999999999</v>
      </c>
      <c r="F23" s="44">
        <v>1.6604598669014401</v>
      </c>
      <c r="G23" s="43">
        <v>-492.22949999999997</v>
      </c>
      <c r="H23" s="43">
        <v>-0.70053125634143598</v>
      </c>
      <c r="I23" s="46"/>
    </row>
    <row r="24" spans="1:9" x14ac:dyDescent="0.2">
      <c r="A24" s="42" t="s">
        <v>182</v>
      </c>
      <c r="B24" s="42" t="s">
        <v>181</v>
      </c>
      <c r="C24" s="42" t="s">
        <v>183</v>
      </c>
      <c r="D24" s="45">
        <v>42000</v>
      </c>
      <c r="E24" s="43">
        <v>977.27700000000004</v>
      </c>
      <c r="F24" s="44">
        <v>1.3908412328062201</v>
      </c>
      <c r="G24" s="43">
        <v>-703.30499999999995</v>
      </c>
      <c r="H24" s="43">
        <v>-1.0009297192492801</v>
      </c>
      <c r="I24" s="46"/>
    </row>
    <row r="25" spans="1:9" x14ac:dyDescent="0.2">
      <c r="A25" s="42" t="s">
        <v>148</v>
      </c>
      <c r="B25" s="42" t="s">
        <v>147</v>
      </c>
      <c r="C25" s="42" t="s">
        <v>149</v>
      </c>
      <c r="D25" s="45">
        <v>12275</v>
      </c>
      <c r="E25" s="43">
        <v>895.62696249999999</v>
      </c>
      <c r="F25" s="44">
        <v>1.27463851974209</v>
      </c>
      <c r="G25" s="43">
        <v>-505.40187500000002</v>
      </c>
      <c r="H25" s="43">
        <v>-0.71927791904196603</v>
      </c>
      <c r="I25" s="46"/>
    </row>
    <row r="26" spans="1:9" x14ac:dyDescent="0.2">
      <c r="A26" s="42" t="s">
        <v>269</v>
      </c>
      <c r="B26" s="42" t="s">
        <v>268</v>
      </c>
      <c r="C26" s="42" t="s">
        <v>146</v>
      </c>
      <c r="D26" s="45">
        <v>225450</v>
      </c>
      <c r="E26" s="43">
        <v>884.66579999999999</v>
      </c>
      <c r="F26" s="44">
        <v>1.2590388107911099</v>
      </c>
      <c r="G26" s="43">
        <v>-891.09112500000003</v>
      </c>
      <c r="H26" s="43">
        <v>-1.26818320582361</v>
      </c>
      <c r="I26" s="46"/>
    </row>
    <row r="27" spans="1:9" x14ac:dyDescent="0.2">
      <c r="A27" s="42" t="s">
        <v>142</v>
      </c>
      <c r="B27" s="42" t="s">
        <v>141</v>
      </c>
      <c r="C27" s="42" t="s">
        <v>143</v>
      </c>
      <c r="D27" s="45">
        <v>36000</v>
      </c>
      <c r="E27" s="43">
        <v>759.18600000000004</v>
      </c>
      <c r="F27" s="44">
        <v>1.0804584495176099</v>
      </c>
      <c r="G27" s="43"/>
      <c r="H27" s="43"/>
      <c r="I27" s="46"/>
    </row>
    <row r="28" spans="1:9" x14ac:dyDescent="0.2">
      <c r="A28" s="42" t="s">
        <v>177</v>
      </c>
      <c r="B28" s="42" t="s">
        <v>176</v>
      </c>
      <c r="C28" s="42" t="s">
        <v>178</v>
      </c>
      <c r="D28" s="45">
        <v>114300</v>
      </c>
      <c r="E28" s="43">
        <v>705.28814999999997</v>
      </c>
      <c r="F28" s="44">
        <v>1.00375209897462</v>
      </c>
      <c r="G28" s="43">
        <v>-505.45330000000001</v>
      </c>
      <c r="H28" s="43">
        <v>-0.71935110608146202</v>
      </c>
      <c r="I28" s="46"/>
    </row>
    <row r="29" spans="1:9" x14ac:dyDescent="0.2">
      <c r="A29" s="42" t="s">
        <v>271</v>
      </c>
      <c r="B29" s="42" t="s">
        <v>270</v>
      </c>
      <c r="C29" s="42" t="s">
        <v>160</v>
      </c>
      <c r="D29" s="45">
        <v>21175</v>
      </c>
      <c r="E29" s="43">
        <v>688.85451250000006</v>
      </c>
      <c r="F29" s="44">
        <v>0.98036407220228095</v>
      </c>
      <c r="G29" s="43">
        <v>-694.05297499999995</v>
      </c>
      <c r="H29" s="43">
        <v>-0.98776242087128396</v>
      </c>
      <c r="I29" s="46"/>
    </row>
    <row r="30" spans="1:9" x14ac:dyDescent="0.2">
      <c r="A30" s="42" t="s">
        <v>234</v>
      </c>
      <c r="B30" s="42" t="s">
        <v>233</v>
      </c>
      <c r="C30" s="42" t="s">
        <v>124</v>
      </c>
      <c r="D30" s="45">
        <v>197802</v>
      </c>
      <c r="E30" s="43">
        <v>676.08723599999996</v>
      </c>
      <c r="F30" s="44">
        <v>0.96219393764796501</v>
      </c>
      <c r="G30" s="43">
        <v>-513.57680000000005</v>
      </c>
      <c r="H30" s="43">
        <v>-0.73091231007449697</v>
      </c>
      <c r="I30" s="46"/>
    </row>
    <row r="31" spans="1:9" x14ac:dyDescent="0.2">
      <c r="A31" s="42" t="s">
        <v>128</v>
      </c>
      <c r="B31" s="42" t="s">
        <v>127</v>
      </c>
      <c r="C31" s="42" t="s">
        <v>121</v>
      </c>
      <c r="D31" s="45">
        <v>33600</v>
      </c>
      <c r="E31" s="43">
        <v>644.24639999999999</v>
      </c>
      <c r="F31" s="44">
        <v>0.91687869171889802</v>
      </c>
      <c r="G31" s="43"/>
      <c r="H31" s="43"/>
      <c r="I31" s="46"/>
    </row>
    <row r="32" spans="1:9" x14ac:dyDescent="0.2">
      <c r="A32" s="42" t="s">
        <v>273</v>
      </c>
      <c r="B32" s="42" t="s">
        <v>272</v>
      </c>
      <c r="C32" s="42" t="s">
        <v>113</v>
      </c>
      <c r="D32" s="45">
        <v>263250</v>
      </c>
      <c r="E32" s="43">
        <v>633.24787500000002</v>
      </c>
      <c r="F32" s="44">
        <v>0.90122580919935702</v>
      </c>
      <c r="G32" s="43">
        <v>-637.85474999999997</v>
      </c>
      <c r="H32" s="43">
        <v>-0.90778222227812999</v>
      </c>
      <c r="I32" s="46"/>
    </row>
    <row r="33" spans="1:9" x14ac:dyDescent="0.2">
      <c r="A33" s="42" t="s">
        <v>136</v>
      </c>
      <c r="B33" s="42" t="s">
        <v>135</v>
      </c>
      <c r="C33" s="42" t="s">
        <v>137</v>
      </c>
      <c r="D33" s="45">
        <v>215000</v>
      </c>
      <c r="E33" s="43">
        <v>597.8075</v>
      </c>
      <c r="F33" s="44">
        <v>0.85078777079661605</v>
      </c>
      <c r="G33" s="43"/>
      <c r="H33" s="43"/>
      <c r="I33" s="46"/>
    </row>
    <row r="34" spans="1:9" x14ac:dyDescent="0.2">
      <c r="A34" s="42" t="s">
        <v>162</v>
      </c>
      <c r="B34" s="42" t="s">
        <v>161</v>
      </c>
      <c r="C34" s="42" t="s">
        <v>163</v>
      </c>
      <c r="D34" s="45">
        <v>77500</v>
      </c>
      <c r="E34" s="43">
        <v>573.61625000000004</v>
      </c>
      <c r="F34" s="44">
        <v>0.81635926386038105</v>
      </c>
      <c r="G34" s="43">
        <v>-385.60444999999999</v>
      </c>
      <c r="H34" s="43">
        <v>-0.54878460110446103</v>
      </c>
      <c r="I34" s="46"/>
    </row>
    <row r="35" spans="1:9" x14ac:dyDescent="0.2">
      <c r="A35" s="42" t="s">
        <v>275</v>
      </c>
      <c r="B35" s="42" t="s">
        <v>274</v>
      </c>
      <c r="C35" s="42" t="s">
        <v>227</v>
      </c>
      <c r="D35" s="45">
        <v>123500</v>
      </c>
      <c r="E35" s="43">
        <v>553.89750000000004</v>
      </c>
      <c r="F35" s="44">
        <v>0.78829593016952604</v>
      </c>
      <c r="G35" s="43">
        <v>-557.04674999999997</v>
      </c>
      <c r="H35" s="43">
        <v>-0.79277788027416896</v>
      </c>
      <c r="I35" s="46"/>
    </row>
    <row r="36" spans="1:9" x14ac:dyDescent="0.2">
      <c r="A36" s="42" t="s">
        <v>277</v>
      </c>
      <c r="B36" s="42" t="s">
        <v>276</v>
      </c>
      <c r="C36" s="42" t="s">
        <v>227</v>
      </c>
      <c r="D36" s="45">
        <v>165000</v>
      </c>
      <c r="E36" s="43">
        <v>492.85500000000002</v>
      </c>
      <c r="F36" s="44">
        <v>0.70142145552868895</v>
      </c>
      <c r="G36" s="43">
        <v>-496.15499999999997</v>
      </c>
      <c r="H36" s="43">
        <v>-0.70611795004177003</v>
      </c>
      <c r="I36" s="46"/>
    </row>
    <row r="37" spans="1:9" x14ac:dyDescent="0.2">
      <c r="A37" s="42" t="s">
        <v>279</v>
      </c>
      <c r="B37" s="42" t="s">
        <v>278</v>
      </c>
      <c r="C37" s="42" t="s">
        <v>134</v>
      </c>
      <c r="D37" s="45">
        <v>76125</v>
      </c>
      <c r="E37" s="43">
        <v>486.05812500000002</v>
      </c>
      <c r="F37" s="44">
        <v>0.69174827790941595</v>
      </c>
      <c r="G37" s="43">
        <v>-488.53218750000002</v>
      </c>
      <c r="H37" s="43">
        <v>-0.69526931456283103</v>
      </c>
      <c r="I37" s="46"/>
    </row>
    <row r="38" spans="1:9" x14ac:dyDescent="0.2">
      <c r="A38" s="42" t="s">
        <v>281</v>
      </c>
      <c r="B38" s="42" t="s">
        <v>280</v>
      </c>
      <c r="C38" s="42" t="s">
        <v>152</v>
      </c>
      <c r="D38" s="45">
        <v>29250</v>
      </c>
      <c r="E38" s="43">
        <v>447.23250000000002</v>
      </c>
      <c r="F38" s="44">
        <v>0.63649241888534003</v>
      </c>
      <c r="G38" s="43">
        <v>-449.36775</v>
      </c>
      <c r="H38" s="43">
        <v>-0.63953126431232699</v>
      </c>
      <c r="I38" s="46"/>
    </row>
    <row r="39" spans="1:9" x14ac:dyDescent="0.2">
      <c r="A39" s="42" t="s">
        <v>159</v>
      </c>
      <c r="B39" s="42" t="s">
        <v>158</v>
      </c>
      <c r="C39" s="42" t="s">
        <v>160</v>
      </c>
      <c r="D39" s="45">
        <v>110000</v>
      </c>
      <c r="E39" s="43">
        <v>435.38</v>
      </c>
      <c r="F39" s="44">
        <v>0.61962417609252296</v>
      </c>
      <c r="G39" s="43"/>
      <c r="H39" s="43"/>
      <c r="I39" s="46"/>
    </row>
    <row r="40" spans="1:9" x14ac:dyDescent="0.2">
      <c r="A40" s="42" t="s">
        <v>171</v>
      </c>
      <c r="B40" s="42" t="s">
        <v>170</v>
      </c>
      <c r="C40" s="42" t="s">
        <v>163</v>
      </c>
      <c r="D40" s="45">
        <v>3850</v>
      </c>
      <c r="E40" s="43">
        <v>418.04840000000002</v>
      </c>
      <c r="F40" s="44">
        <v>0.59495818690982005</v>
      </c>
      <c r="G40" s="43">
        <v>-180.250125</v>
      </c>
      <c r="H40" s="43">
        <v>-0.25652840092264101</v>
      </c>
      <c r="I40" s="46"/>
    </row>
    <row r="41" spans="1:9" x14ac:dyDescent="0.2">
      <c r="A41" s="42" t="s">
        <v>283</v>
      </c>
      <c r="B41" s="42" t="s">
        <v>282</v>
      </c>
      <c r="C41" s="42" t="s">
        <v>146</v>
      </c>
      <c r="D41" s="45">
        <v>133200</v>
      </c>
      <c r="E41" s="43">
        <v>411.1884</v>
      </c>
      <c r="F41" s="44">
        <v>0.58519517104323304</v>
      </c>
      <c r="G41" s="43">
        <v>-413.31959999999998</v>
      </c>
      <c r="H41" s="43">
        <v>-0.58822825259058997</v>
      </c>
      <c r="I41" s="46"/>
    </row>
    <row r="42" spans="1:9" x14ac:dyDescent="0.2">
      <c r="A42" s="42" t="s">
        <v>285</v>
      </c>
      <c r="B42" s="42" t="s">
        <v>284</v>
      </c>
      <c r="C42" s="42" t="s">
        <v>157</v>
      </c>
      <c r="D42" s="45">
        <v>76500</v>
      </c>
      <c r="E42" s="43">
        <v>409.887</v>
      </c>
      <c r="F42" s="44">
        <v>0.58334304438889195</v>
      </c>
      <c r="G42" s="43">
        <v>-412.18200000000002</v>
      </c>
      <c r="H42" s="43">
        <v>-0.58660924284571703</v>
      </c>
      <c r="I42" s="46"/>
    </row>
    <row r="43" spans="1:9" x14ac:dyDescent="0.2">
      <c r="A43" s="42" t="s">
        <v>175</v>
      </c>
      <c r="B43" s="42" t="s">
        <v>174</v>
      </c>
      <c r="C43" s="42" t="s">
        <v>121</v>
      </c>
      <c r="D43" s="45">
        <v>22600</v>
      </c>
      <c r="E43" s="43">
        <v>385.60120000000001</v>
      </c>
      <c r="F43" s="44">
        <v>0.54877997576895599</v>
      </c>
      <c r="G43" s="43"/>
      <c r="H43" s="43"/>
      <c r="I43" s="46"/>
    </row>
    <row r="44" spans="1:9" x14ac:dyDescent="0.2">
      <c r="A44" s="42" t="s">
        <v>133</v>
      </c>
      <c r="B44" s="42" t="s">
        <v>132</v>
      </c>
      <c r="C44" s="42" t="s">
        <v>134</v>
      </c>
      <c r="D44" s="45">
        <v>22000</v>
      </c>
      <c r="E44" s="43">
        <v>357.59899999999999</v>
      </c>
      <c r="F44" s="44">
        <v>0.50892780041919705</v>
      </c>
      <c r="G44" s="43"/>
      <c r="H44" s="43"/>
      <c r="I44" s="46"/>
    </row>
    <row r="45" spans="1:9" x14ac:dyDescent="0.2">
      <c r="A45" s="42" t="s">
        <v>287</v>
      </c>
      <c r="B45" s="42" t="s">
        <v>286</v>
      </c>
      <c r="C45" s="42" t="s">
        <v>227</v>
      </c>
      <c r="D45" s="45">
        <v>23000</v>
      </c>
      <c r="E45" s="43">
        <v>272.76850000000002</v>
      </c>
      <c r="F45" s="44">
        <v>0.388198716239821</v>
      </c>
      <c r="G45" s="43"/>
      <c r="H45" s="43"/>
      <c r="I45" s="46"/>
    </row>
    <row r="46" spans="1:9" x14ac:dyDescent="0.2">
      <c r="A46" s="42" t="s">
        <v>289</v>
      </c>
      <c r="B46" s="42" t="s">
        <v>288</v>
      </c>
      <c r="C46" s="42" t="s">
        <v>227</v>
      </c>
      <c r="D46" s="45">
        <v>50000</v>
      </c>
      <c r="E46" s="43">
        <v>250.35</v>
      </c>
      <c r="F46" s="44">
        <v>0.35629315192421102</v>
      </c>
      <c r="G46" s="43">
        <v>-252.25</v>
      </c>
      <c r="H46" s="43">
        <v>-0.35899719421962201</v>
      </c>
      <c r="I46" s="46"/>
    </row>
    <row r="47" spans="1:9" x14ac:dyDescent="0.2">
      <c r="A47" s="42" t="s">
        <v>291</v>
      </c>
      <c r="B47" s="42" t="s">
        <v>290</v>
      </c>
      <c r="C47" s="42" t="s">
        <v>131</v>
      </c>
      <c r="D47" s="45">
        <v>165750</v>
      </c>
      <c r="E47" s="43">
        <v>226.09957499999999</v>
      </c>
      <c r="F47" s="44">
        <v>0.32178042830227499</v>
      </c>
      <c r="G47" s="43">
        <v>-227.72392500000001</v>
      </c>
      <c r="H47" s="43">
        <v>-0.324092170987828</v>
      </c>
      <c r="I47" s="46"/>
    </row>
    <row r="48" spans="1:9" x14ac:dyDescent="0.2">
      <c r="A48" s="42" t="s">
        <v>293</v>
      </c>
      <c r="B48" s="42" t="s">
        <v>292</v>
      </c>
      <c r="C48" s="42" t="s">
        <v>113</v>
      </c>
      <c r="D48" s="45">
        <v>222750</v>
      </c>
      <c r="E48" s="43">
        <v>223.01730000000001</v>
      </c>
      <c r="F48" s="44">
        <v>0.31739379568854598</v>
      </c>
      <c r="G48" s="43">
        <v>-224.62110000000001</v>
      </c>
      <c r="H48" s="43">
        <v>-0.31967629202190301</v>
      </c>
      <c r="I48" s="46"/>
    </row>
    <row r="49" spans="1:9" x14ac:dyDescent="0.2">
      <c r="A49" s="42" t="s">
        <v>295</v>
      </c>
      <c r="B49" s="42" t="s">
        <v>294</v>
      </c>
      <c r="C49" s="42" t="s">
        <v>113</v>
      </c>
      <c r="D49" s="45">
        <v>137200</v>
      </c>
      <c r="E49" s="43">
        <v>218.23032000000001</v>
      </c>
      <c r="F49" s="44">
        <v>0.31058106074787001</v>
      </c>
      <c r="G49" s="43">
        <v>-219.36908</v>
      </c>
      <c r="H49" s="43">
        <v>-0.31220172138172297</v>
      </c>
      <c r="I49" s="46"/>
    </row>
    <row r="50" spans="1:9" x14ac:dyDescent="0.2">
      <c r="A50" s="42" t="s">
        <v>297</v>
      </c>
      <c r="B50" s="42" t="s">
        <v>296</v>
      </c>
      <c r="C50" s="42" t="s">
        <v>152</v>
      </c>
      <c r="D50" s="45">
        <v>55000</v>
      </c>
      <c r="E50" s="43">
        <v>200.9425</v>
      </c>
      <c r="F50" s="44">
        <v>0.28597737839237403</v>
      </c>
      <c r="G50" s="43">
        <v>-202.3725</v>
      </c>
      <c r="H50" s="43">
        <v>-0.288012526014709</v>
      </c>
      <c r="I50" s="46"/>
    </row>
    <row r="51" spans="1:9" x14ac:dyDescent="0.2">
      <c r="A51" s="42" t="s">
        <v>156</v>
      </c>
      <c r="B51" s="42" t="s">
        <v>155</v>
      </c>
      <c r="C51" s="42" t="s">
        <v>157</v>
      </c>
      <c r="D51" s="45">
        <v>1700</v>
      </c>
      <c r="E51" s="43">
        <v>194.24795</v>
      </c>
      <c r="F51" s="44">
        <v>0.27644982768251097</v>
      </c>
      <c r="G51" s="43"/>
      <c r="H51" s="43"/>
      <c r="I51" s="46"/>
    </row>
    <row r="52" spans="1:9" x14ac:dyDescent="0.2">
      <c r="A52" s="42" t="s">
        <v>299</v>
      </c>
      <c r="B52" s="42" t="s">
        <v>298</v>
      </c>
      <c r="C52" s="42" t="s">
        <v>160</v>
      </c>
      <c r="D52" s="45">
        <v>8500</v>
      </c>
      <c r="E52" s="43">
        <v>142.3835</v>
      </c>
      <c r="F52" s="44">
        <v>0.20263737166766899</v>
      </c>
      <c r="G52" s="43">
        <v>-134.976</v>
      </c>
      <c r="H52" s="43">
        <v>-0.192095164665957</v>
      </c>
      <c r="I52" s="46"/>
    </row>
    <row r="53" spans="1:9" x14ac:dyDescent="0.2">
      <c r="A53" s="42" t="s">
        <v>301</v>
      </c>
      <c r="B53" s="42" t="s">
        <v>300</v>
      </c>
      <c r="C53" s="42" t="s">
        <v>163</v>
      </c>
      <c r="D53" s="45">
        <v>3300</v>
      </c>
      <c r="E53" s="43">
        <v>137.2998</v>
      </c>
      <c r="F53" s="44">
        <v>0.19540235071126</v>
      </c>
      <c r="G53" s="43">
        <v>-138.3426</v>
      </c>
      <c r="H53" s="43">
        <v>-0.19688644297739299</v>
      </c>
      <c r="I53" s="46"/>
    </row>
    <row r="54" spans="1:9" x14ac:dyDescent="0.2">
      <c r="A54" s="42" t="s">
        <v>165</v>
      </c>
      <c r="B54" s="42" t="s">
        <v>164</v>
      </c>
      <c r="C54" s="42" t="s">
        <v>166</v>
      </c>
      <c r="D54" s="45">
        <v>18000</v>
      </c>
      <c r="E54" s="43">
        <v>129.25800000000001</v>
      </c>
      <c r="F54" s="44">
        <v>0.18395742053692701</v>
      </c>
      <c r="G54" s="43"/>
      <c r="H54" s="43"/>
      <c r="I54" s="46"/>
    </row>
    <row r="55" spans="1:9" x14ac:dyDescent="0.2">
      <c r="A55" s="42" t="s">
        <v>202</v>
      </c>
      <c r="B55" s="42" t="s">
        <v>201</v>
      </c>
      <c r="C55" s="42" t="s">
        <v>203</v>
      </c>
      <c r="D55" s="45">
        <v>35000</v>
      </c>
      <c r="E55" s="43">
        <v>102.60250000000001</v>
      </c>
      <c r="F55" s="44">
        <v>0.14602184190255199</v>
      </c>
      <c r="G55" s="43"/>
      <c r="H55" s="43"/>
      <c r="I55" s="46"/>
    </row>
    <row r="56" spans="1:9" x14ac:dyDescent="0.2">
      <c r="A56" s="42" t="s">
        <v>303</v>
      </c>
      <c r="B56" s="42" t="s">
        <v>302</v>
      </c>
      <c r="C56" s="42" t="s">
        <v>304</v>
      </c>
      <c r="D56" s="45">
        <v>16800</v>
      </c>
      <c r="E56" s="43">
        <v>101.2116</v>
      </c>
      <c r="F56" s="44">
        <v>0.14404234062429599</v>
      </c>
      <c r="G56" s="43">
        <v>-101.91719999999999</v>
      </c>
      <c r="H56" s="43">
        <v>-0.145046536542002</v>
      </c>
      <c r="I56" s="46"/>
    </row>
    <row r="57" spans="1:9" x14ac:dyDescent="0.2">
      <c r="A57" s="42" t="s">
        <v>212</v>
      </c>
      <c r="B57" s="42" t="s">
        <v>211</v>
      </c>
      <c r="C57" s="42" t="s">
        <v>213</v>
      </c>
      <c r="D57" s="45">
        <v>15650</v>
      </c>
      <c r="E57" s="43">
        <v>100.08175</v>
      </c>
      <c r="F57" s="44">
        <v>0.142434360525628</v>
      </c>
      <c r="G57" s="43"/>
      <c r="H57" s="43"/>
      <c r="I57" s="46"/>
    </row>
    <row r="58" spans="1:9" x14ac:dyDescent="0.2">
      <c r="A58" s="42" t="s">
        <v>306</v>
      </c>
      <c r="B58" s="42" t="s">
        <v>305</v>
      </c>
      <c r="C58" s="42" t="s">
        <v>157</v>
      </c>
      <c r="D58" s="45">
        <v>4500</v>
      </c>
      <c r="E58" s="43">
        <v>92.362499999999997</v>
      </c>
      <c r="F58" s="44">
        <v>0.13144847711044499</v>
      </c>
      <c r="G58" s="43">
        <v>-93.046499999999995</v>
      </c>
      <c r="H58" s="43">
        <v>-0.132421932336793</v>
      </c>
      <c r="I58" s="46"/>
    </row>
    <row r="59" spans="1:9" x14ac:dyDescent="0.2">
      <c r="A59" s="42" t="s">
        <v>180</v>
      </c>
      <c r="B59" s="42" t="s">
        <v>179</v>
      </c>
      <c r="C59" s="42" t="s">
        <v>166</v>
      </c>
      <c r="D59" s="45">
        <v>27500</v>
      </c>
      <c r="E59" s="43">
        <v>90.612499999999997</v>
      </c>
      <c r="F59" s="44">
        <v>0.128957911838357</v>
      </c>
      <c r="G59" s="43"/>
      <c r="H59" s="43"/>
      <c r="I59" s="46"/>
    </row>
    <row r="60" spans="1:9" x14ac:dyDescent="0.2">
      <c r="A60" s="42" t="s">
        <v>223</v>
      </c>
      <c r="B60" s="42" t="s">
        <v>222</v>
      </c>
      <c r="C60" s="42" t="s">
        <v>224</v>
      </c>
      <c r="D60" s="45">
        <v>3022</v>
      </c>
      <c r="E60" s="43">
        <v>88.574820000000003</v>
      </c>
      <c r="F60" s="44">
        <v>0.12605792609913999</v>
      </c>
      <c r="G60" s="43"/>
      <c r="H60" s="43"/>
      <c r="I60" s="46"/>
    </row>
    <row r="61" spans="1:9" x14ac:dyDescent="0.2">
      <c r="A61" s="42" t="s">
        <v>308</v>
      </c>
      <c r="B61" s="42" t="s">
        <v>307</v>
      </c>
      <c r="C61" s="42" t="s">
        <v>309</v>
      </c>
      <c r="D61" s="45">
        <v>6400</v>
      </c>
      <c r="E61" s="43">
        <v>78.790400000000005</v>
      </c>
      <c r="F61" s="44">
        <v>0.112132933722266</v>
      </c>
      <c r="G61" s="43">
        <v>-79.193600000000004</v>
      </c>
      <c r="H61" s="43">
        <v>-0.112706759960956</v>
      </c>
      <c r="I61" s="46"/>
    </row>
    <row r="62" spans="1:9" x14ac:dyDescent="0.2">
      <c r="A62" s="42" t="s">
        <v>209</v>
      </c>
      <c r="B62" s="42" t="s">
        <v>208</v>
      </c>
      <c r="C62" s="42" t="s">
        <v>210</v>
      </c>
      <c r="D62" s="45">
        <v>32000</v>
      </c>
      <c r="E62" s="43">
        <v>76.56</v>
      </c>
      <c r="F62" s="44">
        <v>0.108958672703486</v>
      </c>
      <c r="G62" s="43"/>
      <c r="H62" s="43"/>
      <c r="I62" s="46"/>
    </row>
    <row r="63" spans="1:9" x14ac:dyDescent="0.2">
      <c r="A63" s="42" t="s">
        <v>229</v>
      </c>
      <c r="B63" s="42" t="s">
        <v>228</v>
      </c>
      <c r="C63" s="42" t="s">
        <v>230</v>
      </c>
      <c r="D63" s="45">
        <v>55000</v>
      </c>
      <c r="E63" s="43">
        <v>75.927499999999995</v>
      </c>
      <c r="F63" s="44">
        <v>0.108058511255145</v>
      </c>
      <c r="G63" s="43">
        <v>-76.471999999999994</v>
      </c>
      <c r="H63" s="43">
        <v>-0.108833432849803</v>
      </c>
      <c r="I63" s="46"/>
    </row>
    <row r="64" spans="1:9" x14ac:dyDescent="0.2">
      <c r="A64" s="42" t="s">
        <v>311</v>
      </c>
      <c r="B64" s="42" t="s">
        <v>310</v>
      </c>
      <c r="C64" s="42" t="s">
        <v>121</v>
      </c>
      <c r="D64" s="45">
        <v>15000</v>
      </c>
      <c r="E64" s="43">
        <v>45.277500000000003</v>
      </c>
      <c r="F64" s="44">
        <v>6.4438039489708304E-2</v>
      </c>
      <c r="G64" s="43">
        <v>-45.517499999999998</v>
      </c>
      <c r="H64" s="43">
        <v>-6.4779602727023294E-2</v>
      </c>
      <c r="I64" s="46"/>
    </row>
    <row r="65" spans="1:9" x14ac:dyDescent="0.2">
      <c r="A65" s="42" t="s">
        <v>313</v>
      </c>
      <c r="B65" s="42" t="s">
        <v>312</v>
      </c>
      <c r="C65" s="42" t="s">
        <v>230</v>
      </c>
      <c r="D65" s="45">
        <v>1350</v>
      </c>
      <c r="E65" s="43">
        <v>12.170249999999999</v>
      </c>
      <c r="F65" s="44">
        <v>1.7320458287220401E-2</v>
      </c>
      <c r="G65" s="43">
        <v>-12.243824999999999</v>
      </c>
      <c r="H65" s="43">
        <v>-1.7425168767159799E-2</v>
      </c>
      <c r="I65" s="46"/>
    </row>
    <row r="66" spans="1:9" x14ac:dyDescent="0.2">
      <c r="A66" s="41" t="s">
        <v>29</v>
      </c>
      <c r="B66" s="41"/>
      <c r="C66" s="41"/>
      <c r="D66" s="41"/>
      <c r="E66" s="47">
        <f>SUM(E7:E65)</f>
        <v>46449.550389000004</v>
      </c>
      <c r="F66" s="48">
        <f>SUM(F7:F65)</f>
        <v>66.106078344554732</v>
      </c>
      <c r="G66" s="47">
        <f>SUM(G7:G65)</f>
        <v>-34113.122379999993</v>
      </c>
      <c r="H66" s="47">
        <f>SUM(H7:H65)</f>
        <v>-48.549118812648508</v>
      </c>
      <c r="I66" s="41"/>
    </row>
    <row r="67" spans="1:9" x14ac:dyDescent="0.2">
      <c r="A67" s="42"/>
      <c r="B67" s="42"/>
      <c r="C67" s="42"/>
      <c r="D67" s="42"/>
      <c r="E67" s="43"/>
      <c r="F67" s="44"/>
      <c r="G67" s="43"/>
      <c r="H67" s="42"/>
      <c r="I67" s="42"/>
    </row>
    <row r="68" spans="1:9" x14ac:dyDescent="0.2">
      <c r="A68" s="41" t="s">
        <v>25</v>
      </c>
      <c r="B68" s="42"/>
      <c r="C68" s="42"/>
      <c r="D68" s="42"/>
      <c r="E68" s="43"/>
      <c r="F68" s="44"/>
      <c r="G68" s="43"/>
      <c r="H68" s="42"/>
      <c r="I68" s="42"/>
    </row>
    <row r="69" spans="1:9" x14ac:dyDescent="0.2">
      <c r="A69" s="41" t="s">
        <v>26</v>
      </c>
      <c r="B69" s="42"/>
      <c r="C69" s="42"/>
      <c r="D69" s="42"/>
      <c r="E69" s="43"/>
      <c r="F69" s="44"/>
      <c r="G69" s="43"/>
      <c r="H69" s="42"/>
      <c r="I69" s="42"/>
    </row>
    <row r="70" spans="1:9" x14ac:dyDescent="0.2">
      <c r="A70" s="42" t="s">
        <v>71</v>
      </c>
      <c r="B70" s="42" t="s">
        <v>70</v>
      </c>
      <c r="C70" s="42" t="s">
        <v>72</v>
      </c>
      <c r="D70" s="45">
        <v>3000</v>
      </c>
      <c r="E70" s="43">
        <v>3226.6856229999999</v>
      </c>
      <c r="F70" s="44">
        <v>4.5921549466235598</v>
      </c>
      <c r="G70" s="46"/>
      <c r="H70" s="46"/>
      <c r="I70" s="46">
        <v>7.73</v>
      </c>
    </row>
    <row r="71" spans="1:9" x14ac:dyDescent="0.2">
      <c r="A71" s="42" t="s">
        <v>315</v>
      </c>
      <c r="B71" s="42" t="s">
        <v>314</v>
      </c>
      <c r="C71" s="42" t="s">
        <v>27</v>
      </c>
      <c r="D71" s="45">
        <v>2500</v>
      </c>
      <c r="E71" s="43">
        <v>2628.8513014</v>
      </c>
      <c r="F71" s="44">
        <v>3.74132900385808</v>
      </c>
      <c r="G71" s="46"/>
      <c r="H71" s="46"/>
      <c r="I71" s="46">
        <v>7.75</v>
      </c>
    </row>
    <row r="72" spans="1:9" x14ac:dyDescent="0.2">
      <c r="A72" s="42" t="s">
        <v>317</v>
      </c>
      <c r="B72" s="42" t="s">
        <v>316</v>
      </c>
      <c r="C72" s="42" t="s">
        <v>60</v>
      </c>
      <c r="D72" s="45">
        <v>2500</v>
      </c>
      <c r="E72" s="43">
        <v>2553.1105478999998</v>
      </c>
      <c r="F72" s="44">
        <v>3.6335362665158399</v>
      </c>
      <c r="G72" s="46"/>
      <c r="H72" s="46"/>
      <c r="I72" s="46">
        <v>8.3149999999999995</v>
      </c>
    </row>
    <row r="73" spans="1:9" x14ac:dyDescent="0.2">
      <c r="A73" s="42" t="s">
        <v>62</v>
      </c>
      <c r="B73" s="42" t="s">
        <v>61</v>
      </c>
      <c r="C73" s="42" t="s">
        <v>63</v>
      </c>
      <c r="D73" s="45">
        <v>2500</v>
      </c>
      <c r="E73" s="43">
        <v>2552.3360616</v>
      </c>
      <c r="F73" s="44">
        <v>3.6324340329829901</v>
      </c>
      <c r="G73" s="46"/>
      <c r="H73" s="46"/>
      <c r="I73" s="46">
        <v>7.9550000000000001</v>
      </c>
    </row>
    <row r="74" spans="1:9" x14ac:dyDescent="0.2">
      <c r="A74" s="42" t="s">
        <v>65</v>
      </c>
      <c r="B74" s="42" t="s">
        <v>64</v>
      </c>
      <c r="C74" s="42" t="s">
        <v>60</v>
      </c>
      <c r="D74" s="45">
        <v>100</v>
      </c>
      <c r="E74" s="43">
        <v>1000.5174658</v>
      </c>
      <c r="F74" s="44">
        <v>1.4239166025368699</v>
      </c>
      <c r="G74" s="46"/>
      <c r="H74" s="46"/>
      <c r="I74" s="46">
        <v>7.6150000000000002</v>
      </c>
    </row>
    <row r="75" spans="1:9" x14ac:dyDescent="0.2">
      <c r="A75" s="42" t="s">
        <v>319</v>
      </c>
      <c r="B75" s="42" t="s">
        <v>318</v>
      </c>
      <c r="C75" s="42" t="s">
        <v>72</v>
      </c>
      <c r="D75" s="45">
        <v>500</v>
      </c>
      <c r="E75" s="43">
        <v>511.46508899999998</v>
      </c>
      <c r="F75" s="44">
        <v>0.72790696488519002</v>
      </c>
      <c r="G75" s="46"/>
      <c r="H75" s="46"/>
      <c r="I75" s="46">
        <v>7.54</v>
      </c>
    </row>
    <row r="76" spans="1:9" x14ac:dyDescent="0.2">
      <c r="A76" s="42" t="s">
        <v>85</v>
      </c>
      <c r="B76" s="42" t="s">
        <v>84</v>
      </c>
      <c r="C76" s="42" t="s">
        <v>27</v>
      </c>
      <c r="D76" s="45">
        <v>500</v>
      </c>
      <c r="E76" s="43">
        <v>274.91149999999999</v>
      </c>
      <c r="F76" s="44">
        <v>0.39124859131301298</v>
      </c>
      <c r="G76" s="46"/>
      <c r="H76" s="46"/>
      <c r="I76" s="46">
        <v>6.2685000000000004</v>
      </c>
    </row>
    <row r="77" spans="1:9" x14ac:dyDescent="0.2">
      <c r="A77" s="41" t="s">
        <v>29</v>
      </c>
      <c r="B77" s="41"/>
      <c r="C77" s="41"/>
      <c r="D77" s="41"/>
      <c r="E77" s="47">
        <f>SUM(E69:E76)</f>
        <v>12747.877588699997</v>
      </c>
      <c r="F77" s="48">
        <f>SUM(F69:F76)</f>
        <v>18.14252640871554</v>
      </c>
      <c r="G77" s="47"/>
      <c r="H77" s="41"/>
      <c r="I77" s="41"/>
    </row>
    <row r="78" spans="1:9" x14ac:dyDescent="0.2">
      <c r="A78" s="42"/>
      <c r="B78" s="42"/>
      <c r="C78" s="42"/>
      <c r="D78" s="42"/>
      <c r="E78" s="43"/>
      <c r="F78" s="44"/>
      <c r="G78" s="43"/>
      <c r="H78" s="42"/>
      <c r="I78" s="42"/>
    </row>
    <row r="79" spans="1:9" x14ac:dyDescent="0.2">
      <c r="A79" s="41" t="s">
        <v>30</v>
      </c>
      <c r="B79" s="42"/>
      <c r="C79" s="42"/>
      <c r="D79" s="42"/>
      <c r="E79" s="43"/>
      <c r="F79" s="44"/>
      <c r="G79" s="43"/>
      <c r="H79" s="42"/>
      <c r="I79" s="42"/>
    </row>
    <row r="80" spans="1:9" x14ac:dyDescent="0.2">
      <c r="A80" s="41" t="s">
        <v>35</v>
      </c>
      <c r="B80" s="42"/>
      <c r="C80" s="42"/>
      <c r="D80" s="42"/>
      <c r="E80" s="43"/>
      <c r="F80" s="44"/>
      <c r="G80" s="43"/>
      <c r="H80" s="42"/>
      <c r="I80" s="42"/>
    </row>
    <row r="81" spans="1:9" x14ac:dyDescent="0.2">
      <c r="A81" s="42" t="s">
        <v>105</v>
      </c>
      <c r="B81" s="42" t="s">
        <v>104</v>
      </c>
      <c r="C81" s="42" t="s">
        <v>37</v>
      </c>
      <c r="D81" s="45">
        <v>1000000</v>
      </c>
      <c r="E81" s="43">
        <v>996.15700000000004</v>
      </c>
      <c r="F81" s="44">
        <v>1.41771087414167</v>
      </c>
      <c r="G81" s="46"/>
      <c r="H81" s="46"/>
      <c r="I81" s="46">
        <v>6.4005000000000001</v>
      </c>
    </row>
    <row r="82" spans="1:9" x14ac:dyDescent="0.2">
      <c r="A82" s="41" t="s">
        <v>29</v>
      </c>
      <c r="B82" s="41"/>
      <c r="C82" s="41"/>
      <c r="D82" s="41"/>
      <c r="E82" s="47">
        <f>SUM(E80:E81)</f>
        <v>996.15700000000004</v>
      </c>
      <c r="F82" s="48">
        <f>SUM(F80:F81)</f>
        <v>1.41771087414167</v>
      </c>
      <c r="G82" s="47"/>
      <c r="H82" s="41"/>
      <c r="I82" s="41"/>
    </row>
    <row r="83" spans="1:9" x14ac:dyDescent="0.2">
      <c r="A83" s="42"/>
      <c r="B83" s="42"/>
      <c r="C83" s="42"/>
      <c r="D83" s="42"/>
      <c r="E83" s="43"/>
      <c r="F83" s="44"/>
      <c r="G83" s="43"/>
      <c r="H83" s="42"/>
      <c r="I83" s="42"/>
    </row>
    <row r="84" spans="1:9" x14ac:dyDescent="0.2">
      <c r="A84" s="41" t="s">
        <v>36</v>
      </c>
      <c r="B84" s="42"/>
      <c r="C84" s="42"/>
      <c r="D84" s="42"/>
      <c r="E84" s="43"/>
      <c r="F84" s="44"/>
      <c r="G84" s="43"/>
      <c r="H84" s="42"/>
      <c r="I84" s="42"/>
    </row>
    <row r="85" spans="1:9" x14ac:dyDescent="0.2">
      <c r="A85" s="42" t="s">
        <v>321</v>
      </c>
      <c r="B85" s="42" t="s">
        <v>320</v>
      </c>
      <c r="C85" s="42" t="s">
        <v>37</v>
      </c>
      <c r="D85" s="45">
        <v>2500000</v>
      </c>
      <c r="E85" s="43">
        <v>2587.9752778000002</v>
      </c>
      <c r="F85" s="44">
        <v>3.68315505823566</v>
      </c>
      <c r="G85" s="46"/>
      <c r="H85" s="46"/>
      <c r="I85" s="46">
        <v>6.8368000920125001</v>
      </c>
    </row>
    <row r="86" spans="1:9" x14ac:dyDescent="0.2">
      <c r="A86" s="42" t="s">
        <v>323</v>
      </c>
      <c r="B86" s="42" t="s">
        <v>322</v>
      </c>
      <c r="C86" s="42" t="s">
        <v>37</v>
      </c>
      <c r="D86" s="45">
        <v>1000000</v>
      </c>
      <c r="E86" s="43">
        <v>1025.6610000000001</v>
      </c>
      <c r="F86" s="44">
        <v>1.45970038144893</v>
      </c>
      <c r="G86" s="46"/>
      <c r="H86" s="46"/>
      <c r="I86" s="46">
        <v>6.83030600781251</v>
      </c>
    </row>
    <row r="87" spans="1:9" x14ac:dyDescent="0.2">
      <c r="A87" s="41" t="s">
        <v>29</v>
      </c>
      <c r="B87" s="41"/>
      <c r="C87" s="41"/>
      <c r="D87" s="41"/>
      <c r="E87" s="47">
        <f>SUM(E85:E86)</f>
        <v>3613.6362778000002</v>
      </c>
      <c r="F87" s="48">
        <f>SUM(F85:F86)</f>
        <v>5.14285543968459</v>
      </c>
      <c r="G87" s="47"/>
      <c r="H87" s="41"/>
      <c r="I87" s="41"/>
    </row>
    <row r="88" spans="1:9" x14ac:dyDescent="0.2">
      <c r="A88" s="42"/>
      <c r="B88" s="42"/>
      <c r="C88" s="42"/>
      <c r="D88" s="42"/>
      <c r="E88" s="43"/>
      <c r="F88" s="44"/>
      <c r="G88" s="43"/>
      <c r="H88" s="42"/>
      <c r="I88" s="42"/>
    </row>
    <row r="89" spans="1:9" x14ac:dyDescent="0.2">
      <c r="A89" s="41" t="s">
        <v>38</v>
      </c>
      <c r="B89" s="41"/>
      <c r="C89" s="41"/>
      <c r="D89" s="41"/>
      <c r="E89" s="47">
        <f>E66+E77+E82+E87</f>
        <v>63807.221255500001</v>
      </c>
      <c r="F89" s="48">
        <f>F66+F77+F82+F87</f>
        <v>90.809171067096543</v>
      </c>
      <c r="G89" s="47"/>
      <c r="H89" s="41"/>
      <c r="I89" s="41"/>
    </row>
    <row r="90" spans="1:9" x14ac:dyDescent="0.2">
      <c r="A90" s="41"/>
      <c r="B90" s="41"/>
      <c r="C90" s="41"/>
      <c r="D90" s="41"/>
      <c r="E90" s="47"/>
      <c r="F90" s="48"/>
      <c r="G90" s="47"/>
      <c r="H90" s="41"/>
      <c r="I90" s="41"/>
    </row>
    <row r="91" spans="1:9" x14ac:dyDescent="0.2">
      <c r="A91" s="41" t="s">
        <v>324</v>
      </c>
      <c r="B91" s="41"/>
      <c r="C91" s="41"/>
      <c r="D91" s="41"/>
      <c r="E91" s="56">
        <v>4756.8395434000004</v>
      </c>
      <c r="F91" s="56">
        <f>E91/E95*100</f>
        <v>6.7698396409654986</v>
      </c>
      <c r="G91" s="47"/>
      <c r="H91" s="41"/>
      <c r="I91" s="41"/>
    </row>
    <row r="92" spans="1:9" x14ac:dyDescent="0.2">
      <c r="A92" s="41"/>
      <c r="B92" s="41"/>
      <c r="C92" s="41"/>
      <c r="D92" s="41"/>
      <c r="E92" s="47"/>
      <c r="F92" s="48"/>
      <c r="G92" s="47"/>
      <c r="H92" s="41"/>
      <c r="I92" s="41"/>
    </row>
    <row r="93" spans="1:9" x14ac:dyDescent="0.2">
      <c r="A93" s="41" t="s">
        <v>40</v>
      </c>
      <c r="B93" s="41"/>
      <c r="C93" s="41"/>
      <c r="D93" s="41"/>
      <c r="E93" s="47">
        <f>E95-(E66+E77+E82+E87+E91)</f>
        <v>1701.1123171000072</v>
      </c>
      <c r="F93" s="48">
        <f>F95-(F66+F77+F82+F87+F91)</f>
        <v>2.420989291937957</v>
      </c>
      <c r="G93" s="47"/>
      <c r="H93" s="41"/>
      <c r="I93" s="41"/>
    </row>
    <row r="94" spans="1:9" x14ac:dyDescent="0.2">
      <c r="A94" s="42"/>
      <c r="B94" s="42"/>
      <c r="C94" s="42"/>
      <c r="D94" s="42"/>
      <c r="E94" s="43"/>
      <c r="F94" s="44"/>
      <c r="G94" s="43"/>
      <c r="H94" s="42"/>
      <c r="I94" s="42"/>
    </row>
    <row r="95" spans="1:9" x14ac:dyDescent="0.2">
      <c r="A95" s="49" t="s">
        <v>39</v>
      </c>
      <c r="B95" s="49"/>
      <c r="C95" s="49"/>
      <c r="D95" s="49"/>
      <c r="E95" s="50">
        <v>70265.173116000005</v>
      </c>
      <c r="F95" s="51">
        <v>100</v>
      </c>
      <c r="G95" s="50"/>
      <c r="H95" s="49"/>
      <c r="I95" s="49"/>
    </row>
    <row r="97" spans="1:4" x14ac:dyDescent="0.2">
      <c r="A97" s="14" t="s">
        <v>41</v>
      </c>
    </row>
    <row r="99" spans="1:4" x14ac:dyDescent="0.2">
      <c r="A99" s="14" t="s">
        <v>42</v>
      </c>
    </row>
    <row r="100" spans="1:4" x14ac:dyDescent="0.2">
      <c r="A100" s="14" t="s">
        <v>43</v>
      </c>
    </row>
    <row r="101" spans="1:4" x14ac:dyDescent="0.2">
      <c r="A101" s="14" t="s">
        <v>44</v>
      </c>
      <c r="B101" s="14"/>
      <c r="C101" s="30" t="s">
        <v>46</v>
      </c>
      <c r="D101" s="14" t="s">
        <v>45</v>
      </c>
    </row>
    <row r="102" spans="1:4" x14ac:dyDescent="0.2">
      <c r="A102" s="7" t="s">
        <v>47</v>
      </c>
      <c r="C102" s="31">
        <v>15.3248</v>
      </c>
      <c r="D102" s="31">
        <v>15.850300000000001</v>
      </c>
    </row>
    <row r="103" spans="1:4" x14ac:dyDescent="0.2">
      <c r="A103" s="7" t="s">
        <v>48</v>
      </c>
      <c r="C103" s="31">
        <v>13.258800000000001</v>
      </c>
      <c r="D103" s="31">
        <v>13.7135</v>
      </c>
    </row>
    <row r="104" spans="1:4" x14ac:dyDescent="0.2">
      <c r="A104" s="7" t="s">
        <v>92</v>
      </c>
      <c r="C104" s="31">
        <v>13.0571</v>
      </c>
      <c r="D104" s="31">
        <v>13.3597</v>
      </c>
    </row>
    <row r="105" spans="1:4" x14ac:dyDescent="0.2">
      <c r="A105" s="7" t="s">
        <v>93</v>
      </c>
      <c r="C105" s="31">
        <v>12.204499999999999</v>
      </c>
      <c r="D105" s="31">
        <v>12.4377</v>
      </c>
    </row>
    <row r="106" spans="1:4" x14ac:dyDescent="0.2">
      <c r="A106" s="7" t="s">
        <v>49</v>
      </c>
      <c r="C106" s="31">
        <v>16.607099999999999</v>
      </c>
      <c r="D106" s="31">
        <v>17.250599999999999</v>
      </c>
    </row>
    <row r="107" spans="1:4" x14ac:dyDescent="0.2">
      <c r="A107" s="7" t="s">
        <v>50</v>
      </c>
      <c r="C107" s="31">
        <v>14.433999999999999</v>
      </c>
      <c r="D107" s="31">
        <v>14.993</v>
      </c>
    </row>
    <row r="108" spans="1:4" x14ac:dyDescent="0.2">
      <c r="A108" s="7" t="s">
        <v>94</v>
      </c>
      <c r="C108" s="31">
        <v>13.6708</v>
      </c>
      <c r="D108" s="31">
        <v>13.954599999999999</v>
      </c>
    </row>
    <row r="109" spans="1:4" x14ac:dyDescent="0.2">
      <c r="A109" s="7" t="s">
        <v>95</v>
      </c>
      <c r="C109" s="31">
        <v>13.3825</v>
      </c>
      <c r="D109" s="31">
        <v>13.775399999999999</v>
      </c>
    </row>
    <row r="111" spans="1:4" x14ac:dyDescent="0.2">
      <c r="A111" s="14" t="s">
        <v>52</v>
      </c>
    </row>
    <row r="112" spans="1:4" x14ac:dyDescent="0.2">
      <c r="A112" s="84" t="s">
        <v>57</v>
      </c>
      <c r="B112" s="85"/>
      <c r="C112" s="33" t="s">
        <v>58</v>
      </c>
    </row>
    <row r="113" spans="1:5" x14ac:dyDescent="0.2">
      <c r="A113" s="79" t="s">
        <v>92</v>
      </c>
      <c r="B113" s="80"/>
      <c r="C113" s="34">
        <v>0.14499999999999999</v>
      </c>
    </row>
    <row r="114" spans="1:5" x14ac:dyDescent="0.2">
      <c r="A114" s="79" t="s">
        <v>93</v>
      </c>
      <c r="B114" s="80"/>
      <c r="C114" s="34">
        <v>0.185</v>
      </c>
    </row>
    <row r="115" spans="1:5" x14ac:dyDescent="0.2">
      <c r="A115" s="79" t="s">
        <v>94</v>
      </c>
      <c r="B115" s="80"/>
      <c r="C115" s="34">
        <v>0.245</v>
      </c>
    </row>
    <row r="116" spans="1:5" x14ac:dyDescent="0.2">
      <c r="A116" s="79" t="s">
        <v>95</v>
      </c>
      <c r="B116" s="80"/>
      <c r="C116" s="34">
        <v>0.125</v>
      </c>
    </row>
    <row r="117" spans="1:5" x14ac:dyDescent="0.2">
      <c r="A117" s="7" t="s">
        <v>59</v>
      </c>
    </row>
    <row r="118" spans="1:5" x14ac:dyDescent="0.2">
      <c r="A118" s="7" t="s">
        <v>51</v>
      </c>
    </row>
    <row r="120" spans="1:5" x14ac:dyDescent="0.2">
      <c r="A120" s="14" t="s">
        <v>325</v>
      </c>
      <c r="D120" s="32" t="s">
        <v>326</v>
      </c>
    </row>
    <row r="122" spans="1:5" x14ac:dyDescent="0.2">
      <c r="A122" s="14" t="s">
        <v>327</v>
      </c>
      <c r="D122" s="32">
        <f>ABS(+H66)</f>
        <v>48.549118812648508</v>
      </c>
    </row>
    <row r="124" spans="1:5" x14ac:dyDescent="0.2">
      <c r="A124" s="14" t="s">
        <v>328</v>
      </c>
      <c r="D124" s="52">
        <v>3.5139999999999998</v>
      </c>
    </row>
    <row r="126" spans="1:5" x14ac:dyDescent="0.2">
      <c r="A126" s="14" t="s">
        <v>329</v>
      </c>
      <c r="D126" s="32">
        <v>3.6207945434697999</v>
      </c>
      <c r="E126" s="10" t="s">
        <v>54</v>
      </c>
    </row>
    <row r="128" spans="1:5" x14ac:dyDescent="0.2">
      <c r="A128" s="14" t="s">
        <v>330</v>
      </c>
      <c r="D128" s="30" t="s">
        <v>53</v>
      </c>
    </row>
    <row r="130" spans="1:9" x14ac:dyDescent="0.2">
      <c r="A130" s="14" t="s">
        <v>929</v>
      </c>
      <c r="F130" s="10"/>
      <c r="H130" s="10"/>
      <c r="I130" s="10"/>
    </row>
    <row r="131" spans="1:9" x14ac:dyDescent="0.2">
      <c r="A131" s="64"/>
      <c r="F131" s="10"/>
      <c r="H131" s="10"/>
      <c r="I131" s="10"/>
    </row>
    <row r="132" spans="1:9" x14ac:dyDescent="0.2">
      <c r="A132" s="63" t="s">
        <v>932</v>
      </c>
      <c r="F132" s="10"/>
      <c r="H132" s="10"/>
      <c r="I132" s="10"/>
    </row>
    <row r="133" spans="1:9" x14ac:dyDescent="0.2">
      <c r="A133" s="65"/>
      <c r="F133" s="10"/>
      <c r="H133" s="10"/>
      <c r="I133" s="10"/>
    </row>
    <row r="134" spans="1:9" x14ac:dyDescent="0.2">
      <c r="A134" s="66"/>
      <c r="F134" s="10"/>
      <c r="H134" s="10"/>
      <c r="I134" s="10"/>
    </row>
    <row r="135" spans="1:9" x14ac:dyDescent="0.2">
      <c r="A135" s="66"/>
      <c r="F135" s="10"/>
      <c r="H135" s="10"/>
      <c r="I135" s="10"/>
    </row>
    <row r="136" spans="1:9" x14ac:dyDescent="0.2">
      <c r="A136" s="66"/>
      <c r="F136" s="10"/>
      <c r="H136" s="10"/>
      <c r="I136" s="10"/>
    </row>
    <row r="137" spans="1:9" x14ac:dyDescent="0.2">
      <c r="A137" s="66"/>
      <c r="F137" s="10"/>
      <c r="H137" s="10"/>
      <c r="I137" s="10"/>
    </row>
    <row r="138" spans="1:9" x14ac:dyDescent="0.2">
      <c r="A138" s="66"/>
      <c r="F138" s="10"/>
      <c r="H138" s="10"/>
      <c r="I138" s="10"/>
    </row>
    <row r="139" spans="1:9" x14ac:dyDescent="0.2">
      <c r="A139" s="66"/>
      <c r="F139" s="10"/>
      <c r="H139" s="10"/>
      <c r="I139" s="10"/>
    </row>
    <row r="140" spans="1:9" x14ac:dyDescent="0.2">
      <c r="A140" s="66"/>
      <c r="F140" s="10"/>
      <c r="H140" s="10"/>
      <c r="I140" s="10"/>
    </row>
    <row r="141" spans="1:9" x14ac:dyDescent="0.2">
      <c r="A141" s="66"/>
      <c r="F141" s="10"/>
      <c r="H141" s="10"/>
      <c r="I141" s="10"/>
    </row>
    <row r="142" spans="1:9" x14ac:dyDescent="0.2">
      <c r="A142" s="66"/>
      <c r="F142" s="10"/>
      <c r="H142" s="10"/>
      <c r="I142" s="10"/>
    </row>
    <row r="143" spans="1:9" x14ac:dyDescent="0.2">
      <c r="A143" s="66"/>
      <c r="F143" s="10"/>
      <c r="H143" s="10"/>
      <c r="I143" s="10"/>
    </row>
    <row r="144" spans="1:9" x14ac:dyDescent="0.2">
      <c r="A144" s="66"/>
      <c r="F144" s="10"/>
      <c r="H144" s="10"/>
      <c r="I144" s="10"/>
    </row>
    <row r="145" spans="1:9" x14ac:dyDescent="0.2">
      <c r="A145" s="66"/>
      <c r="F145" s="10"/>
      <c r="H145" s="10"/>
      <c r="I145" s="10"/>
    </row>
    <row r="146" spans="1:9" x14ac:dyDescent="0.2">
      <c r="A146" s="66"/>
      <c r="F146" s="10"/>
      <c r="H146" s="10"/>
      <c r="I146" s="10"/>
    </row>
    <row r="147" spans="1:9" x14ac:dyDescent="0.2">
      <c r="A147" s="66"/>
      <c r="F147" s="10"/>
      <c r="H147" s="10"/>
      <c r="I147" s="10"/>
    </row>
    <row r="148" spans="1:9" x14ac:dyDescent="0.2">
      <c r="A148" s="66"/>
      <c r="F148" s="10"/>
      <c r="H148" s="10"/>
      <c r="I148" s="10"/>
    </row>
    <row r="149" spans="1:9" x14ac:dyDescent="0.2">
      <c r="A149" s="63" t="s">
        <v>930</v>
      </c>
      <c r="F149" s="10"/>
      <c r="H149" s="10"/>
      <c r="I149" s="10"/>
    </row>
    <row r="150" spans="1:9" x14ac:dyDescent="0.2">
      <c r="A150" s="66"/>
      <c r="F150" s="10"/>
      <c r="H150" s="10"/>
      <c r="I150" s="10"/>
    </row>
    <row r="151" spans="1:9" x14ac:dyDescent="0.2">
      <c r="A151" s="63" t="s">
        <v>933</v>
      </c>
      <c r="F151" s="10"/>
      <c r="H151" s="10"/>
      <c r="I151" s="10"/>
    </row>
    <row r="152" spans="1:9" x14ac:dyDescent="0.2">
      <c r="A152" s="66"/>
      <c r="F152" s="10"/>
      <c r="H152" s="10"/>
      <c r="I152" s="10"/>
    </row>
    <row r="153" spans="1:9" x14ac:dyDescent="0.2">
      <c r="A153" s="66"/>
      <c r="F153" s="10"/>
      <c r="H153" s="10"/>
      <c r="I153" s="10"/>
    </row>
    <row r="154" spans="1:9" x14ac:dyDescent="0.2">
      <c r="A154" s="66"/>
      <c r="F154" s="10"/>
      <c r="H154" s="10"/>
      <c r="I154" s="10"/>
    </row>
    <row r="155" spans="1:9" x14ac:dyDescent="0.2">
      <c r="A155" s="66"/>
      <c r="F155" s="10"/>
      <c r="H155" s="10"/>
      <c r="I155" s="10"/>
    </row>
    <row r="156" spans="1:9" x14ac:dyDescent="0.2">
      <c r="A156" s="66"/>
      <c r="F156" s="10"/>
      <c r="H156" s="10"/>
      <c r="I156" s="10"/>
    </row>
    <row r="157" spans="1:9" x14ac:dyDescent="0.2">
      <c r="A157" s="66"/>
      <c r="F157" s="10"/>
      <c r="H157" s="10"/>
      <c r="I157" s="10"/>
    </row>
    <row r="158" spans="1:9" x14ac:dyDescent="0.2">
      <c r="A158" s="66"/>
      <c r="F158" s="10"/>
      <c r="H158" s="10"/>
      <c r="I158" s="10"/>
    </row>
    <row r="159" spans="1:9" x14ac:dyDescent="0.2">
      <c r="A159" s="66"/>
      <c r="F159" s="10"/>
      <c r="H159" s="10"/>
      <c r="I159" s="10"/>
    </row>
    <row r="160" spans="1:9" x14ac:dyDescent="0.2">
      <c r="A160" s="66"/>
      <c r="F160" s="10"/>
      <c r="H160" s="10"/>
      <c r="I160" s="10"/>
    </row>
    <row r="161" spans="1:9" x14ac:dyDescent="0.2">
      <c r="A161" s="66"/>
      <c r="F161" s="10"/>
      <c r="H161" s="10"/>
      <c r="I161" s="10"/>
    </row>
    <row r="162" spans="1:9" x14ac:dyDescent="0.2">
      <c r="A162" s="66"/>
      <c r="F162" s="10"/>
      <c r="H162" s="10"/>
      <c r="I162" s="10"/>
    </row>
    <row r="163" spans="1:9" x14ac:dyDescent="0.2">
      <c r="A163" s="66"/>
      <c r="F163" s="10"/>
      <c r="H163" s="10"/>
      <c r="I163" s="10"/>
    </row>
    <row r="164" spans="1:9" x14ac:dyDescent="0.2">
      <c r="A164" s="66"/>
      <c r="F164" s="10"/>
      <c r="H164" s="10"/>
      <c r="I164" s="10"/>
    </row>
    <row r="165" spans="1:9" x14ac:dyDescent="0.2">
      <c r="F165" s="10"/>
      <c r="H165" s="10"/>
      <c r="I165" s="10"/>
    </row>
    <row r="166" spans="1:9" x14ac:dyDescent="0.2">
      <c r="F166" s="10"/>
      <c r="H166" s="10"/>
      <c r="I166" s="10"/>
    </row>
    <row r="167" spans="1:9" x14ac:dyDescent="0.2">
      <c r="A167" s="7" t="s">
        <v>931</v>
      </c>
    </row>
  </sheetData>
  <mergeCells count="6">
    <mergeCell ref="A116:B116"/>
    <mergeCell ref="A1:G1"/>
    <mergeCell ref="A112:B112"/>
    <mergeCell ref="A113:B113"/>
    <mergeCell ref="A114:B114"/>
    <mergeCell ref="A115:B115"/>
  </mergeCells>
  <conditionalFormatting sqref="F2:F3 F5:F129">
    <cfRule type="cellIs" dxfId="84" priority="2" stopIfTrue="1" operator="between">
      <formula>0.009</formula>
      <formula>-0.009</formula>
    </cfRule>
  </conditionalFormatting>
  <conditionalFormatting sqref="F269:F65536">
    <cfRule type="cellIs" dxfId="83"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64"/>
  <sheetViews>
    <sheetView workbookViewId="0">
      <selection sqref="A1:G1"/>
    </sheetView>
  </sheetViews>
  <sheetFormatPr defaultColWidth="9.109375" defaultRowHeight="10.199999999999999" x14ac:dyDescent="0.2"/>
  <cols>
    <col min="1" max="1" width="38.6640625" style="7" bestFit="1" customWidth="1"/>
    <col min="2" max="2" width="54.33203125" style="7" bestFit="1" customWidth="1"/>
    <col min="3" max="3" width="25.5546875" style="7" bestFit="1" customWidth="1"/>
    <col min="4" max="4" width="15.33203125" style="7" bestFit="1" customWidth="1"/>
    <col min="5" max="5" width="30.5546875" style="10" customWidth="1"/>
    <col min="6" max="6" width="13.5546875" style="11" bestFit="1" customWidth="1"/>
    <col min="7" max="7" width="4.5546875" style="10" bestFit="1" customWidth="1"/>
    <col min="8" max="16384" width="9.109375" style="7"/>
  </cols>
  <sheetData>
    <row r="1" spans="1:7" s="1" customFormat="1" ht="13.8" x14ac:dyDescent="0.2">
      <c r="A1" s="81" t="s">
        <v>9</v>
      </c>
      <c r="B1" s="82"/>
      <c r="C1" s="82"/>
      <c r="D1" s="82"/>
      <c r="E1" s="82"/>
      <c r="F1" s="82"/>
      <c r="G1" s="82"/>
    </row>
    <row r="2" spans="1:7" s="1" customFormat="1" ht="11.4" x14ac:dyDescent="0.2">
      <c r="E2" s="5"/>
      <c r="F2" s="9"/>
      <c r="G2" s="10"/>
    </row>
    <row r="3" spans="1:7" s="1" customFormat="1" ht="12" x14ac:dyDescent="0.2">
      <c r="A3" s="8" t="s">
        <v>7</v>
      </c>
      <c r="B3" s="2"/>
      <c r="C3" s="3"/>
      <c r="D3" s="3"/>
      <c r="E3" s="4"/>
      <c r="F3" s="9"/>
      <c r="G3" s="10"/>
    </row>
    <row r="4" spans="1:7" s="1" customFormat="1" ht="25.5" customHeight="1" x14ac:dyDescent="0.2">
      <c r="A4" s="6" t="s">
        <v>2</v>
      </c>
      <c r="B4" s="6" t="s">
        <v>0</v>
      </c>
      <c r="C4" s="13" t="s">
        <v>4</v>
      </c>
      <c r="D4" s="13" t="s">
        <v>1</v>
      </c>
      <c r="E4" s="53" t="s">
        <v>6</v>
      </c>
      <c r="F4" s="12" t="s">
        <v>3</v>
      </c>
      <c r="G4" s="12" t="s">
        <v>5</v>
      </c>
    </row>
    <row r="5" spans="1:7" x14ac:dyDescent="0.2">
      <c r="A5" s="16" t="s">
        <v>110</v>
      </c>
      <c r="B5" s="17"/>
      <c r="C5" s="17"/>
      <c r="D5" s="17"/>
      <c r="E5" s="18"/>
      <c r="F5" s="19"/>
      <c r="G5" s="18"/>
    </row>
    <row r="6" spans="1:7" x14ac:dyDescent="0.2">
      <c r="A6" s="20" t="s">
        <v>26</v>
      </c>
      <c r="B6" s="21"/>
      <c r="C6" s="21"/>
      <c r="D6" s="21"/>
      <c r="E6" s="22"/>
      <c r="F6" s="23"/>
      <c r="G6" s="22"/>
    </row>
    <row r="7" spans="1:7" x14ac:dyDescent="0.2">
      <c r="A7" s="21" t="s">
        <v>112</v>
      </c>
      <c r="B7" s="21" t="s">
        <v>111</v>
      </c>
      <c r="C7" s="21" t="s">
        <v>113</v>
      </c>
      <c r="D7" s="24">
        <v>776500</v>
      </c>
      <c r="E7" s="22">
        <v>13766.180249999999</v>
      </c>
      <c r="F7" s="23">
        <v>6.62581622415534</v>
      </c>
      <c r="G7" s="22"/>
    </row>
    <row r="8" spans="1:7" x14ac:dyDescent="0.2">
      <c r="A8" s="21" t="s">
        <v>115</v>
      </c>
      <c r="B8" s="21" t="s">
        <v>114</v>
      </c>
      <c r="C8" s="21" t="s">
        <v>113</v>
      </c>
      <c r="D8" s="24">
        <v>834000</v>
      </c>
      <c r="E8" s="22">
        <v>10688.960999999999</v>
      </c>
      <c r="F8" s="23">
        <v>5.1447162485878097</v>
      </c>
      <c r="G8" s="22"/>
    </row>
    <row r="9" spans="1:7" x14ac:dyDescent="0.2">
      <c r="A9" s="21" t="s">
        <v>120</v>
      </c>
      <c r="B9" s="21" t="s">
        <v>119</v>
      </c>
      <c r="C9" s="21" t="s">
        <v>121</v>
      </c>
      <c r="D9" s="24">
        <v>384300</v>
      </c>
      <c r="E9" s="22">
        <v>7224.84</v>
      </c>
      <c r="F9" s="23">
        <v>3.4773961418183799</v>
      </c>
      <c r="G9" s="22"/>
    </row>
    <row r="10" spans="1:7" x14ac:dyDescent="0.2">
      <c r="A10" s="21" t="s">
        <v>117</v>
      </c>
      <c r="B10" s="21" t="s">
        <v>116</v>
      </c>
      <c r="C10" s="21" t="s">
        <v>118</v>
      </c>
      <c r="D10" s="24">
        <v>198000</v>
      </c>
      <c r="E10" s="22">
        <v>7143.1469999999999</v>
      </c>
      <c r="F10" s="23">
        <v>3.4380763889915298</v>
      </c>
      <c r="G10" s="22"/>
    </row>
    <row r="11" spans="1:7" x14ac:dyDescent="0.2">
      <c r="A11" s="21" t="s">
        <v>123</v>
      </c>
      <c r="B11" s="21" t="s">
        <v>122</v>
      </c>
      <c r="C11" s="21" t="s">
        <v>124</v>
      </c>
      <c r="D11" s="24">
        <v>353000</v>
      </c>
      <c r="E11" s="22">
        <v>5604.7574999999997</v>
      </c>
      <c r="F11" s="23">
        <v>2.6976323498274901</v>
      </c>
      <c r="G11" s="22"/>
    </row>
    <row r="12" spans="1:7" x14ac:dyDescent="0.2">
      <c r="A12" s="21" t="s">
        <v>126</v>
      </c>
      <c r="B12" s="21" t="s">
        <v>125</v>
      </c>
      <c r="C12" s="21" t="s">
        <v>113</v>
      </c>
      <c r="D12" s="24">
        <v>470000</v>
      </c>
      <c r="E12" s="22">
        <v>5004.09</v>
      </c>
      <c r="F12" s="23">
        <v>2.4085243769151901</v>
      </c>
      <c r="G12" s="22"/>
    </row>
    <row r="13" spans="1:7" x14ac:dyDescent="0.2">
      <c r="A13" s="21" t="s">
        <v>128</v>
      </c>
      <c r="B13" s="21" t="s">
        <v>127</v>
      </c>
      <c r="C13" s="21" t="s">
        <v>121</v>
      </c>
      <c r="D13" s="24">
        <v>242600</v>
      </c>
      <c r="E13" s="22">
        <v>4651.6124</v>
      </c>
      <c r="F13" s="23">
        <v>2.2388729733799702</v>
      </c>
      <c r="G13" s="22"/>
    </row>
    <row r="14" spans="1:7" x14ac:dyDescent="0.2">
      <c r="A14" s="21" t="s">
        <v>130</v>
      </c>
      <c r="B14" s="21" t="s">
        <v>129</v>
      </c>
      <c r="C14" s="21" t="s">
        <v>131</v>
      </c>
      <c r="D14" s="24">
        <v>324800</v>
      </c>
      <c r="E14" s="22">
        <v>3947.7815999999998</v>
      </c>
      <c r="F14" s="23">
        <v>1.90011135258104</v>
      </c>
      <c r="G14" s="22"/>
    </row>
    <row r="15" spans="1:7" x14ac:dyDescent="0.2">
      <c r="A15" s="21" t="s">
        <v>133</v>
      </c>
      <c r="B15" s="21" t="s">
        <v>132</v>
      </c>
      <c r="C15" s="21" t="s">
        <v>134</v>
      </c>
      <c r="D15" s="24">
        <v>235000</v>
      </c>
      <c r="E15" s="22">
        <v>3819.8074999999999</v>
      </c>
      <c r="F15" s="23">
        <v>1.83851598969513</v>
      </c>
      <c r="G15" s="22"/>
    </row>
    <row r="16" spans="1:7" x14ac:dyDescent="0.2">
      <c r="A16" s="21" t="s">
        <v>136</v>
      </c>
      <c r="B16" s="21" t="s">
        <v>135</v>
      </c>
      <c r="C16" s="21" t="s">
        <v>137</v>
      </c>
      <c r="D16" s="24">
        <v>1300000</v>
      </c>
      <c r="E16" s="22">
        <v>3614.65</v>
      </c>
      <c r="F16" s="23">
        <v>1.7397713948023501</v>
      </c>
      <c r="G16" s="22"/>
    </row>
    <row r="17" spans="1:7" x14ac:dyDescent="0.2">
      <c r="A17" s="21" t="s">
        <v>142</v>
      </c>
      <c r="B17" s="21" t="s">
        <v>141</v>
      </c>
      <c r="C17" s="21" t="s">
        <v>143</v>
      </c>
      <c r="D17" s="24">
        <v>160000</v>
      </c>
      <c r="E17" s="22">
        <v>3374.16</v>
      </c>
      <c r="F17" s="23">
        <v>1.6240208732481201</v>
      </c>
      <c r="G17" s="22"/>
    </row>
    <row r="18" spans="1:7" x14ac:dyDescent="0.2">
      <c r="A18" s="21" t="s">
        <v>148</v>
      </c>
      <c r="B18" s="21" t="s">
        <v>147</v>
      </c>
      <c r="C18" s="21" t="s">
        <v>149</v>
      </c>
      <c r="D18" s="24">
        <v>42500</v>
      </c>
      <c r="E18" s="22">
        <v>3100.94875</v>
      </c>
      <c r="F18" s="23">
        <v>1.4925212488064199</v>
      </c>
      <c r="G18" s="22"/>
    </row>
    <row r="19" spans="1:7" x14ac:dyDescent="0.2">
      <c r="A19" s="21" t="s">
        <v>151</v>
      </c>
      <c r="B19" s="21" t="s">
        <v>150</v>
      </c>
      <c r="C19" s="21" t="s">
        <v>152</v>
      </c>
      <c r="D19" s="24">
        <v>159500</v>
      </c>
      <c r="E19" s="22">
        <v>3008.7282500000001</v>
      </c>
      <c r="F19" s="23">
        <v>1.4481344927126401</v>
      </c>
      <c r="G19" s="22"/>
    </row>
    <row r="20" spans="1:7" x14ac:dyDescent="0.2">
      <c r="A20" s="21" t="s">
        <v>154</v>
      </c>
      <c r="B20" s="21" t="s">
        <v>153</v>
      </c>
      <c r="C20" s="21" t="s">
        <v>113</v>
      </c>
      <c r="D20" s="24">
        <v>373000</v>
      </c>
      <c r="E20" s="22">
        <v>2965.1635000000001</v>
      </c>
      <c r="F20" s="23">
        <v>1.4271662922307899</v>
      </c>
      <c r="G20" s="22"/>
    </row>
    <row r="21" spans="1:7" x14ac:dyDescent="0.2">
      <c r="A21" s="21" t="s">
        <v>159</v>
      </c>
      <c r="B21" s="21" t="s">
        <v>158</v>
      </c>
      <c r="C21" s="21" t="s">
        <v>160</v>
      </c>
      <c r="D21" s="24">
        <v>725000</v>
      </c>
      <c r="E21" s="22">
        <v>2869.55</v>
      </c>
      <c r="F21" s="23">
        <v>1.3811464473614601</v>
      </c>
      <c r="G21" s="22"/>
    </row>
    <row r="22" spans="1:7" x14ac:dyDescent="0.2">
      <c r="A22" s="21" t="s">
        <v>145</v>
      </c>
      <c r="B22" s="21" t="s">
        <v>144</v>
      </c>
      <c r="C22" s="21" t="s">
        <v>146</v>
      </c>
      <c r="D22" s="24">
        <v>855000</v>
      </c>
      <c r="E22" s="22">
        <v>2850.1424999999999</v>
      </c>
      <c r="F22" s="23">
        <v>1.37180540096841</v>
      </c>
      <c r="G22" s="22"/>
    </row>
    <row r="23" spans="1:7" x14ac:dyDescent="0.2">
      <c r="A23" s="21" t="s">
        <v>156</v>
      </c>
      <c r="B23" s="21" t="s">
        <v>155</v>
      </c>
      <c r="C23" s="21" t="s">
        <v>157</v>
      </c>
      <c r="D23" s="24">
        <v>24500</v>
      </c>
      <c r="E23" s="22">
        <v>2799.4557500000001</v>
      </c>
      <c r="F23" s="23">
        <v>1.34740930238473</v>
      </c>
      <c r="G23" s="22"/>
    </row>
    <row r="24" spans="1:7" x14ac:dyDescent="0.2">
      <c r="A24" s="21" t="s">
        <v>171</v>
      </c>
      <c r="B24" s="21" t="s">
        <v>170</v>
      </c>
      <c r="C24" s="21" t="s">
        <v>163</v>
      </c>
      <c r="D24" s="24">
        <v>25000</v>
      </c>
      <c r="E24" s="22">
        <v>2714.6</v>
      </c>
      <c r="F24" s="23">
        <v>1.3065672826775701</v>
      </c>
      <c r="G24" s="22"/>
    </row>
    <row r="25" spans="1:7" x14ac:dyDescent="0.2">
      <c r="A25" s="21" t="s">
        <v>165</v>
      </c>
      <c r="B25" s="21" t="s">
        <v>164</v>
      </c>
      <c r="C25" s="21" t="s">
        <v>166</v>
      </c>
      <c r="D25" s="24">
        <v>370000</v>
      </c>
      <c r="E25" s="22">
        <v>2656.97</v>
      </c>
      <c r="F25" s="23">
        <v>1.2788293203624199</v>
      </c>
      <c r="G25" s="22"/>
    </row>
    <row r="26" spans="1:7" x14ac:dyDescent="0.2">
      <c r="A26" s="21" t="s">
        <v>162</v>
      </c>
      <c r="B26" s="21" t="s">
        <v>161</v>
      </c>
      <c r="C26" s="21" t="s">
        <v>163</v>
      </c>
      <c r="D26" s="24">
        <v>332000</v>
      </c>
      <c r="E26" s="22">
        <v>2457.2979999999998</v>
      </c>
      <c r="F26" s="23">
        <v>1.18272495785347</v>
      </c>
      <c r="G26" s="22"/>
    </row>
    <row r="27" spans="1:7" x14ac:dyDescent="0.2">
      <c r="A27" s="21" t="s">
        <v>168</v>
      </c>
      <c r="B27" s="21" t="s">
        <v>167</v>
      </c>
      <c r="C27" s="21" t="s">
        <v>169</v>
      </c>
      <c r="D27" s="24">
        <v>1270000</v>
      </c>
      <c r="E27" s="22">
        <v>2425.4459999999999</v>
      </c>
      <c r="F27" s="23">
        <v>1.16739423469431</v>
      </c>
      <c r="G27" s="22"/>
    </row>
    <row r="28" spans="1:7" x14ac:dyDescent="0.2">
      <c r="A28" s="21" t="s">
        <v>187</v>
      </c>
      <c r="B28" s="21" t="s">
        <v>186</v>
      </c>
      <c r="C28" s="21" t="s">
        <v>166</v>
      </c>
      <c r="D28" s="24">
        <v>1569848</v>
      </c>
      <c r="E28" s="22">
        <v>2401.239501</v>
      </c>
      <c r="F28" s="23">
        <v>1.1557433765120499</v>
      </c>
      <c r="G28" s="22"/>
    </row>
    <row r="29" spans="1:7" x14ac:dyDescent="0.2">
      <c r="A29" s="21" t="s">
        <v>139</v>
      </c>
      <c r="B29" s="21" t="s">
        <v>138</v>
      </c>
      <c r="C29" s="21" t="s">
        <v>140</v>
      </c>
      <c r="D29" s="24">
        <v>155000</v>
      </c>
      <c r="E29" s="22">
        <v>2295.4724999999999</v>
      </c>
      <c r="F29" s="23">
        <v>1.1048365382693901</v>
      </c>
      <c r="G29" s="22"/>
    </row>
    <row r="30" spans="1:7" x14ac:dyDescent="0.2">
      <c r="A30" s="21" t="s">
        <v>175</v>
      </c>
      <c r="B30" s="21" t="s">
        <v>174</v>
      </c>
      <c r="C30" s="21" t="s">
        <v>121</v>
      </c>
      <c r="D30" s="24">
        <v>126800</v>
      </c>
      <c r="E30" s="22">
        <v>2163.4616000000001</v>
      </c>
      <c r="F30" s="23">
        <v>1.04129821848127</v>
      </c>
      <c r="G30" s="22"/>
    </row>
    <row r="31" spans="1:7" x14ac:dyDescent="0.2">
      <c r="A31" s="21" t="s">
        <v>182</v>
      </c>
      <c r="B31" s="21" t="s">
        <v>181</v>
      </c>
      <c r="C31" s="21" t="s">
        <v>183</v>
      </c>
      <c r="D31" s="24">
        <v>92500</v>
      </c>
      <c r="E31" s="22">
        <v>2152.3362499999998</v>
      </c>
      <c r="F31" s="23">
        <v>1.0359434633356399</v>
      </c>
      <c r="G31" s="22"/>
    </row>
    <row r="32" spans="1:7" x14ac:dyDescent="0.2">
      <c r="A32" s="21" t="s">
        <v>192</v>
      </c>
      <c r="B32" s="21" t="s">
        <v>191</v>
      </c>
      <c r="C32" s="21" t="s">
        <v>160</v>
      </c>
      <c r="D32" s="24">
        <v>28686</v>
      </c>
      <c r="E32" s="22">
        <v>2119.1925930000002</v>
      </c>
      <c r="F32" s="23">
        <v>1.01999105124381</v>
      </c>
      <c r="G32" s="22"/>
    </row>
    <row r="33" spans="1:7" x14ac:dyDescent="0.2">
      <c r="A33" s="21" t="s">
        <v>177</v>
      </c>
      <c r="B33" s="21" t="s">
        <v>176</v>
      </c>
      <c r="C33" s="21" t="s">
        <v>178</v>
      </c>
      <c r="D33" s="24">
        <v>340000</v>
      </c>
      <c r="E33" s="22">
        <v>2097.9699999999998</v>
      </c>
      <c r="F33" s="23">
        <v>1.00977638032824</v>
      </c>
      <c r="G33" s="22"/>
    </row>
    <row r="34" spans="1:7" x14ac:dyDescent="0.2">
      <c r="A34" s="21" t="s">
        <v>189</v>
      </c>
      <c r="B34" s="21" t="s">
        <v>188</v>
      </c>
      <c r="C34" s="21" t="s">
        <v>190</v>
      </c>
      <c r="D34" s="24">
        <v>170100</v>
      </c>
      <c r="E34" s="22">
        <v>2041.1149499999999</v>
      </c>
      <c r="F34" s="23">
        <v>0.982411410098746</v>
      </c>
      <c r="G34" s="22"/>
    </row>
    <row r="35" spans="1:7" x14ac:dyDescent="0.2">
      <c r="A35" s="21" t="s">
        <v>180</v>
      </c>
      <c r="B35" s="21" t="s">
        <v>179</v>
      </c>
      <c r="C35" s="21" t="s">
        <v>166</v>
      </c>
      <c r="D35" s="24">
        <v>595000</v>
      </c>
      <c r="E35" s="22">
        <v>1960.5250000000001</v>
      </c>
      <c r="F35" s="23">
        <v>0.94362256755007601</v>
      </c>
      <c r="G35" s="22"/>
    </row>
    <row r="36" spans="1:7" x14ac:dyDescent="0.2">
      <c r="A36" s="21" t="s">
        <v>185</v>
      </c>
      <c r="B36" s="21" t="s">
        <v>184</v>
      </c>
      <c r="C36" s="21" t="s">
        <v>113</v>
      </c>
      <c r="D36" s="24">
        <v>197400</v>
      </c>
      <c r="E36" s="22">
        <v>1895.3361</v>
      </c>
      <c r="F36" s="23">
        <v>0.91224642228604402</v>
      </c>
      <c r="G36" s="22"/>
    </row>
    <row r="37" spans="1:7" x14ac:dyDescent="0.2">
      <c r="A37" s="21" t="s">
        <v>173</v>
      </c>
      <c r="B37" s="21" t="s">
        <v>172</v>
      </c>
      <c r="C37" s="21" t="s">
        <v>152</v>
      </c>
      <c r="D37" s="24">
        <v>135000</v>
      </c>
      <c r="E37" s="22">
        <v>1854.4949999999999</v>
      </c>
      <c r="F37" s="23">
        <v>0.89258914495289698</v>
      </c>
      <c r="G37" s="22"/>
    </row>
    <row r="38" spans="1:7" x14ac:dyDescent="0.2">
      <c r="A38" s="21" t="s">
        <v>205</v>
      </c>
      <c r="B38" s="21" t="s">
        <v>204</v>
      </c>
      <c r="C38" s="21" t="s">
        <v>124</v>
      </c>
      <c r="D38" s="24">
        <v>120000</v>
      </c>
      <c r="E38" s="22">
        <v>1748.28</v>
      </c>
      <c r="F38" s="23">
        <v>0.84146667979058998</v>
      </c>
      <c r="G38" s="22"/>
    </row>
    <row r="39" spans="1:7" x14ac:dyDescent="0.2">
      <c r="A39" s="21" t="s">
        <v>199</v>
      </c>
      <c r="B39" s="21" t="s">
        <v>198</v>
      </c>
      <c r="C39" s="21" t="s">
        <v>200</v>
      </c>
      <c r="D39" s="24">
        <v>161776</v>
      </c>
      <c r="E39" s="22">
        <v>1661.682184</v>
      </c>
      <c r="F39" s="23">
        <v>0.79978618427120196</v>
      </c>
      <c r="G39" s="22"/>
    </row>
    <row r="40" spans="1:7" x14ac:dyDescent="0.2">
      <c r="A40" s="21" t="s">
        <v>202</v>
      </c>
      <c r="B40" s="21" t="s">
        <v>201</v>
      </c>
      <c r="C40" s="21" t="s">
        <v>203</v>
      </c>
      <c r="D40" s="24">
        <v>550000</v>
      </c>
      <c r="E40" s="22">
        <v>1612.325</v>
      </c>
      <c r="F40" s="23">
        <v>0.77603002064506998</v>
      </c>
      <c r="G40" s="22"/>
    </row>
    <row r="41" spans="1:7" x14ac:dyDescent="0.2">
      <c r="A41" s="21" t="s">
        <v>194</v>
      </c>
      <c r="B41" s="21" t="s">
        <v>193</v>
      </c>
      <c r="C41" s="21" t="s">
        <v>121</v>
      </c>
      <c r="D41" s="24">
        <v>160000</v>
      </c>
      <c r="E41" s="22">
        <v>1529.52</v>
      </c>
      <c r="F41" s="23">
        <v>0.73617504980512405</v>
      </c>
      <c r="G41" s="22"/>
    </row>
    <row r="42" spans="1:7" x14ac:dyDescent="0.2">
      <c r="A42" s="21" t="s">
        <v>196</v>
      </c>
      <c r="B42" s="21" t="s">
        <v>195</v>
      </c>
      <c r="C42" s="21" t="s">
        <v>197</v>
      </c>
      <c r="D42" s="24">
        <v>90000</v>
      </c>
      <c r="E42" s="22">
        <v>1524.6</v>
      </c>
      <c r="F42" s="23">
        <v>0.733806998883894</v>
      </c>
      <c r="G42" s="22"/>
    </row>
    <row r="43" spans="1:7" x14ac:dyDescent="0.2">
      <c r="A43" s="21" t="s">
        <v>207</v>
      </c>
      <c r="B43" s="21" t="s">
        <v>206</v>
      </c>
      <c r="C43" s="21" t="s">
        <v>157</v>
      </c>
      <c r="D43" s="24">
        <v>182000</v>
      </c>
      <c r="E43" s="22">
        <v>1521.702</v>
      </c>
      <c r="F43" s="23">
        <v>0.73241215913394897</v>
      </c>
      <c r="G43" s="22"/>
    </row>
    <row r="44" spans="1:7" x14ac:dyDescent="0.2">
      <c r="A44" s="21" t="s">
        <v>209</v>
      </c>
      <c r="B44" s="21" t="s">
        <v>208</v>
      </c>
      <c r="C44" s="21" t="s">
        <v>210</v>
      </c>
      <c r="D44" s="24">
        <v>600000</v>
      </c>
      <c r="E44" s="22">
        <v>1435.5</v>
      </c>
      <c r="F44" s="23">
        <v>0.69092217427379599</v>
      </c>
      <c r="G44" s="22"/>
    </row>
    <row r="45" spans="1:7" x14ac:dyDescent="0.2">
      <c r="A45" s="21" t="s">
        <v>226</v>
      </c>
      <c r="B45" s="21" t="s">
        <v>225</v>
      </c>
      <c r="C45" s="21" t="s">
        <v>227</v>
      </c>
      <c r="D45" s="24">
        <v>160000</v>
      </c>
      <c r="E45" s="22">
        <v>1404.32</v>
      </c>
      <c r="F45" s="23">
        <v>0.67591489221607604</v>
      </c>
      <c r="G45" s="22"/>
    </row>
    <row r="46" spans="1:7" x14ac:dyDescent="0.2">
      <c r="A46" s="21" t="s">
        <v>212</v>
      </c>
      <c r="B46" s="21" t="s">
        <v>211</v>
      </c>
      <c r="C46" s="21" t="s">
        <v>213</v>
      </c>
      <c r="D46" s="24">
        <v>209400</v>
      </c>
      <c r="E46" s="22">
        <v>1339.1130000000001</v>
      </c>
      <c r="F46" s="23">
        <v>0.64453003521999697</v>
      </c>
      <c r="G46" s="22"/>
    </row>
    <row r="47" spans="1:7" x14ac:dyDescent="0.2">
      <c r="A47" s="21" t="s">
        <v>215</v>
      </c>
      <c r="B47" s="21" t="s">
        <v>214</v>
      </c>
      <c r="C47" s="21" t="s">
        <v>190</v>
      </c>
      <c r="D47" s="24">
        <v>34000</v>
      </c>
      <c r="E47" s="22">
        <v>1215.925</v>
      </c>
      <c r="F47" s="23">
        <v>0.58523827569060605</v>
      </c>
      <c r="G47" s="22"/>
    </row>
    <row r="48" spans="1:7" x14ac:dyDescent="0.2">
      <c r="A48" s="21" t="s">
        <v>220</v>
      </c>
      <c r="B48" s="21" t="s">
        <v>219</v>
      </c>
      <c r="C48" s="21" t="s">
        <v>221</v>
      </c>
      <c r="D48" s="24">
        <v>234160</v>
      </c>
      <c r="E48" s="22">
        <v>1171.1512399999999</v>
      </c>
      <c r="F48" s="23">
        <v>0.56368816519975795</v>
      </c>
      <c r="G48" s="22"/>
    </row>
    <row r="49" spans="1:9" x14ac:dyDescent="0.2">
      <c r="A49" s="21" t="s">
        <v>217</v>
      </c>
      <c r="B49" s="21" t="s">
        <v>216</v>
      </c>
      <c r="C49" s="21" t="s">
        <v>218</v>
      </c>
      <c r="D49" s="24">
        <v>90000</v>
      </c>
      <c r="E49" s="22">
        <v>1129.32</v>
      </c>
      <c r="F49" s="23">
        <v>0.543554322431824</v>
      </c>
      <c r="G49" s="22"/>
    </row>
    <row r="50" spans="1:9" x14ac:dyDescent="0.2">
      <c r="A50" s="21" t="s">
        <v>232</v>
      </c>
      <c r="B50" s="21" t="s">
        <v>231</v>
      </c>
      <c r="C50" s="21" t="s">
        <v>200</v>
      </c>
      <c r="D50" s="24">
        <v>25000</v>
      </c>
      <c r="E50" s="22">
        <v>1119.575</v>
      </c>
      <c r="F50" s="23">
        <v>0.53886394514983305</v>
      </c>
      <c r="G50" s="22"/>
    </row>
    <row r="51" spans="1:9" x14ac:dyDescent="0.2">
      <c r="A51" s="21" t="s">
        <v>236</v>
      </c>
      <c r="B51" s="21" t="s">
        <v>235</v>
      </c>
      <c r="C51" s="21" t="s">
        <v>221</v>
      </c>
      <c r="D51" s="24">
        <v>50000</v>
      </c>
      <c r="E51" s="22">
        <v>1118.9749999999999</v>
      </c>
      <c r="F51" s="23">
        <v>0.538575158452122</v>
      </c>
      <c r="G51" s="22"/>
    </row>
    <row r="52" spans="1:9" x14ac:dyDescent="0.2">
      <c r="A52" s="21" t="s">
        <v>223</v>
      </c>
      <c r="B52" s="21" t="s">
        <v>222</v>
      </c>
      <c r="C52" s="21" t="s">
        <v>224</v>
      </c>
      <c r="D52" s="24">
        <v>37400</v>
      </c>
      <c r="E52" s="22">
        <v>1096.194</v>
      </c>
      <c r="F52" s="23">
        <v>0.52761040885119403</v>
      </c>
      <c r="G52" s="22"/>
    </row>
    <row r="53" spans="1:9" x14ac:dyDescent="0.2">
      <c r="A53" s="21" t="s">
        <v>229</v>
      </c>
      <c r="B53" s="21" t="s">
        <v>228</v>
      </c>
      <c r="C53" s="21" t="s">
        <v>230</v>
      </c>
      <c r="D53" s="24">
        <v>787000</v>
      </c>
      <c r="E53" s="22">
        <v>1086.4535000000001</v>
      </c>
      <c r="F53" s="23">
        <v>0.52292219746943602</v>
      </c>
      <c r="G53" s="22"/>
    </row>
    <row r="54" spans="1:9" x14ac:dyDescent="0.2">
      <c r="A54" s="21" t="s">
        <v>234</v>
      </c>
      <c r="B54" s="21" t="s">
        <v>233</v>
      </c>
      <c r="C54" s="21" t="s">
        <v>124</v>
      </c>
      <c r="D54" s="24">
        <v>250646</v>
      </c>
      <c r="E54" s="22">
        <v>856.70802800000001</v>
      </c>
      <c r="F54" s="23">
        <v>0.41234313718117399</v>
      </c>
      <c r="G54" s="22"/>
    </row>
    <row r="55" spans="1:9" x14ac:dyDescent="0.2">
      <c r="A55" s="21" t="s">
        <v>238</v>
      </c>
      <c r="B55" s="21" t="s">
        <v>237</v>
      </c>
      <c r="C55" s="21" t="s">
        <v>152</v>
      </c>
      <c r="D55" s="24">
        <v>250000</v>
      </c>
      <c r="E55" s="22">
        <v>665.625</v>
      </c>
      <c r="F55" s="23">
        <v>0.32037274277324701</v>
      </c>
      <c r="G55" s="22"/>
    </row>
    <row r="56" spans="1:9" x14ac:dyDescent="0.2">
      <c r="A56" s="21" t="s">
        <v>240</v>
      </c>
      <c r="B56" s="21" t="s">
        <v>239</v>
      </c>
      <c r="C56" s="21" t="s">
        <v>241</v>
      </c>
      <c r="D56" s="24">
        <v>27219</v>
      </c>
      <c r="E56" s="22">
        <v>172.704555</v>
      </c>
      <c r="F56" s="23">
        <v>8.3124630196857105E-2</v>
      </c>
      <c r="G56" s="22"/>
    </row>
    <row r="57" spans="1:9" x14ac:dyDescent="0.2">
      <c r="A57" s="20" t="s">
        <v>29</v>
      </c>
      <c r="B57" s="20"/>
      <c r="C57" s="20"/>
      <c r="D57" s="20"/>
      <c r="E57" s="25">
        <f>SUM(E7:E56)</f>
        <v>141079.10700100003</v>
      </c>
      <c r="F57" s="26">
        <f>SUM(F7:F56)</f>
        <v>67.902949044748482</v>
      </c>
      <c r="G57" s="25"/>
      <c r="H57" s="14"/>
      <c r="I57" s="14"/>
    </row>
    <row r="58" spans="1:9" x14ac:dyDescent="0.2">
      <c r="A58" s="21"/>
      <c r="B58" s="21"/>
      <c r="C58" s="21"/>
      <c r="D58" s="21"/>
      <c r="E58" s="22"/>
      <c r="F58" s="23"/>
      <c r="G58" s="22"/>
    </row>
    <row r="59" spans="1:9" x14ac:dyDescent="0.2">
      <c r="A59" s="20" t="s">
        <v>331</v>
      </c>
      <c r="B59" s="21"/>
      <c r="C59" s="21"/>
      <c r="D59" s="21"/>
      <c r="E59" s="22"/>
      <c r="F59" s="23"/>
      <c r="G59" s="22"/>
    </row>
    <row r="60" spans="1:9" x14ac:dyDescent="0.2">
      <c r="A60" s="21"/>
      <c r="B60" s="21" t="s">
        <v>332</v>
      </c>
      <c r="C60" s="21" t="s">
        <v>227</v>
      </c>
      <c r="D60" s="24">
        <v>27500</v>
      </c>
      <c r="E60" s="22">
        <v>2.7499999999999998E-3</v>
      </c>
      <c r="F60" s="23">
        <v>1.3236056978425201E-6</v>
      </c>
      <c r="G60" s="22"/>
    </row>
    <row r="61" spans="1:9" x14ac:dyDescent="0.2">
      <c r="A61" s="21" t="s">
        <v>334</v>
      </c>
      <c r="B61" s="21" t="s">
        <v>333</v>
      </c>
      <c r="C61" s="21" t="s">
        <v>335</v>
      </c>
      <c r="D61" s="24">
        <v>27000</v>
      </c>
      <c r="E61" s="22">
        <v>2.7000000000000001E-3</v>
      </c>
      <c r="F61" s="23">
        <v>1.29954013969993E-6</v>
      </c>
      <c r="G61" s="22"/>
    </row>
    <row r="62" spans="1:9" x14ac:dyDescent="0.2">
      <c r="A62" s="20" t="s">
        <v>29</v>
      </c>
      <c r="B62" s="20"/>
      <c r="C62" s="20"/>
      <c r="D62" s="20"/>
      <c r="E62" s="25">
        <f>SUM(E59:E61)</f>
        <v>5.45E-3</v>
      </c>
      <c r="F62" s="26">
        <f>SUM(F59:F61)</f>
        <v>2.6231458375424501E-6</v>
      </c>
      <c r="G62" s="25"/>
      <c r="H62" s="14"/>
      <c r="I62" s="14"/>
    </row>
    <row r="63" spans="1:9" x14ac:dyDescent="0.2">
      <c r="A63" s="21"/>
      <c r="B63" s="21"/>
      <c r="C63" s="21"/>
      <c r="D63" s="21"/>
      <c r="E63" s="22"/>
      <c r="F63" s="23"/>
      <c r="G63" s="22"/>
    </row>
    <row r="64" spans="1:9" x14ac:dyDescent="0.2">
      <c r="A64" s="20" t="s">
        <v>25</v>
      </c>
      <c r="B64" s="21"/>
      <c r="C64" s="21"/>
      <c r="D64" s="21"/>
      <c r="E64" s="22"/>
      <c r="F64" s="23"/>
      <c r="G64" s="22"/>
    </row>
    <row r="65" spans="1:7" x14ac:dyDescent="0.2">
      <c r="A65" s="20" t="s">
        <v>26</v>
      </c>
      <c r="B65" s="21"/>
      <c r="C65" s="21"/>
      <c r="D65" s="21"/>
      <c r="E65" s="22"/>
      <c r="F65" s="23"/>
      <c r="G65" s="22"/>
    </row>
    <row r="66" spans="1:7" x14ac:dyDescent="0.2">
      <c r="A66" s="21" t="s">
        <v>71</v>
      </c>
      <c r="B66" s="21" t="s">
        <v>70</v>
      </c>
      <c r="C66" s="21" t="s">
        <v>72</v>
      </c>
      <c r="D66" s="24">
        <v>5000</v>
      </c>
      <c r="E66" s="22">
        <v>5377.8093716000003</v>
      </c>
      <c r="F66" s="23">
        <v>2.5883996822402402</v>
      </c>
      <c r="G66" s="22">
        <v>7.73</v>
      </c>
    </row>
    <row r="67" spans="1:7" x14ac:dyDescent="0.2">
      <c r="A67" s="21" t="s">
        <v>79</v>
      </c>
      <c r="B67" s="21" t="s">
        <v>78</v>
      </c>
      <c r="C67" s="21" t="s">
        <v>60</v>
      </c>
      <c r="D67" s="24">
        <v>5000</v>
      </c>
      <c r="E67" s="22">
        <v>5360.7613013999999</v>
      </c>
      <c r="F67" s="23">
        <v>2.5801942557478998</v>
      </c>
      <c r="G67" s="22">
        <v>7.8</v>
      </c>
    </row>
    <row r="68" spans="1:7" x14ac:dyDescent="0.2">
      <c r="A68" s="21" t="s">
        <v>317</v>
      </c>
      <c r="B68" s="21" t="s">
        <v>316</v>
      </c>
      <c r="C68" s="21" t="s">
        <v>60</v>
      </c>
      <c r="D68" s="24">
        <v>5000</v>
      </c>
      <c r="E68" s="22">
        <v>5106.2210959000004</v>
      </c>
      <c r="F68" s="23">
        <v>2.4576812134461501</v>
      </c>
      <c r="G68" s="22">
        <v>8.3149999999999995</v>
      </c>
    </row>
    <row r="69" spans="1:7" x14ac:dyDescent="0.2">
      <c r="A69" s="21" t="s">
        <v>62</v>
      </c>
      <c r="B69" s="21" t="s">
        <v>61</v>
      </c>
      <c r="C69" s="21" t="s">
        <v>63</v>
      </c>
      <c r="D69" s="24">
        <v>5000</v>
      </c>
      <c r="E69" s="22">
        <v>5104.6721232999998</v>
      </c>
      <c r="F69" s="23">
        <v>2.45693567564282</v>
      </c>
      <c r="G69" s="22">
        <v>7.9550000000000001</v>
      </c>
    </row>
    <row r="70" spans="1:7" x14ac:dyDescent="0.2">
      <c r="A70" s="21" t="s">
        <v>247</v>
      </c>
      <c r="B70" s="21" t="s">
        <v>246</v>
      </c>
      <c r="C70" s="21" t="s">
        <v>63</v>
      </c>
      <c r="D70" s="24">
        <v>350</v>
      </c>
      <c r="E70" s="22">
        <v>3552.2722603000002</v>
      </c>
      <c r="F70" s="23">
        <v>1.7097482923712799</v>
      </c>
      <c r="G70" s="22">
        <v>8.11</v>
      </c>
    </row>
    <row r="71" spans="1:7" x14ac:dyDescent="0.2">
      <c r="A71" s="21" t="s">
        <v>243</v>
      </c>
      <c r="B71" s="21" t="s">
        <v>242</v>
      </c>
      <c r="C71" s="21" t="s">
        <v>27</v>
      </c>
      <c r="D71" s="24">
        <v>300</v>
      </c>
      <c r="E71" s="22">
        <v>3177.8361369999998</v>
      </c>
      <c r="F71" s="23">
        <v>1.52952800645202</v>
      </c>
      <c r="G71" s="22">
        <v>7.68</v>
      </c>
    </row>
    <row r="72" spans="1:7" x14ac:dyDescent="0.2">
      <c r="A72" s="21" t="s">
        <v>337</v>
      </c>
      <c r="B72" s="21" t="s">
        <v>336</v>
      </c>
      <c r="C72" s="21" t="s">
        <v>63</v>
      </c>
      <c r="D72" s="24">
        <v>2500</v>
      </c>
      <c r="E72" s="22">
        <v>2582.5456849000002</v>
      </c>
      <c r="F72" s="23">
        <v>1.2430080667171799</v>
      </c>
      <c r="G72" s="22">
        <v>8.7050000000000001</v>
      </c>
    </row>
    <row r="73" spans="1:7" x14ac:dyDescent="0.2">
      <c r="A73" s="21" t="s">
        <v>97</v>
      </c>
      <c r="B73" s="21" t="s">
        <v>96</v>
      </c>
      <c r="C73" s="21" t="s">
        <v>27</v>
      </c>
      <c r="D73" s="24">
        <v>2500</v>
      </c>
      <c r="E73" s="22">
        <v>2576.4634246999999</v>
      </c>
      <c r="F73" s="23">
        <v>1.2400806069875501</v>
      </c>
      <c r="G73" s="22">
        <v>7.63</v>
      </c>
    </row>
    <row r="74" spans="1:7" x14ac:dyDescent="0.2">
      <c r="A74" s="21" t="s">
        <v>74</v>
      </c>
      <c r="B74" s="21" t="s">
        <v>73</v>
      </c>
      <c r="C74" s="21" t="s">
        <v>60</v>
      </c>
      <c r="D74" s="24">
        <v>2500</v>
      </c>
      <c r="E74" s="22">
        <v>2571.5659589000002</v>
      </c>
      <c r="F74" s="23">
        <v>1.2377234020283301</v>
      </c>
      <c r="G74" s="22">
        <v>8.35</v>
      </c>
    </row>
    <row r="75" spans="1:7" x14ac:dyDescent="0.2">
      <c r="A75" s="21" t="s">
        <v>81</v>
      </c>
      <c r="B75" s="21" t="s">
        <v>80</v>
      </c>
      <c r="C75" s="21" t="s">
        <v>27</v>
      </c>
      <c r="D75" s="24">
        <v>2500</v>
      </c>
      <c r="E75" s="22">
        <v>2570.2417808</v>
      </c>
      <c r="F75" s="23">
        <v>1.2370860603272</v>
      </c>
      <c r="G75" s="22">
        <v>7.8918999999999997</v>
      </c>
    </row>
    <row r="76" spans="1:7" x14ac:dyDescent="0.2">
      <c r="A76" s="21" t="s">
        <v>83</v>
      </c>
      <c r="B76" s="21" t="s">
        <v>82</v>
      </c>
      <c r="C76" s="21" t="s">
        <v>27</v>
      </c>
      <c r="D76" s="24">
        <v>2500</v>
      </c>
      <c r="E76" s="22">
        <v>2544.4977054999999</v>
      </c>
      <c r="F76" s="23">
        <v>1.2246951495080101</v>
      </c>
      <c r="G76" s="22">
        <v>7.6550000000000002</v>
      </c>
    </row>
    <row r="77" spans="1:7" x14ac:dyDescent="0.2">
      <c r="A77" s="21" t="s">
        <v>89</v>
      </c>
      <c r="B77" s="21" t="s">
        <v>88</v>
      </c>
      <c r="C77" s="21" t="s">
        <v>27</v>
      </c>
      <c r="D77" s="24">
        <v>250</v>
      </c>
      <c r="E77" s="22">
        <v>2488.5129794999998</v>
      </c>
      <c r="F77" s="23">
        <v>1.19774907593501</v>
      </c>
      <c r="G77" s="22">
        <v>7.71</v>
      </c>
    </row>
    <row r="78" spans="1:7" x14ac:dyDescent="0.2">
      <c r="A78" s="21" t="s">
        <v>339</v>
      </c>
      <c r="B78" s="21" t="s">
        <v>338</v>
      </c>
      <c r="C78" s="21" t="s">
        <v>27</v>
      </c>
      <c r="D78" s="24">
        <v>250</v>
      </c>
      <c r="E78" s="22">
        <v>2456.9723973</v>
      </c>
      <c r="F78" s="23">
        <v>1.1825682416393</v>
      </c>
      <c r="G78" s="22">
        <v>7.7180999999999997</v>
      </c>
    </row>
    <row r="79" spans="1:7" x14ac:dyDescent="0.2">
      <c r="A79" s="21" t="s">
        <v>76</v>
      </c>
      <c r="B79" s="21" t="s">
        <v>75</v>
      </c>
      <c r="C79" s="21" t="s">
        <v>77</v>
      </c>
      <c r="D79" s="24">
        <v>2000</v>
      </c>
      <c r="E79" s="22">
        <v>2167.2038797999999</v>
      </c>
      <c r="F79" s="23">
        <v>1.0430994195235299</v>
      </c>
      <c r="G79" s="22">
        <v>7.97</v>
      </c>
    </row>
    <row r="80" spans="1:7" x14ac:dyDescent="0.2">
      <c r="A80" s="21" t="s">
        <v>341</v>
      </c>
      <c r="B80" s="21" t="s">
        <v>340</v>
      </c>
      <c r="C80" s="21" t="s">
        <v>27</v>
      </c>
      <c r="D80" s="24">
        <v>2000</v>
      </c>
      <c r="E80" s="22">
        <v>2042.6761644000001</v>
      </c>
      <c r="F80" s="23">
        <v>0.98316284001707099</v>
      </c>
      <c r="G80" s="22">
        <v>7.6349999999999998</v>
      </c>
    </row>
    <row r="81" spans="1:9" x14ac:dyDescent="0.2">
      <c r="A81" s="21" t="s">
        <v>85</v>
      </c>
      <c r="B81" s="21" t="s">
        <v>84</v>
      </c>
      <c r="C81" s="21" t="s">
        <v>27</v>
      </c>
      <c r="D81" s="24">
        <v>3500</v>
      </c>
      <c r="E81" s="22">
        <v>1924.3805</v>
      </c>
      <c r="F81" s="23">
        <v>0.92622581622437805</v>
      </c>
      <c r="G81" s="22">
        <v>6.2685000000000004</v>
      </c>
    </row>
    <row r="82" spans="1:9" x14ac:dyDescent="0.2">
      <c r="A82" s="21" t="s">
        <v>91</v>
      </c>
      <c r="B82" s="21" t="s">
        <v>90</v>
      </c>
      <c r="C82" s="21" t="s">
        <v>27</v>
      </c>
      <c r="D82" s="24">
        <v>1000</v>
      </c>
      <c r="E82" s="22">
        <v>1056.5454548</v>
      </c>
      <c r="F82" s="23">
        <v>0.50852712145559897</v>
      </c>
      <c r="G82" s="22">
        <v>7.7874999999999996</v>
      </c>
    </row>
    <row r="83" spans="1:9" x14ac:dyDescent="0.2">
      <c r="A83" s="21" t="s">
        <v>343</v>
      </c>
      <c r="B83" s="21" t="s">
        <v>342</v>
      </c>
      <c r="C83" s="21" t="s">
        <v>27</v>
      </c>
      <c r="D83" s="24">
        <v>100</v>
      </c>
      <c r="E83" s="22">
        <v>1029.8824384</v>
      </c>
      <c r="F83" s="23">
        <v>0.49569391402697799</v>
      </c>
      <c r="G83" s="22">
        <v>7.8</v>
      </c>
    </row>
    <row r="84" spans="1:9" x14ac:dyDescent="0.2">
      <c r="A84" s="21" t="s">
        <v>245</v>
      </c>
      <c r="B84" s="21" t="s">
        <v>244</v>
      </c>
      <c r="C84" s="21" t="s">
        <v>27</v>
      </c>
      <c r="D84" s="24">
        <v>1000</v>
      </c>
      <c r="E84" s="22">
        <v>1022.6989726</v>
      </c>
      <c r="F84" s="23">
        <v>0.49223643174947301</v>
      </c>
      <c r="G84" s="22">
        <v>7.63</v>
      </c>
    </row>
    <row r="85" spans="1:9" x14ac:dyDescent="0.2">
      <c r="A85" s="21" t="s">
        <v>345</v>
      </c>
      <c r="B85" s="21" t="s">
        <v>344</v>
      </c>
      <c r="C85" s="21" t="s">
        <v>60</v>
      </c>
      <c r="D85" s="24">
        <v>100</v>
      </c>
      <c r="E85" s="22">
        <v>1004.4302603</v>
      </c>
      <c r="F85" s="23">
        <v>0.48344349658855501</v>
      </c>
      <c r="G85" s="22">
        <v>7.73</v>
      </c>
    </row>
    <row r="86" spans="1:9" x14ac:dyDescent="0.2">
      <c r="A86" s="21" t="s">
        <v>103</v>
      </c>
      <c r="B86" s="21" t="s">
        <v>102</v>
      </c>
      <c r="C86" s="21" t="s">
        <v>27</v>
      </c>
      <c r="D86" s="24">
        <v>500</v>
      </c>
      <c r="E86" s="22">
        <v>531.30023970000002</v>
      </c>
      <c r="F86" s="23">
        <v>0.25572073619346097</v>
      </c>
      <c r="G86" s="22">
        <v>7.53</v>
      </c>
    </row>
    <row r="87" spans="1:9" x14ac:dyDescent="0.2">
      <c r="A87" s="21" t="s">
        <v>347</v>
      </c>
      <c r="B87" s="21" t="s">
        <v>346</v>
      </c>
      <c r="C87" s="21" t="s">
        <v>27</v>
      </c>
      <c r="D87" s="24">
        <v>50</v>
      </c>
      <c r="E87" s="22">
        <v>520.23728080000001</v>
      </c>
      <c r="F87" s="23">
        <v>0.25039601058071997</v>
      </c>
      <c r="G87" s="22">
        <v>7.7374999999999998</v>
      </c>
    </row>
    <row r="88" spans="1:9" x14ac:dyDescent="0.2">
      <c r="A88" s="20" t="s">
        <v>29</v>
      </c>
      <c r="B88" s="20"/>
      <c r="C88" s="20"/>
      <c r="D88" s="20"/>
      <c r="E88" s="25">
        <f>SUM(E65:E87)</f>
        <v>56769.727411900014</v>
      </c>
      <c r="F88" s="26">
        <f>SUM(F65:F87)</f>
        <v>27.323903515402755</v>
      </c>
      <c r="G88" s="25"/>
      <c r="H88" s="14"/>
      <c r="I88" s="14"/>
    </row>
    <row r="89" spans="1:9" x14ac:dyDescent="0.2">
      <c r="A89" s="21"/>
      <c r="B89" s="21"/>
      <c r="C89" s="21"/>
      <c r="D89" s="21"/>
      <c r="E89" s="22"/>
      <c r="F89" s="23"/>
      <c r="G89" s="22"/>
    </row>
    <row r="90" spans="1:9" x14ac:dyDescent="0.2">
      <c r="A90" s="20" t="s">
        <v>36</v>
      </c>
      <c r="B90" s="21"/>
      <c r="C90" s="21"/>
      <c r="D90" s="21"/>
      <c r="E90" s="22"/>
      <c r="F90" s="23"/>
      <c r="G90" s="22"/>
    </row>
    <row r="91" spans="1:9" x14ac:dyDescent="0.2">
      <c r="A91" s="21" t="s">
        <v>249</v>
      </c>
      <c r="B91" s="21" t="s">
        <v>248</v>
      </c>
      <c r="C91" s="21" t="s">
        <v>37</v>
      </c>
      <c r="D91" s="24">
        <v>1000000</v>
      </c>
      <c r="E91" s="22">
        <v>999.65472220000004</v>
      </c>
      <c r="F91" s="23">
        <v>0.48114497679240098</v>
      </c>
      <c r="G91" s="22">
        <v>6.7830911440499904</v>
      </c>
    </row>
    <row r="92" spans="1:9" x14ac:dyDescent="0.2">
      <c r="A92" s="21" t="s">
        <v>349</v>
      </c>
      <c r="B92" s="21" t="s">
        <v>348</v>
      </c>
      <c r="C92" s="21" t="s">
        <v>37</v>
      </c>
      <c r="D92" s="24">
        <v>20000</v>
      </c>
      <c r="E92" s="22">
        <v>20.339359999999999</v>
      </c>
      <c r="F92" s="23">
        <v>9.7895610132619094E-3</v>
      </c>
      <c r="G92" s="22">
        <v>6.8348799245125003</v>
      </c>
    </row>
    <row r="93" spans="1:9" x14ac:dyDescent="0.2">
      <c r="A93" s="20" t="s">
        <v>29</v>
      </c>
      <c r="B93" s="20"/>
      <c r="C93" s="20"/>
      <c r="D93" s="20"/>
      <c r="E93" s="25">
        <f>SUM(E91:E92)</f>
        <v>1019.9940822000001</v>
      </c>
      <c r="F93" s="26">
        <f>SUM(F91:F92)</f>
        <v>0.49093453780566287</v>
      </c>
      <c r="G93" s="25"/>
      <c r="H93" s="14"/>
      <c r="I93" s="14"/>
    </row>
    <row r="94" spans="1:9" x14ac:dyDescent="0.2">
      <c r="A94" s="21"/>
      <c r="B94" s="21"/>
      <c r="C94" s="21"/>
      <c r="D94" s="21"/>
      <c r="E94" s="22"/>
      <c r="F94" s="23"/>
      <c r="G94" s="22"/>
    </row>
    <row r="95" spans="1:9" x14ac:dyDescent="0.2">
      <c r="A95" s="20" t="s">
        <v>38</v>
      </c>
      <c r="B95" s="20"/>
      <c r="C95" s="20"/>
      <c r="D95" s="20"/>
      <c r="E95" s="25">
        <f>E57+E62+E88+E93</f>
        <v>198868.83394510002</v>
      </c>
      <c r="F95" s="26">
        <f>F57+F62+F88+F93</f>
        <v>95.717789721102719</v>
      </c>
      <c r="G95" s="25"/>
      <c r="H95" s="14"/>
      <c r="I95" s="14"/>
    </row>
    <row r="96" spans="1:9" x14ac:dyDescent="0.2">
      <c r="A96" s="20"/>
      <c r="B96" s="20"/>
      <c r="C96" s="20"/>
      <c r="D96" s="20"/>
      <c r="E96" s="25"/>
      <c r="F96" s="26"/>
      <c r="G96" s="25"/>
      <c r="H96" s="14"/>
      <c r="I96" s="14"/>
    </row>
    <row r="97" spans="1:9" x14ac:dyDescent="0.2">
      <c r="A97" s="20" t="s">
        <v>40</v>
      </c>
      <c r="B97" s="20"/>
      <c r="C97" s="20"/>
      <c r="D97" s="20"/>
      <c r="E97" s="25">
        <f>E99-(E57+E62+E88+E93)</f>
        <v>8896.9685504999652</v>
      </c>
      <c r="F97" s="26">
        <f>F99-(F57+F62+F88+F93)</f>
        <v>4.2822102788972813</v>
      </c>
      <c r="G97" s="25"/>
      <c r="H97" s="14"/>
      <c r="I97" s="14"/>
    </row>
    <row r="98" spans="1:9" x14ac:dyDescent="0.2">
      <c r="A98" s="20"/>
      <c r="B98" s="20"/>
      <c r="C98" s="20"/>
      <c r="D98" s="20"/>
      <c r="E98" s="25"/>
      <c r="F98" s="26"/>
      <c r="G98" s="25"/>
      <c r="H98" s="14"/>
      <c r="I98" s="14"/>
    </row>
    <row r="99" spans="1:9" x14ac:dyDescent="0.2">
      <c r="A99" s="27" t="s">
        <v>39</v>
      </c>
      <c r="B99" s="27"/>
      <c r="C99" s="27"/>
      <c r="D99" s="27"/>
      <c r="E99" s="28">
        <v>207765.80249559999</v>
      </c>
      <c r="F99" s="29">
        <v>100</v>
      </c>
      <c r="G99" s="28"/>
      <c r="H99" s="14"/>
      <c r="I99" s="14"/>
    </row>
    <row r="100" spans="1:9" x14ac:dyDescent="0.2">
      <c r="F100" s="15" t="s">
        <v>749</v>
      </c>
    </row>
    <row r="101" spans="1:9" x14ac:dyDescent="0.2">
      <c r="A101" s="14" t="s">
        <v>41</v>
      </c>
    </row>
    <row r="102" spans="1:9" x14ac:dyDescent="0.2">
      <c r="A102" s="14" t="s">
        <v>350</v>
      </c>
    </row>
    <row r="104" spans="1:9" x14ac:dyDescent="0.2">
      <c r="A104" s="14" t="s">
        <v>42</v>
      </c>
    </row>
    <row r="105" spans="1:9" x14ac:dyDescent="0.2">
      <c r="A105" s="14" t="s">
        <v>43</v>
      </c>
    </row>
    <row r="106" spans="1:9" x14ac:dyDescent="0.2">
      <c r="A106" s="14" t="s">
        <v>44</v>
      </c>
      <c r="B106" s="14"/>
      <c r="C106" s="30" t="s">
        <v>46</v>
      </c>
      <c r="D106" s="14" t="s">
        <v>45</v>
      </c>
    </row>
    <row r="107" spans="1:9" x14ac:dyDescent="0.2">
      <c r="A107" s="7" t="s">
        <v>47</v>
      </c>
      <c r="C107" s="31">
        <v>255.6754</v>
      </c>
      <c r="D107" s="31">
        <v>264.52409999999998</v>
      </c>
    </row>
    <row r="108" spans="1:9" x14ac:dyDescent="0.2">
      <c r="A108" s="7" t="s">
        <v>48</v>
      </c>
      <c r="C108" s="31">
        <v>29.8264</v>
      </c>
      <c r="D108" s="31">
        <v>30.858599999999999</v>
      </c>
    </row>
    <row r="109" spans="1:9" x14ac:dyDescent="0.2">
      <c r="A109" s="7" t="s">
        <v>49</v>
      </c>
      <c r="C109" s="31">
        <v>288.91410000000002</v>
      </c>
      <c r="D109" s="31">
        <v>300.54629999999997</v>
      </c>
    </row>
    <row r="110" spans="1:9" x14ac:dyDescent="0.2">
      <c r="A110" s="7" t="s">
        <v>50</v>
      </c>
      <c r="C110" s="31">
        <v>35.028500000000001</v>
      </c>
      <c r="D110" s="31">
        <v>36.435299999999998</v>
      </c>
    </row>
    <row r="112" spans="1:9" x14ac:dyDescent="0.2">
      <c r="A112" s="7" t="s">
        <v>51</v>
      </c>
    </row>
    <row r="114" spans="1:5" x14ac:dyDescent="0.2">
      <c r="A114" s="14" t="s">
        <v>52</v>
      </c>
      <c r="D114" s="30" t="s">
        <v>53</v>
      </c>
    </row>
    <row r="116" spans="1:5" x14ac:dyDescent="0.2">
      <c r="A116" s="14" t="s">
        <v>351</v>
      </c>
      <c r="D116" s="52">
        <v>0.21379999999999999</v>
      </c>
    </row>
    <row r="118" spans="1:5" x14ac:dyDescent="0.2">
      <c r="A118" s="14" t="s">
        <v>352</v>
      </c>
      <c r="D118" s="32">
        <v>2.8600527549206598</v>
      </c>
      <c r="E118" s="10" t="s">
        <v>54</v>
      </c>
    </row>
    <row r="120" spans="1:5" x14ac:dyDescent="0.2">
      <c r="A120" s="14" t="s">
        <v>353</v>
      </c>
      <c r="D120" s="30" t="s">
        <v>53</v>
      </c>
    </row>
    <row r="121" spans="1:5" x14ac:dyDescent="0.2">
      <c r="A121" s="62" t="s">
        <v>925</v>
      </c>
      <c r="D121" s="30"/>
    </row>
    <row r="122" spans="1:5" ht="14.4" x14ac:dyDescent="0.3">
      <c r="A122" s="35" t="s">
        <v>926</v>
      </c>
      <c r="D122" s="30"/>
    </row>
    <row r="124" spans="1:5" x14ac:dyDescent="0.2">
      <c r="A124" s="14" t="s">
        <v>934</v>
      </c>
    </row>
    <row r="125" spans="1:5" x14ac:dyDescent="0.2">
      <c r="A125" s="14"/>
    </row>
    <row r="126" spans="1:5" x14ac:dyDescent="0.2">
      <c r="A126" s="63" t="s">
        <v>932</v>
      </c>
    </row>
    <row r="127" spans="1:5" x14ac:dyDescent="0.2">
      <c r="A127" s="65"/>
    </row>
    <row r="128" spans="1:5" x14ac:dyDescent="0.2">
      <c r="A128" s="66"/>
    </row>
    <row r="129" spans="1:1" x14ac:dyDescent="0.2">
      <c r="A129" s="66"/>
    </row>
    <row r="130" spans="1:1" x14ac:dyDescent="0.2">
      <c r="A130" s="66"/>
    </row>
    <row r="131" spans="1:1" x14ac:dyDescent="0.2">
      <c r="A131" s="66"/>
    </row>
    <row r="132" spans="1:1" x14ac:dyDescent="0.2">
      <c r="A132" s="66"/>
    </row>
    <row r="133" spans="1:1" x14ac:dyDescent="0.2">
      <c r="A133" s="66"/>
    </row>
    <row r="134" spans="1:1" x14ac:dyDescent="0.2">
      <c r="A134" s="66"/>
    </row>
    <row r="135" spans="1:1" x14ac:dyDescent="0.2">
      <c r="A135" s="66"/>
    </row>
    <row r="136" spans="1:1" x14ac:dyDescent="0.2">
      <c r="A136" s="66"/>
    </row>
    <row r="137" spans="1:1" x14ac:dyDescent="0.2">
      <c r="A137" s="66"/>
    </row>
    <row r="138" spans="1:1" x14ac:dyDescent="0.2">
      <c r="A138" s="66"/>
    </row>
    <row r="139" spans="1:1" x14ac:dyDescent="0.2">
      <c r="A139" s="66"/>
    </row>
    <row r="140" spans="1:1" x14ac:dyDescent="0.2">
      <c r="A140" s="66"/>
    </row>
    <row r="141" spans="1:1" x14ac:dyDescent="0.2">
      <c r="A141" s="66"/>
    </row>
    <row r="142" spans="1:1" x14ac:dyDescent="0.2">
      <c r="A142" s="66"/>
    </row>
    <row r="143" spans="1:1" x14ac:dyDescent="0.2">
      <c r="A143" s="66"/>
    </row>
    <row r="144" spans="1:1" x14ac:dyDescent="0.2">
      <c r="A144" s="63" t="s">
        <v>935</v>
      </c>
    </row>
    <row r="145" spans="1:1" x14ac:dyDescent="0.2">
      <c r="A145" s="66"/>
    </row>
    <row r="146" spans="1:1" x14ac:dyDescent="0.2">
      <c r="A146" s="63" t="s">
        <v>933</v>
      </c>
    </row>
    <row r="147" spans="1:1" x14ac:dyDescent="0.2">
      <c r="A147" s="66"/>
    </row>
    <row r="148" spans="1:1" x14ac:dyDescent="0.2">
      <c r="A148" s="66"/>
    </row>
    <row r="149" spans="1:1" x14ac:dyDescent="0.2">
      <c r="A149" s="66"/>
    </row>
    <row r="150" spans="1:1" x14ac:dyDescent="0.2">
      <c r="A150" s="66"/>
    </row>
    <row r="151" spans="1:1" x14ac:dyDescent="0.2">
      <c r="A151" s="66"/>
    </row>
    <row r="152" spans="1:1" x14ac:dyDescent="0.2">
      <c r="A152" s="66"/>
    </row>
    <row r="153" spans="1:1" x14ac:dyDescent="0.2">
      <c r="A153" s="66"/>
    </row>
    <row r="154" spans="1:1" x14ac:dyDescent="0.2">
      <c r="A154" s="66"/>
    </row>
    <row r="155" spans="1:1" x14ac:dyDescent="0.2">
      <c r="A155" s="66"/>
    </row>
    <row r="156" spans="1:1" x14ac:dyDescent="0.2">
      <c r="A156" s="66"/>
    </row>
    <row r="157" spans="1:1" x14ac:dyDescent="0.2">
      <c r="A157" s="66"/>
    </row>
    <row r="158" spans="1:1" x14ac:dyDescent="0.2">
      <c r="A158" s="66"/>
    </row>
    <row r="164" spans="1:1" x14ac:dyDescent="0.2">
      <c r="A164" s="7" t="s">
        <v>931</v>
      </c>
    </row>
  </sheetData>
  <mergeCells count="1">
    <mergeCell ref="A1:G1"/>
  </mergeCells>
  <conditionalFormatting sqref="F2:F3">
    <cfRule type="cellIs" dxfId="82" priority="4" stopIfTrue="1" operator="between">
      <formula>0.009</formula>
      <formula>-0.009</formula>
    </cfRule>
  </conditionalFormatting>
  <conditionalFormatting sqref="F5:F158">
    <cfRule type="cellIs" dxfId="81" priority="2" stopIfTrue="1" operator="between">
      <formula>0.009</formula>
      <formula>-0.009</formula>
    </cfRule>
  </conditionalFormatting>
  <conditionalFormatting sqref="F258:F259">
    <cfRule type="cellIs" dxfId="80" priority="1" stopIfTrue="1" operator="between">
      <formula>0.009</formula>
      <formula>-0.009</formula>
    </cfRule>
  </conditionalFormatting>
  <conditionalFormatting sqref="F263:F65536">
    <cfRule type="cellIs" dxfId="79" priority="3" stopIfTrue="1" operator="between">
      <formula>0.009</formula>
      <formula>-0.009</formula>
    </cfRule>
  </conditionalFormatting>
  <hyperlinks>
    <hyperlink ref="A122" r:id="rId1" xr:uid="{00000000-0004-0000-0D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70"/>
  <sheetViews>
    <sheetView workbookViewId="0">
      <selection sqref="A1:G1"/>
    </sheetView>
  </sheetViews>
  <sheetFormatPr defaultColWidth="9.109375" defaultRowHeight="10.199999999999999" x14ac:dyDescent="0.2"/>
  <cols>
    <col min="1" max="1" width="38.6640625" style="7" bestFit="1" customWidth="1"/>
    <col min="2" max="2" width="49" style="7" bestFit="1" customWidth="1"/>
    <col min="3" max="3" width="25.5546875" style="7" bestFit="1" customWidth="1"/>
    <col min="4" max="4" width="15.33203125" style="7" bestFit="1" customWidth="1"/>
    <col min="5" max="5" width="30.5546875" style="10" customWidth="1"/>
    <col min="6" max="6" width="31.33203125" style="11" bestFit="1" customWidth="1"/>
    <col min="7" max="7" width="32.88671875" style="10" customWidth="1"/>
    <col min="8" max="8" width="28.109375" style="7" customWidth="1"/>
    <col min="9" max="16384" width="9.109375" style="7"/>
  </cols>
  <sheetData>
    <row r="1" spans="1:11" s="1" customFormat="1" ht="13.8" x14ac:dyDescent="0.2">
      <c r="A1" s="81" t="s">
        <v>10</v>
      </c>
      <c r="B1" s="82"/>
      <c r="C1" s="82"/>
      <c r="D1" s="82"/>
      <c r="E1" s="82"/>
      <c r="F1" s="82"/>
      <c r="G1" s="82"/>
    </row>
    <row r="2" spans="1:11" s="1" customFormat="1" ht="11.4" x14ac:dyDescent="0.2">
      <c r="E2" s="5"/>
      <c r="F2" s="9"/>
      <c r="G2" s="10"/>
    </row>
    <row r="3" spans="1:11" s="1" customFormat="1" ht="12" x14ac:dyDescent="0.2">
      <c r="A3" s="8" t="s">
        <v>7</v>
      </c>
      <c r="B3" s="2"/>
      <c r="C3" s="3"/>
      <c r="D3" s="3"/>
      <c r="E3" s="4"/>
      <c r="F3" s="9"/>
      <c r="G3" s="10"/>
    </row>
    <row r="4" spans="1:11" s="1" customFormat="1" ht="25.5" customHeight="1" x14ac:dyDescent="0.25">
      <c r="A4" s="37" t="s">
        <v>2</v>
      </c>
      <c r="B4" s="37" t="s">
        <v>0</v>
      </c>
      <c r="C4" s="38" t="s">
        <v>4</v>
      </c>
      <c r="D4" s="38" t="s">
        <v>1</v>
      </c>
      <c r="E4" s="54" t="s">
        <v>6</v>
      </c>
      <c r="F4" s="39" t="s">
        <v>250</v>
      </c>
      <c r="G4" s="54" t="s">
        <v>251</v>
      </c>
      <c r="H4" s="55" t="s">
        <v>252</v>
      </c>
      <c r="I4" s="40" t="s">
        <v>5</v>
      </c>
      <c r="J4" s="36"/>
      <c r="K4" s="36"/>
    </row>
    <row r="5" spans="1:11" x14ac:dyDescent="0.2">
      <c r="A5" s="41" t="s">
        <v>110</v>
      </c>
      <c r="B5" s="42"/>
      <c r="C5" s="42"/>
      <c r="D5" s="42"/>
      <c r="E5" s="43"/>
      <c r="F5" s="44"/>
      <c r="G5" s="43"/>
      <c r="H5" s="42"/>
      <c r="I5" s="42"/>
    </row>
    <row r="6" spans="1:11" x14ac:dyDescent="0.2">
      <c r="A6" s="41" t="s">
        <v>26</v>
      </c>
      <c r="B6" s="42"/>
      <c r="C6" s="42"/>
      <c r="D6" s="42"/>
      <c r="E6" s="43"/>
      <c r="F6" s="44"/>
      <c r="G6" s="43"/>
      <c r="H6" s="42"/>
      <c r="I6" s="42"/>
    </row>
    <row r="7" spans="1:11" x14ac:dyDescent="0.2">
      <c r="A7" s="42" t="s">
        <v>112</v>
      </c>
      <c r="B7" s="42" t="s">
        <v>111</v>
      </c>
      <c r="C7" s="42" t="s">
        <v>113</v>
      </c>
      <c r="D7" s="45">
        <v>850050</v>
      </c>
      <c r="E7" s="43">
        <v>15070.111430000001</v>
      </c>
      <c r="F7" s="44">
        <v>6.0690529759026797</v>
      </c>
      <c r="G7" s="43">
        <v>-2484.1057999999998</v>
      </c>
      <c r="H7" s="43">
        <v>-1.0004020055176901</v>
      </c>
      <c r="I7" s="46"/>
    </row>
    <row r="8" spans="1:11" x14ac:dyDescent="0.2">
      <c r="A8" s="42" t="s">
        <v>115</v>
      </c>
      <c r="B8" s="42" t="s">
        <v>114</v>
      </c>
      <c r="C8" s="42" t="s">
        <v>113</v>
      </c>
      <c r="D8" s="45">
        <v>862000</v>
      </c>
      <c r="E8" s="43">
        <v>11047.823</v>
      </c>
      <c r="F8" s="44">
        <v>4.4491922549371701</v>
      </c>
      <c r="G8" s="43">
        <v>-1048.4138</v>
      </c>
      <c r="H8" s="43">
        <v>-0.42221843696529598</v>
      </c>
      <c r="I8" s="46"/>
    </row>
    <row r="9" spans="1:11" x14ac:dyDescent="0.2">
      <c r="A9" s="42" t="s">
        <v>120</v>
      </c>
      <c r="B9" s="42" t="s">
        <v>119</v>
      </c>
      <c r="C9" s="42" t="s">
        <v>121</v>
      </c>
      <c r="D9" s="45">
        <v>430000</v>
      </c>
      <c r="E9" s="43">
        <v>8084</v>
      </c>
      <c r="F9" s="44">
        <v>3.2555979751768298</v>
      </c>
      <c r="G9" s="43">
        <v>-1640.2596000000001</v>
      </c>
      <c r="H9" s="43">
        <v>-0.66056727270217297</v>
      </c>
      <c r="I9" s="46"/>
    </row>
    <row r="10" spans="1:11" x14ac:dyDescent="0.2">
      <c r="A10" s="42" t="s">
        <v>123</v>
      </c>
      <c r="B10" s="42" t="s">
        <v>122</v>
      </c>
      <c r="C10" s="42" t="s">
        <v>124</v>
      </c>
      <c r="D10" s="45">
        <v>485725</v>
      </c>
      <c r="E10" s="43">
        <v>7712.098688</v>
      </c>
      <c r="F10" s="44">
        <v>3.1058254419862301</v>
      </c>
      <c r="G10" s="43">
        <v>-2528.9018999999998</v>
      </c>
      <c r="H10" s="43">
        <v>-1.01844234352559</v>
      </c>
      <c r="I10" s="46"/>
    </row>
    <row r="11" spans="1:11" x14ac:dyDescent="0.2">
      <c r="A11" s="42" t="s">
        <v>117</v>
      </c>
      <c r="B11" s="42" t="s">
        <v>116</v>
      </c>
      <c r="C11" s="42" t="s">
        <v>118</v>
      </c>
      <c r="D11" s="45">
        <v>211000</v>
      </c>
      <c r="E11" s="43">
        <v>7612.1414999999997</v>
      </c>
      <c r="F11" s="44">
        <v>3.06557056582874</v>
      </c>
      <c r="G11" s="43">
        <v>-1137.8012249999999</v>
      </c>
      <c r="H11" s="43">
        <v>-0.45821664575256299</v>
      </c>
      <c r="I11" s="46"/>
    </row>
    <row r="12" spans="1:11" x14ac:dyDescent="0.2">
      <c r="A12" s="42" t="s">
        <v>130</v>
      </c>
      <c r="B12" s="42" t="s">
        <v>129</v>
      </c>
      <c r="C12" s="42" t="s">
        <v>131</v>
      </c>
      <c r="D12" s="45">
        <v>607000</v>
      </c>
      <c r="E12" s="43">
        <v>7377.7815000000001</v>
      </c>
      <c r="F12" s="44">
        <v>2.97118883135788</v>
      </c>
      <c r="G12" s="43">
        <v>-2245.3977500000001</v>
      </c>
      <c r="H12" s="43">
        <v>-0.90426921924376802</v>
      </c>
      <c r="I12" s="46"/>
    </row>
    <row r="13" spans="1:11" x14ac:dyDescent="0.2">
      <c r="A13" s="42" t="s">
        <v>126</v>
      </c>
      <c r="B13" s="42" t="s">
        <v>125</v>
      </c>
      <c r="C13" s="42" t="s">
        <v>113</v>
      </c>
      <c r="D13" s="45">
        <v>535900</v>
      </c>
      <c r="E13" s="43">
        <v>5705.7272999999996</v>
      </c>
      <c r="F13" s="44">
        <v>2.2978171999989101</v>
      </c>
      <c r="G13" s="43">
        <v>-1206.73125</v>
      </c>
      <c r="H13" s="43">
        <v>-0.48597622638330201</v>
      </c>
      <c r="I13" s="46"/>
    </row>
    <row r="14" spans="1:11" x14ac:dyDescent="0.2">
      <c r="A14" s="42" t="s">
        <v>128</v>
      </c>
      <c r="B14" s="42" t="s">
        <v>127</v>
      </c>
      <c r="C14" s="42" t="s">
        <v>121</v>
      </c>
      <c r="D14" s="45">
        <v>288000</v>
      </c>
      <c r="E14" s="43">
        <v>5522.1120000000001</v>
      </c>
      <c r="F14" s="44">
        <v>2.2238714307149499</v>
      </c>
      <c r="G14" s="43">
        <v>-1961.26875</v>
      </c>
      <c r="H14" s="43">
        <v>-0.78984445463602204</v>
      </c>
      <c r="I14" s="46"/>
    </row>
    <row r="15" spans="1:11" x14ac:dyDescent="0.2">
      <c r="A15" s="42" t="s">
        <v>154</v>
      </c>
      <c r="B15" s="42" t="s">
        <v>153</v>
      </c>
      <c r="C15" s="42" t="s">
        <v>113</v>
      </c>
      <c r="D15" s="45">
        <v>612250</v>
      </c>
      <c r="E15" s="43">
        <v>4867.0813749999998</v>
      </c>
      <c r="F15" s="44">
        <v>1.96007672803945</v>
      </c>
      <c r="G15" s="43">
        <v>-2155.8847500000002</v>
      </c>
      <c r="H15" s="43">
        <v>-0.86822043874500399</v>
      </c>
      <c r="I15" s="46"/>
    </row>
    <row r="16" spans="1:11" x14ac:dyDescent="0.2">
      <c r="A16" s="42" t="s">
        <v>162</v>
      </c>
      <c r="B16" s="42" t="s">
        <v>161</v>
      </c>
      <c r="C16" s="42" t="s">
        <v>163</v>
      </c>
      <c r="D16" s="45">
        <v>607150</v>
      </c>
      <c r="E16" s="43">
        <v>4493.8207249999996</v>
      </c>
      <c r="F16" s="44">
        <v>1.80975676065286</v>
      </c>
      <c r="G16" s="43">
        <v>-2551.55285</v>
      </c>
      <c r="H16" s="43">
        <v>-1.0275643607145799</v>
      </c>
      <c r="I16" s="46"/>
    </row>
    <row r="17" spans="1:9" x14ac:dyDescent="0.2">
      <c r="A17" s="42" t="s">
        <v>133</v>
      </c>
      <c r="B17" s="42" t="s">
        <v>132</v>
      </c>
      <c r="C17" s="42" t="s">
        <v>134</v>
      </c>
      <c r="D17" s="45">
        <v>260000</v>
      </c>
      <c r="E17" s="43">
        <v>4226.17</v>
      </c>
      <c r="F17" s="44">
        <v>1.7019681463078999</v>
      </c>
      <c r="G17" s="43">
        <v>-1062.59475</v>
      </c>
      <c r="H17" s="43">
        <v>-0.42792940580573202</v>
      </c>
      <c r="I17" s="46"/>
    </row>
    <row r="18" spans="1:9" x14ac:dyDescent="0.2">
      <c r="A18" s="42" t="s">
        <v>159</v>
      </c>
      <c r="B18" s="42" t="s">
        <v>158</v>
      </c>
      <c r="C18" s="42" t="s">
        <v>160</v>
      </c>
      <c r="D18" s="45">
        <v>950000</v>
      </c>
      <c r="E18" s="43">
        <v>3760.1</v>
      </c>
      <c r="F18" s="44">
        <v>1.51427188847877</v>
      </c>
      <c r="G18" s="43">
        <v>-1538.712</v>
      </c>
      <c r="H18" s="43">
        <v>-0.61967190395599903</v>
      </c>
      <c r="I18" s="46"/>
    </row>
    <row r="19" spans="1:9" x14ac:dyDescent="0.2">
      <c r="A19" s="42" t="s">
        <v>151</v>
      </c>
      <c r="B19" s="42" t="s">
        <v>150</v>
      </c>
      <c r="C19" s="42" t="s">
        <v>152</v>
      </c>
      <c r="D19" s="45">
        <v>198000</v>
      </c>
      <c r="E19" s="43">
        <v>3734.973</v>
      </c>
      <c r="F19" s="44">
        <v>1.5041527135255</v>
      </c>
      <c r="G19" s="43">
        <v>-1044.05</v>
      </c>
      <c r="H19" s="43">
        <v>-0.42046104230373199</v>
      </c>
      <c r="I19" s="46"/>
    </row>
    <row r="20" spans="1:9" x14ac:dyDescent="0.2">
      <c r="A20" s="42" t="s">
        <v>142</v>
      </c>
      <c r="B20" s="42" t="s">
        <v>141</v>
      </c>
      <c r="C20" s="42" t="s">
        <v>143</v>
      </c>
      <c r="D20" s="45">
        <v>165000</v>
      </c>
      <c r="E20" s="43">
        <v>3479.6025</v>
      </c>
      <c r="F20" s="44">
        <v>1.40130960581646</v>
      </c>
      <c r="G20" s="43"/>
      <c r="H20" s="43"/>
      <c r="I20" s="46"/>
    </row>
    <row r="21" spans="1:9" x14ac:dyDescent="0.2">
      <c r="A21" s="42" t="s">
        <v>148</v>
      </c>
      <c r="B21" s="42" t="s">
        <v>147</v>
      </c>
      <c r="C21" s="42" t="s">
        <v>149</v>
      </c>
      <c r="D21" s="45">
        <v>46000</v>
      </c>
      <c r="E21" s="43">
        <v>3356.3209999999999</v>
      </c>
      <c r="F21" s="44">
        <v>1.3516615353344199</v>
      </c>
      <c r="G21" s="43">
        <v>-771.88649999999996</v>
      </c>
      <c r="H21" s="43">
        <v>-0.310855037910234</v>
      </c>
      <c r="I21" s="46"/>
    </row>
    <row r="22" spans="1:9" x14ac:dyDescent="0.2">
      <c r="A22" s="42" t="s">
        <v>136</v>
      </c>
      <c r="B22" s="42" t="s">
        <v>135</v>
      </c>
      <c r="C22" s="42" t="s">
        <v>137</v>
      </c>
      <c r="D22" s="45">
        <v>1200000</v>
      </c>
      <c r="E22" s="43">
        <v>3336.6</v>
      </c>
      <c r="F22" s="44">
        <v>1.34371947105084</v>
      </c>
      <c r="G22" s="43"/>
      <c r="H22" s="43"/>
      <c r="I22" s="46"/>
    </row>
    <row r="23" spans="1:9" x14ac:dyDescent="0.2">
      <c r="A23" s="42" t="s">
        <v>168</v>
      </c>
      <c r="B23" s="42" t="s">
        <v>167</v>
      </c>
      <c r="C23" s="42" t="s">
        <v>169</v>
      </c>
      <c r="D23" s="45">
        <v>1716000</v>
      </c>
      <c r="E23" s="43">
        <v>3277.2168000000001</v>
      </c>
      <c r="F23" s="44">
        <v>1.3198045989974601</v>
      </c>
      <c r="G23" s="43">
        <v>-1288.799925</v>
      </c>
      <c r="H23" s="43">
        <v>-0.51902701957422703</v>
      </c>
      <c r="I23" s="46"/>
    </row>
    <row r="24" spans="1:9" x14ac:dyDescent="0.2">
      <c r="A24" s="42" t="s">
        <v>145</v>
      </c>
      <c r="B24" s="42" t="s">
        <v>144</v>
      </c>
      <c r="C24" s="42" t="s">
        <v>146</v>
      </c>
      <c r="D24" s="45">
        <v>956000</v>
      </c>
      <c r="E24" s="43">
        <v>3186.826</v>
      </c>
      <c r="F24" s="44">
        <v>1.28340230985167</v>
      </c>
      <c r="G24" s="43">
        <v>-577.61625000000004</v>
      </c>
      <c r="H24" s="43">
        <v>-0.232618294647357</v>
      </c>
      <c r="I24" s="46"/>
    </row>
    <row r="25" spans="1:9" x14ac:dyDescent="0.2">
      <c r="A25" s="42" t="s">
        <v>156</v>
      </c>
      <c r="B25" s="42" t="s">
        <v>155</v>
      </c>
      <c r="C25" s="42" t="s">
        <v>157</v>
      </c>
      <c r="D25" s="45">
        <v>27000</v>
      </c>
      <c r="E25" s="43">
        <v>3085.1145000000001</v>
      </c>
      <c r="F25" s="44">
        <v>1.2424409351049801</v>
      </c>
      <c r="G25" s="43">
        <v>-91.793999999999997</v>
      </c>
      <c r="H25" s="43">
        <v>-3.6967387497944398E-2</v>
      </c>
      <c r="I25" s="46"/>
    </row>
    <row r="26" spans="1:9" x14ac:dyDescent="0.2">
      <c r="A26" s="42" t="s">
        <v>165</v>
      </c>
      <c r="B26" s="42" t="s">
        <v>164</v>
      </c>
      <c r="C26" s="42" t="s">
        <v>166</v>
      </c>
      <c r="D26" s="45">
        <v>415000</v>
      </c>
      <c r="E26" s="43">
        <v>2980.1149999999998</v>
      </c>
      <c r="F26" s="44">
        <v>1.2001554131363299</v>
      </c>
      <c r="G26" s="43"/>
      <c r="H26" s="43"/>
      <c r="I26" s="46"/>
    </row>
    <row r="27" spans="1:9" x14ac:dyDescent="0.2">
      <c r="A27" s="42" t="s">
        <v>229</v>
      </c>
      <c r="B27" s="42" t="s">
        <v>228</v>
      </c>
      <c r="C27" s="42" t="s">
        <v>230</v>
      </c>
      <c r="D27" s="45">
        <v>2085100</v>
      </c>
      <c r="E27" s="43">
        <v>2878.4805500000002</v>
      </c>
      <c r="F27" s="44">
        <v>1.15922506805615</v>
      </c>
      <c r="G27" s="43">
        <v>-1950.0360000000001</v>
      </c>
      <c r="H27" s="43">
        <v>-0.78532078836243602</v>
      </c>
      <c r="I27" s="46"/>
    </row>
    <row r="28" spans="1:9" x14ac:dyDescent="0.2">
      <c r="A28" s="42" t="s">
        <v>187</v>
      </c>
      <c r="B28" s="42" t="s">
        <v>186</v>
      </c>
      <c r="C28" s="42" t="s">
        <v>166</v>
      </c>
      <c r="D28" s="45">
        <v>1743819</v>
      </c>
      <c r="E28" s="43">
        <v>2667.345542</v>
      </c>
      <c r="F28" s="44">
        <v>1.07419652964277</v>
      </c>
      <c r="G28" s="43"/>
      <c r="H28" s="43"/>
      <c r="I28" s="46"/>
    </row>
    <row r="29" spans="1:9" x14ac:dyDescent="0.2">
      <c r="A29" s="42" t="s">
        <v>192</v>
      </c>
      <c r="B29" s="42" t="s">
        <v>191</v>
      </c>
      <c r="C29" s="42" t="s">
        <v>160</v>
      </c>
      <c r="D29" s="45">
        <v>35000</v>
      </c>
      <c r="E29" s="43">
        <v>2585.6424999999999</v>
      </c>
      <c r="F29" s="44">
        <v>1.0412929846030601</v>
      </c>
      <c r="G29" s="43"/>
      <c r="H29" s="43"/>
      <c r="I29" s="46"/>
    </row>
    <row r="30" spans="1:9" x14ac:dyDescent="0.2">
      <c r="A30" s="42" t="s">
        <v>185</v>
      </c>
      <c r="B30" s="42" t="s">
        <v>184</v>
      </c>
      <c r="C30" s="42" t="s">
        <v>113</v>
      </c>
      <c r="D30" s="45">
        <v>269000</v>
      </c>
      <c r="E30" s="43">
        <v>2582.8035</v>
      </c>
      <c r="F30" s="44">
        <v>1.04014965918848</v>
      </c>
      <c r="G30" s="43">
        <v>-728.65049999999997</v>
      </c>
      <c r="H30" s="43">
        <v>-0.29344298520677697</v>
      </c>
      <c r="I30" s="46"/>
    </row>
    <row r="31" spans="1:9" x14ac:dyDescent="0.2">
      <c r="A31" s="42" t="s">
        <v>171</v>
      </c>
      <c r="B31" s="42" t="s">
        <v>170</v>
      </c>
      <c r="C31" s="42" t="s">
        <v>163</v>
      </c>
      <c r="D31" s="45">
        <v>23000</v>
      </c>
      <c r="E31" s="43">
        <v>2497.4319999999998</v>
      </c>
      <c r="F31" s="44">
        <v>1.00576874843417</v>
      </c>
      <c r="G31" s="43"/>
      <c r="H31" s="43"/>
      <c r="I31" s="46"/>
    </row>
    <row r="32" spans="1:9" x14ac:dyDescent="0.2">
      <c r="A32" s="42" t="s">
        <v>202</v>
      </c>
      <c r="B32" s="42" t="s">
        <v>201</v>
      </c>
      <c r="C32" s="42" t="s">
        <v>203</v>
      </c>
      <c r="D32" s="45">
        <v>850000</v>
      </c>
      <c r="E32" s="43">
        <v>2491.7750000000001</v>
      </c>
      <c r="F32" s="44">
        <v>1.00349055474966</v>
      </c>
      <c r="G32" s="43">
        <v>-1384.4159999999999</v>
      </c>
      <c r="H32" s="43">
        <v>-0.55753363760544405</v>
      </c>
      <c r="I32" s="46"/>
    </row>
    <row r="33" spans="1:9" x14ac:dyDescent="0.2">
      <c r="A33" s="42" t="s">
        <v>139</v>
      </c>
      <c r="B33" s="42" t="s">
        <v>138</v>
      </c>
      <c r="C33" s="42" t="s">
        <v>140</v>
      </c>
      <c r="D33" s="45">
        <v>156379</v>
      </c>
      <c r="E33" s="43">
        <v>2315.8948009999999</v>
      </c>
      <c r="F33" s="44">
        <v>0.93265987442579901</v>
      </c>
      <c r="G33" s="43"/>
      <c r="H33" s="43"/>
      <c r="I33" s="46"/>
    </row>
    <row r="34" spans="1:9" x14ac:dyDescent="0.2">
      <c r="A34" s="42" t="s">
        <v>182</v>
      </c>
      <c r="B34" s="42" t="s">
        <v>181</v>
      </c>
      <c r="C34" s="42" t="s">
        <v>183</v>
      </c>
      <c r="D34" s="45">
        <v>95000</v>
      </c>
      <c r="E34" s="43">
        <v>2210.5075000000002</v>
      </c>
      <c r="F34" s="44">
        <v>0.89021817678293003</v>
      </c>
      <c r="G34" s="43"/>
      <c r="H34" s="43"/>
      <c r="I34" s="46"/>
    </row>
    <row r="35" spans="1:9" x14ac:dyDescent="0.2">
      <c r="A35" s="42" t="s">
        <v>177</v>
      </c>
      <c r="B35" s="42" t="s">
        <v>176</v>
      </c>
      <c r="C35" s="42" t="s">
        <v>178</v>
      </c>
      <c r="D35" s="45">
        <v>348000</v>
      </c>
      <c r="E35" s="43">
        <v>2147.3339999999998</v>
      </c>
      <c r="F35" s="44">
        <v>0.86477687066159903</v>
      </c>
      <c r="G35" s="43">
        <v>-519.11419999999998</v>
      </c>
      <c r="H35" s="43">
        <v>-0.20905828035694499</v>
      </c>
      <c r="I35" s="46"/>
    </row>
    <row r="36" spans="1:9" x14ac:dyDescent="0.2">
      <c r="A36" s="42" t="s">
        <v>189</v>
      </c>
      <c r="B36" s="42" t="s">
        <v>188</v>
      </c>
      <c r="C36" s="42" t="s">
        <v>190</v>
      </c>
      <c r="D36" s="45">
        <v>170000</v>
      </c>
      <c r="E36" s="43">
        <v>2039.915</v>
      </c>
      <c r="F36" s="44">
        <v>0.82151696481109004</v>
      </c>
      <c r="G36" s="43"/>
      <c r="H36" s="43"/>
      <c r="I36" s="46"/>
    </row>
    <row r="37" spans="1:9" x14ac:dyDescent="0.2">
      <c r="A37" s="42" t="s">
        <v>173</v>
      </c>
      <c r="B37" s="42" t="s">
        <v>172</v>
      </c>
      <c r="C37" s="42" t="s">
        <v>152</v>
      </c>
      <c r="D37" s="45">
        <v>140000</v>
      </c>
      <c r="E37" s="43">
        <v>1923.18</v>
      </c>
      <c r="F37" s="44">
        <v>0.77450530849833998</v>
      </c>
      <c r="G37" s="43"/>
      <c r="H37" s="43"/>
      <c r="I37" s="46"/>
    </row>
    <row r="38" spans="1:9" x14ac:dyDescent="0.2">
      <c r="A38" s="42" t="s">
        <v>196</v>
      </c>
      <c r="B38" s="42" t="s">
        <v>195</v>
      </c>
      <c r="C38" s="42" t="s">
        <v>197</v>
      </c>
      <c r="D38" s="45">
        <v>110000</v>
      </c>
      <c r="E38" s="43">
        <v>1863.4</v>
      </c>
      <c r="F38" s="44">
        <v>0.750430636682894</v>
      </c>
      <c r="G38" s="43"/>
      <c r="H38" s="43"/>
      <c r="I38" s="46"/>
    </row>
    <row r="39" spans="1:9" x14ac:dyDescent="0.2">
      <c r="A39" s="42" t="s">
        <v>175</v>
      </c>
      <c r="B39" s="42" t="s">
        <v>174</v>
      </c>
      <c r="C39" s="42" t="s">
        <v>121</v>
      </c>
      <c r="D39" s="45">
        <v>104800</v>
      </c>
      <c r="E39" s="43">
        <v>1788.0976000000001</v>
      </c>
      <c r="F39" s="44">
        <v>0.72010476570739201</v>
      </c>
      <c r="G39" s="43"/>
      <c r="H39" s="43"/>
      <c r="I39" s="46"/>
    </row>
    <row r="40" spans="1:9" x14ac:dyDescent="0.2">
      <c r="A40" s="42" t="s">
        <v>212</v>
      </c>
      <c r="B40" s="42" t="s">
        <v>211</v>
      </c>
      <c r="C40" s="42" t="s">
        <v>213</v>
      </c>
      <c r="D40" s="45">
        <v>272400</v>
      </c>
      <c r="E40" s="43">
        <v>1741.998</v>
      </c>
      <c r="F40" s="44">
        <v>0.70153948064845295</v>
      </c>
      <c r="G40" s="43"/>
      <c r="H40" s="43"/>
      <c r="I40" s="46"/>
    </row>
    <row r="41" spans="1:9" x14ac:dyDescent="0.2">
      <c r="A41" s="42" t="s">
        <v>223</v>
      </c>
      <c r="B41" s="42" t="s">
        <v>222</v>
      </c>
      <c r="C41" s="42" t="s">
        <v>224</v>
      </c>
      <c r="D41" s="45">
        <v>56714</v>
      </c>
      <c r="E41" s="43">
        <v>1662.2873400000001</v>
      </c>
      <c r="F41" s="44">
        <v>0.66943831002796705</v>
      </c>
      <c r="G41" s="43"/>
      <c r="H41" s="43"/>
      <c r="I41" s="46"/>
    </row>
    <row r="42" spans="1:9" x14ac:dyDescent="0.2">
      <c r="A42" s="42" t="s">
        <v>180</v>
      </c>
      <c r="B42" s="42" t="s">
        <v>179</v>
      </c>
      <c r="C42" s="42" t="s">
        <v>166</v>
      </c>
      <c r="D42" s="45">
        <v>500000</v>
      </c>
      <c r="E42" s="43">
        <v>1647.5</v>
      </c>
      <c r="F42" s="44">
        <v>0.66348313509448698</v>
      </c>
      <c r="G42" s="43"/>
      <c r="H42" s="43"/>
      <c r="I42" s="46"/>
    </row>
    <row r="43" spans="1:9" x14ac:dyDescent="0.2">
      <c r="A43" s="42" t="s">
        <v>194</v>
      </c>
      <c r="B43" s="42" t="s">
        <v>193</v>
      </c>
      <c r="C43" s="42" t="s">
        <v>121</v>
      </c>
      <c r="D43" s="45">
        <v>170406</v>
      </c>
      <c r="E43" s="43">
        <v>1628.996157</v>
      </c>
      <c r="F43" s="44">
        <v>0.65603124570757598</v>
      </c>
      <c r="G43" s="43"/>
      <c r="H43" s="43"/>
      <c r="I43" s="46"/>
    </row>
    <row r="44" spans="1:9" x14ac:dyDescent="0.2">
      <c r="A44" s="42" t="s">
        <v>205</v>
      </c>
      <c r="B44" s="42" t="s">
        <v>204</v>
      </c>
      <c r="C44" s="42" t="s">
        <v>124</v>
      </c>
      <c r="D44" s="45">
        <v>110000</v>
      </c>
      <c r="E44" s="43">
        <v>1602.59</v>
      </c>
      <c r="F44" s="44">
        <v>0.64539692714481001</v>
      </c>
      <c r="G44" s="43"/>
      <c r="H44" s="43"/>
      <c r="I44" s="46"/>
    </row>
    <row r="45" spans="1:9" x14ac:dyDescent="0.2">
      <c r="A45" s="42" t="s">
        <v>226</v>
      </c>
      <c r="B45" s="42" t="s">
        <v>225</v>
      </c>
      <c r="C45" s="42" t="s">
        <v>227</v>
      </c>
      <c r="D45" s="45">
        <v>175000</v>
      </c>
      <c r="E45" s="43">
        <v>1535.9749999999999</v>
      </c>
      <c r="F45" s="44">
        <v>0.61856965610121695</v>
      </c>
      <c r="G45" s="43"/>
      <c r="H45" s="43"/>
      <c r="I45" s="46"/>
    </row>
    <row r="46" spans="1:9" x14ac:dyDescent="0.2">
      <c r="A46" s="42" t="s">
        <v>207</v>
      </c>
      <c r="B46" s="42" t="s">
        <v>206</v>
      </c>
      <c r="C46" s="42" t="s">
        <v>157</v>
      </c>
      <c r="D46" s="45">
        <v>182000</v>
      </c>
      <c r="E46" s="43">
        <v>1521.702</v>
      </c>
      <c r="F46" s="44">
        <v>0.61282161677666203</v>
      </c>
      <c r="G46" s="43"/>
      <c r="H46" s="43"/>
      <c r="I46" s="46"/>
    </row>
    <row r="47" spans="1:9" x14ac:dyDescent="0.2">
      <c r="A47" s="42" t="s">
        <v>236</v>
      </c>
      <c r="B47" s="42" t="s">
        <v>235</v>
      </c>
      <c r="C47" s="42" t="s">
        <v>221</v>
      </c>
      <c r="D47" s="45">
        <v>65000</v>
      </c>
      <c r="E47" s="43">
        <v>1454.6675</v>
      </c>
      <c r="F47" s="44">
        <v>0.58582540420034002</v>
      </c>
      <c r="G47" s="43"/>
      <c r="H47" s="43"/>
      <c r="I47" s="46"/>
    </row>
    <row r="48" spans="1:9" x14ac:dyDescent="0.2">
      <c r="A48" s="42" t="s">
        <v>209</v>
      </c>
      <c r="B48" s="42" t="s">
        <v>208</v>
      </c>
      <c r="C48" s="42" t="s">
        <v>210</v>
      </c>
      <c r="D48" s="45">
        <v>600000</v>
      </c>
      <c r="E48" s="43">
        <v>1435.5</v>
      </c>
      <c r="F48" s="44">
        <v>0.57810624608688099</v>
      </c>
      <c r="G48" s="43">
        <v>-148.148</v>
      </c>
      <c r="H48" s="43">
        <v>-5.9662336569334201E-2</v>
      </c>
      <c r="I48" s="46"/>
    </row>
    <row r="49" spans="1:9" x14ac:dyDescent="0.2">
      <c r="A49" s="42" t="s">
        <v>215</v>
      </c>
      <c r="B49" s="42" t="s">
        <v>214</v>
      </c>
      <c r="C49" s="42" t="s">
        <v>190</v>
      </c>
      <c r="D49" s="45">
        <v>34000</v>
      </c>
      <c r="E49" s="43">
        <v>1215.925</v>
      </c>
      <c r="F49" s="44">
        <v>0.48967874418195101</v>
      </c>
      <c r="G49" s="43"/>
      <c r="H49" s="43"/>
      <c r="I49" s="46"/>
    </row>
    <row r="50" spans="1:9" x14ac:dyDescent="0.2">
      <c r="A50" s="42" t="s">
        <v>217</v>
      </c>
      <c r="B50" s="42" t="s">
        <v>216</v>
      </c>
      <c r="C50" s="42" t="s">
        <v>218</v>
      </c>
      <c r="D50" s="45">
        <v>96572</v>
      </c>
      <c r="E50" s="43">
        <v>1211.7854560000001</v>
      </c>
      <c r="F50" s="44">
        <v>0.48801166216011099</v>
      </c>
      <c r="G50" s="43"/>
      <c r="H50" s="43"/>
      <c r="I50" s="46"/>
    </row>
    <row r="51" spans="1:9" x14ac:dyDescent="0.2">
      <c r="A51" s="42" t="s">
        <v>199</v>
      </c>
      <c r="B51" s="42" t="s">
        <v>198</v>
      </c>
      <c r="C51" s="42" t="s">
        <v>200</v>
      </c>
      <c r="D51" s="45">
        <v>115012</v>
      </c>
      <c r="E51" s="43">
        <v>1181.3457579999999</v>
      </c>
      <c r="F51" s="44">
        <v>0.47575295122817202</v>
      </c>
      <c r="G51" s="43"/>
      <c r="H51" s="43"/>
      <c r="I51" s="46"/>
    </row>
    <row r="52" spans="1:9" x14ac:dyDescent="0.2">
      <c r="A52" s="42" t="s">
        <v>220</v>
      </c>
      <c r="B52" s="42" t="s">
        <v>219</v>
      </c>
      <c r="C52" s="42" t="s">
        <v>221</v>
      </c>
      <c r="D52" s="45">
        <v>223785</v>
      </c>
      <c r="E52" s="43">
        <v>1119.2606780000001</v>
      </c>
      <c r="F52" s="44">
        <v>0.450749974887661</v>
      </c>
      <c r="G52" s="43"/>
      <c r="H52" s="43"/>
      <c r="I52" s="46"/>
    </row>
    <row r="53" spans="1:9" x14ac:dyDescent="0.2">
      <c r="A53" s="42" t="s">
        <v>238</v>
      </c>
      <c r="B53" s="42" t="s">
        <v>237</v>
      </c>
      <c r="C53" s="42" t="s">
        <v>152</v>
      </c>
      <c r="D53" s="45">
        <v>375000</v>
      </c>
      <c r="E53" s="43">
        <v>998.4375</v>
      </c>
      <c r="F53" s="44">
        <v>0.40209192272892402</v>
      </c>
      <c r="G53" s="43"/>
      <c r="H53" s="43"/>
      <c r="I53" s="46"/>
    </row>
    <row r="54" spans="1:9" x14ac:dyDescent="0.2">
      <c r="A54" s="42" t="s">
        <v>232</v>
      </c>
      <c r="B54" s="42" t="s">
        <v>231</v>
      </c>
      <c r="C54" s="42" t="s">
        <v>200</v>
      </c>
      <c r="D54" s="45">
        <v>20000</v>
      </c>
      <c r="E54" s="43">
        <v>895.66</v>
      </c>
      <c r="F54" s="44">
        <v>0.36070124721015401</v>
      </c>
      <c r="G54" s="43"/>
      <c r="H54" s="43"/>
      <c r="I54" s="46"/>
    </row>
    <row r="55" spans="1:9" x14ac:dyDescent="0.2">
      <c r="A55" s="42" t="s">
        <v>234</v>
      </c>
      <c r="B55" s="42" t="s">
        <v>233</v>
      </c>
      <c r="C55" s="42" t="s">
        <v>124</v>
      </c>
      <c r="D55" s="45">
        <v>193887</v>
      </c>
      <c r="E55" s="43">
        <v>662.70576600000004</v>
      </c>
      <c r="F55" s="44">
        <v>0.266885644473975</v>
      </c>
      <c r="G55" s="43"/>
      <c r="H55" s="43"/>
      <c r="I55" s="46"/>
    </row>
    <row r="56" spans="1:9" x14ac:dyDescent="0.2">
      <c r="A56" s="42" t="s">
        <v>240</v>
      </c>
      <c r="B56" s="42" t="s">
        <v>239</v>
      </c>
      <c r="C56" s="42" t="s">
        <v>241</v>
      </c>
      <c r="D56" s="45">
        <v>27219</v>
      </c>
      <c r="E56" s="43">
        <v>172.704555</v>
      </c>
      <c r="F56" s="44">
        <v>6.9551781242184099E-2</v>
      </c>
      <c r="G56" s="43"/>
      <c r="H56" s="43"/>
      <c r="I56" s="46"/>
    </row>
    <row r="57" spans="1:9" x14ac:dyDescent="0.2">
      <c r="A57" s="41" t="s">
        <v>29</v>
      </c>
      <c r="B57" s="41"/>
      <c r="C57" s="41"/>
      <c r="D57" s="41"/>
      <c r="E57" s="47">
        <f>SUM(E7:E56)</f>
        <v>163596.58502099998</v>
      </c>
      <c r="F57" s="48">
        <f>SUM(F7:F56)</f>
        <v>65.883808874345874</v>
      </c>
      <c r="G57" s="47">
        <f>SUM(G7:G56)</f>
        <v>-30066.1358</v>
      </c>
      <c r="H57" s="47">
        <f>SUM(H7:H56)</f>
        <v>-12.108269523982147</v>
      </c>
      <c r="I57" s="41"/>
    </row>
    <row r="58" spans="1:9" x14ac:dyDescent="0.2">
      <c r="A58" s="42"/>
      <c r="B58" s="42"/>
      <c r="C58" s="42"/>
      <c r="D58" s="42"/>
      <c r="E58" s="43"/>
      <c r="F58" s="44"/>
      <c r="G58" s="43"/>
      <c r="H58" s="42"/>
      <c r="I58" s="42"/>
    </row>
    <row r="59" spans="1:9" x14ac:dyDescent="0.2">
      <c r="A59" s="41" t="s">
        <v>354</v>
      </c>
      <c r="B59" s="42"/>
      <c r="C59" s="42"/>
      <c r="D59" s="42"/>
      <c r="E59" s="43"/>
      <c r="F59" s="44"/>
      <c r="G59" s="43"/>
      <c r="H59" s="42"/>
      <c r="I59" s="42"/>
    </row>
    <row r="60" spans="1:9" x14ac:dyDescent="0.2">
      <c r="A60" s="42"/>
      <c r="B60" s="42" t="s">
        <v>909</v>
      </c>
      <c r="C60" s="42"/>
      <c r="D60" s="42"/>
      <c r="E60" s="43"/>
      <c r="F60" s="44"/>
      <c r="G60" s="43">
        <v>-15176.229375000001</v>
      </c>
      <c r="H60" s="43">
        <v>-6.11178891935542</v>
      </c>
      <c r="I60" s="46"/>
    </row>
    <row r="61" spans="1:9" x14ac:dyDescent="0.2">
      <c r="A61" s="41" t="s">
        <v>29</v>
      </c>
      <c r="B61" s="41"/>
      <c r="C61" s="41"/>
      <c r="D61" s="41"/>
      <c r="E61" s="47"/>
      <c r="F61" s="48"/>
      <c r="G61" s="47">
        <f>SUM(G59:G60)</f>
        <v>-15176.229375000001</v>
      </c>
      <c r="H61" s="47">
        <f>SUM(H59:H60)</f>
        <v>-6.11178891935542</v>
      </c>
      <c r="I61" s="41"/>
    </row>
    <row r="62" spans="1:9" x14ac:dyDescent="0.2">
      <c r="A62" s="42"/>
      <c r="B62" s="42"/>
      <c r="C62" s="42"/>
      <c r="D62" s="42"/>
      <c r="E62" s="43"/>
      <c r="F62" s="44"/>
      <c r="G62" s="43"/>
      <c r="H62" s="42"/>
      <c r="I62" s="42"/>
    </row>
    <row r="63" spans="1:9" x14ac:dyDescent="0.2">
      <c r="A63" s="41" t="s">
        <v>25</v>
      </c>
      <c r="B63" s="42"/>
      <c r="C63" s="42"/>
      <c r="D63" s="42"/>
      <c r="E63" s="43"/>
      <c r="F63" s="44"/>
      <c r="G63" s="43"/>
      <c r="H63" s="42"/>
      <c r="I63" s="42"/>
    </row>
    <row r="64" spans="1:9" x14ac:dyDescent="0.2">
      <c r="A64" s="41" t="s">
        <v>26</v>
      </c>
      <c r="B64" s="42"/>
      <c r="C64" s="42"/>
      <c r="D64" s="42"/>
      <c r="E64" s="43"/>
      <c r="F64" s="44"/>
      <c r="G64" s="43"/>
      <c r="H64" s="42"/>
      <c r="I64" s="42"/>
    </row>
    <row r="65" spans="1:9" x14ac:dyDescent="0.2">
      <c r="A65" s="42" t="s">
        <v>79</v>
      </c>
      <c r="B65" s="42" t="s">
        <v>78</v>
      </c>
      <c r="C65" s="42" t="s">
        <v>60</v>
      </c>
      <c r="D65" s="45">
        <v>5000</v>
      </c>
      <c r="E65" s="43">
        <v>5360.7613013999999</v>
      </c>
      <c r="F65" s="44">
        <v>2.15889208785801</v>
      </c>
      <c r="G65" s="46"/>
      <c r="H65" s="46"/>
      <c r="I65" s="46">
        <v>7.8</v>
      </c>
    </row>
    <row r="66" spans="1:9" x14ac:dyDescent="0.2">
      <c r="A66" s="42" t="s">
        <v>81</v>
      </c>
      <c r="B66" s="42" t="s">
        <v>80</v>
      </c>
      <c r="C66" s="42" t="s">
        <v>27</v>
      </c>
      <c r="D66" s="45">
        <v>5000</v>
      </c>
      <c r="E66" s="43">
        <v>5140.4835616</v>
      </c>
      <c r="F66" s="44">
        <v>2.07018157775541</v>
      </c>
      <c r="G66" s="46"/>
      <c r="H66" s="46"/>
      <c r="I66" s="46">
        <v>7.8918999999999997</v>
      </c>
    </row>
    <row r="67" spans="1:9" x14ac:dyDescent="0.2">
      <c r="A67" s="42" t="s">
        <v>317</v>
      </c>
      <c r="B67" s="42" t="s">
        <v>316</v>
      </c>
      <c r="C67" s="42" t="s">
        <v>60</v>
      </c>
      <c r="D67" s="45">
        <v>5000</v>
      </c>
      <c r="E67" s="43">
        <v>5106.2210959000004</v>
      </c>
      <c r="F67" s="44">
        <v>2.0563833573252399</v>
      </c>
      <c r="G67" s="46"/>
      <c r="H67" s="46"/>
      <c r="I67" s="46">
        <v>8.3149999999999995</v>
      </c>
    </row>
    <row r="68" spans="1:9" x14ac:dyDescent="0.2">
      <c r="A68" s="42" t="s">
        <v>62</v>
      </c>
      <c r="B68" s="42" t="s">
        <v>61</v>
      </c>
      <c r="C68" s="42" t="s">
        <v>63</v>
      </c>
      <c r="D68" s="45">
        <v>5000</v>
      </c>
      <c r="E68" s="43">
        <v>5104.6721232999998</v>
      </c>
      <c r="F68" s="44">
        <v>2.0557595532603998</v>
      </c>
      <c r="G68" s="46"/>
      <c r="H68" s="46"/>
      <c r="I68" s="46">
        <v>7.9550000000000001</v>
      </c>
    </row>
    <row r="69" spans="1:9" x14ac:dyDescent="0.2">
      <c r="A69" s="42" t="s">
        <v>85</v>
      </c>
      <c r="B69" s="42" t="s">
        <v>84</v>
      </c>
      <c r="C69" s="42" t="s">
        <v>27</v>
      </c>
      <c r="D69" s="45">
        <v>7000</v>
      </c>
      <c r="E69" s="43">
        <v>3848.761</v>
      </c>
      <c r="F69" s="44">
        <v>1.5499775505368101</v>
      </c>
      <c r="G69" s="46"/>
      <c r="H69" s="46"/>
      <c r="I69" s="46">
        <v>6.2685000000000004</v>
      </c>
    </row>
    <row r="70" spans="1:9" x14ac:dyDescent="0.2">
      <c r="A70" s="42" t="s">
        <v>87</v>
      </c>
      <c r="B70" s="42" t="s">
        <v>86</v>
      </c>
      <c r="C70" s="42" t="s">
        <v>77</v>
      </c>
      <c r="D70" s="45">
        <v>2500</v>
      </c>
      <c r="E70" s="43">
        <v>2628.8881163999999</v>
      </c>
      <c r="F70" s="44">
        <v>1.05870891003442</v>
      </c>
      <c r="G70" s="46"/>
      <c r="H70" s="46"/>
      <c r="I70" s="46">
        <v>7.97</v>
      </c>
    </row>
    <row r="71" spans="1:9" x14ac:dyDescent="0.2">
      <c r="A71" s="42" t="s">
        <v>315</v>
      </c>
      <c r="B71" s="42" t="s">
        <v>314</v>
      </c>
      <c r="C71" s="42" t="s">
        <v>27</v>
      </c>
      <c r="D71" s="45">
        <v>2500</v>
      </c>
      <c r="E71" s="43">
        <v>2628.8513014</v>
      </c>
      <c r="F71" s="44">
        <v>1.0586940838543799</v>
      </c>
      <c r="G71" s="46"/>
      <c r="H71" s="46"/>
      <c r="I71" s="46">
        <v>7.75</v>
      </c>
    </row>
    <row r="72" spans="1:9" x14ac:dyDescent="0.2">
      <c r="A72" s="42" t="s">
        <v>337</v>
      </c>
      <c r="B72" s="42" t="s">
        <v>336</v>
      </c>
      <c r="C72" s="42" t="s">
        <v>63</v>
      </c>
      <c r="D72" s="45">
        <v>2500</v>
      </c>
      <c r="E72" s="43">
        <v>2582.5456849000002</v>
      </c>
      <c r="F72" s="44">
        <v>1.0400458315885801</v>
      </c>
      <c r="G72" s="46"/>
      <c r="H72" s="46"/>
      <c r="I72" s="46">
        <v>8.7050000000000001</v>
      </c>
    </row>
    <row r="73" spans="1:9" x14ac:dyDescent="0.2">
      <c r="A73" s="42" t="s">
        <v>74</v>
      </c>
      <c r="B73" s="42" t="s">
        <v>73</v>
      </c>
      <c r="C73" s="42" t="s">
        <v>60</v>
      </c>
      <c r="D73" s="45">
        <v>2500</v>
      </c>
      <c r="E73" s="43">
        <v>2571.5659589000002</v>
      </c>
      <c r="F73" s="44">
        <v>1.03562406343747</v>
      </c>
      <c r="G73" s="46"/>
      <c r="H73" s="46"/>
      <c r="I73" s="46">
        <v>8.35</v>
      </c>
    </row>
    <row r="74" spans="1:9" x14ac:dyDescent="0.2">
      <c r="A74" s="42" t="s">
        <v>341</v>
      </c>
      <c r="B74" s="42" t="s">
        <v>340</v>
      </c>
      <c r="C74" s="42" t="s">
        <v>27</v>
      </c>
      <c r="D74" s="45">
        <v>2500</v>
      </c>
      <c r="E74" s="43">
        <v>2553.3452054999998</v>
      </c>
      <c r="F74" s="44">
        <v>1.02828618022678</v>
      </c>
      <c r="G74" s="46"/>
      <c r="H74" s="46"/>
      <c r="I74" s="46">
        <v>7.6349999999999998</v>
      </c>
    </row>
    <row r="75" spans="1:9" x14ac:dyDescent="0.2">
      <c r="A75" s="42" t="s">
        <v>83</v>
      </c>
      <c r="B75" s="42" t="s">
        <v>82</v>
      </c>
      <c r="C75" s="42" t="s">
        <v>27</v>
      </c>
      <c r="D75" s="45">
        <v>2500</v>
      </c>
      <c r="E75" s="43">
        <v>2544.4977054999999</v>
      </c>
      <c r="F75" s="44">
        <v>1.02472310463482</v>
      </c>
      <c r="G75" s="46"/>
      <c r="H75" s="46"/>
      <c r="I75" s="46">
        <v>7.6550000000000002</v>
      </c>
    </row>
    <row r="76" spans="1:9" x14ac:dyDescent="0.2">
      <c r="A76" s="42" t="s">
        <v>356</v>
      </c>
      <c r="B76" s="42" t="s">
        <v>355</v>
      </c>
      <c r="C76" s="42" t="s">
        <v>27</v>
      </c>
      <c r="D76" s="45">
        <v>2500</v>
      </c>
      <c r="E76" s="43">
        <v>2539.6828082000002</v>
      </c>
      <c r="F76" s="44">
        <v>1.0227840435387601</v>
      </c>
      <c r="G76" s="46"/>
      <c r="H76" s="46"/>
      <c r="I76" s="46">
        <v>7.82</v>
      </c>
    </row>
    <row r="77" spans="1:9" x14ac:dyDescent="0.2">
      <c r="A77" s="42" t="s">
        <v>247</v>
      </c>
      <c r="B77" s="42" t="s">
        <v>246</v>
      </c>
      <c r="C77" s="42" t="s">
        <v>63</v>
      </c>
      <c r="D77" s="45">
        <v>250</v>
      </c>
      <c r="E77" s="43">
        <v>2537.3373287999998</v>
      </c>
      <c r="F77" s="44">
        <v>1.02183946931988</v>
      </c>
      <c r="G77" s="46"/>
      <c r="H77" s="46"/>
      <c r="I77" s="46">
        <v>8.11</v>
      </c>
    </row>
    <row r="78" spans="1:9" x14ac:dyDescent="0.2">
      <c r="A78" s="42" t="s">
        <v>345</v>
      </c>
      <c r="B78" s="42" t="s">
        <v>344</v>
      </c>
      <c r="C78" s="42" t="s">
        <v>60</v>
      </c>
      <c r="D78" s="45">
        <v>250</v>
      </c>
      <c r="E78" s="43">
        <v>2511.0756507000001</v>
      </c>
      <c r="F78" s="44">
        <v>1.01126333546942</v>
      </c>
      <c r="G78" s="46"/>
      <c r="H78" s="46"/>
      <c r="I78" s="46">
        <v>7.73</v>
      </c>
    </row>
    <row r="79" spans="1:9" x14ac:dyDescent="0.2">
      <c r="A79" s="42" t="s">
        <v>243</v>
      </c>
      <c r="B79" s="42" t="s">
        <v>242</v>
      </c>
      <c r="C79" s="42" t="s">
        <v>27</v>
      </c>
      <c r="D79" s="45">
        <v>200</v>
      </c>
      <c r="E79" s="43">
        <v>2118.5574247</v>
      </c>
      <c r="F79" s="44">
        <v>0.85318793445684904</v>
      </c>
      <c r="G79" s="46"/>
      <c r="H79" s="46"/>
      <c r="I79" s="46">
        <v>7.68</v>
      </c>
    </row>
    <row r="80" spans="1:9" x14ac:dyDescent="0.2">
      <c r="A80" s="42" t="s">
        <v>65</v>
      </c>
      <c r="B80" s="42" t="s">
        <v>64</v>
      </c>
      <c r="C80" s="42" t="s">
        <v>60</v>
      </c>
      <c r="D80" s="45">
        <v>200</v>
      </c>
      <c r="E80" s="43">
        <v>2001.0349315000001</v>
      </c>
      <c r="F80" s="44">
        <v>0.80585913795763398</v>
      </c>
      <c r="G80" s="46"/>
      <c r="H80" s="46"/>
      <c r="I80" s="46">
        <v>7.6150000000000002</v>
      </c>
    </row>
    <row r="81" spans="1:9" x14ac:dyDescent="0.2">
      <c r="A81" s="42" t="s">
        <v>99</v>
      </c>
      <c r="B81" s="42" t="s">
        <v>98</v>
      </c>
      <c r="C81" s="42" t="s">
        <v>28</v>
      </c>
      <c r="D81" s="45">
        <v>1500</v>
      </c>
      <c r="E81" s="43">
        <v>1572.3936781</v>
      </c>
      <c r="F81" s="44">
        <v>0.63323622892172404</v>
      </c>
      <c r="G81" s="46"/>
      <c r="H81" s="46"/>
      <c r="I81" s="46">
        <v>7.4450000000000003</v>
      </c>
    </row>
    <row r="82" spans="1:9" x14ac:dyDescent="0.2">
      <c r="A82" s="42" t="s">
        <v>101</v>
      </c>
      <c r="B82" s="42" t="s">
        <v>100</v>
      </c>
      <c r="C82" s="42" t="s">
        <v>60</v>
      </c>
      <c r="D82" s="45">
        <v>1000</v>
      </c>
      <c r="E82" s="43">
        <v>1020.6984384</v>
      </c>
      <c r="F82" s="44">
        <v>0.41105687398827301</v>
      </c>
      <c r="G82" s="46"/>
      <c r="H82" s="46"/>
      <c r="I82" s="46">
        <v>7.6349999999999998</v>
      </c>
    </row>
    <row r="83" spans="1:9" x14ac:dyDescent="0.2">
      <c r="A83" s="41" t="s">
        <v>29</v>
      </c>
      <c r="B83" s="41"/>
      <c r="C83" s="41"/>
      <c r="D83" s="41"/>
      <c r="E83" s="47">
        <f>SUM(E64:E82)</f>
        <v>54371.373315199999</v>
      </c>
      <c r="F83" s="48">
        <f>SUM(F64:F82)</f>
        <v>21.896503324164858</v>
      </c>
      <c r="G83" s="47"/>
      <c r="H83" s="41"/>
      <c r="I83" s="41"/>
    </row>
    <row r="84" spans="1:9" x14ac:dyDescent="0.2">
      <c r="A84" s="42"/>
      <c r="B84" s="42"/>
      <c r="C84" s="42"/>
      <c r="D84" s="42"/>
      <c r="E84" s="43"/>
      <c r="F84" s="44"/>
      <c r="G84" s="43"/>
      <c r="H84" s="42"/>
      <c r="I84" s="42"/>
    </row>
    <row r="85" spans="1:9" x14ac:dyDescent="0.2">
      <c r="A85" s="41" t="s">
        <v>30</v>
      </c>
      <c r="B85" s="42"/>
      <c r="C85" s="42"/>
      <c r="D85" s="42"/>
      <c r="E85" s="43"/>
      <c r="F85" s="44"/>
      <c r="G85" s="43"/>
      <c r="H85" s="42"/>
      <c r="I85" s="42"/>
    </row>
    <row r="86" spans="1:9" x14ac:dyDescent="0.2">
      <c r="A86" s="41" t="s">
        <v>35</v>
      </c>
      <c r="B86" s="42"/>
      <c r="C86" s="42"/>
      <c r="D86" s="42"/>
      <c r="E86" s="43"/>
      <c r="F86" s="44"/>
      <c r="G86" s="43"/>
      <c r="H86" s="42"/>
      <c r="I86" s="42"/>
    </row>
    <row r="87" spans="1:9" x14ac:dyDescent="0.2">
      <c r="A87" s="42" t="s">
        <v>358</v>
      </c>
      <c r="B87" s="42" t="s">
        <v>357</v>
      </c>
      <c r="C87" s="42" t="s">
        <v>37</v>
      </c>
      <c r="D87" s="45">
        <v>2500000</v>
      </c>
      <c r="E87" s="43">
        <v>2499.1275000000001</v>
      </c>
      <c r="F87" s="44">
        <v>1.00645156218564</v>
      </c>
      <c r="G87" s="46"/>
      <c r="H87" s="46"/>
      <c r="I87" s="46">
        <v>6.3715000000000002</v>
      </c>
    </row>
    <row r="88" spans="1:9" x14ac:dyDescent="0.2">
      <c r="A88" s="42" t="s">
        <v>107</v>
      </c>
      <c r="B88" s="42" t="s">
        <v>106</v>
      </c>
      <c r="C88" s="42" t="s">
        <v>37</v>
      </c>
      <c r="D88" s="45">
        <v>2500000</v>
      </c>
      <c r="E88" s="43">
        <v>2493.4425000000001</v>
      </c>
      <c r="F88" s="44">
        <v>1.0041620923082499</v>
      </c>
      <c r="G88" s="46"/>
      <c r="H88" s="46"/>
      <c r="I88" s="46">
        <v>6.3994</v>
      </c>
    </row>
    <row r="89" spans="1:9" x14ac:dyDescent="0.2">
      <c r="A89" s="41" t="s">
        <v>29</v>
      </c>
      <c r="B89" s="41"/>
      <c r="C89" s="41"/>
      <c r="D89" s="41"/>
      <c r="E89" s="47">
        <f>SUM(E86:E88)</f>
        <v>4992.57</v>
      </c>
      <c r="F89" s="48">
        <f>SUM(F86:F88)</f>
        <v>2.01061365449389</v>
      </c>
      <c r="G89" s="47"/>
      <c r="H89" s="41"/>
      <c r="I89" s="41"/>
    </row>
    <row r="90" spans="1:9" x14ac:dyDescent="0.2">
      <c r="A90" s="42"/>
      <c r="B90" s="42"/>
      <c r="C90" s="42"/>
      <c r="D90" s="42"/>
      <c r="E90" s="43"/>
      <c r="F90" s="44"/>
      <c r="G90" s="43"/>
      <c r="H90" s="42"/>
      <c r="I90" s="42"/>
    </row>
    <row r="91" spans="1:9" x14ac:dyDescent="0.2">
      <c r="A91" s="41" t="s">
        <v>36</v>
      </c>
      <c r="B91" s="42"/>
      <c r="C91" s="42"/>
      <c r="D91" s="42"/>
      <c r="E91" s="43"/>
      <c r="F91" s="44"/>
      <c r="G91" s="43"/>
      <c r="H91" s="42"/>
      <c r="I91" s="42"/>
    </row>
    <row r="92" spans="1:9" x14ac:dyDescent="0.2">
      <c r="A92" s="42" t="s">
        <v>323</v>
      </c>
      <c r="B92" s="42" t="s">
        <v>322</v>
      </c>
      <c r="C92" s="42" t="s">
        <v>37</v>
      </c>
      <c r="D92" s="45">
        <v>2000000</v>
      </c>
      <c r="E92" s="43">
        <v>2051.3220000000001</v>
      </c>
      <c r="F92" s="44">
        <v>0.82611080524934299</v>
      </c>
      <c r="G92" s="46"/>
      <c r="H92" s="46"/>
      <c r="I92" s="46">
        <v>6.83030600781251</v>
      </c>
    </row>
    <row r="93" spans="1:9" x14ac:dyDescent="0.2">
      <c r="A93" s="42" t="s">
        <v>349</v>
      </c>
      <c r="B93" s="42" t="s">
        <v>348</v>
      </c>
      <c r="C93" s="42" t="s">
        <v>37</v>
      </c>
      <c r="D93" s="45">
        <v>480000</v>
      </c>
      <c r="E93" s="43">
        <v>488.14463999999998</v>
      </c>
      <c r="F93" s="44">
        <v>0.19658618277800899</v>
      </c>
      <c r="G93" s="46"/>
      <c r="H93" s="46"/>
      <c r="I93" s="46">
        <v>6.8348799245125003</v>
      </c>
    </row>
    <row r="94" spans="1:9" x14ac:dyDescent="0.2">
      <c r="A94" s="42" t="s">
        <v>67</v>
      </c>
      <c r="B94" s="42" t="s">
        <v>66</v>
      </c>
      <c r="C94" s="42" t="s">
        <v>37</v>
      </c>
      <c r="D94" s="45">
        <v>15400</v>
      </c>
      <c r="E94" s="43">
        <v>15.675341700000001</v>
      </c>
      <c r="F94" s="44">
        <v>6.3127920211188803E-3</v>
      </c>
      <c r="G94" s="46"/>
      <c r="H94" s="46"/>
      <c r="I94" s="46">
        <v>6.8734084807999896</v>
      </c>
    </row>
    <row r="95" spans="1:9" x14ac:dyDescent="0.2">
      <c r="A95" s="41" t="s">
        <v>29</v>
      </c>
      <c r="B95" s="41"/>
      <c r="C95" s="41"/>
      <c r="D95" s="41"/>
      <c r="E95" s="47">
        <f>SUM(E92:E94)</f>
        <v>2555.1419817000001</v>
      </c>
      <c r="F95" s="48">
        <f>SUM(F92:F94)</f>
        <v>1.0290097800484708</v>
      </c>
      <c r="G95" s="47"/>
      <c r="H95" s="41"/>
      <c r="I95" s="41"/>
    </row>
    <row r="96" spans="1:9" x14ac:dyDescent="0.2">
      <c r="A96" s="42"/>
      <c r="B96" s="42"/>
      <c r="C96" s="42"/>
      <c r="D96" s="42"/>
      <c r="E96" s="43"/>
      <c r="F96" s="44"/>
      <c r="G96" s="43"/>
      <c r="H96" s="42"/>
      <c r="I96" s="42"/>
    </row>
    <row r="97" spans="1:9" x14ac:dyDescent="0.2">
      <c r="A97" s="41" t="s">
        <v>38</v>
      </c>
      <c r="B97" s="41"/>
      <c r="C97" s="41"/>
      <c r="D97" s="41"/>
      <c r="E97" s="47">
        <f>E57+E61+E83+E89+E95</f>
        <v>225515.67031789999</v>
      </c>
      <c r="F97" s="48">
        <f>F57+F61+F83+F89+F95</f>
        <v>90.819935633053092</v>
      </c>
      <c r="G97" s="47"/>
      <c r="H97" s="41"/>
      <c r="I97" s="41"/>
    </row>
    <row r="98" spans="1:9" x14ac:dyDescent="0.2">
      <c r="A98" s="41"/>
      <c r="B98" s="41"/>
      <c r="C98" s="41"/>
      <c r="D98" s="41"/>
      <c r="E98" s="47"/>
      <c r="F98" s="48"/>
      <c r="G98" s="47"/>
      <c r="H98" s="41"/>
      <c r="I98" s="41"/>
    </row>
    <row r="99" spans="1:9" x14ac:dyDescent="0.2">
      <c r="A99" s="41" t="s">
        <v>324</v>
      </c>
      <c r="B99" s="41"/>
      <c r="C99" s="41"/>
      <c r="D99" s="41"/>
      <c r="E99" s="56">
        <v>2791.7757698</v>
      </c>
      <c r="F99" s="56">
        <f>E99/E103*100</f>
        <v>1.1243072171336748</v>
      </c>
      <c r="G99" s="47"/>
      <c r="H99" s="41"/>
      <c r="I99" s="41"/>
    </row>
    <row r="100" spans="1:9" x14ac:dyDescent="0.2">
      <c r="A100" s="41"/>
      <c r="B100" s="41"/>
      <c r="C100" s="41"/>
      <c r="D100" s="41"/>
      <c r="E100" s="47"/>
      <c r="F100" s="48"/>
      <c r="G100" s="47"/>
      <c r="H100" s="41"/>
      <c r="I100" s="41"/>
    </row>
    <row r="101" spans="1:9" x14ac:dyDescent="0.2">
      <c r="A101" s="41" t="s">
        <v>40</v>
      </c>
      <c r="B101" s="41"/>
      <c r="C101" s="41"/>
      <c r="D101" s="41"/>
      <c r="E101" s="47">
        <f>E103-(E57+E61+E83+E89+E95+E99)</f>
        <v>20003.311617600004</v>
      </c>
      <c r="F101" s="48">
        <f>F103-(F57+F61+F83+F89+F95+F99)</f>
        <v>8.0557571498132319</v>
      </c>
      <c r="G101" s="47"/>
      <c r="H101" s="41"/>
      <c r="I101" s="41"/>
    </row>
    <row r="102" spans="1:9" x14ac:dyDescent="0.2">
      <c r="A102" s="42"/>
      <c r="B102" s="42"/>
      <c r="C102" s="42"/>
      <c r="D102" s="42"/>
      <c r="E102" s="43"/>
      <c r="F102" s="44"/>
      <c r="G102" s="43"/>
      <c r="H102" s="42"/>
      <c r="I102" s="42"/>
    </row>
    <row r="103" spans="1:9" x14ac:dyDescent="0.2">
      <c r="A103" s="49" t="s">
        <v>39</v>
      </c>
      <c r="B103" s="49"/>
      <c r="C103" s="49"/>
      <c r="D103" s="49"/>
      <c r="E103" s="50">
        <v>248310.7577053</v>
      </c>
      <c r="F103" s="51">
        <v>100</v>
      </c>
      <c r="G103" s="50"/>
      <c r="H103" s="49"/>
      <c r="I103" s="49"/>
    </row>
    <row r="105" spans="1:9" x14ac:dyDescent="0.2">
      <c r="A105" s="14" t="s">
        <v>41</v>
      </c>
    </row>
    <row r="107" spans="1:9" x14ac:dyDescent="0.2">
      <c r="A107" s="14" t="s">
        <v>42</v>
      </c>
    </row>
    <row r="108" spans="1:9" x14ac:dyDescent="0.2">
      <c r="A108" s="14" t="s">
        <v>43</v>
      </c>
    </row>
    <row r="109" spans="1:9" x14ac:dyDescent="0.2">
      <c r="A109" s="14" t="s">
        <v>44</v>
      </c>
      <c r="B109" s="14"/>
      <c r="C109" s="30" t="s">
        <v>46</v>
      </c>
      <c r="D109" s="14" t="s">
        <v>45</v>
      </c>
    </row>
    <row r="110" spans="1:9" x14ac:dyDescent="0.2">
      <c r="A110" s="7" t="s">
        <v>47</v>
      </c>
      <c r="C110" s="31">
        <v>13.525700000000001</v>
      </c>
      <c r="D110" s="31">
        <v>13.991899999999999</v>
      </c>
    </row>
    <row r="111" spans="1:9" x14ac:dyDescent="0.2">
      <c r="A111" s="7" t="s">
        <v>48</v>
      </c>
      <c r="C111" s="31">
        <v>13.525700000000001</v>
      </c>
      <c r="D111" s="31">
        <v>13.545500000000001</v>
      </c>
    </row>
    <row r="112" spans="1:9" x14ac:dyDescent="0.2">
      <c r="A112" s="7" t="s">
        <v>49</v>
      </c>
      <c r="C112" s="31">
        <v>13.964399999999999</v>
      </c>
      <c r="D112" s="31">
        <v>14.559799999999999</v>
      </c>
    </row>
    <row r="113" spans="1:5" x14ac:dyDescent="0.2">
      <c r="A113" s="7" t="s">
        <v>50</v>
      </c>
      <c r="C113" s="31">
        <v>13.964399999999999</v>
      </c>
      <c r="D113" s="31">
        <v>13.8123</v>
      </c>
    </row>
    <row r="115" spans="1:5" x14ac:dyDescent="0.2">
      <c r="A115" s="14" t="s">
        <v>52</v>
      </c>
    </row>
    <row r="116" spans="1:5" x14ac:dyDescent="0.2">
      <c r="A116" s="84" t="s">
        <v>57</v>
      </c>
      <c r="B116" s="85"/>
      <c r="C116" s="33" t="s">
        <v>58</v>
      </c>
    </row>
    <row r="117" spans="1:5" x14ac:dyDescent="0.2">
      <c r="A117" s="79" t="s">
        <v>48</v>
      </c>
      <c r="B117" s="80"/>
      <c r="C117" s="34">
        <v>0.45</v>
      </c>
    </row>
    <row r="118" spans="1:5" x14ac:dyDescent="0.2">
      <c r="A118" s="79" t="s">
        <v>50</v>
      </c>
      <c r="B118" s="80"/>
      <c r="C118" s="34">
        <v>0.75</v>
      </c>
    </row>
    <row r="119" spans="1:5" x14ac:dyDescent="0.2">
      <c r="A119" s="7" t="s">
        <v>59</v>
      </c>
    </row>
    <row r="120" spans="1:5" x14ac:dyDescent="0.2">
      <c r="A120" s="7" t="s">
        <v>51</v>
      </c>
    </row>
    <row r="122" spans="1:5" x14ac:dyDescent="0.2">
      <c r="A122" s="14" t="s">
        <v>325</v>
      </c>
      <c r="D122" s="32" t="s">
        <v>359</v>
      </c>
    </row>
    <row r="124" spans="1:5" x14ac:dyDescent="0.2">
      <c r="A124" s="14" t="s">
        <v>327</v>
      </c>
      <c r="D124" s="32">
        <f>ABS(+H57+H61)</f>
        <v>18.220058443337567</v>
      </c>
    </row>
    <row r="126" spans="1:5" x14ac:dyDescent="0.2">
      <c r="A126" s="14" t="s">
        <v>328</v>
      </c>
      <c r="D126" s="52">
        <v>1.5150999999999999</v>
      </c>
    </row>
    <row r="128" spans="1:5" x14ac:dyDescent="0.2">
      <c r="A128" s="14" t="s">
        <v>329</v>
      </c>
      <c r="D128" s="32">
        <v>2.2211112693361801</v>
      </c>
      <c r="E128" s="10" t="s">
        <v>54</v>
      </c>
    </row>
    <row r="130" spans="1:9" x14ac:dyDescent="0.2">
      <c r="A130" s="14" t="s">
        <v>330</v>
      </c>
      <c r="D130" s="30" t="s">
        <v>53</v>
      </c>
    </row>
    <row r="132" spans="1:9" x14ac:dyDescent="0.2">
      <c r="A132" s="14" t="s">
        <v>929</v>
      </c>
      <c r="G132" s="11"/>
      <c r="H132" s="11"/>
      <c r="I132" s="11"/>
    </row>
    <row r="133" spans="1:9" x14ac:dyDescent="0.2">
      <c r="G133" s="11"/>
      <c r="H133" s="11"/>
      <c r="I133" s="11"/>
    </row>
    <row r="134" spans="1:9" x14ac:dyDescent="0.2">
      <c r="A134" s="63" t="s">
        <v>932</v>
      </c>
      <c r="G134" s="11"/>
      <c r="H134" s="11"/>
      <c r="I134" s="11"/>
    </row>
    <row r="135" spans="1:9" x14ac:dyDescent="0.2">
      <c r="G135" s="11"/>
      <c r="H135" s="11"/>
      <c r="I135" s="11"/>
    </row>
    <row r="136" spans="1:9" x14ac:dyDescent="0.2">
      <c r="G136" s="11"/>
      <c r="H136" s="11"/>
      <c r="I136" s="11"/>
    </row>
    <row r="137" spans="1:9" x14ac:dyDescent="0.2">
      <c r="G137" s="11"/>
      <c r="H137" s="11"/>
      <c r="I137" s="11"/>
    </row>
    <row r="138" spans="1:9" x14ac:dyDescent="0.2">
      <c r="G138" s="11"/>
      <c r="H138" s="11"/>
      <c r="I138" s="11"/>
    </row>
    <row r="139" spans="1:9" x14ac:dyDescent="0.2">
      <c r="G139" s="11"/>
      <c r="H139" s="11"/>
      <c r="I139" s="11"/>
    </row>
    <row r="140" spans="1:9" x14ac:dyDescent="0.2">
      <c r="G140" s="11"/>
      <c r="H140" s="11"/>
      <c r="I140" s="11"/>
    </row>
    <row r="141" spans="1:9" x14ac:dyDescent="0.2">
      <c r="G141" s="11"/>
      <c r="H141" s="11"/>
      <c r="I141" s="11"/>
    </row>
    <row r="142" spans="1:9" x14ac:dyDescent="0.2">
      <c r="G142" s="11"/>
      <c r="H142" s="11"/>
      <c r="I142" s="11"/>
    </row>
    <row r="143" spans="1:9" x14ac:dyDescent="0.2">
      <c r="G143" s="11"/>
      <c r="H143" s="11"/>
      <c r="I143" s="11"/>
    </row>
    <row r="144" spans="1:9" x14ac:dyDescent="0.2">
      <c r="G144" s="11"/>
      <c r="H144" s="11"/>
      <c r="I144" s="11"/>
    </row>
    <row r="145" spans="1:9" x14ac:dyDescent="0.2">
      <c r="G145" s="11"/>
      <c r="H145" s="11"/>
      <c r="I145" s="11"/>
    </row>
    <row r="146" spans="1:9" x14ac:dyDescent="0.2">
      <c r="G146" s="11"/>
      <c r="H146" s="11"/>
      <c r="I146" s="11"/>
    </row>
    <row r="147" spans="1:9" x14ac:dyDescent="0.2">
      <c r="G147" s="11"/>
      <c r="H147" s="11"/>
      <c r="I147" s="11"/>
    </row>
    <row r="148" spans="1:9" x14ac:dyDescent="0.2">
      <c r="G148" s="11"/>
      <c r="H148" s="11"/>
      <c r="I148" s="11"/>
    </row>
    <row r="149" spans="1:9" x14ac:dyDescent="0.2">
      <c r="G149" s="11"/>
      <c r="H149" s="11"/>
      <c r="I149" s="11"/>
    </row>
    <row r="150" spans="1:9" x14ac:dyDescent="0.2">
      <c r="G150" s="11"/>
      <c r="H150" s="11"/>
      <c r="I150" s="11"/>
    </row>
    <row r="151" spans="1:9" x14ac:dyDescent="0.2">
      <c r="G151" s="11"/>
      <c r="H151" s="11"/>
      <c r="I151" s="11"/>
    </row>
    <row r="152" spans="1:9" x14ac:dyDescent="0.2">
      <c r="A152" s="63" t="s">
        <v>936</v>
      </c>
      <c r="G152" s="11"/>
      <c r="H152" s="11"/>
      <c r="I152" s="11"/>
    </row>
    <row r="153" spans="1:9" x14ac:dyDescent="0.2">
      <c r="G153" s="11"/>
      <c r="H153" s="11"/>
      <c r="I153" s="11"/>
    </row>
    <row r="154" spans="1:9" x14ac:dyDescent="0.2">
      <c r="A154" s="63" t="s">
        <v>933</v>
      </c>
      <c r="G154" s="11"/>
      <c r="H154" s="11"/>
      <c r="I154" s="11"/>
    </row>
    <row r="155" spans="1:9" x14ac:dyDescent="0.2">
      <c r="G155" s="11"/>
      <c r="H155" s="11"/>
      <c r="I155" s="11"/>
    </row>
    <row r="156" spans="1:9" x14ac:dyDescent="0.2">
      <c r="G156" s="11"/>
      <c r="H156" s="11"/>
      <c r="I156" s="11"/>
    </row>
    <row r="157" spans="1:9" x14ac:dyDescent="0.2">
      <c r="G157" s="11"/>
      <c r="H157" s="11"/>
      <c r="I157" s="11"/>
    </row>
    <row r="158" spans="1:9" x14ac:dyDescent="0.2">
      <c r="G158" s="11"/>
      <c r="H158" s="11"/>
      <c r="I158" s="11"/>
    </row>
    <row r="159" spans="1:9" x14ac:dyDescent="0.2">
      <c r="G159" s="11"/>
      <c r="H159" s="11"/>
      <c r="I159" s="11"/>
    </row>
    <row r="160" spans="1:9" x14ac:dyDescent="0.2">
      <c r="G160" s="11"/>
      <c r="H160" s="11"/>
      <c r="I160" s="11"/>
    </row>
    <row r="161" spans="1:9" x14ac:dyDescent="0.2">
      <c r="G161" s="11"/>
      <c r="H161" s="11"/>
      <c r="I161" s="11"/>
    </row>
    <row r="162" spans="1:9" x14ac:dyDescent="0.2">
      <c r="G162" s="11"/>
      <c r="H162" s="11"/>
      <c r="I162" s="11"/>
    </row>
    <row r="163" spans="1:9" x14ac:dyDescent="0.2">
      <c r="G163" s="11"/>
      <c r="H163" s="11"/>
      <c r="I163" s="11"/>
    </row>
    <row r="164" spans="1:9" x14ac:dyDescent="0.2">
      <c r="G164" s="11"/>
      <c r="H164" s="11"/>
      <c r="I164" s="11"/>
    </row>
    <row r="165" spans="1:9" x14ac:dyDescent="0.2">
      <c r="G165" s="11"/>
      <c r="H165" s="11"/>
      <c r="I165" s="11"/>
    </row>
    <row r="166" spans="1:9" x14ac:dyDescent="0.2">
      <c r="G166" s="11"/>
      <c r="H166" s="11"/>
      <c r="I166" s="11"/>
    </row>
    <row r="167" spans="1:9" x14ac:dyDescent="0.2">
      <c r="G167" s="11"/>
      <c r="H167" s="11"/>
      <c r="I167" s="11"/>
    </row>
    <row r="170" spans="1:9" x14ac:dyDescent="0.2">
      <c r="A170" s="7" t="s">
        <v>931</v>
      </c>
    </row>
  </sheetData>
  <mergeCells count="4">
    <mergeCell ref="A1:G1"/>
    <mergeCell ref="A116:B116"/>
    <mergeCell ref="A117:B117"/>
    <mergeCell ref="A118:B118"/>
  </mergeCells>
  <conditionalFormatting sqref="F2:F3 F5:F131">
    <cfRule type="cellIs" dxfId="78" priority="3" stopIfTrue="1" operator="between">
      <formula>0.009</formula>
      <formula>-0.009</formula>
    </cfRule>
  </conditionalFormatting>
  <conditionalFormatting sqref="F270:F65536">
    <cfRule type="cellIs" dxfId="77" priority="2" stopIfTrue="1" operator="between">
      <formula>0.009</formula>
      <formula>-0.009</formula>
    </cfRule>
  </conditionalFormatting>
  <conditionalFormatting sqref="F132:I167">
    <cfRule type="cellIs" dxfId="76"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50"/>
  <sheetViews>
    <sheetView workbookViewId="0">
      <selection sqref="A1:G1"/>
    </sheetView>
  </sheetViews>
  <sheetFormatPr defaultColWidth="9.109375" defaultRowHeight="10.199999999999999" x14ac:dyDescent="0.2"/>
  <cols>
    <col min="1" max="1" width="38.6640625" style="7" bestFit="1" customWidth="1"/>
    <col min="2" max="2" width="30.6640625" style="7" bestFit="1" customWidth="1"/>
    <col min="3" max="3" width="25.5546875" style="7" bestFit="1" customWidth="1"/>
    <col min="4" max="4" width="15.33203125" style="7" bestFit="1" customWidth="1"/>
    <col min="5" max="5" width="30.5546875" style="10" customWidth="1"/>
    <col min="6" max="6" width="31.33203125" style="11" bestFit="1" customWidth="1"/>
    <col min="7" max="7" width="32.88671875" style="10" customWidth="1"/>
    <col min="8" max="8" width="29.33203125" style="7" customWidth="1"/>
    <col min="9" max="16384" width="9.109375" style="7"/>
  </cols>
  <sheetData>
    <row r="1" spans="1:11" s="1" customFormat="1" ht="13.8" x14ac:dyDescent="0.2">
      <c r="A1" s="81" t="s">
        <v>11</v>
      </c>
      <c r="B1" s="82"/>
      <c r="C1" s="82"/>
      <c r="D1" s="82"/>
      <c r="E1" s="82"/>
      <c r="F1" s="82"/>
      <c r="G1" s="82"/>
    </row>
    <row r="2" spans="1:11" s="1" customFormat="1" ht="11.4" x14ac:dyDescent="0.2">
      <c r="E2" s="5"/>
      <c r="F2" s="9"/>
      <c r="G2" s="10"/>
    </row>
    <row r="3" spans="1:11" s="1" customFormat="1" ht="12" x14ac:dyDescent="0.2">
      <c r="A3" s="8" t="s">
        <v>7</v>
      </c>
      <c r="B3" s="2"/>
      <c r="C3" s="3"/>
      <c r="D3" s="3"/>
      <c r="E3" s="4"/>
      <c r="F3" s="9"/>
      <c r="G3" s="10"/>
    </row>
    <row r="4" spans="1:11" s="1" customFormat="1" ht="25.5" customHeight="1" x14ac:dyDescent="0.25">
      <c r="A4" s="37" t="s">
        <v>2</v>
      </c>
      <c r="B4" s="37" t="s">
        <v>0</v>
      </c>
      <c r="C4" s="38" t="s">
        <v>4</v>
      </c>
      <c r="D4" s="38" t="s">
        <v>1</v>
      </c>
      <c r="E4" s="54" t="s">
        <v>6</v>
      </c>
      <c r="F4" s="39" t="s">
        <v>250</v>
      </c>
      <c r="G4" s="54" t="s">
        <v>251</v>
      </c>
      <c r="H4" s="55" t="s">
        <v>252</v>
      </c>
      <c r="I4" s="40" t="s">
        <v>5</v>
      </c>
      <c r="J4" s="36"/>
      <c r="K4" s="36"/>
    </row>
    <row r="5" spans="1:11" x14ac:dyDescent="0.2">
      <c r="A5" s="41" t="s">
        <v>110</v>
      </c>
      <c r="B5" s="42"/>
      <c r="C5" s="42"/>
      <c r="D5" s="42"/>
      <c r="E5" s="43"/>
      <c r="F5" s="44"/>
      <c r="G5" s="43"/>
      <c r="H5" s="42"/>
      <c r="I5" s="42"/>
    </row>
    <row r="6" spans="1:11" x14ac:dyDescent="0.2">
      <c r="A6" s="41" t="s">
        <v>26</v>
      </c>
      <c r="B6" s="42"/>
      <c r="C6" s="42"/>
      <c r="D6" s="42"/>
      <c r="E6" s="43"/>
      <c r="F6" s="44"/>
      <c r="G6" s="43"/>
      <c r="H6" s="42"/>
      <c r="I6" s="42"/>
    </row>
    <row r="7" spans="1:11" x14ac:dyDescent="0.2">
      <c r="A7" s="42" t="s">
        <v>185</v>
      </c>
      <c r="B7" s="42" t="s">
        <v>184</v>
      </c>
      <c r="C7" s="42" t="s">
        <v>113</v>
      </c>
      <c r="D7" s="45">
        <v>70000</v>
      </c>
      <c r="E7" s="43">
        <v>672.10500000000002</v>
      </c>
      <c r="F7" s="44">
        <v>3.9018027983591699</v>
      </c>
      <c r="G7" s="43">
        <v>-675.57</v>
      </c>
      <c r="H7" s="43">
        <v>-3.9219183259870101</v>
      </c>
      <c r="I7" s="46"/>
    </row>
    <row r="8" spans="1:11" x14ac:dyDescent="0.2">
      <c r="A8" s="42" t="s">
        <v>130</v>
      </c>
      <c r="B8" s="42" t="s">
        <v>129</v>
      </c>
      <c r="C8" s="42" t="s">
        <v>131</v>
      </c>
      <c r="D8" s="45">
        <v>55000</v>
      </c>
      <c r="E8" s="43">
        <v>668.49749999999995</v>
      </c>
      <c r="F8" s="44">
        <v>3.8808600087726002</v>
      </c>
      <c r="G8" s="43">
        <v>-673.00750000000005</v>
      </c>
      <c r="H8" s="43">
        <v>-3.90704212409773</v>
      </c>
      <c r="I8" s="46"/>
    </row>
    <row r="9" spans="1:11" x14ac:dyDescent="0.2">
      <c r="A9" s="42" t="s">
        <v>115</v>
      </c>
      <c r="B9" s="42" t="s">
        <v>114</v>
      </c>
      <c r="C9" s="42" t="s">
        <v>113</v>
      </c>
      <c r="D9" s="45">
        <v>48300</v>
      </c>
      <c r="E9" s="43">
        <v>619.03695000000005</v>
      </c>
      <c r="F9" s="44">
        <v>3.5937243493170299</v>
      </c>
      <c r="G9" s="43">
        <v>-623.62545</v>
      </c>
      <c r="H9" s="43">
        <v>-3.62036218438785</v>
      </c>
      <c r="I9" s="46"/>
    </row>
    <row r="10" spans="1:11" x14ac:dyDescent="0.2">
      <c r="A10" s="42" t="s">
        <v>257</v>
      </c>
      <c r="B10" s="42" t="s">
        <v>256</v>
      </c>
      <c r="C10" s="42" t="s">
        <v>113</v>
      </c>
      <c r="D10" s="45">
        <v>30000</v>
      </c>
      <c r="E10" s="43">
        <v>535.81500000000005</v>
      </c>
      <c r="F10" s="44">
        <v>3.1105920449971598</v>
      </c>
      <c r="G10" s="43">
        <v>-539.66999999999996</v>
      </c>
      <c r="H10" s="43">
        <v>-3.1329716579857201</v>
      </c>
      <c r="I10" s="46"/>
    </row>
    <row r="11" spans="1:11" x14ac:dyDescent="0.2">
      <c r="A11" s="42" t="s">
        <v>123</v>
      </c>
      <c r="B11" s="42" t="s">
        <v>122</v>
      </c>
      <c r="C11" s="42" t="s">
        <v>124</v>
      </c>
      <c r="D11" s="45">
        <v>31825</v>
      </c>
      <c r="E11" s="43">
        <v>505.30143750000002</v>
      </c>
      <c r="F11" s="44">
        <v>2.9334502240757199</v>
      </c>
      <c r="G11" s="43">
        <v>-508.81810000000002</v>
      </c>
      <c r="H11" s="43">
        <v>-2.9538656704470201</v>
      </c>
      <c r="I11" s="46"/>
    </row>
    <row r="12" spans="1:11" x14ac:dyDescent="0.2">
      <c r="A12" s="42" t="s">
        <v>234</v>
      </c>
      <c r="B12" s="42" t="s">
        <v>233</v>
      </c>
      <c r="C12" s="42" t="s">
        <v>124</v>
      </c>
      <c r="D12" s="45">
        <v>130900</v>
      </c>
      <c r="E12" s="43">
        <v>447.4162</v>
      </c>
      <c r="F12" s="44">
        <v>2.5974063296527001</v>
      </c>
      <c r="G12" s="43">
        <v>-449.37970000000001</v>
      </c>
      <c r="H12" s="43">
        <v>-2.6088051286418099</v>
      </c>
      <c r="I12" s="46"/>
    </row>
    <row r="13" spans="1:11" x14ac:dyDescent="0.2">
      <c r="A13" s="42" t="s">
        <v>117</v>
      </c>
      <c r="B13" s="42" t="s">
        <v>116</v>
      </c>
      <c r="C13" s="42" t="s">
        <v>118</v>
      </c>
      <c r="D13" s="45">
        <v>12000</v>
      </c>
      <c r="E13" s="43">
        <v>432.91800000000001</v>
      </c>
      <c r="F13" s="44">
        <v>2.5132392466356501</v>
      </c>
      <c r="G13" s="43">
        <v>-435.52199999999999</v>
      </c>
      <c r="H13" s="43">
        <v>-2.5283563704287002</v>
      </c>
      <c r="I13" s="46"/>
    </row>
    <row r="14" spans="1:11" x14ac:dyDescent="0.2">
      <c r="A14" s="42" t="s">
        <v>171</v>
      </c>
      <c r="B14" s="42" t="s">
        <v>170</v>
      </c>
      <c r="C14" s="42" t="s">
        <v>163</v>
      </c>
      <c r="D14" s="45">
        <v>3600</v>
      </c>
      <c r="E14" s="43">
        <v>390.9024</v>
      </c>
      <c r="F14" s="44">
        <v>2.2693241059139799</v>
      </c>
      <c r="G14" s="43">
        <v>-393.27300000000002</v>
      </c>
      <c r="H14" s="43">
        <v>-2.2830862616988501</v>
      </c>
      <c r="I14" s="46"/>
    </row>
    <row r="15" spans="1:11" x14ac:dyDescent="0.2">
      <c r="A15" s="42" t="s">
        <v>112</v>
      </c>
      <c r="B15" s="42" t="s">
        <v>111</v>
      </c>
      <c r="C15" s="42" t="s">
        <v>113</v>
      </c>
      <c r="D15" s="45">
        <v>20900</v>
      </c>
      <c r="E15" s="43">
        <v>370.52564999999998</v>
      </c>
      <c r="F15" s="44">
        <v>2.15102999982718</v>
      </c>
      <c r="G15" s="43">
        <v>-373.10680000000002</v>
      </c>
      <c r="H15" s="43">
        <v>-2.16601447143948</v>
      </c>
      <c r="I15" s="46"/>
    </row>
    <row r="16" spans="1:11" x14ac:dyDescent="0.2">
      <c r="A16" s="42" t="s">
        <v>361</v>
      </c>
      <c r="B16" s="42" t="s">
        <v>360</v>
      </c>
      <c r="C16" s="42" t="s">
        <v>113</v>
      </c>
      <c r="D16" s="45">
        <v>352000</v>
      </c>
      <c r="E16" s="43">
        <v>361.78559999999999</v>
      </c>
      <c r="F16" s="44">
        <v>2.10029097609161</v>
      </c>
      <c r="G16" s="43">
        <v>-364.10879999999997</v>
      </c>
      <c r="H16" s="43">
        <v>-2.1137779584249499</v>
      </c>
      <c r="I16" s="46"/>
    </row>
    <row r="17" spans="1:9" x14ac:dyDescent="0.2">
      <c r="A17" s="42" t="s">
        <v>154</v>
      </c>
      <c r="B17" s="42" t="s">
        <v>153</v>
      </c>
      <c r="C17" s="42" t="s">
        <v>113</v>
      </c>
      <c r="D17" s="45">
        <v>45000</v>
      </c>
      <c r="E17" s="43">
        <v>357.72750000000002</v>
      </c>
      <c r="F17" s="44">
        <v>2.0767322971113602</v>
      </c>
      <c r="G17" s="43">
        <v>-360.315</v>
      </c>
      <c r="H17" s="43">
        <v>-2.0917536326776101</v>
      </c>
      <c r="I17" s="46"/>
    </row>
    <row r="18" spans="1:9" x14ac:dyDescent="0.2">
      <c r="A18" s="42" t="s">
        <v>363</v>
      </c>
      <c r="B18" s="42" t="s">
        <v>362</v>
      </c>
      <c r="C18" s="42" t="s">
        <v>163</v>
      </c>
      <c r="D18" s="45">
        <v>3900</v>
      </c>
      <c r="E18" s="43">
        <v>343.1454</v>
      </c>
      <c r="F18" s="44">
        <v>1.9920781454744101</v>
      </c>
      <c r="G18" s="43">
        <v>-345.77789999999999</v>
      </c>
      <c r="H18" s="43">
        <v>-2.0073607216592002</v>
      </c>
      <c r="I18" s="46"/>
    </row>
    <row r="19" spans="1:9" x14ac:dyDescent="0.2">
      <c r="A19" s="42" t="s">
        <v>212</v>
      </c>
      <c r="B19" s="42" t="s">
        <v>211</v>
      </c>
      <c r="C19" s="42" t="s">
        <v>213</v>
      </c>
      <c r="D19" s="45">
        <v>51600</v>
      </c>
      <c r="E19" s="43">
        <v>329.98200000000003</v>
      </c>
      <c r="F19" s="44">
        <v>1.9156600397380701</v>
      </c>
      <c r="G19" s="43">
        <v>-332.5104</v>
      </c>
      <c r="H19" s="43">
        <v>-1.9303382792919599</v>
      </c>
      <c r="I19" s="46"/>
    </row>
    <row r="20" spans="1:9" x14ac:dyDescent="0.2">
      <c r="A20" s="42" t="s">
        <v>267</v>
      </c>
      <c r="B20" s="42" t="s">
        <v>266</v>
      </c>
      <c r="C20" s="42" t="s">
        <v>203</v>
      </c>
      <c r="D20" s="45">
        <v>6750</v>
      </c>
      <c r="E20" s="43">
        <v>282.03862500000002</v>
      </c>
      <c r="F20" s="44">
        <v>1.6373321077367</v>
      </c>
      <c r="G20" s="43">
        <v>-283.98262499999998</v>
      </c>
      <c r="H20" s="43">
        <v>-1.64861770245777</v>
      </c>
      <c r="I20" s="46"/>
    </row>
    <row r="21" spans="1:9" x14ac:dyDescent="0.2">
      <c r="A21" s="42" t="s">
        <v>281</v>
      </c>
      <c r="B21" s="42" t="s">
        <v>280</v>
      </c>
      <c r="C21" s="42" t="s">
        <v>152</v>
      </c>
      <c r="D21" s="45">
        <v>18200</v>
      </c>
      <c r="E21" s="43">
        <v>278.27800000000002</v>
      </c>
      <c r="F21" s="44">
        <v>1.61550037437869</v>
      </c>
      <c r="G21" s="43">
        <v>-279.60660000000001</v>
      </c>
      <c r="H21" s="43">
        <v>-1.6232133585075099</v>
      </c>
      <c r="I21" s="46"/>
    </row>
    <row r="22" spans="1:9" x14ac:dyDescent="0.2">
      <c r="A22" s="42" t="s">
        <v>145</v>
      </c>
      <c r="B22" s="42" t="s">
        <v>144</v>
      </c>
      <c r="C22" s="42" t="s">
        <v>146</v>
      </c>
      <c r="D22" s="45">
        <v>75000</v>
      </c>
      <c r="E22" s="43">
        <v>250.01249999999999</v>
      </c>
      <c r="F22" s="44">
        <v>1.45140933652446</v>
      </c>
      <c r="G22" s="43">
        <v>-251.13749999999999</v>
      </c>
      <c r="H22" s="43">
        <v>-1.4579403519880501</v>
      </c>
      <c r="I22" s="46"/>
    </row>
    <row r="23" spans="1:9" x14ac:dyDescent="0.2">
      <c r="A23" s="42" t="s">
        <v>365</v>
      </c>
      <c r="B23" s="42" t="s">
        <v>364</v>
      </c>
      <c r="C23" s="42" t="s">
        <v>366</v>
      </c>
      <c r="D23" s="45">
        <v>5200</v>
      </c>
      <c r="E23" s="43">
        <v>247.66300000000001</v>
      </c>
      <c r="F23" s="44">
        <v>1.4377696735629499</v>
      </c>
      <c r="G23" s="43">
        <v>-249.16059999999999</v>
      </c>
      <c r="H23" s="43">
        <v>-1.44646376134808</v>
      </c>
      <c r="I23" s="46"/>
    </row>
    <row r="24" spans="1:9" x14ac:dyDescent="0.2">
      <c r="A24" s="42" t="s">
        <v>368</v>
      </c>
      <c r="B24" s="42" t="s">
        <v>367</v>
      </c>
      <c r="C24" s="42" t="s">
        <v>190</v>
      </c>
      <c r="D24" s="45">
        <v>19000</v>
      </c>
      <c r="E24" s="43">
        <v>246.905</v>
      </c>
      <c r="F24" s="44">
        <v>1.4333692204772599</v>
      </c>
      <c r="G24" s="43">
        <v>-248.55799999999999</v>
      </c>
      <c r="H24" s="43">
        <v>-1.44296545919843</v>
      </c>
      <c r="I24" s="46"/>
    </row>
    <row r="25" spans="1:9" x14ac:dyDescent="0.2">
      <c r="A25" s="42" t="s">
        <v>202</v>
      </c>
      <c r="B25" s="42" t="s">
        <v>201</v>
      </c>
      <c r="C25" s="42" t="s">
        <v>203</v>
      </c>
      <c r="D25" s="45">
        <v>79800</v>
      </c>
      <c r="E25" s="43">
        <v>233.93369999999999</v>
      </c>
      <c r="F25" s="44">
        <v>1.35806632191475</v>
      </c>
      <c r="G25" s="43">
        <v>-234.93119999999999</v>
      </c>
      <c r="H25" s="43">
        <v>-1.3638571556257999</v>
      </c>
      <c r="I25" s="46"/>
    </row>
    <row r="26" spans="1:9" x14ac:dyDescent="0.2">
      <c r="A26" s="42" t="s">
        <v>269</v>
      </c>
      <c r="B26" s="42" t="s">
        <v>268</v>
      </c>
      <c r="C26" s="42" t="s">
        <v>146</v>
      </c>
      <c r="D26" s="45">
        <v>59400</v>
      </c>
      <c r="E26" s="43">
        <v>233.0856</v>
      </c>
      <c r="F26" s="44">
        <v>1.35314280705727</v>
      </c>
      <c r="G26" s="43">
        <v>-234.77850000000001</v>
      </c>
      <c r="H26" s="43">
        <v>-1.3629706791268701</v>
      </c>
      <c r="I26" s="46"/>
    </row>
    <row r="27" spans="1:9" x14ac:dyDescent="0.2">
      <c r="A27" s="42" t="s">
        <v>370</v>
      </c>
      <c r="B27" s="42" t="s">
        <v>369</v>
      </c>
      <c r="C27" s="42" t="s">
        <v>137</v>
      </c>
      <c r="D27" s="45">
        <v>83200</v>
      </c>
      <c r="E27" s="43">
        <v>232.91839999999999</v>
      </c>
      <c r="F27" s="44">
        <v>1.3521721530257</v>
      </c>
      <c r="G27" s="43">
        <v>-234.24959999999999</v>
      </c>
      <c r="H27" s="43">
        <v>-1.3599002310569299</v>
      </c>
      <c r="I27" s="46"/>
    </row>
    <row r="28" spans="1:9" x14ac:dyDescent="0.2">
      <c r="A28" s="42" t="s">
        <v>291</v>
      </c>
      <c r="B28" s="42" t="s">
        <v>290</v>
      </c>
      <c r="C28" s="42" t="s">
        <v>131</v>
      </c>
      <c r="D28" s="45">
        <v>170625</v>
      </c>
      <c r="E28" s="43">
        <v>232.7495625</v>
      </c>
      <c r="F28" s="44">
        <v>1.3511919927383</v>
      </c>
      <c r="G28" s="43">
        <v>-234.42168749999999</v>
      </c>
      <c r="H28" s="43">
        <v>-1.3608992587223401</v>
      </c>
      <c r="I28" s="46"/>
    </row>
    <row r="29" spans="1:9" x14ac:dyDescent="0.2">
      <c r="A29" s="42" t="s">
        <v>271</v>
      </c>
      <c r="B29" s="42" t="s">
        <v>270</v>
      </c>
      <c r="C29" s="42" t="s">
        <v>160</v>
      </c>
      <c r="D29" s="45">
        <v>6825</v>
      </c>
      <c r="E29" s="43">
        <v>222.02748750000001</v>
      </c>
      <c r="F29" s="44">
        <v>1.2889466259589699</v>
      </c>
      <c r="G29" s="43">
        <v>-223.703025</v>
      </c>
      <c r="H29" s="43">
        <v>-1.29867370268992</v>
      </c>
      <c r="I29" s="46"/>
    </row>
    <row r="30" spans="1:9" x14ac:dyDescent="0.2">
      <c r="A30" s="42" t="s">
        <v>120</v>
      </c>
      <c r="B30" s="42" t="s">
        <v>119</v>
      </c>
      <c r="C30" s="42" t="s">
        <v>121</v>
      </c>
      <c r="D30" s="45">
        <v>11600</v>
      </c>
      <c r="E30" s="43">
        <v>218.08</v>
      </c>
      <c r="F30" s="44">
        <v>1.26603009093247</v>
      </c>
      <c r="G30" s="43">
        <v>-219.20519999999999</v>
      </c>
      <c r="H30" s="43">
        <v>-1.27256226746547</v>
      </c>
      <c r="I30" s="46"/>
    </row>
    <row r="31" spans="1:9" x14ac:dyDescent="0.2">
      <c r="A31" s="42" t="s">
        <v>156</v>
      </c>
      <c r="B31" s="42" t="s">
        <v>155</v>
      </c>
      <c r="C31" s="42" t="s">
        <v>157</v>
      </c>
      <c r="D31" s="45">
        <v>1900</v>
      </c>
      <c r="E31" s="43">
        <v>217.10065</v>
      </c>
      <c r="F31" s="44">
        <v>1.2603446242709</v>
      </c>
      <c r="G31" s="43">
        <v>-218.01075</v>
      </c>
      <c r="H31" s="43">
        <v>-1.26562807064727</v>
      </c>
      <c r="I31" s="46"/>
    </row>
    <row r="32" spans="1:9" x14ac:dyDescent="0.2">
      <c r="A32" s="42" t="s">
        <v>313</v>
      </c>
      <c r="B32" s="42" t="s">
        <v>312</v>
      </c>
      <c r="C32" s="42" t="s">
        <v>230</v>
      </c>
      <c r="D32" s="45">
        <v>23625</v>
      </c>
      <c r="E32" s="43">
        <v>212.979375</v>
      </c>
      <c r="F32" s="44">
        <v>1.23641919248895</v>
      </c>
      <c r="G32" s="43">
        <v>-214.26693750000001</v>
      </c>
      <c r="H32" s="43">
        <v>-1.2438939396870301</v>
      </c>
      <c r="I32" s="46"/>
    </row>
    <row r="33" spans="1:9" x14ac:dyDescent="0.2">
      <c r="A33" s="42" t="s">
        <v>162</v>
      </c>
      <c r="B33" s="42" t="s">
        <v>161</v>
      </c>
      <c r="C33" s="42" t="s">
        <v>163</v>
      </c>
      <c r="D33" s="45">
        <v>27500</v>
      </c>
      <c r="E33" s="43">
        <v>203.54124999999999</v>
      </c>
      <c r="F33" s="44">
        <v>1.18162760109138</v>
      </c>
      <c r="G33" s="43">
        <v>-205.10874999999999</v>
      </c>
      <c r="H33" s="43">
        <v>-1.19072748263731</v>
      </c>
      <c r="I33" s="46"/>
    </row>
    <row r="34" spans="1:9" x14ac:dyDescent="0.2">
      <c r="A34" s="42" t="s">
        <v>372</v>
      </c>
      <c r="B34" s="42" t="s">
        <v>371</v>
      </c>
      <c r="C34" s="42" t="s">
        <v>218</v>
      </c>
      <c r="D34" s="45">
        <v>4800</v>
      </c>
      <c r="E34" s="43">
        <v>201.55439999999999</v>
      </c>
      <c r="F34" s="44">
        <v>1.1700932472479799</v>
      </c>
      <c r="G34" s="43">
        <v>-203.03039999999999</v>
      </c>
      <c r="H34" s="43">
        <v>-1.1786619395361999</v>
      </c>
      <c r="I34" s="46"/>
    </row>
    <row r="35" spans="1:9" x14ac:dyDescent="0.2">
      <c r="A35" s="42" t="s">
        <v>374</v>
      </c>
      <c r="B35" s="42" t="s">
        <v>373</v>
      </c>
      <c r="C35" s="42" t="s">
        <v>227</v>
      </c>
      <c r="D35" s="45">
        <v>31000</v>
      </c>
      <c r="E35" s="43">
        <v>185.3955</v>
      </c>
      <c r="F35" s="44">
        <v>1.07628522433726</v>
      </c>
      <c r="G35" s="43">
        <v>-186.48050000000001</v>
      </c>
      <c r="H35" s="43">
        <v>-1.0825840259177</v>
      </c>
      <c r="I35" s="46"/>
    </row>
    <row r="36" spans="1:9" x14ac:dyDescent="0.2">
      <c r="A36" s="42" t="s">
        <v>299</v>
      </c>
      <c r="B36" s="42" t="s">
        <v>298</v>
      </c>
      <c r="C36" s="42" t="s">
        <v>160</v>
      </c>
      <c r="D36" s="45">
        <v>10500</v>
      </c>
      <c r="E36" s="43">
        <v>175.88550000000001</v>
      </c>
      <c r="F36" s="44">
        <v>1.0210763736184101</v>
      </c>
      <c r="G36" s="43">
        <v>-177.15600000000001</v>
      </c>
      <c r="H36" s="43">
        <v>-1.0284520670819499</v>
      </c>
      <c r="I36" s="46"/>
    </row>
    <row r="37" spans="1:9" x14ac:dyDescent="0.2">
      <c r="A37" s="42" t="s">
        <v>376</v>
      </c>
      <c r="B37" s="42" t="s">
        <v>375</v>
      </c>
      <c r="C37" s="42" t="s">
        <v>377</v>
      </c>
      <c r="D37" s="45">
        <v>256500</v>
      </c>
      <c r="E37" s="43">
        <v>169.0848</v>
      </c>
      <c r="F37" s="44">
        <v>0.98159594973999598</v>
      </c>
      <c r="G37" s="43">
        <v>-170.08515</v>
      </c>
      <c r="H37" s="43">
        <v>-0.98740332869021796</v>
      </c>
      <c r="I37" s="46"/>
    </row>
    <row r="38" spans="1:9" x14ac:dyDescent="0.2">
      <c r="A38" s="42" t="s">
        <v>126</v>
      </c>
      <c r="B38" s="42" t="s">
        <v>125</v>
      </c>
      <c r="C38" s="42" t="s">
        <v>113</v>
      </c>
      <c r="D38" s="45">
        <v>14375</v>
      </c>
      <c r="E38" s="43">
        <v>153.050625</v>
      </c>
      <c r="F38" s="44">
        <v>0.88851199874367803</v>
      </c>
      <c r="G38" s="43">
        <v>-154.19343749999999</v>
      </c>
      <c r="H38" s="43">
        <v>-0.89514642195210503</v>
      </c>
      <c r="I38" s="46"/>
    </row>
    <row r="39" spans="1:9" x14ac:dyDescent="0.2">
      <c r="A39" s="42" t="s">
        <v>379</v>
      </c>
      <c r="B39" s="42" t="s">
        <v>378</v>
      </c>
      <c r="C39" s="42" t="s">
        <v>124</v>
      </c>
      <c r="D39" s="45">
        <v>8750</v>
      </c>
      <c r="E39" s="43">
        <v>149.04750000000001</v>
      </c>
      <c r="F39" s="44">
        <v>0.86527246871908103</v>
      </c>
      <c r="G39" s="43">
        <v>-150.110625</v>
      </c>
      <c r="H39" s="43">
        <v>-0.87144427833217097</v>
      </c>
      <c r="I39" s="46"/>
    </row>
    <row r="40" spans="1:9" x14ac:dyDescent="0.2">
      <c r="A40" s="42" t="s">
        <v>381</v>
      </c>
      <c r="B40" s="42" t="s">
        <v>380</v>
      </c>
      <c r="C40" s="42" t="s">
        <v>157</v>
      </c>
      <c r="D40" s="45">
        <v>6000</v>
      </c>
      <c r="E40" s="43">
        <v>146.56200000000001</v>
      </c>
      <c r="F40" s="44">
        <v>0.85084327855486297</v>
      </c>
      <c r="G40" s="43">
        <v>-147.66300000000001</v>
      </c>
      <c r="H40" s="43">
        <v>-0.85723496568855995</v>
      </c>
      <c r="I40" s="46"/>
    </row>
    <row r="41" spans="1:9" x14ac:dyDescent="0.2">
      <c r="A41" s="42" t="s">
        <v>301</v>
      </c>
      <c r="B41" s="42" t="s">
        <v>300</v>
      </c>
      <c r="C41" s="42" t="s">
        <v>163</v>
      </c>
      <c r="D41" s="45">
        <v>3450</v>
      </c>
      <c r="E41" s="43">
        <v>143.54069999999999</v>
      </c>
      <c r="F41" s="44">
        <v>0.83330358342585398</v>
      </c>
      <c r="G41" s="43">
        <v>-144.6309</v>
      </c>
      <c r="H41" s="43">
        <v>-0.83963257281110104</v>
      </c>
      <c r="I41" s="46"/>
    </row>
    <row r="42" spans="1:9" x14ac:dyDescent="0.2">
      <c r="A42" s="42" t="s">
        <v>383</v>
      </c>
      <c r="B42" s="42" t="s">
        <v>382</v>
      </c>
      <c r="C42" s="42" t="s">
        <v>384</v>
      </c>
      <c r="D42" s="45">
        <v>33600</v>
      </c>
      <c r="E42" s="43">
        <v>129.0744</v>
      </c>
      <c r="F42" s="44">
        <v>0.74932169098062096</v>
      </c>
      <c r="G42" s="43">
        <v>-129.696</v>
      </c>
      <c r="H42" s="43">
        <v>-0.75293029472476802</v>
      </c>
      <c r="I42" s="46"/>
    </row>
    <row r="43" spans="1:9" x14ac:dyDescent="0.2">
      <c r="A43" s="42" t="s">
        <v>261</v>
      </c>
      <c r="B43" s="42" t="s">
        <v>260</v>
      </c>
      <c r="C43" s="42" t="s">
        <v>163</v>
      </c>
      <c r="D43" s="45">
        <v>4025</v>
      </c>
      <c r="E43" s="43">
        <v>121.035775</v>
      </c>
      <c r="F43" s="44">
        <v>0.70265468281975396</v>
      </c>
      <c r="G43" s="43">
        <v>-121.98768750000001</v>
      </c>
      <c r="H43" s="43">
        <v>-0.708180865270848</v>
      </c>
      <c r="I43" s="46"/>
    </row>
    <row r="44" spans="1:9" x14ac:dyDescent="0.2">
      <c r="A44" s="42" t="s">
        <v>386</v>
      </c>
      <c r="B44" s="42" t="s">
        <v>385</v>
      </c>
      <c r="C44" s="42" t="s">
        <v>178</v>
      </c>
      <c r="D44" s="45">
        <v>8250</v>
      </c>
      <c r="E44" s="43">
        <v>114.708</v>
      </c>
      <c r="F44" s="44">
        <v>0.66591975270855497</v>
      </c>
      <c r="G44" s="43">
        <v>-115.528875</v>
      </c>
      <c r="H44" s="43">
        <v>-0.67068521699181904</v>
      </c>
      <c r="I44" s="46"/>
    </row>
    <row r="45" spans="1:9" x14ac:dyDescent="0.2">
      <c r="A45" s="42" t="s">
        <v>388</v>
      </c>
      <c r="B45" s="42" t="s">
        <v>387</v>
      </c>
      <c r="C45" s="42" t="s">
        <v>160</v>
      </c>
      <c r="D45" s="45">
        <v>4200</v>
      </c>
      <c r="E45" s="43">
        <v>95.816699999999997</v>
      </c>
      <c r="F45" s="44">
        <v>0.55624919943988005</v>
      </c>
      <c r="G45" s="43">
        <v>-96.385800000000003</v>
      </c>
      <c r="H45" s="43">
        <v>-0.55955302246239302</v>
      </c>
      <c r="I45" s="46"/>
    </row>
    <row r="46" spans="1:9" x14ac:dyDescent="0.2">
      <c r="A46" s="42" t="s">
        <v>390</v>
      </c>
      <c r="B46" s="42" t="s">
        <v>389</v>
      </c>
      <c r="C46" s="42" t="s">
        <v>230</v>
      </c>
      <c r="D46" s="45">
        <v>84000</v>
      </c>
      <c r="E46" s="43">
        <v>95.029200000000003</v>
      </c>
      <c r="F46" s="44">
        <v>0.55167748861536903</v>
      </c>
      <c r="G46" s="43">
        <v>-95.692800000000005</v>
      </c>
      <c r="H46" s="43">
        <v>-0.55552991693682396</v>
      </c>
      <c r="I46" s="46"/>
    </row>
    <row r="47" spans="1:9" x14ac:dyDescent="0.2">
      <c r="A47" s="42" t="s">
        <v>259</v>
      </c>
      <c r="B47" s="42" t="s">
        <v>258</v>
      </c>
      <c r="C47" s="42" t="s">
        <v>227</v>
      </c>
      <c r="D47" s="45">
        <v>1375</v>
      </c>
      <c r="E47" s="43">
        <v>93.816249999999997</v>
      </c>
      <c r="F47" s="44">
        <v>0.54463589287620695</v>
      </c>
      <c r="G47" s="43">
        <v>-94.5168125</v>
      </c>
      <c r="H47" s="43">
        <v>-0.54870290133905997</v>
      </c>
      <c r="I47" s="46"/>
    </row>
    <row r="48" spans="1:9" x14ac:dyDescent="0.2">
      <c r="A48" s="42" t="s">
        <v>392</v>
      </c>
      <c r="B48" s="42" t="s">
        <v>391</v>
      </c>
      <c r="C48" s="42" t="s">
        <v>137</v>
      </c>
      <c r="D48" s="45">
        <v>1100</v>
      </c>
      <c r="E48" s="43">
        <v>78.356849999999994</v>
      </c>
      <c r="F48" s="44">
        <v>0.454888710247074</v>
      </c>
      <c r="G48" s="43">
        <v>-78.690150000000003</v>
      </c>
      <c r="H48" s="43">
        <v>-0.456823632428419</v>
      </c>
      <c r="I48" s="46"/>
    </row>
    <row r="49" spans="1:9" x14ac:dyDescent="0.2">
      <c r="A49" s="42" t="s">
        <v>273</v>
      </c>
      <c r="B49" s="42" t="s">
        <v>272</v>
      </c>
      <c r="C49" s="42" t="s">
        <v>113</v>
      </c>
      <c r="D49" s="45">
        <v>32175</v>
      </c>
      <c r="E49" s="43">
        <v>77.396962500000001</v>
      </c>
      <c r="F49" s="44">
        <v>0.44931623015302602</v>
      </c>
      <c r="G49" s="43">
        <v>-77.960025000000002</v>
      </c>
      <c r="H49" s="43">
        <v>-0.45258500339255098</v>
      </c>
      <c r="I49" s="46"/>
    </row>
    <row r="50" spans="1:9" x14ac:dyDescent="0.2">
      <c r="A50" s="42" t="s">
        <v>303</v>
      </c>
      <c r="B50" s="42" t="s">
        <v>302</v>
      </c>
      <c r="C50" s="42" t="s">
        <v>304</v>
      </c>
      <c r="D50" s="45">
        <v>12600</v>
      </c>
      <c r="E50" s="43">
        <v>75.908699999999996</v>
      </c>
      <c r="F50" s="44">
        <v>0.44067634979624698</v>
      </c>
      <c r="G50" s="43">
        <v>-76.437899999999999</v>
      </c>
      <c r="H50" s="43">
        <v>-0.443748539470318</v>
      </c>
      <c r="I50" s="46"/>
    </row>
    <row r="51" spans="1:9" x14ac:dyDescent="0.2">
      <c r="A51" s="42" t="s">
        <v>254</v>
      </c>
      <c r="B51" s="42" t="s">
        <v>253</v>
      </c>
      <c r="C51" s="42" t="s">
        <v>255</v>
      </c>
      <c r="D51" s="45">
        <v>1500</v>
      </c>
      <c r="E51" s="43">
        <v>68.313749999999999</v>
      </c>
      <c r="F51" s="44">
        <v>0.39658502900054099</v>
      </c>
      <c r="G51" s="43">
        <v>-68.805750000000003</v>
      </c>
      <c r="H51" s="43">
        <v>-0.39944125976328299</v>
      </c>
      <c r="I51" s="46"/>
    </row>
    <row r="52" spans="1:9" x14ac:dyDescent="0.2">
      <c r="A52" s="42" t="s">
        <v>394</v>
      </c>
      <c r="B52" s="42" t="s">
        <v>393</v>
      </c>
      <c r="C52" s="42" t="s">
        <v>169</v>
      </c>
      <c r="D52" s="45">
        <v>5200</v>
      </c>
      <c r="E52" s="43">
        <v>66.788799999999995</v>
      </c>
      <c r="F52" s="44">
        <v>0.38773216497280999</v>
      </c>
      <c r="G52" s="43">
        <v>-67.287999999999997</v>
      </c>
      <c r="H52" s="43">
        <v>-0.390630194234519</v>
      </c>
      <c r="I52" s="46"/>
    </row>
    <row r="53" spans="1:9" x14ac:dyDescent="0.2">
      <c r="A53" s="42" t="s">
        <v>177</v>
      </c>
      <c r="B53" s="42" t="s">
        <v>176</v>
      </c>
      <c r="C53" s="42" t="s">
        <v>178</v>
      </c>
      <c r="D53" s="45">
        <v>9900</v>
      </c>
      <c r="E53" s="43">
        <v>61.087949999999999</v>
      </c>
      <c r="F53" s="44">
        <v>0.35463675207895301</v>
      </c>
      <c r="G53" s="43">
        <v>-61.474049999999998</v>
      </c>
      <c r="H53" s="43">
        <v>-0.35687819658605602</v>
      </c>
      <c r="I53" s="46"/>
    </row>
    <row r="54" spans="1:9" x14ac:dyDescent="0.2">
      <c r="A54" s="42" t="s">
        <v>283</v>
      </c>
      <c r="B54" s="42" t="s">
        <v>282</v>
      </c>
      <c r="C54" s="42" t="s">
        <v>146</v>
      </c>
      <c r="D54" s="45">
        <v>18000</v>
      </c>
      <c r="E54" s="43">
        <v>55.566000000000003</v>
      </c>
      <c r="F54" s="44">
        <v>0.32257991577748302</v>
      </c>
      <c r="G54" s="43">
        <v>-55.853999999999999</v>
      </c>
      <c r="H54" s="43">
        <v>-0.324251855736162</v>
      </c>
      <c r="I54" s="46"/>
    </row>
    <row r="55" spans="1:9" x14ac:dyDescent="0.2">
      <c r="A55" s="42" t="s">
        <v>396</v>
      </c>
      <c r="B55" s="42" t="s">
        <v>395</v>
      </c>
      <c r="C55" s="42" t="s">
        <v>397</v>
      </c>
      <c r="D55" s="45">
        <v>2849</v>
      </c>
      <c r="E55" s="43">
        <v>37.176600999999998</v>
      </c>
      <c r="F55" s="44">
        <v>0.21582307201297701</v>
      </c>
      <c r="G55" s="43">
        <v>-37.356088</v>
      </c>
      <c r="H55" s="43">
        <v>-0.2168650563441</v>
      </c>
      <c r="I55" s="46"/>
    </row>
    <row r="56" spans="1:9" x14ac:dyDescent="0.2">
      <c r="A56" s="42" t="s">
        <v>277</v>
      </c>
      <c r="B56" s="42" t="s">
        <v>276</v>
      </c>
      <c r="C56" s="42" t="s">
        <v>227</v>
      </c>
      <c r="D56" s="45">
        <v>9900</v>
      </c>
      <c r="E56" s="43">
        <v>29.571300000000001</v>
      </c>
      <c r="F56" s="44">
        <v>0.171671660069659</v>
      </c>
      <c r="G56" s="43">
        <v>-29.769300000000001</v>
      </c>
      <c r="H56" s="43">
        <v>-0.172821118791251</v>
      </c>
      <c r="I56" s="46"/>
    </row>
    <row r="57" spans="1:9" x14ac:dyDescent="0.2">
      <c r="A57" s="42" t="s">
        <v>182</v>
      </c>
      <c r="B57" s="42" t="s">
        <v>181</v>
      </c>
      <c r="C57" s="42" t="s">
        <v>183</v>
      </c>
      <c r="D57" s="45">
        <v>900</v>
      </c>
      <c r="E57" s="43">
        <v>20.941649999999999</v>
      </c>
      <c r="F57" s="44">
        <v>0.12157354665157701</v>
      </c>
      <c r="G57" s="43">
        <v>-21.099150000000002</v>
      </c>
      <c r="H57" s="43">
        <v>-0.122487888816479</v>
      </c>
      <c r="I57" s="46"/>
    </row>
    <row r="58" spans="1:9" x14ac:dyDescent="0.2">
      <c r="A58" s="42" t="s">
        <v>399</v>
      </c>
      <c r="B58" s="42" t="s">
        <v>398</v>
      </c>
      <c r="C58" s="42" t="s">
        <v>190</v>
      </c>
      <c r="D58" s="45">
        <v>600</v>
      </c>
      <c r="E58" s="43">
        <v>17.460599999999999</v>
      </c>
      <c r="F58" s="44">
        <v>0.10136484320311601</v>
      </c>
      <c r="G58" s="43">
        <v>-17.537400000000002</v>
      </c>
      <c r="H58" s="43">
        <v>-0.101810693858763</v>
      </c>
      <c r="I58" s="46"/>
    </row>
    <row r="59" spans="1:9" x14ac:dyDescent="0.2">
      <c r="A59" s="42" t="s">
        <v>401</v>
      </c>
      <c r="B59" s="42" t="s">
        <v>400</v>
      </c>
      <c r="C59" s="42" t="s">
        <v>230</v>
      </c>
      <c r="D59" s="45">
        <v>1875</v>
      </c>
      <c r="E59" s="43">
        <v>17.450624999999999</v>
      </c>
      <c r="F59" s="44">
        <v>0.10130693486600501</v>
      </c>
      <c r="G59" s="43">
        <v>-17.5425</v>
      </c>
      <c r="H59" s="43">
        <v>-0.101840301128865</v>
      </c>
      <c r="I59" s="46"/>
    </row>
    <row r="60" spans="1:9" x14ac:dyDescent="0.2">
      <c r="A60" s="42" t="s">
        <v>403</v>
      </c>
      <c r="B60" s="42" t="s">
        <v>402</v>
      </c>
      <c r="C60" s="42" t="s">
        <v>163</v>
      </c>
      <c r="D60" s="45">
        <v>350</v>
      </c>
      <c r="E60" s="43">
        <v>16.876650000000001</v>
      </c>
      <c r="F60" s="44">
        <v>9.7974810776483207E-2</v>
      </c>
      <c r="G60" s="43">
        <v>-16.996874999999999</v>
      </c>
      <c r="H60" s="43">
        <v>-9.8672758629025206E-2</v>
      </c>
      <c r="I60" s="46"/>
    </row>
    <row r="61" spans="1:9" x14ac:dyDescent="0.2">
      <c r="A61" s="42" t="s">
        <v>229</v>
      </c>
      <c r="B61" s="42" t="s">
        <v>228</v>
      </c>
      <c r="C61" s="42" t="s">
        <v>230</v>
      </c>
      <c r="D61" s="45">
        <v>11000</v>
      </c>
      <c r="E61" s="43">
        <v>15.185499999999999</v>
      </c>
      <c r="F61" s="44">
        <v>8.8157098064265402E-2</v>
      </c>
      <c r="G61" s="43">
        <v>-15.2944</v>
      </c>
      <c r="H61" s="43">
        <v>-8.8789300361140702E-2</v>
      </c>
      <c r="I61" s="46"/>
    </row>
    <row r="62" spans="1:9" x14ac:dyDescent="0.2">
      <c r="A62" s="42" t="s">
        <v>405</v>
      </c>
      <c r="B62" s="42" t="s">
        <v>404</v>
      </c>
      <c r="C62" s="42" t="s">
        <v>197</v>
      </c>
      <c r="D62" s="45">
        <v>1650</v>
      </c>
      <c r="E62" s="43">
        <v>13.610849999999999</v>
      </c>
      <c r="F62" s="44">
        <v>7.9015708286721401E-2</v>
      </c>
      <c r="G62" s="43">
        <v>-13.709849999999999</v>
      </c>
      <c r="H62" s="43">
        <v>-7.9590437647516998E-2</v>
      </c>
      <c r="I62" s="46"/>
    </row>
    <row r="63" spans="1:9" x14ac:dyDescent="0.2">
      <c r="A63" s="42" t="s">
        <v>407</v>
      </c>
      <c r="B63" s="42" t="s">
        <v>406</v>
      </c>
      <c r="C63" s="42" t="s">
        <v>160</v>
      </c>
      <c r="D63" s="45">
        <v>1550</v>
      </c>
      <c r="E63" s="43">
        <v>11.876875</v>
      </c>
      <c r="F63" s="44">
        <v>6.8949381585856395E-2</v>
      </c>
      <c r="G63" s="43">
        <v>-11.747450000000001</v>
      </c>
      <c r="H63" s="43">
        <v>-6.819802454019E-2</v>
      </c>
      <c r="I63" s="46"/>
    </row>
    <row r="64" spans="1:9" x14ac:dyDescent="0.2">
      <c r="A64" s="42" t="s">
        <v>409</v>
      </c>
      <c r="B64" s="42" t="s">
        <v>408</v>
      </c>
      <c r="C64" s="42" t="s">
        <v>213</v>
      </c>
      <c r="D64" s="45">
        <v>912</v>
      </c>
      <c r="E64" s="43">
        <v>8.3420640000000006</v>
      </c>
      <c r="F64" s="44">
        <v>4.8428576873094598E-2</v>
      </c>
      <c r="G64" s="43">
        <v>-8.3799119999999991</v>
      </c>
      <c r="H64" s="43">
        <v>-4.8648297649330902E-2</v>
      </c>
      <c r="I64" s="46"/>
    </row>
    <row r="65" spans="1:9" x14ac:dyDescent="0.2">
      <c r="A65" s="42" t="s">
        <v>411</v>
      </c>
      <c r="B65" s="42" t="s">
        <v>410</v>
      </c>
      <c r="C65" s="42" t="s">
        <v>221</v>
      </c>
      <c r="D65" s="45">
        <v>550</v>
      </c>
      <c r="E65" s="43">
        <v>5.7870999999999997</v>
      </c>
      <c r="F65" s="44">
        <v>3.3596124079398798E-2</v>
      </c>
      <c r="G65" s="43">
        <v>-5.8266999999999998</v>
      </c>
      <c r="H65" s="43">
        <v>-3.3826015823717102E-2</v>
      </c>
      <c r="I65" s="46"/>
    </row>
    <row r="66" spans="1:9" x14ac:dyDescent="0.2">
      <c r="A66" s="42" t="s">
        <v>209</v>
      </c>
      <c r="B66" s="42" t="s">
        <v>208</v>
      </c>
      <c r="C66" s="42" t="s">
        <v>210</v>
      </c>
      <c r="D66" s="45">
        <v>1925</v>
      </c>
      <c r="E66" s="43">
        <v>4.6055624999999996</v>
      </c>
      <c r="F66" s="44">
        <v>2.67368888053474E-2</v>
      </c>
      <c r="G66" s="43">
        <v>-4.6296249999999999</v>
      </c>
      <c r="H66" s="43">
        <v>-2.6876579969429701E-2</v>
      </c>
      <c r="I66" s="46"/>
    </row>
    <row r="67" spans="1:9" x14ac:dyDescent="0.2">
      <c r="A67" s="41" t="s">
        <v>29</v>
      </c>
      <c r="B67" s="41"/>
      <c r="C67" s="41"/>
      <c r="D67" s="41"/>
      <c r="E67" s="47">
        <f>SUM(E7:E66)</f>
        <v>12002.377527500001</v>
      </c>
      <c r="F67" s="48">
        <f>SUM(F7:F66)</f>
        <v>69.677967317253518</v>
      </c>
      <c r="G67" s="47">
        <f>SUM(G7:G66)</f>
        <v>-12079.362737500005</v>
      </c>
      <c r="H67" s="47">
        <f>SUM(H7:H66)</f>
        <v>-70.124893181233489</v>
      </c>
      <c r="I67" s="41"/>
    </row>
    <row r="68" spans="1:9" x14ac:dyDescent="0.2">
      <c r="A68" s="42"/>
      <c r="B68" s="42"/>
      <c r="C68" s="42"/>
      <c r="D68" s="42"/>
      <c r="E68" s="43"/>
      <c r="F68" s="44"/>
      <c r="G68" s="43"/>
      <c r="H68" s="42"/>
      <c r="I68" s="42"/>
    </row>
    <row r="69" spans="1:9" x14ac:dyDescent="0.2">
      <c r="A69" s="41" t="s">
        <v>30</v>
      </c>
      <c r="B69" s="42"/>
      <c r="C69" s="42"/>
      <c r="D69" s="42"/>
      <c r="E69" s="43"/>
      <c r="F69" s="44"/>
      <c r="G69" s="43"/>
      <c r="H69" s="42"/>
      <c r="I69" s="42"/>
    </row>
    <row r="70" spans="1:9" x14ac:dyDescent="0.2">
      <c r="A70" s="41" t="s">
        <v>31</v>
      </c>
      <c r="B70" s="42"/>
      <c r="C70" s="42"/>
      <c r="D70" s="42"/>
      <c r="E70" s="43"/>
      <c r="F70" s="44"/>
      <c r="G70" s="43"/>
      <c r="H70" s="42"/>
      <c r="I70" s="42"/>
    </row>
    <row r="71" spans="1:9" x14ac:dyDescent="0.2">
      <c r="A71" s="42" t="s">
        <v>33</v>
      </c>
      <c r="B71" s="42" t="s">
        <v>32</v>
      </c>
      <c r="C71" s="42" t="s">
        <v>34</v>
      </c>
      <c r="D71" s="45">
        <v>200</v>
      </c>
      <c r="E71" s="43">
        <v>990.173</v>
      </c>
      <c r="F71" s="44">
        <v>5.7482979330010799</v>
      </c>
      <c r="G71" s="46"/>
      <c r="H71" s="46"/>
      <c r="I71" s="46">
        <v>7.2449000000000003</v>
      </c>
    </row>
    <row r="72" spans="1:9" x14ac:dyDescent="0.2">
      <c r="A72" s="41" t="s">
        <v>29</v>
      </c>
      <c r="B72" s="41"/>
      <c r="C72" s="41"/>
      <c r="D72" s="41"/>
      <c r="E72" s="47">
        <f>SUM(E70:E71)</f>
        <v>990.173</v>
      </c>
      <c r="F72" s="48">
        <f>SUM(F70:F71)</f>
        <v>5.7482979330010799</v>
      </c>
      <c r="G72" s="47"/>
      <c r="H72" s="41"/>
      <c r="I72" s="41"/>
    </row>
    <row r="73" spans="1:9" x14ac:dyDescent="0.2">
      <c r="A73" s="42"/>
      <c r="B73" s="42"/>
      <c r="C73" s="42"/>
      <c r="D73" s="42"/>
      <c r="E73" s="43"/>
      <c r="F73" s="44"/>
      <c r="G73" s="43"/>
      <c r="H73" s="42"/>
      <c r="I73" s="42"/>
    </row>
    <row r="74" spans="1:9" x14ac:dyDescent="0.2">
      <c r="A74" s="41" t="s">
        <v>35</v>
      </c>
      <c r="B74" s="42"/>
      <c r="C74" s="42"/>
      <c r="D74" s="42"/>
      <c r="E74" s="43"/>
      <c r="F74" s="44"/>
      <c r="G74" s="43"/>
      <c r="H74" s="42"/>
      <c r="I74" s="42"/>
    </row>
    <row r="75" spans="1:9" x14ac:dyDescent="0.2">
      <c r="A75" s="42" t="s">
        <v>109</v>
      </c>
      <c r="B75" s="42" t="s">
        <v>108</v>
      </c>
      <c r="C75" s="42" t="s">
        <v>37</v>
      </c>
      <c r="D75" s="45">
        <v>1000000</v>
      </c>
      <c r="E75" s="43">
        <v>997.202</v>
      </c>
      <c r="F75" s="44">
        <v>5.7891037176175697</v>
      </c>
      <c r="G75" s="46"/>
      <c r="H75" s="46"/>
      <c r="I75" s="46">
        <v>6.4020000000000001</v>
      </c>
    </row>
    <row r="76" spans="1:9" x14ac:dyDescent="0.2">
      <c r="A76" s="42" t="s">
        <v>69</v>
      </c>
      <c r="B76" s="42" t="s">
        <v>68</v>
      </c>
      <c r="C76" s="42" t="s">
        <v>37</v>
      </c>
      <c r="D76" s="45">
        <v>1000000</v>
      </c>
      <c r="E76" s="43">
        <v>991.25599999999997</v>
      </c>
      <c r="F76" s="44">
        <v>5.7545851238873604</v>
      </c>
      <c r="G76" s="46"/>
      <c r="H76" s="46"/>
      <c r="I76" s="46">
        <v>6.4398</v>
      </c>
    </row>
    <row r="77" spans="1:9" x14ac:dyDescent="0.2">
      <c r="A77" s="42" t="s">
        <v>413</v>
      </c>
      <c r="B77" s="42" t="s">
        <v>412</v>
      </c>
      <c r="C77" s="42" t="s">
        <v>37</v>
      </c>
      <c r="D77" s="45">
        <v>500000</v>
      </c>
      <c r="E77" s="43">
        <v>495.0215</v>
      </c>
      <c r="F77" s="44">
        <v>2.8737716189404199</v>
      </c>
      <c r="G77" s="46"/>
      <c r="H77" s="46"/>
      <c r="I77" s="46">
        <v>6.4401000000000002</v>
      </c>
    </row>
    <row r="78" spans="1:9" x14ac:dyDescent="0.2">
      <c r="A78" s="42" t="s">
        <v>415</v>
      </c>
      <c r="B78" s="42" t="s">
        <v>414</v>
      </c>
      <c r="C78" s="42" t="s">
        <v>37</v>
      </c>
      <c r="D78" s="45">
        <v>500000</v>
      </c>
      <c r="E78" s="43">
        <v>493.80450000000002</v>
      </c>
      <c r="F78" s="44">
        <v>2.8667065115455901</v>
      </c>
      <c r="G78" s="46"/>
      <c r="H78" s="46"/>
      <c r="I78" s="46">
        <v>6.4499000000000004</v>
      </c>
    </row>
    <row r="79" spans="1:9" x14ac:dyDescent="0.2">
      <c r="A79" s="41" t="s">
        <v>29</v>
      </c>
      <c r="B79" s="41"/>
      <c r="C79" s="41"/>
      <c r="D79" s="41"/>
      <c r="E79" s="47">
        <f>SUM(E74:E78)</f>
        <v>2977.2840000000001</v>
      </c>
      <c r="F79" s="48">
        <f>SUM(F74:F78)</f>
        <v>17.284166971990942</v>
      </c>
      <c r="G79" s="47"/>
      <c r="H79" s="41"/>
      <c r="I79" s="41"/>
    </row>
    <row r="80" spans="1:9" x14ac:dyDescent="0.2">
      <c r="A80" s="42"/>
      <c r="B80" s="42"/>
      <c r="C80" s="42"/>
      <c r="D80" s="42"/>
      <c r="E80" s="43"/>
      <c r="F80" s="44"/>
      <c r="G80" s="43"/>
      <c r="H80" s="42"/>
      <c r="I80" s="42"/>
    </row>
    <row r="81" spans="1:9" x14ac:dyDescent="0.2">
      <c r="A81" s="41" t="s">
        <v>38</v>
      </c>
      <c r="B81" s="41"/>
      <c r="C81" s="41"/>
      <c r="D81" s="41"/>
      <c r="E81" s="47">
        <f>E67+E72+E79</f>
        <v>15969.834527500001</v>
      </c>
      <c r="F81" s="48">
        <f>F67+F72+F79</f>
        <v>92.710432222245544</v>
      </c>
      <c r="G81" s="47"/>
      <c r="H81" s="41"/>
      <c r="I81" s="41"/>
    </row>
    <row r="82" spans="1:9" x14ac:dyDescent="0.2">
      <c r="A82" s="41"/>
      <c r="B82" s="41"/>
      <c r="C82" s="41"/>
      <c r="D82" s="41"/>
      <c r="E82" s="47"/>
      <c r="F82" s="48"/>
      <c r="G82" s="47"/>
      <c r="H82" s="41"/>
      <c r="I82" s="41"/>
    </row>
    <row r="83" spans="1:9" x14ac:dyDescent="0.2">
      <c r="A83" s="41" t="s">
        <v>324</v>
      </c>
      <c r="B83" s="41"/>
      <c r="C83" s="41"/>
      <c r="D83" s="41"/>
      <c r="E83" s="56">
        <v>144.69429960000002</v>
      </c>
      <c r="F83" s="56">
        <f>E83/E87*100</f>
        <v>0.84000062949375431</v>
      </c>
      <c r="G83" s="47"/>
      <c r="H83" s="41"/>
      <c r="I83" s="41"/>
    </row>
    <row r="84" spans="1:9" x14ac:dyDescent="0.2">
      <c r="A84" s="41"/>
      <c r="B84" s="41"/>
      <c r="C84" s="41"/>
      <c r="D84" s="41"/>
      <c r="E84" s="47"/>
      <c r="F84" s="48"/>
      <c r="G84" s="47"/>
      <c r="H84" s="41"/>
      <c r="I84" s="41"/>
    </row>
    <row r="85" spans="1:9" x14ac:dyDescent="0.2">
      <c r="A85" s="41" t="s">
        <v>40</v>
      </c>
      <c r="B85" s="41"/>
      <c r="C85" s="41"/>
      <c r="D85" s="41"/>
      <c r="E85" s="47">
        <f>E87-(E67+E72+E79+E83)</f>
        <v>1110.9701212999989</v>
      </c>
      <c r="F85" s="48">
        <f>F87-(F67+F72+F79+F83)</f>
        <v>6.449567148260698</v>
      </c>
      <c r="G85" s="47"/>
      <c r="H85" s="41"/>
      <c r="I85" s="41"/>
    </row>
    <row r="86" spans="1:9" x14ac:dyDescent="0.2">
      <c r="A86" s="42"/>
      <c r="B86" s="42"/>
      <c r="C86" s="42"/>
      <c r="D86" s="42"/>
      <c r="E86" s="43"/>
      <c r="F86" s="44"/>
      <c r="G86" s="43"/>
      <c r="H86" s="42"/>
      <c r="I86" s="42"/>
    </row>
    <row r="87" spans="1:9" x14ac:dyDescent="0.2">
      <c r="A87" s="49" t="s">
        <v>39</v>
      </c>
      <c r="B87" s="49"/>
      <c r="C87" s="49"/>
      <c r="D87" s="49"/>
      <c r="E87" s="50">
        <v>17225.4989484</v>
      </c>
      <c r="F87" s="51">
        <v>100</v>
      </c>
      <c r="G87" s="50"/>
      <c r="H87" s="49"/>
      <c r="I87" s="49"/>
    </row>
    <row r="89" spans="1:9" x14ac:dyDescent="0.2">
      <c r="A89" s="14" t="s">
        <v>41</v>
      </c>
    </row>
    <row r="91" spans="1:9" x14ac:dyDescent="0.2">
      <c r="A91" s="14" t="s">
        <v>42</v>
      </c>
    </row>
    <row r="92" spans="1:9" x14ac:dyDescent="0.2">
      <c r="A92" s="14" t="s">
        <v>43</v>
      </c>
    </row>
    <row r="93" spans="1:9" x14ac:dyDescent="0.2">
      <c r="A93" s="14" t="s">
        <v>44</v>
      </c>
      <c r="B93" s="14"/>
      <c r="C93" s="30" t="s">
        <v>911</v>
      </c>
      <c r="D93" s="14" t="s">
        <v>45</v>
      </c>
    </row>
    <row r="94" spans="1:9" x14ac:dyDescent="0.2">
      <c r="A94" s="7" t="s">
        <v>47</v>
      </c>
      <c r="C94" s="57" t="s">
        <v>912</v>
      </c>
      <c r="D94" s="31">
        <v>10.0609</v>
      </c>
    </row>
    <row r="95" spans="1:9" x14ac:dyDescent="0.2">
      <c r="A95" s="7" t="s">
        <v>48</v>
      </c>
      <c r="C95" s="57" t="s">
        <v>912</v>
      </c>
      <c r="D95" s="31">
        <v>10.0609</v>
      </c>
    </row>
    <row r="96" spans="1:9" x14ac:dyDescent="0.2">
      <c r="A96" s="7" t="s">
        <v>49</v>
      </c>
      <c r="C96" s="57" t="s">
        <v>912</v>
      </c>
      <c r="D96" s="31">
        <v>10.069599999999999</v>
      </c>
    </row>
    <row r="97" spans="1:5" x14ac:dyDescent="0.2">
      <c r="A97" s="7" t="s">
        <v>50</v>
      </c>
      <c r="C97" s="57" t="s">
        <v>912</v>
      </c>
      <c r="D97" s="31">
        <v>10.069599999999999</v>
      </c>
    </row>
    <row r="99" spans="1:5" x14ac:dyDescent="0.2">
      <c r="A99" s="7" t="s">
        <v>913</v>
      </c>
    </row>
    <row r="100" spans="1:5" x14ac:dyDescent="0.2">
      <c r="A100" s="7" t="s">
        <v>51</v>
      </c>
    </row>
    <row r="102" spans="1:5" x14ac:dyDescent="0.2">
      <c r="A102" s="14" t="s">
        <v>52</v>
      </c>
      <c r="D102" s="30" t="s">
        <v>53</v>
      </c>
    </row>
    <row r="104" spans="1:5" x14ac:dyDescent="0.2">
      <c r="A104" s="14" t="s">
        <v>325</v>
      </c>
      <c r="D104" s="32" t="s">
        <v>416</v>
      </c>
    </row>
    <row r="106" spans="1:5" x14ac:dyDescent="0.2">
      <c r="A106" s="14" t="s">
        <v>327</v>
      </c>
      <c r="D106" s="32">
        <f>ABS(+H67)</f>
        <v>70.124893181233489</v>
      </c>
    </row>
    <row r="108" spans="1:5" x14ac:dyDescent="0.2">
      <c r="A108" s="14" t="s">
        <v>328</v>
      </c>
      <c r="D108" s="52">
        <v>2.0623</v>
      </c>
    </row>
    <row r="110" spans="1:5" x14ac:dyDescent="0.2">
      <c r="A110" s="14" t="s">
        <v>329</v>
      </c>
      <c r="D110" s="32">
        <v>9.3210884229813204E-2</v>
      </c>
      <c r="E110" s="10" t="s">
        <v>54</v>
      </c>
    </row>
    <row r="112" spans="1:5" x14ac:dyDescent="0.2">
      <c r="A112" s="14" t="s">
        <v>330</v>
      </c>
      <c r="D112" s="30" t="s">
        <v>53</v>
      </c>
    </row>
    <row r="114" spans="1:1" x14ac:dyDescent="0.2">
      <c r="A114" s="14" t="s">
        <v>929</v>
      </c>
    </row>
    <row r="116" spans="1:1" x14ac:dyDescent="0.2">
      <c r="A116" s="63" t="s">
        <v>932</v>
      </c>
    </row>
    <row r="117" spans="1:1" x14ac:dyDescent="0.2">
      <c r="A117" s="65"/>
    </row>
    <row r="118" spans="1:1" x14ac:dyDescent="0.2">
      <c r="A118" s="66"/>
    </row>
    <row r="119" spans="1:1" x14ac:dyDescent="0.2">
      <c r="A119" s="66"/>
    </row>
    <row r="120" spans="1:1" x14ac:dyDescent="0.2">
      <c r="A120" s="66"/>
    </row>
    <row r="121" spans="1:1" x14ac:dyDescent="0.2">
      <c r="A121" s="66"/>
    </row>
    <row r="122" spans="1:1" x14ac:dyDescent="0.2">
      <c r="A122" s="66"/>
    </row>
    <row r="123" spans="1:1" x14ac:dyDescent="0.2">
      <c r="A123" s="66"/>
    </row>
    <row r="124" spans="1:1" x14ac:dyDescent="0.2">
      <c r="A124" s="66"/>
    </row>
    <row r="125" spans="1:1" x14ac:dyDescent="0.2">
      <c r="A125" s="66"/>
    </row>
    <row r="126" spans="1:1" x14ac:dyDescent="0.2">
      <c r="A126" s="66"/>
    </row>
    <row r="127" spans="1:1" x14ac:dyDescent="0.2">
      <c r="A127" s="66"/>
    </row>
    <row r="128" spans="1:1" x14ac:dyDescent="0.2">
      <c r="A128" s="66"/>
    </row>
    <row r="129" spans="1:1" x14ac:dyDescent="0.2">
      <c r="A129" s="66"/>
    </row>
    <row r="130" spans="1:1" x14ac:dyDescent="0.2">
      <c r="A130" s="66"/>
    </row>
    <row r="131" spans="1:1" x14ac:dyDescent="0.2">
      <c r="A131" s="66"/>
    </row>
    <row r="132" spans="1:1" x14ac:dyDescent="0.2">
      <c r="A132" s="66"/>
    </row>
    <row r="133" spans="1:1" x14ac:dyDescent="0.2">
      <c r="A133" s="66"/>
    </row>
    <row r="134" spans="1:1" x14ac:dyDescent="0.2">
      <c r="A134" s="63" t="s">
        <v>937</v>
      </c>
    </row>
    <row r="135" spans="1:1" x14ac:dyDescent="0.2">
      <c r="A135" s="66"/>
    </row>
    <row r="136" spans="1:1" x14ac:dyDescent="0.2">
      <c r="A136" s="63" t="s">
        <v>933</v>
      </c>
    </row>
    <row r="137" spans="1:1" x14ac:dyDescent="0.2">
      <c r="A137" s="66"/>
    </row>
    <row r="138" spans="1:1" x14ac:dyDescent="0.2">
      <c r="A138" s="66"/>
    </row>
    <row r="139" spans="1:1" x14ac:dyDescent="0.2">
      <c r="A139" s="66"/>
    </row>
    <row r="140" spans="1:1" x14ac:dyDescent="0.2">
      <c r="A140" s="66"/>
    </row>
    <row r="141" spans="1:1" x14ac:dyDescent="0.2">
      <c r="A141" s="66"/>
    </row>
    <row r="142" spans="1:1" x14ac:dyDescent="0.2">
      <c r="A142" s="66"/>
    </row>
    <row r="143" spans="1:1" x14ac:dyDescent="0.2">
      <c r="A143" s="66"/>
    </row>
    <row r="144" spans="1:1" x14ac:dyDescent="0.2">
      <c r="A144" s="66"/>
    </row>
    <row r="145" spans="1:1" x14ac:dyDescent="0.2">
      <c r="A145" s="66"/>
    </row>
    <row r="146" spans="1:1" x14ac:dyDescent="0.2">
      <c r="A146" s="66"/>
    </row>
    <row r="147" spans="1:1" x14ac:dyDescent="0.2">
      <c r="A147" s="66"/>
    </row>
    <row r="148" spans="1:1" x14ac:dyDescent="0.2">
      <c r="A148" s="66"/>
    </row>
    <row r="149" spans="1:1" x14ac:dyDescent="0.2">
      <c r="A149" s="66"/>
    </row>
    <row r="150" spans="1:1" x14ac:dyDescent="0.2">
      <c r="A150" s="7" t="s">
        <v>931</v>
      </c>
    </row>
  </sheetData>
  <mergeCells count="1">
    <mergeCell ref="A1:G1"/>
  </mergeCells>
  <conditionalFormatting sqref="F2:F3">
    <cfRule type="cellIs" dxfId="75" priority="2" stopIfTrue="1" operator="between">
      <formula>0.009</formula>
      <formula>-0.009</formula>
    </cfRule>
  </conditionalFormatting>
  <conditionalFormatting sqref="F5:F65536">
    <cfRule type="cellIs" dxfId="74"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50"/>
  <sheetViews>
    <sheetView workbookViewId="0">
      <selection sqref="A1:F1"/>
    </sheetView>
  </sheetViews>
  <sheetFormatPr defaultColWidth="9.109375" defaultRowHeight="10.199999999999999" x14ac:dyDescent="0.2"/>
  <cols>
    <col min="1" max="1" width="40.5546875" style="7" bestFit="1" customWidth="1"/>
    <col min="2" max="2" width="32.109375" style="7" bestFit="1" customWidth="1"/>
    <col min="3" max="3" width="24.6640625" style="7" bestFit="1" customWidth="1"/>
    <col min="4" max="4" width="15.33203125" style="7" bestFit="1" customWidth="1"/>
    <col min="5" max="5" width="30.5546875" style="10" customWidth="1"/>
    <col min="6" max="6" width="13.5546875" style="11" bestFit="1" customWidth="1"/>
    <col min="7" max="16384" width="9.109375" style="7"/>
  </cols>
  <sheetData>
    <row r="1" spans="1:6" s="1" customFormat="1" ht="13.8" x14ac:dyDescent="0.2">
      <c r="A1" s="81" t="s">
        <v>12</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5.5" customHeight="1" x14ac:dyDescent="0.2">
      <c r="A4" s="6" t="s">
        <v>2</v>
      </c>
      <c r="B4" s="6" t="s">
        <v>0</v>
      </c>
      <c r="C4" s="13" t="s">
        <v>463</v>
      </c>
      <c r="D4" s="13" t="s">
        <v>1</v>
      </c>
      <c r="E4" s="53" t="s">
        <v>6</v>
      </c>
      <c r="F4" s="12" t="s">
        <v>3</v>
      </c>
    </row>
    <row r="5" spans="1:6" x14ac:dyDescent="0.2">
      <c r="A5" s="16" t="s">
        <v>110</v>
      </c>
      <c r="B5" s="17"/>
      <c r="C5" s="17"/>
      <c r="D5" s="17"/>
      <c r="E5" s="18"/>
      <c r="F5" s="19"/>
    </row>
    <row r="6" spans="1:6" x14ac:dyDescent="0.2">
      <c r="A6" s="20" t="s">
        <v>26</v>
      </c>
      <c r="B6" s="21"/>
      <c r="C6" s="21"/>
      <c r="D6" s="21"/>
      <c r="E6" s="22"/>
      <c r="F6" s="23"/>
    </row>
    <row r="7" spans="1:6" x14ac:dyDescent="0.2">
      <c r="A7" s="21" t="s">
        <v>112</v>
      </c>
      <c r="B7" s="21" t="s">
        <v>111</v>
      </c>
      <c r="C7" s="21" t="s">
        <v>113</v>
      </c>
      <c r="D7" s="24">
        <v>950000</v>
      </c>
      <c r="E7" s="22">
        <v>16842.075000000001</v>
      </c>
      <c r="F7" s="23">
        <v>7.8207591558306104</v>
      </c>
    </row>
    <row r="8" spans="1:6" x14ac:dyDescent="0.2">
      <c r="A8" s="21" t="s">
        <v>126</v>
      </c>
      <c r="B8" s="21" t="s">
        <v>125</v>
      </c>
      <c r="C8" s="21" t="s">
        <v>113</v>
      </c>
      <c r="D8" s="24">
        <v>1050000</v>
      </c>
      <c r="E8" s="22">
        <v>11179.35</v>
      </c>
      <c r="F8" s="23">
        <v>5.19122518268889</v>
      </c>
    </row>
    <row r="9" spans="1:6" x14ac:dyDescent="0.2">
      <c r="A9" s="21" t="s">
        <v>130</v>
      </c>
      <c r="B9" s="21" t="s">
        <v>129</v>
      </c>
      <c r="C9" s="21" t="s">
        <v>131</v>
      </c>
      <c r="D9" s="24">
        <v>875000</v>
      </c>
      <c r="E9" s="22">
        <v>10635.1875</v>
      </c>
      <c r="F9" s="23">
        <v>4.9385387498037003</v>
      </c>
    </row>
    <row r="10" spans="1:6" x14ac:dyDescent="0.2">
      <c r="A10" s="21" t="s">
        <v>115</v>
      </c>
      <c r="B10" s="21" t="s">
        <v>114</v>
      </c>
      <c r="C10" s="21" t="s">
        <v>113</v>
      </c>
      <c r="D10" s="24">
        <v>800000</v>
      </c>
      <c r="E10" s="22">
        <v>10253.200000000001</v>
      </c>
      <c r="F10" s="23">
        <v>4.76115964194212</v>
      </c>
    </row>
    <row r="11" spans="1:6" x14ac:dyDescent="0.2">
      <c r="A11" s="21" t="s">
        <v>418</v>
      </c>
      <c r="B11" s="21" t="s">
        <v>417</v>
      </c>
      <c r="C11" s="21" t="s">
        <v>183</v>
      </c>
      <c r="D11" s="24">
        <v>1600000</v>
      </c>
      <c r="E11" s="22">
        <v>7738.4</v>
      </c>
      <c r="F11" s="23">
        <v>3.59339111430626</v>
      </c>
    </row>
    <row r="12" spans="1:6" x14ac:dyDescent="0.2">
      <c r="A12" s="21" t="s">
        <v>281</v>
      </c>
      <c r="B12" s="21" t="s">
        <v>280</v>
      </c>
      <c r="C12" s="21" t="s">
        <v>152</v>
      </c>
      <c r="D12" s="24">
        <v>500000</v>
      </c>
      <c r="E12" s="22">
        <v>7645</v>
      </c>
      <c r="F12" s="23">
        <v>3.5500200388802998</v>
      </c>
    </row>
    <row r="13" spans="1:6" x14ac:dyDescent="0.2">
      <c r="A13" s="21" t="s">
        <v>128</v>
      </c>
      <c r="B13" s="21" t="s">
        <v>127</v>
      </c>
      <c r="C13" s="21" t="s">
        <v>121</v>
      </c>
      <c r="D13" s="24">
        <v>375000</v>
      </c>
      <c r="E13" s="22">
        <v>7190.25</v>
      </c>
      <c r="F13" s="23">
        <v>3.3388530522641102</v>
      </c>
    </row>
    <row r="14" spans="1:6" x14ac:dyDescent="0.2">
      <c r="A14" s="21" t="s">
        <v>154</v>
      </c>
      <c r="B14" s="21" t="s">
        <v>153</v>
      </c>
      <c r="C14" s="21" t="s">
        <v>113</v>
      </c>
      <c r="D14" s="24">
        <v>725000</v>
      </c>
      <c r="E14" s="22">
        <v>5763.3874999999998</v>
      </c>
      <c r="F14" s="23">
        <v>2.6762774515150101</v>
      </c>
    </row>
    <row r="15" spans="1:6" x14ac:dyDescent="0.2">
      <c r="A15" s="21" t="s">
        <v>120</v>
      </c>
      <c r="B15" s="21" t="s">
        <v>119</v>
      </c>
      <c r="C15" s="21" t="s">
        <v>121</v>
      </c>
      <c r="D15" s="24">
        <v>300000</v>
      </c>
      <c r="E15" s="22">
        <v>5640</v>
      </c>
      <c r="F15" s="23">
        <v>2.61898142829103</v>
      </c>
    </row>
    <row r="16" spans="1:6" x14ac:dyDescent="0.2">
      <c r="A16" s="21" t="s">
        <v>420</v>
      </c>
      <c r="B16" s="21" t="s">
        <v>419</v>
      </c>
      <c r="C16" s="21" t="s">
        <v>178</v>
      </c>
      <c r="D16" s="24">
        <v>850000</v>
      </c>
      <c r="E16" s="22">
        <v>5566.2250000000004</v>
      </c>
      <c r="F16" s="23">
        <v>2.5847233866470298</v>
      </c>
    </row>
    <row r="17" spans="1:6" x14ac:dyDescent="0.2">
      <c r="A17" s="21" t="s">
        <v>171</v>
      </c>
      <c r="B17" s="21" t="s">
        <v>170</v>
      </c>
      <c r="C17" s="21" t="s">
        <v>163</v>
      </c>
      <c r="D17" s="24">
        <v>50000</v>
      </c>
      <c r="E17" s="22">
        <v>5429.2</v>
      </c>
      <c r="F17" s="23">
        <v>2.5210946756166099</v>
      </c>
    </row>
    <row r="18" spans="1:6" x14ac:dyDescent="0.2">
      <c r="A18" s="21" t="s">
        <v>257</v>
      </c>
      <c r="B18" s="21" t="s">
        <v>256</v>
      </c>
      <c r="C18" s="21" t="s">
        <v>113</v>
      </c>
      <c r="D18" s="24">
        <v>300000</v>
      </c>
      <c r="E18" s="22">
        <v>5358.15</v>
      </c>
      <c r="F18" s="23">
        <v>2.4881020106378702</v>
      </c>
    </row>
    <row r="19" spans="1:6" x14ac:dyDescent="0.2">
      <c r="A19" s="21" t="s">
        <v>209</v>
      </c>
      <c r="B19" s="21" t="s">
        <v>208</v>
      </c>
      <c r="C19" s="21" t="s">
        <v>210</v>
      </c>
      <c r="D19" s="24">
        <v>2000000</v>
      </c>
      <c r="E19" s="22">
        <v>4785</v>
      </c>
      <c r="F19" s="23">
        <v>2.22195498836393</v>
      </c>
    </row>
    <row r="20" spans="1:6" x14ac:dyDescent="0.2">
      <c r="A20" s="21" t="s">
        <v>381</v>
      </c>
      <c r="B20" s="21" t="s">
        <v>380</v>
      </c>
      <c r="C20" s="21" t="s">
        <v>157</v>
      </c>
      <c r="D20" s="24">
        <v>190000</v>
      </c>
      <c r="E20" s="22">
        <v>4641.13</v>
      </c>
      <c r="F20" s="23">
        <v>2.1551477440220501</v>
      </c>
    </row>
    <row r="21" spans="1:6" x14ac:dyDescent="0.2">
      <c r="A21" s="21" t="s">
        <v>185</v>
      </c>
      <c r="B21" s="21" t="s">
        <v>184</v>
      </c>
      <c r="C21" s="21" t="s">
        <v>113</v>
      </c>
      <c r="D21" s="24">
        <v>450000</v>
      </c>
      <c r="E21" s="22">
        <v>4320.6750000000002</v>
      </c>
      <c r="F21" s="23">
        <v>2.0063417699789601</v>
      </c>
    </row>
    <row r="22" spans="1:6" x14ac:dyDescent="0.2">
      <c r="A22" s="21" t="s">
        <v>422</v>
      </c>
      <c r="B22" s="21" t="s">
        <v>421</v>
      </c>
      <c r="C22" s="21" t="s">
        <v>113</v>
      </c>
      <c r="D22" s="24">
        <v>2500000</v>
      </c>
      <c r="E22" s="22">
        <v>4308.25</v>
      </c>
      <c r="F22" s="23">
        <v>2.00057211674376</v>
      </c>
    </row>
    <row r="23" spans="1:6" x14ac:dyDescent="0.2">
      <c r="A23" s="21" t="s">
        <v>424</v>
      </c>
      <c r="B23" s="21" t="s">
        <v>423</v>
      </c>
      <c r="C23" s="21" t="s">
        <v>163</v>
      </c>
      <c r="D23" s="24">
        <v>231371</v>
      </c>
      <c r="E23" s="22">
        <v>4178.7916310000001</v>
      </c>
      <c r="F23" s="23">
        <v>1.9404570344480501</v>
      </c>
    </row>
    <row r="24" spans="1:6" x14ac:dyDescent="0.2">
      <c r="A24" s="21" t="s">
        <v>426</v>
      </c>
      <c r="B24" s="21" t="s">
        <v>425</v>
      </c>
      <c r="C24" s="21" t="s">
        <v>152</v>
      </c>
      <c r="D24" s="24">
        <v>300000</v>
      </c>
      <c r="E24" s="22">
        <v>4165.5</v>
      </c>
      <c r="F24" s="23">
        <v>1.93428495382026</v>
      </c>
    </row>
    <row r="25" spans="1:6" x14ac:dyDescent="0.2">
      <c r="A25" s="21" t="s">
        <v>180</v>
      </c>
      <c r="B25" s="21" t="s">
        <v>179</v>
      </c>
      <c r="C25" s="21" t="s">
        <v>166</v>
      </c>
      <c r="D25" s="24">
        <v>1250000</v>
      </c>
      <c r="E25" s="22">
        <v>4118.75</v>
      </c>
      <c r="F25" s="23">
        <v>1.9125761981868199</v>
      </c>
    </row>
    <row r="26" spans="1:6" x14ac:dyDescent="0.2">
      <c r="A26" s="21" t="s">
        <v>199</v>
      </c>
      <c r="B26" s="21" t="s">
        <v>198</v>
      </c>
      <c r="C26" s="21" t="s">
        <v>200</v>
      </c>
      <c r="D26" s="24">
        <v>389910</v>
      </c>
      <c r="E26" s="22">
        <v>4004.9605649999999</v>
      </c>
      <c r="F26" s="23">
        <v>1.8597371171583199</v>
      </c>
    </row>
    <row r="27" spans="1:6" x14ac:dyDescent="0.2">
      <c r="A27" s="21" t="s">
        <v>175</v>
      </c>
      <c r="B27" s="21" t="s">
        <v>174</v>
      </c>
      <c r="C27" s="21" t="s">
        <v>121</v>
      </c>
      <c r="D27" s="24">
        <v>225000</v>
      </c>
      <c r="E27" s="22">
        <v>3838.95</v>
      </c>
      <c r="F27" s="23">
        <v>1.78264871527267</v>
      </c>
    </row>
    <row r="28" spans="1:6" x14ac:dyDescent="0.2">
      <c r="A28" s="21" t="s">
        <v>145</v>
      </c>
      <c r="B28" s="21" t="s">
        <v>144</v>
      </c>
      <c r="C28" s="21" t="s">
        <v>146</v>
      </c>
      <c r="D28" s="24">
        <v>1100000</v>
      </c>
      <c r="E28" s="22">
        <v>3666.85</v>
      </c>
      <c r="F28" s="23">
        <v>1.70273263303705</v>
      </c>
    </row>
    <row r="29" spans="1:6" x14ac:dyDescent="0.2">
      <c r="A29" s="21" t="s">
        <v>265</v>
      </c>
      <c r="B29" s="21" t="s">
        <v>264</v>
      </c>
      <c r="C29" s="21" t="s">
        <v>131</v>
      </c>
      <c r="D29" s="24">
        <v>1200000</v>
      </c>
      <c r="E29" s="22">
        <v>3509.4</v>
      </c>
      <c r="F29" s="23">
        <v>1.62961940149726</v>
      </c>
    </row>
    <row r="30" spans="1:6" x14ac:dyDescent="0.2">
      <c r="A30" s="21" t="s">
        <v>229</v>
      </c>
      <c r="B30" s="21" t="s">
        <v>228</v>
      </c>
      <c r="C30" s="21" t="s">
        <v>230</v>
      </c>
      <c r="D30" s="24">
        <v>2500000</v>
      </c>
      <c r="E30" s="22">
        <v>3451.25</v>
      </c>
      <c r="F30" s="23">
        <v>1.6026169599981199</v>
      </c>
    </row>
    <row r="31" spans="1:6" x14ac:dyDescent="0.2">
      <c r="A31" s="21" t="s">
        <v>234</v>
      </c>
      <c r="B31" s="21" t="s">
        <v>233</v>
      </c>
      <c r="C31" s="21" t="s">
        <v>124</v>
      </c>
      <c r="D31" s="24">
        <v>975000</v>
      </c>
      <c r="E31" s="22">
        <v>3332.55</v>
      </c>
      <c r="F31" s="23">
        <v>1.5474976168176</v>
      </c>
    </row>
    <row r="32" spans="1:6" x14ac:dyDescent="0.2">
      <c r="A32" s="21" t="s">
        <v>428</v>
      </c>
      <c r="B32" s="21" t="s">
        <v>427</v>
      </c>
      <c r="C32" s="21" t="s">
        <v>429</v>
      </c>
      <c r="D32" s="24">
        <v>550000</v>
      </c>
      <c r="E32" s="22">
        <v>3304.125</v>
      </c>
      <c r="F32" s="23">
        <v>1.5342982290340601</v>
      </c>
    </row>
    <row r="33" spans="1:6" x14ac:dyDescent="0.2">
      <c r="A33" s="21" t="s">
        <v>431</v>
      </c>
      <c r="B33" s="21" t="s">
        <v>430</v>
      </c>
      <c r="C33" s="21" t="s">
        <v>152</v>
      </c>
      <c r="D33" s="24">
        <v>500000</v>
      </c>
      <c r="E33" s="22">
        <v>3192</v>
      </c>
      <c r="F33" s="23">
        <v>1.4822320423944999</v>
      </c>
    </row>
    <row r="34" spans="1:6" x14ac:dyDescent="0.2">
      <c r="A34" s="21" t="s">
        <v>223</v>
      </c>
      <c r="B34" s="21" t="s">
        <v>222</v>
      </c>
      <c r="C34" s="21" t="s">
        <v>224</v>
      </c>
      <c r="D34" s="24">
        <v>105000</v>
      </c>
      <c r="E34" s="22">
        <v>3077.55</v>
      </c>
      <c r="F34" s="23">
        <v>1.42908622245338</v>
      </c>
    </row>
    <row r="35" spans="1:6" x14ac:dyDescent="0.2">
      <c r="A35" s="21" t="s">
        <v>433</v>
      </c>
      <c r="B35" s="21" t="s">
        <v>432</v>
      </c>
      <c r="C35" s="21" t="s">
        <v>157</v>
      </c>
      <c r="D35" s="24">
        <v>830000</v>
      </c>
      <c r="E35" s="22">
        <v>2907.0749999999998</v>
      </c>
      <c r="F35" s="23">
        <v>1.3499247226328299</v>
      </c>
    </row>
    <row r="36" spans="1:6" x14ac:dyDescent="0.2">
      <c r="A36" s="21" t="s">
        <v>168</v>
      </c>
      <c r="B36" s="21" t="s">
        <v>167</v>
      </c>
      <c r="C36" s="21" t="s">
        <v>169</v>
      </c>
      <c r="D36" s="24">
        <v>1500000</v>
      </c>
      <c r="E36" s="22">
        <v>2864.7</v>
      </c>
      <c r="F36" s="23">
        <v>1.3302475350399501</v>
      </c>
    </row>
    <row r="37" spans="1:6" x14ac:dyDescent="0.2">
      <c r="A37" s="21" t="s">
        <v>159</v>
      </c>
      <c r="B37" s="21" t="s">
        <v>158</v>
      </c>
      <c r="C37" s="21" t="s">
        <v>160</v>
      </c>
      <c r="D37" s="24">
        <v>700000</v>
      </c>
      <c r="E37" s="22">
        <v>2770.6</v>
      </c>
      <c r="F37" s="23">
        <v>1.2865514087275001</v>
      </c>
    </row>
    <row r="38" spans="1:6" x14ac:dyDescent="0.2">
      <c r="A38" s="21" t="s">
        <v>207</v>
      </c>
      <c r="B38" s="21" t="s">
        <v>206</v>
      </c>
      <c r="C38" s="21" t="s">
        <v>157</v>
      </c>
      <c r="D38" s="24">
        <v>331270</v>
      </c>
      <c r="E38" s="22">
        <v>2769.74847</v>
      </c>
      <c r="F38" s="23">
        <v>1.2861559936112601</v>
      </c>
    </row>
    <row r="39" spans="1:6" x14ac:dyDescent="0.2">
      <c r="A39" s="21" t="s">
        <v>435</v>
      </c>
      <c r="B39" s="21" t="s">
        <v>434</v>
      </c>
      <c r="C39" s="21" t="s">
        <v>149</v>
      </c>
      <c r="D39" s="24">
        <v>125000</v>
      </c>
      <c r="E39" s="22">
        <v>2595.8125</v>
      </c>
      <c r="F39" s="23">
        <v>1.20538736326697</v>
      </c>
    </row>
    <row r="40" spans="1:6" x14ac:dyDescent="0.2">
      <c r="A40" s="21" t="s">
        <v>437</v>
      </c>
      <c r="B40" s="21" t="s">
        <v>436</v>
      </c>
      <c r="C40" s="21" t="s">
        <v>113</v>
      </c>
      <c r="D40" s="24">
        <v>2100000</v>
      </c>
      <c r="E40" s="22">
        <v>2541.63</v>
      </c>
      <c r="F40" s="23">
        <v>1.18022726375662</v>
      </c>
    </row>
    <row r="41" spans="1:6" x14ac:dyDescent="0.2">
      <c r="A41" s="21" t="s">
        <v>295</v>
      </c>
      <c r="B41" s="21" t="s">
        <v>294</v>
      </c>
      <c r="C41" s="21" t="s">
        <v>113</v>
      </c>
      <c r="D41" s="24">
        <v>1550000</v>
      </c>
      <c r="E41" s="22">
        <v>2465.4299999999998</v>
      </c>
      <c r="F41" s="23">
        <v>1.14484315297013</v>
      </c>
    </row>
    <row r="42" spans="1:6" x14ac:dyDescent="0.2">
      <c r="A42" s="21" t="s">
        <v>283</v>
      </c>
      <c r="B42" s="21" t="s">
        <v>282</v>
      </c>
      <c r="C42" s="21" t="s">
        <v>146</v>
      </c>
      <c r="D42" s="24">
        <v>775000</v>
      </c>
      <c r="E42" s="22">
        <v>2392.4250000000002</v>
      </c>
      <c r="F42" s="23">
        <v>1.1109426673012699</v>
      </c>
    </row>
    <row r="43" spans="1:6" x14ac:dyDescent="0.2">
      <c r="A43" s="21" t="s">
        <v>439</v>
      </c>
      <c r="B43" s="21" t="s">
        <v>438</v>
      </c>
      <c r="C43" s="21" t="s">
        <v>169</v>
      </c>
      <c r="D43" s="24">
        <v>600000</v>
      </c>
      <c r="E43" s="22">
        <v>2171.4</v>
      </c>
      <c r="F43" s="23">
        <v>1.0083078498920499</v>
      </c>
    </row>
    <row r="44" spans="1:6" x14ac:dyDescent="0.2">
      <c r="A44" s="21" t="s">
        <v>441</v>
      </c>
      <c r="B44" s="21" t="s">
        <v>440</v>
      </c>
      <c r="C44" s="21" t="s">
        <v>160</v>
      </c>
      <c r="D44" s="24">
        <v>60000</v>
      </c>
      <c r="E44" s="22">
        <v>2153.25</v>
      </c>
      <c r="F44" s="23">
        <v>0.99987974476376895</v>
      </c>
    </row>
    <row r="45" spans="1:6" x14ac:dyDescent="0.2">
      <c r="A45" s="21" t="s">
        <v>443</v>
      </c>
      <c r="B45" s="21" t="s">
        <v>442</v>
      </c>
      <c r="C45" s="21" t="s">
        <v>227</v>
      </c>
      <c r="D45" s="24">
        <v>800000</v>
      </c>
      <c r="E45" s="22">
        <v>2119.6</v>
      </c>
      <c r="F45" s="23">
        <v>0.98425408429178496</v>
      </c>
    </row>
    <row r="46" spans="1:6" x14ac:dyDescent="0.2">
      <c r="A46" s="21" t="s">
        <v>162</v>
      </c>
      <c r="B46" s="21" t="s">
        <v>161</v>
      </c>
      <c r="C46" s="21" t="s">
        <v>163</v>
      </c>
      <c r="D46" s="24">
        <v>275000</v>
      </c>
      <c r="E46" s="22">
        <v>2035.4124999999999</v>
      </c>
      <c r="F46" s="23">
        <v>0.94516091071124397</v>
      </c>
    </row>
    <row r="47" spans="1:6" x14ac:dyDescent="0.2">
      <c r="A47" s="21" t="s">
        <v>445</v>
      </c>
      <c r="B47" s="21" t="s">
        <v>444</v>
      </c>
      <c r="C47" s="21" t="s">
        <v>446</v>
      </c>
      <c r="D47" s="24">
        <v>400000</v>
      </c>
      <c r="E47" s="22">
        <v>2004</v>
      </c>
      <c r="F47" s="23">
        <v>0.930574252180004</v>
      </c>
    </row>
    <row r="48" spans="1:6" x14ac:dyDescent="0.2">
      <c r="A48" s="21" t="s">
        <v>448</v>
      </c>
      <c r="B48" s="21" t="s">
        <v>447</v>
      </c>
      <c r="C48" s="21" t="s">
        <v>166</v>
      </c>
      <c r="D48" s="24">
        <v>2350000</v>
      </c>
      <c r="E48" s="22">
        <v>1994.68</v>
      </c>
      <c r="F48" s="23">
        <v>0.92624643180559396</v>
      </c>
    </row>
    <row r="49" spans="1:9" x14ac:dyDescent="0.2">
      <c r="A49" s="21" t="s">
        <v>450</v>
      </c>
      <c r="B49" s="21" t="s">
        <v>449</v>
      </c>
      <c r="C49" s="21" t="s">
        <v>137</v>
      </c>
      <c r="D49" s="24">
        <v>82420</v>
      </c>
      <c r="E49" s="22">
        <v>1853.4609599999999</v>
      </c>
      <c r="F49" s="23">
        <v>0.86067018303235099</v>
      </c>
    </row>
    <row r="50" spans="1:9" x14ac:dyDescent="0.2">
      <c r="A50" s="21" t="s">
        <v>452</v>
      </c>
      <c r="B50" s="21" t="s">
        <v>451</v>
      </c>
      <c r="C50" s="21" t="s">
        <v>255</v>
      </c>
      <c r="D50" s="24">
        <v>1900000</v>
      </c>
      <c r="E50" s="22">
        <v>1519.24</v>
      </c>
      <c r="F50" s="23">
        <v>0.70547186970157105</v>
      </c>
    </row>
    <row r="51" spans="1:9" x14ac:dyDescent="0.2">
      <c r="A51" s="21" t="s">
        <v>454</v>
      </c>
      <c r="B51" s="21" t="s">
        <v>453</v>
      </c>
      <c r="C51" s="21" t="s">
        <v>169</v>
      </c>
      <c r="D51" s="24">
        <v>300000</v>
      </c>
      <c r="E51" s="22">
        <v>1246.95</v>
      </c>
      <c r="F51" s="23">
        <v>0.57903171844104595</v>
      </c>
    </row>
    <row r="52" spans="1:9" x14ac:dyDescent="0.2">
      <c r="A52" s="21" t="s">
        <v>456</v>
      </c>
      <c r="B52" s="21" t="s">
        <v>455</v>
      </c>
      <c r="C52" s="21" t="s">
        <v>227</v>
      </c>
      <c r="D52" s="24">
        <v>10000</v>
      </c>
      <c r="E52" s="22">
        <v>1059.21</v>
      </c>
      <c r="F52" s="23">
        <v>0.49185307068442202</v>
      </c>
    </row>
    <row r="53" spans="1:9" x14ac:dyDescent="0.2">
      <c r="A53" s="21" t="s">
        <v>458</v>
      </c>
      <c r="B53" s="21" t="s">
        <v>457</v>
      </c>
      <c r="C53" s="21" t="s">
        <v>137</v>
      </c>
      <c r="D53" s="24">
        <v>56115</v>
      </c>
      <c r="E53" s="22">
        <v>833.70055500000001</v>
      </c>
      <c r="F53" s="23">
        <v>0.38713586352853302</v>
      </c>
    </row>
    <row r="54" spans="1:9" x14ac:dyDescent="0.2">
      <c r="A54" s="21" t="s">
        <v>459</v>
      </c>
      <c r="B54" s="21" t="s">
        <v>1321</v>
      </c>
      <c r="C54" s="21" t="s">
        <v>446</v>
      </c>
      <c r="D54" s="24">
        <v>50000</v>
      </c>
      <c r="E54" s="22">
        <v>112.77500000000001</v>
      </c>
      <c r="F54" s="23">
        <v>5.2368019605588803E-2</v>
      </c>
    </row>
    <row r="55" spans="1:9" x14ac:dyDescent="0.2">
      <c r="A55" s="21" t="s">
        <v>240</v>
      </c>
      <c r="B55" s="21" t="s">
        <v>239</v>
      </c>
      <c r="C55" s="21" t="s">
        <v>241</v>
      </c>
      <c r="D55" s="24">
        <v>16341</v>
      </c>
      <c r="E55" s="22">
        <v>103.683645</v>
      </c>
      <c r="F55" s="23">
        <v>4.81463724596667E-2</v>
      </c>
    </row>
    <row r="56" spans="1:9" x14ac:dyDescent="0.2">
      <c r="A56" s="20" t="s">
        <v>29</v>
      </c>
      <c r="B56" s="20"/>
      <c r="C56" s="20"/>
      <c r="D56" s="20"/>
      <c r="E56" s="25">
        <f>SUM(E7:E55)</f>
        <v>201650.94082599998</v>
      </c>
      <c r="F56" s="26">
        <f>SUM(F7:F55)</f>
        <v>93.638310110054505</v>
      </c>
      <c r="G56" s="14"/>
      <c r="H56" s="14"/>
      <c r="I56" s="14"/>
    </row>
    <row r="57" spans="1:9" x14ac:dyDescent="0.2">
      <c r="A57" s="21"/>
      <c r="B57" s="21"/>
      <c r="C57" s="21"/>
      <c r="D57" s="21"/>
      <c r="E57" s="22"/>
      <c r="F57" s="23"/>
    </row>
    <row r="58" spans="1:9" x14ac:dyDescent="0.2">
      <c r="A58" s="20" t="s">
        <v>460</v>
      </c>
      <c r="B58" s="21"/>
      <c r="C58" s="21"/>
      <c r="D58" s="21"/>
      <c r="E58" s="22"/>
      <c r="F58" s="23"/>
    </row>
    <row r="59" spans="1:9" x14ac:dyDescent="0.2">
      <c r="A59" s="21" t="s">
        <v>462</v>
      </c>
      <c r="B59" s="21" t="s">
        <v>461</v>
      </c>
      <c r="C59" s="21" t="s">
        <v>197</v>
      </c>
      <c r="D59" s="24">
        <v>1750000</v>
      </c>
      <c r="E59" s="22">
        <v>4807.4250000000002</v>
      </c>
      <c r="F59" s="23">
        <v>2.23236822569184</v>
      </c>
    </row>
    <row r="60" spans="1:9" x14ac:dyDescent="0.2">
      <c r="A60" s="20" t="s">
        <v>29</v>
      </c>
      <c r="B60" s="20"/>
      <c r="C60" s="20"/>
      <c r="D60" s="20"/>
      <c r="E60" s="25">
        <f>SUM(E58:E59)</f>
        <v>4807.4250000000002</v>
      </c>
      <c r="F60" s="26">
        <f>SUM(F58:F59)</f>
        <v>2.23236822569184</v>
      </c>
      <c r="G60" s="14"/>
      <c r="H60" s="14"/>
      <c r="I60" s="14"/>
    </row>
    <row r="61" spans="1:9" x14ac:dyDescent="0.2">
      <c r="A61" s="21"/>
      <c r="B61" s="21"/>
      <c r="C61" s="21"/>
      <c r="D61" s="21"/>
      <c r="E61" s="22"/>
      <c r="F61" s="23"/>
    </row>
    <row r="62" spans="1:9" x14ac:dyDescent="0.2">
      <c r="A62" s="20" t="s">
        <v>38</v>
      </c>
      <c r="B62" s="20"/>
      <c r="C62" s="20"/>
      <c r="D62" s="20"/>
      <c r="E62" s="25">
        <f>E56+E60</f>
        <v>206458.36582599996</v>
      </c>
      <c r="F62" s="26">
        <f>F56+F60</f>
        <v>95.870678335746348</v>
      </c>
      <c r="G62" s="14"/>
      <c r="H62" s="14"/>
      <c r="I62" s="14"/>
    </row>
    <row r="63" spans="1:9" x14ac:dyDescent="0.2">
      <c r="A63" s="20"/>
      <c r="B63" s="20"/>
      <c r="C63" s="20"/>
      <c r="D63" s="20"/>
      <c r="E63" s="25"/>
      <c r="F63" s="26"/>
      <c r="G63" s="14"/>
      <c r="H63" s="14"/>
      <c r="I63" s="14"/>
    </row>
    <row r="64" spans="1:9" x14ac:dyDescent="0.2">
      <c r="A64" s="20" t="s">
        <v>40</v>
      </c>
      <c r="B64" s="20"/>
      <c r="C64" s="20"/>
      <c r="D64" s="20"/>
      <c r="E64" s="25">
        <f>E66-(E56+E60)</f>
        <v>8892.5312470000354</v>
      </c>
      <c r="F64" s="26">
        <f>F66-(F56+F60)</f>
        <v>4.1293216642536521</v>
      </c>
      <c r="G64" s="14"/>
      <c r="H64" s="14"/>
      <c r="I64" s="14"/>
    </row>
    <row r="65" spans="1:9" x14ac:dyDescent="0.2">
      <c r="A65" s="20"/>
      <c r="B65" s="20"/>
      <c r="C65" s="20"/>
      <c r="D65" s="20"/>
      <c r="E65" s="25"/>
      <c r="F65" s="26"/>
      <c r="G65" s="14"/>
      <c r="H65" s="14"/>
      <c r="I65" s="14"/>
    </row>
    <row r="66" spans="1:9" x14ac:dyDescent="0.2">
      <c r="A66" s="27" t="s">
        <v>39</v>
      </c>
      <c r="B66" s="27"/>
      <c r="C66" s="27"/>
      <c r="D66" s="27"/>
      <c r="E66" s="28">
        <v>215350.897073</v>
      </c>
      <c r="F66" s="29">
        <v>100</v>
      </c>
      <c r="G66" s="14"/>
      <c r="H66" s="14"/>
      <c r="I66" s="14"/>
    </row>
    <row r="67" spans="1:9" x14ac:dyDescent="0.2">
      <c r="A67" s="14"/>
      <c r="B67" s="14"/>
      <c r="C67" s="14"/>
      <c r="D67" s="14"/>
      <c r="E67" s="78"/>
      <c r="F67" s="15"/>
      <c r="G67" s="14"/>
      <c r="H67" s="14"/>
      <c r="I67" s="14"/>
    </row>
    <row r="68" spans="1:9" x14ac:dyDescent="0.2">
      <c r="A68" s="14"/>
      <c r="B68" s="14"/>
      <c r="C68" s="14"/>
      <c r="D68" s="14"/>
      <c r="E68" s="78"/>
      <c r="F68" s="15"/>
      <c r="G68" s="10"/>
      <c r="H68" s="14"/>
      <c r="I68" s="14"/>
    </row>
    <row r="70" spans="1:9" x14ac:dyDescent="0.2">
      <c r="A70" s="14" t="s">
        <v>42</v>
      </c>
    </row>
    <row r="71" spans="1:9" x14ac:dyDescent="0.2">
      <c r="A71" s="14" t="s">
        <v>43</v>
      </c>
    </row>
    <row r="72" spans="1:9" x14ac:dyDescent="0.2">
      <c r="A72" s="14" t="s">
        <v>44</v>
      </c>
      <c r="B72" s="14"/>
      <c r="C72" s="30" t="s">
        <v>46</v>
      </c>
      <c r="D72" s="14" t="s">
        <v>45</v>
      </c>
    </row>
    <row r="73" spans="1:9" x14ac:dyDescent="0.2">
      <c r="A73" s="7" t="s">
        <v>47</v>
      </c>
      <c r="C73" s="31">
        <v>725.8415</v>
      </c>
      <c r="D73" s="31">
        <v>695.18209999999999</v>
      </c>
    </row>
    <row r="74" spans="1:9" x14ac:dyDescent="0.2">
      <c r="A74" s="7" t="s">
        <v>48</v>
      </c>
      <c r="C74" s="31">
        <v>113.295</v>
      </c>
      <c r="D74" s="31">
        <v>99.49</v>
      </c>
    </row>
    <row r="75" spans="1:9" x14ac:dyDescent="0.2">
      <c r="A75" s="7" t="s">
        <v>49</v>
      </c>
      <c r="C75" s="31">
        <v>799.46169999999995</v>
      </c>
      <c r="D75" s="31">
        <v>770.33529999999996</v>
      </c>
    </row>
    <row r="76" spans="1:9" x14ac:dyDescent="0.2">
      <c r="A76" s="7" t="s">
        <v>50</v>
      </c>
      <c r="C76" s="31">
        <v>128.81809999999999</v>
      </c>
      <c r="D76" s="31">
        <v>113.7466</v>
      </c>
    </row>
    <row r="78" spans="1:9" x14ac:dyDescent="0.2">
      <c r="A78" s="14" t="s">
        <v>52</v>
      </c>
    </row>
    <row r="79" spans="1:9" x14ac:dyDescent="0.2">
      <c r="A79" s="84" t="s">
        <v>57</v>
      </c>
      <c r="B79" s="85"/>
      <c r="C79" s="33" t="s">
        <v>58</v>
      </c>
    </row>
    <row r="80" spans="1:9" x14ac:dyDescent="0.2">
      <c r="A80" s="79" t="s">
        <v>48</v>
      </c>
      <c r="B80" s="80"/>
      <c r="C80" s="34">
        <v>9</v>
      </c>
    </row>
    <row r="81" spans="1:4" x14ac:dyDescent="0.2">
      <c r="A81" s="79" t="s">
        <v>50</v>
      </c>
      <c r="B81" s="80"/>
      <c r="C81" s="34">
        <v>10.35</v>
      </c>
    </row>
    <row r="82" spans="1:4" x14ac:dyDescent="0.2">
      <c r="A82" s="7" t="s">
        <v>59</v>
      </c>
    </row>
    <row r="83" spans="1:4" x14ac:dyDescent="0.2">
      <c r="A83" s="7" t="s">
        <v>51</v>
      </c>
    </row>
    <row r="85" spans="1:4" x14ac:dyDescent="0.2">
      <c r="A85" s="14" t="s">
        <v>351</v>
      </c>
      <c r="D85" s="52">
        <v>0.15607147362049029</v>
      </c>
    </row>
    <row r="87" spans="1:4" x14ac:dyDescent="0.2">
      <c r="A87" s="87" t="s">
        <v>55</v>
      </c>
      <c r="B87" s="87"/>
      <c r="C87" s="87"/>
      <c r="D87" s="30" t="s">
        <v>53</v>
      </c>
    </row>
    <row r="89" spans="1:4" x14ac:dyDescent="0.2">
      <c r="A89" s="14" t="s">
        <v>927</v>
      </c>
    </row>
    <row r="90" spans="1:4" x14ac:dyDescent="0.2">
      <c r="A90" s="64"/>
    </row>
    <row r="91" spans="1:4" x14ac:dyDescent="0.2">
      <c r="A91" s="63" t="s">
        <v>932</v>
      </c>
    </row>
    <row r="92" spans="1:4" x14ac:dyDescent="0.2">
      <c r="A92" s="65"/>
    </row>
    <row r="93" spans="1:4" x14ac:dyDescent="0.2">
      <c r="A93" s="66"/>
    </row>
    <row r="94" spans="1:4" x14ac:dyDescent="0.2">
      <c r="A94" s="66"/>
    </row>
    <row r="95" spans="1:4" x14ac:dyDescent="0.2">
      <c r="A95" s="66"/>
    </row>
    <row r="96" spans="1:4" x14ac:dyDescent="0.2">
      <c r="A96" s="66"/>
    </row>
    <row r="97" spans="1:1" x14ac:dyDescent="0.2">
      <c r="A97" s="66"/>
    </row>
    <row r="98" spans="1:1" x14ac:dyDescent="0.2">
      <c r="A98" s="66"/>
    </row>
    <row r="99" spans="1:1" x14ac:dyDescent="0.2">
      <c r="A99" s="66"/>
    </row>
    <row r="100" spans="1:1" x14ac:dyDescent="0.2">
      <c r="A100" s="66"/>
    </row>
    <row r="101" spans="1:1" x14ac:dyDescent="0.2">
      <c r="A101" s="66"/>
    </row>
    <row r="102" spans="1:1" x14ac:dyDescent="0.2">
      <c r="A102" s="66"/>
    </row>
    <row r="103" spans="1:1" x14ac:dyDescent="0.2">
      <c r="A103" s="66"/>
    </row>
    <row r="104" spans="1:1" x14ac:dyDescent="0.2">
      <c r="A104" s="66"/>
    </row>
    <row r="105" spans="1:1" x14ac:dyDescent="0.2">
      <c r="A105" s="66"/>
    </row>
    <row r="106" spans="1:1" x14ac:dyDescent="0.2">
      <c r="A106" s="66"/>
    </row>
    <row r="107" spans="1:1" x14ac:dyDescent="0.2">
      <c r="A107" s="66"/>
    </row>
    <row r="108" spans="1:1" x14ac:dyDescent="0.2">
      <c r="A108" s="66"/>
    </row>
    <row r="109" spans="1:1" x14ac:dyDescent="0.2">
      <c r="A109" s="66"/>
    </row>
    <row r="110" spans="1:1" x14ac:dyDescent="0.2">
      <c r="A110" s="63" t="s">
        <v>938</v>
      </c>
    </row>
    <row r="111" spans="1:1" x14ac:dyDescent="0.2">
      <c r="A111" s="66"/>
    </row>
    <row r="112" spans="1:1" x14ac:dyDescent="0.2">
      <c r="A112" s="63" t="s">
        <v>961</v>
      </c>
    </row>
    <row r="113" spans="1:1" x14ac:dyDescent="0.2">
      <c r="A113" s="66"/>
    </row>
    <row r="114" spans="1:1" x14ac:dyDescent="0.2">
      <c r="A114" s="66"/>
    </row>
    <row r="115" spans="1:1" x14ac:dyDescent="0.2">
      <c r="A115" s="66"/>
    </row>
    <row r="116" spans="1:1" x14ac:dyDescent="0.2">
      <c r="A116" s="66"/>
    </row>
    <row r="117" spans="1:1" x14ac:dyDescent="0.2">
      <c r="A117" s="66"/>
    </row>
    <row r="118" spans="1:1" x14ac:dyDescent="0.2">
      <c r="A118" s="66"/>
    </row>
    <row r="119" spans="1:1" x14ac:dyDescent="0.2">
      <c r="A119" s="66"/>
    </row>
    <row r="120" spans="1:1" x14ac:dyDescent="0.2">
      <c r="A120" s="66"/>
    </row>
    <row r="121" spans="1:1" x14ac:dyDescent="0.2">
      <c r="A121" s="66"/>
    </row>
    <row r="122" spans="1:1" x14ac:dyDescent="0.2">
      <c r="A122" s="66"/>
    </row>
    <row r="123" spans="1:1" x14ac:dyDescent="0.2">
      <c r="A123" s="66"/>
    </row>
    <row r="124" spans="1:1" x14ac:dyDescent="0.2">
      <c r="A124" s="66"/>
    </row>
    <row r="125" spans="1:1" x14ac:dyDescent="0.2">
      <c r="A125" s="66"/>
    </row>
    <row r="126" spans="1:1" x14ac:dyDescent="0.2">
      <c r="A126" s="66"/>
    </row>
    <row r="127" spans="1:1" x14ac:dyDescent="0.2">
      <c r="A127" s="66"/>
    </row>
    <row r="128" spans="1:1" x14ac:dyDescent="0.2">
      <c r="A128" s="66"/>
    </row>
    <row r="131" spans="1:1" x14ac:dyDescent="0.2">
      <c r="A131" s="14" t="s">
        <v>939</v>
      </c>
    </row>
    <row r="133" spans="1:1" x14ac:dyDescent="0.2">
      <c r="A133" s="63" t="s">
        <v>962</v>
      </c>
    </row>
    <row r="150" spans="1:1" x14ac:dyDescent="0.2">
      <c r="A150" s="7" t="s">
        <v>931</v>
      </c>
    </row>
  </sheetData>
  <mergeCells count="5">
    <mergeCell ref="A1:F1"/>
    <mergeCell ref="A79:B79"/>
    <mergeCell ref="A80:B80"/>
    <mergeCell ref="A81:B81"/>
    <mergeCell ref="A87:C87"/>
  </mergeCells>
  <conditionalFormatting sqref="F2:F3">
    <cfRule type="cellIs" dxfId="73" priority="5" stopIfTrue="1" operator="between">
      <formula>0.009</formula>
      <formula>-0.009</formula>
    </cfRule>
  </conditionalFormatting>
  <conditionalFormatting sqref="F5:F149">
    <cfRule type="cellIs" dxfId="72" priority="1" stopIfTrue="1" operator="between">
      <formula>0.009</formula>
      <formula>-0.009</formula>
    </cfRule>
  </conditionalFormatting>
  <conditionalFormatting sqref="F236:F65538">
    <cfRule type="cellIs" dxfId="71" priority="4" stopIfTrue="1" operator="between">
      <formula>0.009</formula>
      <formula>-0.009</formula>
    </cfRule>
  </conditionalFormatting>
  <hyperlinks>
    <hyperlink ref="A90" r:id="rId1" tooltip="https://www.franklintempletonindia.com/downloadsServlet/pdf/product-labels-jg9o5k7l" display="https://www.franklintempletonindia.com/downloadsServlet/pdf/product-labels-jg9o5k7l" xr:uid="{00000000-0004-0000-10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54"/>
  <sheetViews>
    <sheetView workbookViewId="0">
      <selection sqref="A1:F1"/>
    </sheetView>
  </sheetViews>
  <sheetFormatPr defaultColWidth="9.109375" defaultRowHeight="10.199999999999999" x14ac:dyDescent="0.2"/>
  <cols>
    <col min="1" max="1" width="40.5546875" style="7" bestFit="1" customWidth="1"/>
    <col min="2" max="2" width="29.88671875" style="7" bestFit="1" customWidth="1"/>
    <col min="3" max="3" width="24.6640625" style="7" bestFit="1" customWidth="1"/>
    <col min="4" max="4" width="15.33203125" style="7" bestFit="1" customWidth="1"/>
    <col min="5" max="5" width="30.5546875" style="10" customWidth="1"/>
    <col min="6" max="6" width="13.5546875" style="11" bestFit="1" customWidth="1"/>
    <col min="7" max="16384" width="9.109375" style="7"/>
  </cols>
  <sheetData>
    <row r="1" spans="1:6" s="1" customFormat="1" ht="13.8" x14ac:dyDescent="0.2">
      <c r="A1" s="81" t="s">
        <v>13</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5.5" customHeight="1" x14ac:dyDescent="0.2">
      <c r="A4" s="6" t="s">
        <v>2</v>
      </c>
      <c r="B4" s="6" t="s">
        <v>0</v>
      </c>
      <c r="C4" s="13" t="s">
        <v>463</v>
      </c>
      <c r="D4" s="13" t="s">
        <v>1</v>
      </c>
      <c r="E4" s="53" t="s">
        <v>6</v>
      </c>
      <c r="F4" s="12" t="s">
        <v>3</v>
      </c>
    </row>
    <row r="5" spans="1:6" x14ac:dyDescent="0.2">
      <c r="A5" s="16" t="s">
        <v>110</v>
      </c>
      <c r="B5" s="17"/>
      <c r="C5" s="17"/>
      <c r="D5" s="17"/>
      <c r="E5" s="18"/>
      <c r="F5" s="19"/>
    </row>
    <row r="6" spans="1:6" x14ac:dyDescent="0.2">
      <c r="A6" s="20" t="s">
        <v>26</v>
      </c>
      <c r="B6" s="21"/>
      <c r="C6" s="21"/>
      <c r="D6" s="21"/>
      <c r="E6" s="22"/>
      <c r="F6" s="23"/>
    </row>
    <row r="7" spans="1:6" x14ac:dyDescent="0.2">
      <c r="A7" s="21" t="s">
        <v>120</v>
      </c>
      <c r="B7" s="21" t="s">
        <v>119</v>
      </c>
      <c r="C7" s="21" t="s">
        <v>121</v>
      </c>
      <c r="D7" s="24">
        <v>686814</v>
      </c>
      <c r="E7" s="22">
        <v>12912.1032</v>
      </c>
      <c r="F7" s="23">
        <v>5.4542148726414101</v>
      </c>
    </row>
    <row r="8" spans="1:6" x14ac:dyDescent="0.2">
      <c r="A8" s="21" t="s">
        <v>145</v>
      </c>
      <c r="B8" s="21" t="s">
        <v>144</v>
      </c>
      <c r="C8" s="21" t="s">
        <v>146</v>
      </c>
      <c r="D8" s="24">
        <v>3800000</v>
      </c>
      <c r="E8" s="22">
        <v>12667.3</v>
      </c>
      <c r="F8" s="23">
        <v>5.3508072996357798</v>
      </c>
    </row>
    <row r="9" spans="1:6" x14ac:dyDescent="0.2">
      <c r="A9" s="21" t="s">
        <v>128</v>
      </c>
      <c r="B9" s="21" t="s">
        <v>127</v>
      </c>
      <c r="C9" s="21" t="s">
        <v>121</v>
      </c>
      <c r="D9" s="24">
        <v>640932</v>
      </c>
      <c r="E9" s="22">
        <v>12289.230170000001</v>
      </c>
      <c r="F9" s="23">
        <v>5.1911064315631803</v>
      </c>
    </row>
    <row r="10" spans="1:6" x14ac:dyDescent="0.2">
      <c r="A10" s="21" t="s">
        <v>465</v>
      </c>
      <c r="B10" s="21" t="s">
        <v>464</v>
      </c>
      <c r="C10" s="21" t="s">
        <v>146</v>
      </c>
      <c r="D10" s="24">
        <v>14000000</v>
      </c>
      <c r="E10" s="22">
        <v>11296.6</v>
      </c>
      <c r="F10" s="23">
        <v>4.7718084943962404</v>
      </c>
    </row>
    <row r="11" spans="1:6" x14ac:dyDescent="0.2">
      <c r="A11" s="21" t="s">
        <v>112</v>
      </c>
      <c r="B11" s="21" t="s">
        <v>111</v>
      </c>
      <c r="C11" s="21" t="s">
        <v>113</v>
      </c>
      <c r="D11" s="24">
        <v>570000</v>
      </c>
      <c r="E11" s="22">
        <v>10105.245000000001</v>
      </c>
      <c r="F11" s="23">
        <v>4.2685669961718702</v>
      </c>
    </row>
    <row r="12" spans="1:6" x14ac:dyDescent="0.2">
      <c r="A12" s="21" t="s">
        <v>418</v>
      </c>
      <c r="B12" s="21" t="s">
        <v>417</v>
      </c>
      <c r="C12" s="21" t="s">
        <v>183</v>
      </c>
      <c r="D12" s="24">
        <v>2050000</v>
      </c>
      <c r="E12" s="22">
        <v>9914.8250000000007</v>
      </c>
      <c r="F12" s="23">
        <v>4.1881314869475998</v>
      </c>
    </row>
    <row r="13" spans="1:6" x14ac:dyDescent="0.2">
      <c r="A13" s="21" t="s">
        <v>283</v>
      </c>
      <c r="B13" s="21" t="s">
        <v>282</v>
      </c>
      <c r="C13" s="21" t="s">
        <v>146</v>
      </c>
      <c r="D13" s="24">
        <v>2879000</v>
      </c>
      <c r="E13" s="22">
        <v>8887.473</v>
      </c>
      <c r="F13" s="23">
        <v>3.75416666564429</v>
      </c>
    </row>
    <row r="14" spans="1:6" x14ac:dyDescent="0.2">
      <c r="A14" s="21" t="s">
        <v>209</v>
      </c>
      <c r="B14" s="21" t="s">
        <v>208</v>
      </c>
      <c r="C14" s="21" t="s">
        <v>210</v>
      </c>
      <c r="D14" s="24">
        <v>3500000</v>
      </c>
      <c r="E14" s="22">
        <v>8373.75</v>
      </c>
      <c r="F14" s="23">
        <v>3.537164401674</v>
      </c>
    </row>
    <row r="15" spans="1:6" x14ac:dyDescent="0.2">
      <c r="A15" s="21" t="s">
        <v>168</v>
      </c>
      <c r="B15" s="21" t="s">
        <v>167</v>
      </c>
      <c r="C15" s="21" t="s">
        <v>169</v>
      </c>
      <c r="D15" s="24">
        <v>4197000</v>
      </c>
      <c r="E15" s="22">
        <v>8015.4305999999997</v>
      </c>
      <c r="F15" s="23">
        <v>3.3858063331731301</v>
      </c>
    </row>
    <row r="16" spans="1:6" x14ac:dyDescent="0.2">
      <c r="A16" s="21" t="s">
        <v>383</v>
      </c>
      <c r="B16" s="21" t="s">
        <v>382</v>
      </c>
      <c r="C16" s="21" t="s">
        <v>384</v>
      </c>
      <c r="D16" s="24">
        <v>1713809</v>
      </c>
      <c r="E16" s="22">
        <v>6583.5972739999997</v>
      </c>
      <c r="F16" s="23">
        <v>2.7809841364443399</v>
      </c>
    </row>
    <row r="17" spans="1:6" x14ac:dyDescent="0.2">
      <c r="A17" s="21" t="s">
        <v>467</v>
      </c>
      <c r="B17" s="21" t="s">
        <v>466</v>
      </c>
      <c r="C17" s="21" t="s">
        <v>146</v>
      </c>
      <c r="D17" s="24">
        <v>3290000</v>
      </c>
      <c r="E17" s="22">
        <v>6117.0969999999998</v>
      </c>
      <c r="F17" s="23">
        <v>2.5839292730242498</v>
      </c>
    </row>
    <row r="18" spans="1:6" x14ac:dyDescent="0.2">
      <c r="A18" s="21" t="s">
        <v>175</v>
      </c>
      <c r="B18" s="21" t="s">
        <v>174</v>
      </c>
      <c r="C18" s="21" t="s">
        <v>121</v>
      </c>
      <c r="D18" s="24">
        <v>350000</v>
      </c>
      <c r="E18" s="22">
        <v>5971.7</v>
      </c>
      <c r="F18" s="23">
        <v>2.5225119758145</v>
      </c>
    </row>
    <row r="19" spans="1:6" x14ac:dyDescent="0.2">
      <c r="A19" s="21" t="s">
        <v>263</v>
      </c>
      <c r="B19" s="21" t="s">
        <v>262</v>
      </c>
      <c r="C19" s="21" t="s">
        <v>131</v>
      </c>
      <c r="D19" s="24">
        <v>1291500</v>
      </c>
      <c r="E19" s="22">
        <v>5279.0062500000004</v>
      </c>
      <c r="F19" s="23">
        <v>2.2299104921587798</v>
      </c>
    </row>
    <row r="20" spans="1:6" x14ac:dyDescent="0.2">
      <c r="A20" s="21" t="s">
        <v>469</v>
      </c>
      <c r="B20" s="21" t="s">
        <v>468</v>
      </c>
      <c r="C20" s="21" t="s">
        <v>169</v>
      </c>
      <c r="D20" s="24">
        <v>1500000</v>
      </c>
      <c r="E20" s="22">
        <v>5193</v>
      </c>
      <c r="F20" s="23">
        <v>2.1935805031070998</v>
      </c>
    </row>
    <row r="21" spans="1:6" x14ac:dyDescent="0.2">
      <c r="A21" s="21" t="s">
        <v>217</v>
      </c>
      <c r="B21" s="21" t="s">
        <v>216</v>
      </c>
      <c r="C21" s="21" t="s">
        <v>218</v>
      </c>
      <c r="D21" s="24">
        <v>412401</v>
      </c>
      <c r="E21" s="22">
        <v>5174.8077480000002</v>
      </c>
      <c r="F21" s="23">
        <v>2.1858958951165799</v>
      </c>
    </row>
    <row r="22" spans="1:6" x14ac:dyDescent="0.2">
      <c r="A22" s="21" t="s">
        <v>202</v>
      </c>
      <c r="B22" s="21" t="s">
        <v>201</v>
      </c>
      <c r="C22" s="21" t="s">
        <v>203</v>
      </c>
      <c r="D22" s="24">
        <v>1700000</v>
      </c>
      <c r="E22" s="22">
        <v>4983.55</v>
      </c>
      <c r="F22" s="23">
        <v>2.1051065118928198</v>
      </c>
    </row>
    <row r="23" spans="1:6" x14ac:dyDescent="0.2">
      <c r="A23" s="21" t="s">
        <v>471</v>
      </c>
      <c r="B23" s="21" t="s">
        <v>470</v>
      </c>
      <c r="C23" s="21" t="s">
        <v>121</v>
      </c>
      <c r="D23" s="24">
        <v>118847</v>
      </c>
      <c r="E23" s="22">
        <v>4866.5469560000001</v>
      </c>
      <c r="F23" s="23">
        <v>2.0556831350157601</v>
      </c>
    </row>
    <row r="24" spans="1:6" x14ac:dyDescent="0.2">
      <c r="A24" s="21" t="s">
        <v>441</v>
      </c>
      <c r="B24" s="21" t="s">
        <v>440</v>
      </c>
      <c r="C24" s="21" t="s">
        <v>160</v>
      </c>
      <c r="D24" s="24">
        <v>115000</v>
      </c>
      <c r="E24" s="22">
        <v>4127.0625</v>
      </c>
      <c r="F24" s="23">
        <v>1.7433167408250401</v>
      </c>
    </row>
    <row r="25" spans="1:6" x14ac:dyDescent="0.2">
      <c r="A25" s="21" t="s">
        <v>473</v>
      </c>
      <c r="B25" s="21" t="s">
        <v>472</v>
      </c>
      <c r="C25" s="21" t="s">
        <v>131</v>
      </c>
      <c r="D25" s="24">
        <v>2000000</v>
      </c>
      <c r="E25" s="22">
        <v>3948.4</v>
      </c>
      <c r="F25" s="23">
        <v>1.6678477293410501</v>
      </c>
    </row>
    <row r="26" spans="1:6" x14ac:dyDescent="0.2">
      <c r="A26" s="21" t="s">
        <v>182</v>
      </c>
      <c r="B26" s="21" t="s">
        <v>181</v>
      </c>
      <c r="C26" s="21" t="s">
        <v>183</v>
      </c>
      <c r="D26" s="24">
        <v>150000</v>
      </c>
      <c r="E26" s="22">
        <v>3490.2750000000001</v>
      </c>
      <c r="F26" s="23">
        <v>1.4743306740770501</v>
      </c>
    </row>
    <row r="27" spans="1:6" x14ac:dyDescent="0.2">
      <c r="A27" s="21" t="s">
        <v>171</v>
      </c>
      <c r="B27" s="21" t="s">
        <v>170</v>
      </c>
      <c r="C27" s="21" t="s">
        <v>163</v>
      </c>
      <c r="D27" s="24">
        <v>29000</v>
      </c>
      <c r="E27" s="22">
        <v>3148.9360000000001</v>
      </c>
      <c r="F27" s="23">
        <v>1.3301453139095101</v>
      </c>
    </row>
    <row r="28" spans="1:6" x14ac:dyDescent="0.2">
      <c r="A28" s="21" t="s">
        <v>439</v>
      </c>
      <c r="B28" s="21" t="s">
        <v>438</v>
      </c>
      <c r="C28" s="21" t="s">
        <v>169</v>
      </c>
      <c r="D28" s="24">
        <v>840000</v>
      </c>
      <c r="E28" s="22">
        <v>3039.96</v>
      </c>
      <c r="F28" s="23">
        <v>1.2841126489939301</v>
      </c>
    </row>
    <row r="29" spans="1:6" x14ac:dyDescent="0.2">
      <c r="A29" s="21" t="s">
        <v>428</v>
      </c>
      <c r="B29" s="21" t="s">
        <v>427</v>
      </c>
      <c r="C29" s="21" t="s">
        <v>429</v>
      </c>
      <c r="D29" s="24">
        <v>478474</v>
      </c>
      <c r="E29" s="22">
        <v>2874.4325549999999</v>
      </c>
      <c r="F29" s="23">
        <v>1.2141920296830999</v>
      </c>
    </row>
    <row r="30" spans="1:6" x14ac:dyDescent="0.2">
      <c r="A30" s="21" t="s">
        <v>475</v>
      </c>
      <c r="B30" s="21" t="s">
        <v>474</v>
      </c>
      <c r="C30" s="21" t="s">
        <v>446</v>
      </c>
      <c r="D30" s="24">
        <v>579157</v>
      </c>
      <c r="E30" s="22">
        <v>2860.7460019999999</v>
      </c>
      <c r="F30" s="23">
        <v>1.20841067866913</v>
      </c>
    </row>
    <row r="31" spans="1:6" x14ac:dyDescent="0.2">
      <c r="A31" s="21" t="s">
        <v>291</v>
      </c>
      <c r="B31" s="21" t="s">
        <v>290</v>
      </c>
      <c r="C31" s="21" t="s">
        <v>131</v>
      </c>
      <c r="D31" s="24">
        <v>2068000</v>
      </c>
      <c r="E31" s="22">
        <v>2820.9587999999999</v>
      </c>
      <c r="F31" s="23">
        <v>1.1916041255051799</v>
      </c>
    </row>
    <row r="32" spans="1:6" x14ac:dyDescent="0.2">
      <c r="A32" s="21" t="s">
        <v>381</v>
      </c>
      <c r="B32" s="21" t="s">
        <v>380</v>
      </c>
      <c r="C32" s="21" t="s">
        <v>157</v>
      </c>
      <c r="D32" s="24">
        <v>100000</v>
      </c>
      <c r="E32" s="22">
        <v>2442.6999999999998</v>
      </c>
      <c r="F32" s="23">
        <v>1.03182343441936</v>
      </c>
    </row>
    <row r="33" spans="1:9" x14ac:dyDescent="0.2">
      <c r="A33" s="21" t="s">
        <v>234</v>
      </c>
      <c r="B33" s="21" t="s">
        <v>233</v>
      </c>
      <c r="C33" s="21" t="s">
        <v>124</v>
      </c>
      <c r="D33" s="24">
        <v>707810</v>
      </c>
      <c r="E33" s="22">
        <v>2419.2945800000002</v>
      </c>
      <c r="F33" s="23">
        <v>1.0219367267399699</v>
      </c>
    </row>
    <row r="34" spans="1:9" x14ac:dyDescent="0.2">
      <c r="A34" s="21" t="s">
        <v>452</v>
      </c>
      <c r="B34" s="21" t="s">
        <v>451</v>
      </c>
      <c r="C34" s="21" t="s">
        <v>255</v>
      </c>
      <c r="D34" s="24">
        <v>2260000</v>
      </c>
      <c r="E34" s="22">
        <v>1807.096</v>
      </c>
      <c r="F34" s="23">
        <v>0.76333729113091298</v>
      </c>
    </row>
    <row r="35" spans="1:9" x14ac:dyDescent="0.2">
      <c r="A35" s="21" t="s">
        <v>185</v>
      </c>
      <c r="B35" s="21" t="s">
        <v>184</v>
      </c>
      <c r="C35" s="21" t="s">
        <v>113</v>
      </c>
      <c r="D35" s="24">
        <v>185000</v>
      </c>
      <c r="E35" s="22">
        <v>1776.2774999999999</v>
      </c>
      <c r="F35" s="23">
        <v>0.75031921665854595</v>
      </c>
    </row>
    <row r="36" spans="1:9" x14ac:dyDescent="0.2">
      <c r="A36" s="21" t="s">
        <v>477</v>
      </c>
      <c r="B36" s="21" t="s">
        <v>476</v>
      </c>
      <c r="C36" s="21" t="s">
        <v>429</v>
      </c>
      <c r="D36" s="24">
        <v>60000</v>
      </c>
      <c r="E36" s="22">
        <v>1608.39</v>
      </c>
      <c r="F36" s="23">
        <v>0.67940168407325896</v>
      </c>
    </row>
    <row r="37" spans="1:9" x14ac:dyDescent="0.2">
      <c r="A37" s="21" t="s">
        <v>479</v>
      </c>
      <c r="B37" s="21" t="s">
        <v>478</v>
      </c>
      <c r="C37" s="21" t="s">
        <v>200</v>
      </c>
      <c r="D37" s="24">
        <v>500000</v>
      </c>
      <c r="E37" s="22">
        <v>1257.75</v>
      </c>
      <c r="F37" s="23">
        <v>0.53128747887212802</v>
      </c>
    </row>
    <row r="38" spans="1:9" x14ac:dyDescent="0.2">
      <c r="A38" s="21" t="s">
        <v>480</v>
      </c>
      <c r="B38" s="21" t="s">
        <v>1319</v>
      </c>
      <c r="C38" s="21" t="s">
        <v>157</v>
      </c>
      <c r="D38" s="24">
        <v>3351</v>
      </c>
      <c r="E38" s="22">
        <v>58.282267500000003</v>
      </c>
      <c r="F38" s="23">
        <v>2.4619072918327101E-2</v>
      </c>
    </row>
    <row r="39" spans="1:9" x14ac:dyDescent="0.2">
      <c r="A39" s="20" t="s">
        <v>29</v>
      </c>
      <c r="B39" s="20"/>
      <c r="C39" s="20"/>
      <c r="D39" s="20"/>
      <c r="E39" s="25">
        <f>SUM(E7:E38)</f>
        <v>176311.82340249998</v>
      </c>
      <c r="F39" s="26">
        <f>SUM(F7:F38)</f>
        <v>74.476059750238107</v>
      </c>
      <c r="G39" s="14"/>
      <c r="H39" s="14"/>
      <c r="I39" s="14"/>
    </row>
    <row r="40" spans="1:9" x14ac:dyDescent="0.2">
      <c r="A40" s="21"/>
      <c r="B40" s="21"/>
      <c r="C40" s="21"/>
      <c r="D40" s="21"/>
      <c r="E40" s="22"/>
      <c r="F40" s="23"/>
    </row>
    <row r="41" spans="1:9" x14ac:dyDescent="0.2">
      <c r="A41" s="20" t="s">
        <v>460</v>
      </c>
      <c r="B41" s="21"/>
      <c r="C41" s="21"/>
      <c r="D41" s="21"/>
      <c r="E41" s="22"/>
      <c r="F41" s="23"/>
    </row>
    <row r="42" spans="1:9" x14ac:dyDescent="0.2">
      <c r="A42" s="21" t="s">
        <v>482</v>
      </c>
      <c r="B42" s="21" t="s">
        <v>481</v>
      </c>
      <c r="C42" s="21" t="s">
        <v>197</v>
      </c>
      <c r="D42" s="24">
        <v>2124224</v>
      </c>
      <c r="E42" s="22">
        <v>7849.2201020000002</v>
      </c>
      <c r="F42" s="23">
        <v>3.3155971847378298</v>
      </c>
    </row>
    <row r="43" spans="1:9" x14ac:dyDescent="0.2">
      <c r="A43" s="21" t="s">
        <v>462</v>
      </c>
      <c r="B43" s="21" t="s">
        <v>461</v>
      </c>
      <c r="C43" s="21" t="s">
        <v>197</v>
      </c>
      <c r="D43" s="24">
        <v>2480000</v>
      </c>
      <c r="E43" s="22">
        <v>6812.808</v>
      </c>
      <c r="F43" s="23">
        <v>2.87780527637437</v>
      </c>
    </row>
    <row r="44" spans="1:9" x14ac:dyDescent="0.2">
      <c r="A44" s="21" t="s">
        <v>484</v>
      </c>
      <c r="B44" s="21" t="s">
        <v>483</v>
      </c>
      <c r="C44" s="21" t="s">
        <v>197</v>
      </c>
      <c r="D44" s="24">
        <v>1350000</v>
      </c>
      <c r="E44" s="22">
        <v>1838.835</v>
      </c>
      <c r="F44" s="23">
        <v>0.77674419496070701</v>
      </c>
    </row>
    <row r="45" spans="1:9" x14ac:dyDescent="0.2">
      <c r="A45" s="20" t="s">
        <v>29</v>
      </c>
      <c r="B45" s="20"/>
      <c r="C45" s="20"/>
      <c r="D45" s="20"/>
      <c r="E45" s="25">
        <f>SUM(E41:E44)</f>
        <v>16500.863101999999</v>
      </c>
      <c r="F45" s="26">
        <f>SUM(F41:F44)</f>
        <v>6.9701466560729068</v>
      </c>
      <c r="G45" s="14"/>
      <c r="H45" s="14"/>
      <c r="I45" s="14"/>
    </row>
    <row r="46" spans="1:9" x14ac:dyDescent="0.2">
      <c r="A46" s="21"/>
      <c r="B46" s="21"/>
      <c r="C46" s="21"/>
      <c r="D46" s="21"/>
      <c r="E46" s="22"/>
      <c r="F46" s="23"/>
    </row>
    <row r="47" spans="1:9" x14ac:dyDescent="0.2">
      <c r="A47" s="20" t="s">
        <v>485</v>
      </c>
      <c r="B47" s="21"/>
      <c r="C47" s="21"/>
      <c r="D47" s="21"/>
      <c r="E47" s="22"/>
      <c r="F47" s="23"/>
    </row>
    <row r="48" spans="1:9" x14ac:dyDescent="0.2">
      <c r="A48" s="21" t="s">
        <v>487</v>
      </c>
      <c r="B48" s="21" t="s">
        <v>486</v>
      </c>
      <c r="C48" s="21" t="s">
        <v>488</v>
      </c>
      <c r="D48" s="24">
        <v>155000</v>
      </c>
      <c r="E48" s="22">
        <v>5729.7493400000003</v>
      </c>
      <c r="F48" s="23">
        <v>2.4203093471817398</v>
      </c>
    </row>
    <row r="49" spans="1:9" x14ac:dyDescent="0.2">
      <c r="A49" s="21" t="s">
        <v>490</v>
      </c>
      <c r="B49" s="21" t="s">
        <v>489</v>
      </c>
      <c r="C49" s="21" t="s">
        <v>366</v>
      </c>
      <c r="D49" s="24">
        <v>86900</v>
      </c>
      <c r="E49" s="22">
        <v>4218.3247840000004</v>
      </c>
      <c r="F49" s="23">
        <v>1.7818669366369899</v>
      </c>
    </row>
    <row r="50" spans="1:9" x14ac:dyDescent="0.2">
      <c r="A50" s="21" t="s">
        <v>492</v>
      </c>
      <c r="B50" s="21" t="s">
        <v>491</v>
      </c>
      <c r="C50" s="21" t="s">
        <v>488</v>
      </c>
      <c r="D50" s="24">
        <v>187038</v>
      </c>
      <c r="E50" s="22">
        <v>2452.906829</v>
      </c>
      <c r="F50" s="23">
        <v>1.03613491161808</v>
      </c>
    </row>
    <row r="51" spans="1:9" x14ac:dyDescent="0.2">
      <c r="A51" s="21" t="s">
        <v>494</v>
      </c>
      <c r="B51" s="21" t="s">
        <v>493</v>
      </c>
      <c r="C51" s="21" t="s">
        <v>241</v>
      </c>
      <c r="D51" s="24">
        <v>500000</v>
      </c>
      <c r="E51" s="22">
        <v>2403.4512220000001</v>
      </c>
      <c r="F51" s="23">
        <v>1.01524431749435</v>
      </c>
    </row>
    <row r="52" spans="1:9" x14ac:dyDescent="0.2">
      <c r="A52" s="21" t="s">
        <v>496</v>
      </c>
      <c r="B52" s="21" t="s">
        <v>495</v>
      </c>
      <c r="C52" s="21" t="s">
        <v>488</v>
      </c>
      <c r="D52" s="24">
        <v>858000</v>
      </c>
      <c r="E52" s="22">
        <v>1703.5244270000001</v>
      </c>
      <c r="F52" s="23">
        <v>0.71958751581627201</v>
      </c>
    </row>
    <row r="53" spans="1:9" x14ac:dyDescent="0.2">
      <c r="A53" s="21" t="s">
        <v>498</v>
      </c>
      <c r="B53" s="21" t="s">
        <v>497</v>
      </c>
      <c r="C53" s="21" t="s">
        <v>335</v>
      </c>
      <c r="D53" s="24">
        <v>25300</v>
      </c>
      <c r="E53" s="22">
        <v>1665.651116</v>
      </c>
      <c r="F53" s="23">
        <v>0.70358941132990305</v>
      </c>
    </row>
    <row r="54" spans="1:9" x14ac:dyDescent="0.2">
      <c r="A54" s="21" t="s">
        <v>500</v>
      </c>
      <c r="B54" s="21" t="s">
        <v>499</v>
      </c>
      <c r="C54" s="21" t="s">
        <v>160</v>
      </c>
      <c r="D54" s="24">
        <v>65000</v>
      </c>
      <c r="E54" s="22">
        <v>1523.756727</v>
      </c>
      <c r="F54" s="23">
        <v>0.64365165565674798</v>
      </c>
    </row>
    <row r="55" spans="1:9" x14ac:dyDescent="0.2">
      <c r="A55" s="21" t="s">
        <v>502</v>
      </c>
      <c r="B55" s="21" t="s">
        <v>501</v>
      </c>
      <c r="C55" s="21" t="s">
        <v>163</v>
      </c>
      <c r="D55" s="24">
        <v>12220</v>
      </c>
      <c r="E55" s="22">
        <v>1506.9689350000001</v>
      </c>
      <c r="F55" s="23">
        <v>0.63656030706799105</v>
      </c>
    </row>
    <row r="56" spans="1:9" x14ac:dyDescent="0.2">
      <c r="A56" s="21" t="s">
        <v>504</v>
      </c>
      <c r="B56" s="21" t="s">
        <v>503</v>
      </c>
      <c r="C56" s="21" t="s">
        <v>134</v>
      </c>
      <c r="D56" s="24">
        <v>4177000</v>
      </c>
      <c r="E56" s="22">
        <v>1431.884945</v>
      </c>
      <c r="F56" s="23">
        <v>0.60484400116398696</v>
      </c>
    </row>
    <row r="57" spans="1:9" x14ac:dyDescent="0.2">
      <c r="A57" s="21" t="s">
        <v>506</v>
      </c>
      <c r="B57" s="21" t="s">
        <v>505</v>
      </c>
      <c r="C57" s="21" t="s">
        <v>160</v>
      </c>
      <c r="D57" s="24">
        <v>2297307</v>
      </c>
      <c r="E57" s="22">
        <v>1428.296462</v>
      </c>
      <c r="F57" s="23">
        <v>0.60332818634701602</v>
      </c>
    </row>
    <row r="58" spans="1:9" x14ac:dyDescent="0.2">
      <c r="A58" s="21" t="s">
        <v>508</v>
      </c>
      <c r="B58" s="21" t="s">
        <v>507</v>
      </c>
      <c r="C58" s="21" t="s">
        <v>124</v>
      </c>
      <c r="D58" s="24">
        <v>43300</v>
      </c>
      <c r="E58" s="22">
        <v>1390.3502109999999</v>
      </c>
      <c r="F58" s="23">
        <v>0.58729927119977798</v>
      </c>
    </row>
    <row r="59" spans="1:9" x14ac:dyDescent="0.2">
      <c r="A59" s="21" t="s">
        <v>510</v>
      </c>
      <c r="B59" s="21" t="s">
        <v>509</v>
      </c>
      <c r="C59" s="21" t="s">
        <v>241</v>
      </c>
      <c r="D59" s="24">
        <v>1575983</v>
      </c>
      <c r="E59" s="22">
        <v>545.50834310000005</v>
      </c>
      <c r="F59" s="23">
        <v>0.2304287436369</v>
      </c>
    </row>
    <row r="60" spans="1:9" x14ac:dyDescent="0.2">
      <c r="A60" s="20" t="s">
        <v>29</v>
      </c>
      <c r="B60" s="20"/>
      <c r="C60" s="20"/>
      <c r="D60" s="20"/>
      <c r="E60" s="25">
        <f>SUM(E47:E59)</f>
        <v>26000.373341099999</v>
      </c>
      <c r="F60" s="26">
        <f>SUM(F47:F59)</f>
        <v>10.982844605149754</v>
      </c>
      <c r="G60" s="14"/>
      <c r="H60" s="14"/>
      <c r="I60" s="14"/>
    </row>
    <row r="61" spans="1:9" x14ac:dyDescent="0.2">
      <c r="A61" s="21"/>
      <c r="B61" s="21"/>
      <c r="C61" s="21"/>
      <c r="D61" s="21"/>
      <c r="E61" s="22"/>
      <c r="F61" s="23"/>
    </row>
    <row r="62" spans="1:9" x14ac:dyDescent="0.2">
      <c r="A62" s="20" t="s">
        <v>910</v>
      </c>
      <c r="B62" s="21"/>
      <c r="C62" s="21"/>
      <c r="D62" s="21"/>
      <c r="E62" s="22"/>
      <c r="F62" s="23"/>
    </row>
    <row r="63" spans="1:9" x14ac:dyDescent="0.2">
      <c r="A63" s="21" t="s">
        <v>512</v>
      </c>
      <c r="B63" s="21" t="s">
        <v>1316</v>
      </c>
      <c r="C63" s="21" t="s">
        <v>910</v>
      </c>
      <c r="D63" s="24">
        <v>3408000</v>
      </c>
      <c r="E63" s="22">
        <v>3265.7008430000001</v>
      </c>
      <c r="F63" s="23">
        <v>1.3794680720557</v>
      </c>
    </row>
    <row r="64" spans="1:9" x14ac:dyDescent="0.2">
      <c r="A64" s="20" t="s">
        <v>29</v>
      </c>
      <c r="B64" s="20"/>
      <c r="C64" s="20"/>
      <c r="D64" s="20"/>
      <c r="E64" s="25">
        <f>SUM(E63:E63)</f>
        <v>3265.7008430000001</v>
      </c>
      <c r="F64" s="26">
        <f>SUM(F63:F63)</f>
        <v>1.3794680720557</v>
      </c>
      <c r="G64" s="14"/>
      <c r="H64" s="14"/>
      <c r="I64" s="14"/>
    </row>
    <row r="65" spans="1:9" x14ac:dyDescent="0.2">
      <c r="A65" s="21"/>
      <c r="B65" s="21"/>
      <c r="C65" s="21"/>
      <c r="D65" s="21"/>
      <c r="E65" s="22"/>
      <c r="F65" s="23"/>
    </row>
    <row r="66" spans="1:9" x14ac:dyDescent="0.2">
      <c r="A66" s="20" t="s">
        <v>38</v>
      </c>
      <c r="B66" s="20"/>
      <c r="C66" s="20"/>
      <c r="D66" s="20"/>
      <c r="E66" s="25">
        <f>E39+E45+E60+E64</f>
        <v>222078.76068859998</v>
      </c>
      <c r="F66" s="26">
        <f>F39+F45+F60+F64</f>
        <v>93.808519083516472</v>
      </c>
      <c r="G66" s="14"/>
      <c r="H66" s="14"/>
      <c r="I66" s="14"/>
    </row>
    <row r="67" spans="1:9" x14ac:dyDescent="0.2">
      <c r="A67" s="20"/>
      <c r="B67" s="20"/>
      <c r="C67" s="20"/>
      <c r="D67" s="20"/>
      <c r="E67" s="25"/>
      <c r="F67" s="26"/>
      <c r="G67" s="14"/>
      <c r="H67" s="14"/>
      <c r="I67" s="14"/>
    </row>
    <row r="68" spans="1:9" x14ac:dyDescent="0.2">
      <c r="A68" s="20" t="s">
        <v>40</v>
      </c>
      <c r="B68" s="20"/>
      <c r="C68" s="20"/>
      <c r="D68" s="20"/>
      <c r="E68" s="25">
        <f>E70-(E39+E45+E60+E64)</f>
        <v>14657.479109500011</v>
      </c>
      <c r="F68" s="26">
        <f>F70-(F39+F45+F60+F64)</f>
        <v>6.1914809164835276</v>
      </c>
      <c r="G68" s="14"/>
      <c r="H68" s="14"/>
      <c r="I68" s="14"/>
    </row>
    <row r="69" spans="1:9" x14ac:dyDescent="0.2">
      <c r="A69" s="20"/>
      <c r="B69" s="20"/>
      <c r="C69" s="20"/>
      <c r="D69" s="20"/>
      <c r="E69" s="25"/>
      <c r="F69" s="26"/>
      <c r="G69" s="14"/>
      <c r="H69" s="14"/>
      <c r="I69" s="14"/>
    </row>
    <row r="70" spans="1:9" x14ac:dyDescent="0.2">
      <c r="A70" s="27" t="s">
        <v>39</v>
      </c>
      <c r="B70" s="27"/>
      <c r="C70" s="27"/>
      <c r="D70" s="27"/>
      <c r="E70" s="28">
        <v>236736.2397981</v>
      </c>
      <c r="F70" s="29">
        <v>100</v>
      </c>
      <c r="G70" s="14"/>
      <c r="H70" s="14"/>
      <c r="I70" s="14"/>
    </row>
    <row r="71" spans="1:9" x14ac:dyDescent="0.2">
      <c r="A71" s="14"/>
      <c r="B71" s="14"/>
      <c r="C71" s="14"/>
      <c r="D71" s="14"/>
      <c r="E71" s="78"/>
      <c r="F71" s="15"/>
      <c r="G71" s="14"/>
      <c r="H71" s="14"/>
      <c r="I71" s="14"/>
    </row>
    <row r="72" spans="1:9" x14ac:dyDescent="0.2">
      <c r="A72" s="14" t="s">
        <v>1320</v>
      </c>
      <c r="B72" s="14"/>
      <c r="C72" s="14"/>
      <c r="D72" s="14"/>
      <c r="E72" s="78"/>
      <c r="F72" s="15"/>
      <c r="G72" s="10"/>
      <c r="H72" s="14"/>
      <c r="I72" s="14"/>
    </row>
    <row r="74" spans="1:9" x14ac:dyDescent="0.2">
      <c r="A74" s="14" t="s">
        <v>42</v>
      </c>
    </row>
    <row r="75" spans="1:9" x14ac:dyDescent="0.2">
      <c r="A75" s="14" t="s">
        <v>43</v>
      </c>
    </row>
    <row r="76" spans="1:9" x14ac:dyDescent="0.2">
      <c r="A76" s="14" t="s">
        <v>44</v>
      </c>
      <c r="B76" s="14"/>
      <c r="C76" s="30" t="s">
        <v>46</v>
      </c>
      <c r="D76" s="14" t="s">
        <v>45</v>
      </c>
    </row>
    <row r="77" spans="1:9" x14ac:dyDescent="0.2">
      <c r="A77" s="7" t="s">
        <v>47</v>
      </c>
      <c r="C77" s="31">
        <v>137.1737</v>
      </c>
      <c r="D77" s="31">
        <v>137.86240000000001</v>
      </c>
    </row>
    <row r="78" spans="1:9" x14ac:dyDescent="0.2">
      <c r="A78" s="7" t="s">
        <v>48</v>
      </c>
      <c r="C78" s="31">
        <v>28.015699999999999</v>
      </c>
      <c r="D78" s="31">
        <v>26.997900000000001</v>
      </c>
    </row>
    <row r="79" spans="1:9" x14ac:dyDescent="0.2">
      <c r="A79" s="7" t="s">
        <v>49</v>
      </c>
      <c r="C79" s="31">
        <v>148.80109999999999</v>
      </c>
      <c r="D79" s="31">
        <v>150.19569999999999</v>
      </c>
    </row>
    <row r="80" spans="1:9" x14ac:dyDescent="0.2">
      <c r="A80" s="7" t="s">
        <v>50</v>
      </c>
      <c r="C80" s="31">
        <v>31.370799999999999</v>
      </c>
      <c r="D80" s="31">
        <v>30.360499999999998</v>
      </c>
    </row>
    <row r="82" spans="1:4" x14ac:dyDescent="0.2">
      <c r="A82" s="14" t="s">
        <v>52</v>
      </c>
    </row>
    <row r="83" spans="1:4" x14ac:dyDescent="0.2">
      <c r="A83" s="84" t="s">
        <v>57</v>
      </c>
      <c r="B83" s="85"/>
      <c r="C83" s="33" t="s">
        <v>58</v>
      </c>
    </row>
    <row r="84" spans="1:4" x14ac:dyDescent="0.2">
      <c r="A84" s="79" t="s">
        <v>48</v>
      </c>
      <c r="B84" s="80"/>
      <c r="C84" s="34">
        <v>1.25</v>
      </c>
    </row>
    <row r="85" spans="1:4" x14ac:dyDescent="0.2">
      <c r="A85" s="79" t="s">
        <v>50</v>
      </c>
      <c r="B85" s="80"/>
      <c r="C85" s="34">
        <v>1.4</v>
      </c>
    </row>
    <row r="86" spans="1:4" x14ac:dyDescent="0.2">
      <c r="A86" s="7" t="s">
        <v>59</v>
      </c>
    </row>
    <row r="87" spans="1:4" x14ac:dyDescent="0.2">
      <c r="A87" s="7" t="s">
        <v>51</v>
      </c>
    </row>
    <row r="89" spans="1:4" x14ac:dyDescent="0.2">
      <c r="A89" s="14" t="s">
        <v>351</v>
      </c>
      <c r="D89" s="52">
        <v>3.04E-2</v>
      </c>
    </row>
    <row r="91" spans="1:4" x14ac:dyDescent="0.2">
      <c r="A91" s="87" t="s">
        <v>55</v>
      </c>
      <c r="B91" s="87"/>
      <c r="C91" s="87"/>
      <c r="D91" s="30" t="s">
        <v>53</v>
      </c>
    </row>
    <row r="93" spans="1:4" x14ac:dyDescent="0.2">
      <c r="A93" s="14" t="s">
        <v>927</v>
      </c>
    </row>
    <row r="94" spans="1:4" x14ac:dyDescent="0.2">
      <c r="A94" s="64"/>
    </row>
    <row r="95" spans="1:4" x14ac:dyDescent="0.2">
      <c r="A95" s="63" t="s">
        <v>932</v>
      </c>
    </row>
    <row r="96" spans="1:4" x14ac:dyDescent="0.2">
      <c r="A96" s="65"/>
    </row>
    <row r="97" spans="1:1" x14ac:dyDescent="0.2">
      <c r="A97" s="66"/>
    </row>
    <row r="98" spans="1:1" x14ac:dyDescent="0.2">
      <c r="A98" s="66"/>
    </row>
    <row r="99" spans="1:1" x14ac:dyDescent="0.2">
      <c r="A99" s="66"/>
    </row>
    <row r="100" spans="1:1" x14ac:dyDescent="0.2">
      <c r="A100" s="66"/>
    </row>
    <row r="101" spans="1:1" x14ac:dyDescent="0.2">
      <c r="A101" s="66"/>
    </row>
    <row r="102" spans="1:1" x14ac:dyDescent="0.2">
      <c r="A102" s="66"/>
    </row>
    <row r="103" spans="1:1" x14ac:dyDescent="0.2">
      <c r="A103" s="66"/>
    </row>
    <row r="104" spans="1:1" x14ac:dyDescent="0.2">
      <c r="A104" s="66"/>
    </row>
    <row r="105" spans="1:1" x14ac:dyDescent="0.2">
      <c r="A105" s="66"/>
    </row>
    <row r="106" spans="1:1" x14ac:dyDescent="0.2">
      <c r="A106" s="66"/>
    </row>
    <row r="107" spans="1:1" x14ac:dyDescent="0.2">
      <c r="A107" s="66"/>
    </row>
    <row r="108" spans="1:1" x14ac:dyDescent="0.2">
      <c r="A108" s="66"/>
    </row>
    <row r="109" spans="1:1" x14ac:dyDescent="0.2">
      <c r="A109" s="66"/>
    </row>
    <row r="110" spans="1:1" x14ac:dyDescent="0.2">
      <c r="A110" s="66"/>
    </row>
    <row r="111" spans="1:1" x14ac:dyDescent="0.2">
      <c r="A111" s="66"/>
    </row>
    <row r="112" spans="1:1" x14ac:dyDescent="0.2">
      <c r="A112" s="66"/>
    </row>
    <row r="113" spans="1:1" x14ac:dyDescent="0.2">
      <c r="A113" s="63" t="s">
        <v>940</v>
      </c>
    </row>
    <row r="114" spans="1:1" x14ac:dyDescent="0.2">
      <c r="A114" s="66"/>
    </row>
    <row r="115" spans="1:1" x14ac:dyDescent="0.2">
      <c r="A115" s="63" t="s">
        <v>961</v>
      </c>
    </row>
    <row r="116" spans="1:1" x14ac:dyDescent="0.2">
      <c r="A116" s="66"/>
    </row>
    <row r="117" spans="1:1" x14ac:dyDescent="0.2">
      <c r="A117" s="66"/>
    </row>
    <row r="118" spans="1:1" x14ac:dyDescent="0.2">
      <c r="A118" s="66"/>
    </row>
    <row r="119" spans="1:1" x14ac:dyDescent="0.2">
      <c r="A119" s="66"/>
    </row>
    <row r="120" spans="1:1" x14ac:dyDescent="0.2">
      <c r="A120" s="66"/>
    </row>
    <row r="121" spans="1:1" x14ac:dyDescent="0.2">
      <c r="A121" s="66"/>
    </row>
    <row r="122" spans="1:1" x14ac:dyDescent="0.2">
      <c r="A122" s="66"/>
    </row>
    <row r="123" spans="1:1" x14ac:dyDescent="0.2">
      <c r="A123" s="66"/>
    </row>
    <row r="124" spans="1:1" x14ac:dyDescent="0.2">
      <c r="A124" s="66"/>
    </row>
    <row r="125" spans="1:1" x14ac:dyDescent="0.2">
      <c r="A125" s="66"/>
    </row>
    <row r="126" spans="1:1" x14ac:dyDescent="0.2">
      <c r="A126" s="66"/>
    </row>
    <row r="127" spans="1:1" x14ac:dyDescent="0.2">
      <c r="A127" s="66"/>
    </row>
    <row r="128" spans="1:1" x14ac:dyDescent="0.2">
      <c r="A128" s="66"/>
    </row>
    <row r="129" spans="1:1" x14ac:dyDescent="0.2">
      <c r="A129" s="66"/>
    </row>
    <row r="130" spans="1:1" x14ac:dyDescent="0.2">
      <c r="A130" s="66"/>
    </row>
    <row r="131" spans="1:1" x14ac:dyDescent="0.2">
      <c r="A131" s="66"/>
    </row>
    <row r="132" spans="1:1" x14ac:dyDescent="0.2">
      <c r="A132" s="66"/>
    </row>
    <row r="135" spans="1:1" x14ac:dyDescent="0.2">
      <c r="A135" s="14" t="s">
        <v>941</v>
      </c>
    </row>
    <row r="137" spans="1:1" x14ac:dyDescent="0.2">
      <c r="A137" s="63" t="s">
        <v>962</v>
      </c>
    </row>
    <row r="154" spans="1:1" x14ac:dyDescent="0.2">
      <c r="A154" s="7" t="s">
        <v>931</v>
      </c>
    </row>
  </sheetData>
  <mergeCells count="5">
    <mergeCell ref="A1:F1"/>
    <mergeCell ref="A83:B83"/>
    <mergeCell ref="A84:B84"/>
    <mergeCell ref="A85:B85"/>
    <mergeCell ref="A91:C91"/>
  </mergeCells>
  <conditionalFormatting sqref="F2:F3">
    <cfRule type="cellIs" dxfId="70" priority="5" stopIfTrue="1" operator="between">
      <formula>0.009</formula>
      <formula>-0.009</formula>
    </cfRule>
  </conditionalFormatting>
  <conditionalFormatting sqref="F5:F151">
    <cfRule type="cellIs" dxfId="69" priority="1" stopIfTrue="1" operator="between">
      <formula>0.009</formula>
      <formula>-0.009</formula>
    </cfRule>
  </conditionalFormatting>
  <conditionalFormatting sqref="F240:F65538">
    <cfRule type="cellIs" dxfId="68" priority="4" stopIfTrue="1" operator="between">
      <formula>0.009</formula>
      <formula>-0.009</formula>
    </cfRule>
  </conditionalFormatting>
  <hyperlinks>
    <hyperlink ref="A96" r:id="rId1" tooltip="https://www.franklintempletonindia.com/downloadsServlet/pdf/product-labels-jg9o5k7l" display="https://www.franklintempletonindia.com/downloadsServlet/pdf/product-labels-jg9o5k7l" xr:uid="{00000000-0004-0000-11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11"/>
  <sheetViews>
    <sheetView workbookViewId="0">
      <selection sqref="A1:F1"/>
    </sheetView>
  </sheetViews>
  <sheetFormatPr defaultColWidth="9.109375" defaultRowHeight="10.199999999999999" x14ac:dyDescent="0.2"/>
  <cols>
    <col min="1" max="1" width="38.6640625" style="7" bestFit="1" customWidth="1"/>
    <col min="2" max="2" width="29.88671875" style="7" bestFit="1" customWidth="1"/>
    <col min="3" max="3" width="24.6640625" style="7" bestFit="1" customWidth="1"/>
    <col min="4" max="4" width="15.33203125" style="7" bestFit="1" customWidth="1"/>
    <col min="5" max="5" width="30.5546875" style="10" customWidth="1"/>
    <col min="6" max="6" width="13.5546875" style="11" bestFit="1" customWidth="1"/>
    <col min="7" max="16384" width="9.109375" style="7"/>
  </cols>
  <sheetData>
    <row r="1" spans="1:6" s="1" customFormat="1" ht="13.8" x14ac:dyDescent="0.2">
      <c r="A1" s="81" t="s">
        <v>14</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5.5" customHeight="1" x14ac:dyDescent="0.2">
      <c r="A4" s="6" t="s">
        <v>2</v>
      </c>
      <c r="B4" s="6" t="s">
        <v>0</v>
      </c>
      <c r="C4" s="13" t="s">
        <v>463</v>
      </c>
      <c r="D4" s="13" t="s">
        <v>1</v>
      </c>
      <c r="E4" s="53" t="s">
        <v>6</v>
      </c>
      <c r="F4" s="12" t="s">
        <v>3</v>
      </c>
    </row>
    <row r="5" spans="1:6" x14ac:dyDescent="0.2">
      <c r="A5" s="16" t="s">
        <v>110</v>
      </c>
      <c r="B5" s="17"/>
      <c r="C5" s="17"/>
      <c r="D5" s="17"/>
      <c r="E5" s="18"/>
      <c r="F5" s="19"/>
    </row>
    <row r="6" spans="1:6" x14ac:dyDescent="0.2">
      <c r="A6" s="20" t="s">
        <v>26</v>
      </c>
      <c r="B6" s="21"/>
      <c r="C6" s="21"/>
      <c r="D6" s="21"/>
      <c r="E6" s="22"/>
      <c r="F6" s="23"/>
    </row>
    <row r="7" spans="1:6" x14ac:dyDescent="0.2">
      <c r="A7" s="21" t="s">
        <v>120</v>
      </c>
      <c r="B7" s="21" t="s">
        <v>119</v>
      </c>
      <c r="C7" s="21" t="s">
        <v>121</v>
      </c>
      <c r="D7" s="24">
        <v>2242479</v>
      </c>
      <c r="E7" s="22">
        <v>42158.605199999998</v>
      </c>
      <c r="F7" s="23">
        <v>21.198686483608402</v>
      </c>
    </row>
    <row r="8" spans="1:6" x14ac:dyDescent="0.2">
      <c r="A8" s="21" t="s">
        <v>471</v>
      </c>
      <c r="B8" s="21" t="s">
        <v>470</v>
      </c>
      <c r="C8" s="21" t="s">
        <v>121</v>
      </c>
      <c r="D8" s="24">
        <v>764559</v>
      </c>
      <c r="E8" s="22">
        <v>31307.161929999998</v>
      </c>
      <c r="F8" s="23">
        <v>15.742235951526</v>
      </c>
    </row>
    <row r="9" spans="1:6" x14ac:dyDescent="0.2">
      <c r="A9" s="21" t="s">
        <v>123</v>
      </c>
      <c r="B9" s="21" t="s">
        <v>122</v>
      </c>
      <c r="C9" s="21" t="s">
        <v>124</v>
      </c>
      <c r="D9" s="24">
        <v>1331730</v>
      </c>
      <c r="E9" s="22">
        <v>21144.543079999999</v>
      </c>
      <c r="F9" s="23">
        <v>10.632148228473</v>
      </c>
    </row>
    <row r="10" spans="1:6" x14ac:dyDescent="0.2">
      <c r="A10" s="21" t="s">
        <v>136</v>
      </c>
      <c r="B10" s="21" t="s">
        <v>135</v>
      </c>
      <c r="C10" s="21" t="s">
        <v>137</v>
      </c>
      <c r="D10" s="24">
        <v>3723911</v>
      </c>
      <c r="E10" s="22">
        <v>10354.33454</v>
      </c>
      <c r="F10" s="23">
        <v>5.2064884646576797</v>
      </c>
    </row>
    <row r="11" spans="1:6" x14ac:dyDescent="0.2">
      <c r="A11" s="21" t="s">
        <v>142</v>
      </c>
      <c r="B11" s="21" t="s">
        <v>141</v>
      </c>
      <c r="C11" s="21" t="s">
        <v>143</v>
      </c>
      <c r="D11" s="24">
        <v>390695</v>
      </c>
      <c r="E11" s="22">
        <v>8239.1715079999994</v>
      </c>
      <c r="F11" s="23">
        <v>4.1429172728601298</v>
      </c>
    </row>
    <row r="12" spans="1:6" x14ac:dyDescent="0.2">
      <c r="A12" s="21" t="s">
        <v>128</v>
      </c>
      <c r="B12" s="21" t="s">
        <v>127</v>
      </c>
      <c r="C12" s="21" t="s">
        <v>121</v>
      </c>
      <c r="D12" s="24">
        <v>387170</v>
      </c>
      <c r="E12" s="22">
        <v>7423.5975799999997</v>
      </c>
      <c r="F12" s="23">
        <v>3.73282078314331</v>
      </c>
    </row>
    <row r="13" spans="1:6" x14ac:dyDescent="0.2">
      <c r="A13" s="21" t="s">
        <v>175</v>
      </c>
      <c r="B13" s="21" t="s">
        <v>174</v>
      </c>
      <c r="C13" s="21" t="s">
        <v>121</v>
      </c>
      <c r="D13" s="24">
        <v>402443</v>
      </c>
      <c r="E13" s="22">
        <v>6866.4824660000004</v>
      </c>
      <c r="F13" s="23">
        <v>3.4526855988567702</v>
      </c>
    </row>
    <row r="14" spans="1:6" x14ac:dyDescent="0.2">
      <c r="A14" s="21" t="s">
        <v>223</v>
      </c>
      <c r="B14" s="21" t="s">
        <v>222</v>
      </c>
      <c r="C14" s="21" t="s">
        <v>224</v>
      </c>
      <c r="D14" s="24">
        <v>219208</v>
      </c>
      <c r="E14" s="22">
        <v>6424.9864799999996</v>
      </c>
      <c r="F14" s="23">
        <v>3.2306873864731802</v>
      </c>
    </row>
    <row r="15" spans="1:6" x14ac:dyDescent="0.2">
      <c r="A15" s="21" t="s">
        <v>515</v>
      </c>
      <c r="B15" s="21" t="s">
        <v>514</v>
      </c>
      <c r="C15" s="21" t="s">
        <v>121</v>
      </c>
      <c r="D15" s="24">
        <v>51512</v>
      </c>
      <c r="E15" s="22">
        <v>4977.5788039999998</v>
      </c>
      <c r="F15" s="23">
        <v>2.5028848087566802</v>
      </c>
    </row>
    <row r="16" spans="1:6" x14ac:dyDescent="0.2">
      <c r="A16" s="21" t="s">
        <v>194</v>
      </c>
      <c r="B16" s="21" t="s">
        <v>193</v>
      </c>
      <c r="C16" s="21" t="s">
        <v>121</v>
      </c>
      <c r="D16" s="24">
        <v>480101</v>
      </c>
      <c r="E16" s="22">
        <v>4589.5255100000004</v>
      </c>
      <c r="F16" s="23">
        <v>2.30775928030496</v>
      </c>
    </row>
    <row r="17" spans="1:9" x14ac:dyDescent="0.2">
      <c r="A17" s="21" t="s">
        <v>517</v>
      </c>
      <c r="B17" s="21" t="s">
        <v>516</v>
      </c>
      <c r="C17" s="21" t="s">
        <v>121</v>
      </c>
      <c r="D17" s="24">
        <v>631875</v>
      </c>
      <c r="E17" s="22">
        <v>4582.0415629999998</v>
      </c>
      <c r="F17" s="23">
        <v>2.30399611391555</v>
      </c>
    </row>
    <row r="18" spans="1:9" x14ac:dyDescent="0.2">
      <c r="A18" s="21" t="s">
        <v>519</v>
      </c>
      <c r="B18" s="21" t="s">
        <v>518</v>
      </c>
      <c r="C18" s="21" t="s">
        <v>121</v>
      </c>
      <c r="D18" s="24">
        <v>592259</v>
      </c>
      <c r="E18" s="22">
        <v>4451.714774</v>
      </c>
      <c r="F18" s="23">
        <v>2.2384636626563101</v>
      </c>
    </row>
    <row r="19" spans="1:9" x14ac:dyDescent="0.2">
      <c r="A19" s="21" t="s">
        <v>521</v>
      </c>
      <c r="B19" s="21" t="s">
        <v>520</v>
      </c>
      <c r="C19" s="21" t="s">
        <v>121</v>
      </c>
      <c r="D19" s="24">
        <v>641927</v>
      </c>
      <c r="E19" s="22">
        <v>3597.037945</v>
      </c>
      <c r="F19" s="23">
        <v>1.8087049916371001</v>
      </c>
    </row>
    <row r="20" spans="1:9" x14ac:dyDescent="0.2">
      <c r="A20" s="21" t="s">
        <v>523</v>
      </c>
      <c r="B20" s="21" t="s">
        <v>522</v>
      </c>
      <c r="C20" s="21" t="s">
        <v>137</v>
      </c>
      <c r="D20" s="24">
        <v>37369</v>
      </c>
      <c r="E20" s="22">
        <v>3242.601553</v>
      </c>
      <c r="F20" s="23">
        <v>1.6304831098470201</v>
      </c>
    </row>
    <row r="21" spans="1:9" x14ac:dyDescent="0.2">
      <c r="A21" s="21" t="s">
        <v>525</v>
      </c>
      <c r="B21" s="21" t="s">
        <v>524</v>
      </c>
      <c r="C21" s="21" t="s">
        <v>121</v>
      </c>
      <c r="D21" s="24">
        <v>154535</v>
      </c>
      <c r="E21" s="22">
        <v>2455.4838829999999</v>
      </c>
      <c r="F21" s="23">
        <v>1.2346953309847699</v>
      </c>
    </row>
    <row r="22" spans="1:9" x14ac:dyDescent="0.2">
      <c r="A22" s="21" t="s">
        <v>527</v>
      </c>
      <c r="B22" s="21" t="s">
        <v>526</v>
      </c>
      <c r="C22" s="21" t="s">
        <v>335</v>
      </c>
      <c r="D22" s="24">
        <v>117565</v>
      </c>
      <c r="E22" s="22">
        <v>2160.080528</v>
      </c>
      <c r="F22" s="23">
        <v>1.0861571362522</v>
      </c>
    </row>
    <row r="23" spans="1:9" x14ac:dyDescent="0.2">
      <c r="A23" s="21" t="s">
        <v>529</v>
      </c>
      <c r="B23" s="21" t="s">
        <v>528</v>
      </c>
      <c r="C23" s="21" t="s">
        <v>335</v>
      </c>
      <c r="D23" s="24">
        <v>113723</v>
      </c>
      <c r="E23" s="22">
        <v>2027.9653980000001</v>
      </c>
      <c r="F23" s="23">
        <v>1.01972545030517</v>
      </c>
    </row>
    <row r="24" spans="1:9" x14ac:dyDescent="0.2">
      <c r="A24" s="21" t="s">
        <v>531</v>
      </c>
      <c r="B24" s="21" t="s">
        <v>530</v>
      </c>
      <c r="C24" s="21" t="s">
        <v>121</v>
      </c>
      <c r="D24" s="24">
        <v>286871</v>
      </c>
      <c r="E24" s="22">
        <v>1928.2034269999999</v>
      </c>
      <c r="F24" s="23">
        <v>0.96956196087797097</v>
      </c>
    </row>
    <row r="25" spans="1:9" x14ac:dyDescent="0.2">
      <c r="A25" s="21" t="s">
        <v>533</v>
      </c>
      <c r="B25" s="21" t="s">
        <v>532</v>
      </c>
      <c r="C25" s="21" t="s">
        <v>121</v>
      </c>
      <c r="D25" s="24">
        <v>60767</v>
      </c>
      <c r="E25" s="22">
        <v>1730.1580240000001</v>
      </c>
      <c r="F25" s="23">
        <v>0.86997843842033395</v>
      </c>
    </row>
    <row r="26" spans="1:9" x14ac:dyDescent="0.2">
      <c r="A26" s="21" t="s">
        <v>535</v>
      </c>
      <c r="B26" s="21" t="s">
        <v>534</v>
      </c>
      <c r="C26" s="21" t="s">
        <v>121</v>
      </c>
      <c r="D26" s="24">
        <v>11412</v>
      </c>
      <c r="E26" s="22">
        <v>736.95272399999999</v>
      </c>
      <c r="F26" s="23">
        <v>0.370563249785056</v>
      </c>
    </row>
    <row r="27" spans="1:9" x14ac:dyDescent="0.2">
      <c r="A27" s="21" t="s">
        <v>537</v>
      </c>
      <c r="B27" s="21" t="s">
        <v>536</v>
      </c>
      <c r="C27" s="21" t="s">
        <v>224</v>
      </c>
      <c r="D27" s="24">
        <v>225366</v>
      </c>
      <c r="E27" s="22">
        <v>173.66703960000001</v>
      </c>
      <c r="F27" s="23">
        <v>8.7325306602335104E-2</v>
      </c>
    </row>
    <row r="28" spans="1:9" x14ac:dyDescent="0.2">
      <c r="A28" s="21" t="s">
        <v>539</v>
      </c>
      <c r="B28" s="21" t="s">
        <v>538</v>
      </c>
      <c r="C28" s="21" t="s">
        <v>121</v>
      </c>
      <c r="D28" s="24">
        <v>63629</v>
      </c>
      <c r="E28" s="22">
        <v>84.823819900000004</v>
      </c>
      <c r="F28" s="23">
        <v>4.2652112323729403E-2</v>
      </c>
    </row>
    <row r="29" spans="1:9" x14ac:dyDescent="0.2">
      <c r="A29" s="20" t="s">
        <v>29</v>
      </c>
      <c r="B29" s="20"/>
      <c r="C29" s="20"/>
      <c r="D29" s="20"/>
      <c r="E29" s="25">
        <f>SUM(E7:E28)</f>
        <v>170656.71777649995</v>
      </c>
      <c r="F29" s="26">
        <f>SUM(F7:F28)</f>
        <v>85.811621122267653</v>
      </c>
      <c r="G29" s="14"/>
      <c r="H29" s="14"/>
      <c r="I29" s="14"/>
    </row>
    <row r="30" spans="1:9" x14ac:dyDescent="0.2">
      <c r="A30" s="21"/>
      <c r="B30" s="21"/>
      <c r="C30" s="21"/>
      <c r="D30" s="21"/>
      <c r="E30" s="22"/>
      <c r="F30" s="23"/>
    </row>
    <row r="31" spans="1:9" x14ac:dyDescent="0.2">
      <c r="A31" s="20" t="s">
        <v>485</v>
      </c>
      <c r="B31" s="21"/>
      <c r="C31" s="21"/>
      <c r="D31" s="21"/>
      <c r="E31" s="22"/>
      <c r="F31" s="23"/>
    </row>
    <row r="32" spans="1:9" x14ac:dyDescent="0.2">
      <c r="A32" s="21" t="s">
        <v>541</v>
      </c>
      <c r="B32" s="21" t="s">
        <v>540</v>
      </c>
      <c r="C32" s="21" t="s">
        <v>121</v>
      </c>
      <c r="D32" s="24">
        <v>2229</v>
      </c>
      <c r="E32" s="22">
        <v>1117.3302699999999</v>
      </c>
      <c r="F32" s="23">
        <v>0.56182916820918705</v>
      </c>
    </row>
    <row r="33" spans="1:9" x14ac:dyDescent="0.2">
      <c r="A33" s="21" t="s">
        <v>543</v>
      </c>
      <c r="B33" s="21" t="s">
        <v>542</v>
      </c>
      <c r="C33" s="21" t="s">
        <v>137</v>
      </c>
      <c r="D33" s="24">
        <v>5661</v>
      </c>
      <c r="E33" s="22">
        <v>1063.278818</v>
      </c>
      <c r="F33" s="23">
        <v>0.53465038040308999</v>
      </c>
    </row>
    <row r="34" spans="1:9" x14ac:dyDescent="0.2">
      <c r="A34" s="21" t="s">
        <v>545</v>
      </c>
      <c r="B34" s="21" t="s">
        <v>544</v>
      </c>
      <c r="C34" s="21" t="s">
        <v>488</v>
      </c>
      <c r="D34" s="24">
        <v>4766</v>
      </c>
      <c r="E34" s="22">
        <v>1021.78666</v>
      </c>
      <c r="F34" s="23">
        <v>0.51378680475115301</v>
      </c>
    </row>
    <row r="35" spans="1:9" x14ac:dyDescent="0.2">
      <c r="A35" s="21" t="s">
        <v>547</v>
      </c>
      <c r="B35" s="21" t="s">
        <v>546</v>
      </c>
      <c r="C35" s="21" t="s">
        <v>121</v>
      </c>
      <c r="D35" s="24">
        <v>6171</v>
      </c>
      <c r="E35" s="22">
        <v>1000.099798</v>
      </c>
      <c r="F35" s="23">
        <v>0.502881961334956</v>
      </c>
    </row>
    <row r="36" spans="1:9" x14ac:dyDescent="0.2">
      <c r="A36" s="21" t="s">
        <v>549</v>
      </c>
      <c r="B36" s="21" t="s">
        <v>548</v>
      </c>
      <c r="C36" s="21" t="s">
        <v>121</v>
      </c>
      <c r="D36" s="24">
        <v>2530</v>
      </c>
      <c r="E36" s="22">
        <v>912.96741940000004</v>
      </c>
      <c r="F36" s="23">
        <v>0.45906903233149599</v>
      </c>
    </row>
    <row r="37" spans="1:9" x14ac:dyDescent="0.2">
      <c r="A37" s="21" t="s">
        <v>498</v>
      </c>
      <c r="B37" s="21" t="s">
        <v>497</v>
      </c>
      <c r="C37" s="21" t="s">
        <v>335</v>
      </c>
      <c r="D37" s="24">
        <v>13736</v>
      </c>
      <c r="E37" s="22">
        <v>904.32346770000004</v>
      </c>
      <c r="F37" s="23">
        <v>0.454722578714294</v>
      </c>
    </row>
    <row r="38" spans="1:9" x14ac:dyDescent="0.2">
      <c r="A38" s="20" t="s">
        <v>29</v>
      </c>
      <c r="B38" s="20"/>
      <c r="C38" s="20"/>
      <c r="D38" s="20"/>
      <c r="E38" s="25">
        <f>SUM(E31:E37)</f>
        <v>6019.7864331000001</v>
      </c>
      <c r="F38" s="26">
        <f>SUM(F31:F37)</f>
        <v>3.026939925744176</v>
      </c>
      <c r="G38" s="14"/>
      <c r="H38" s="14"/>
      <c r="I38" s="14"/>
    </row>
    <row r="39" spans="1:9" x14ac:dyDescent="0.2">
      <c r="A39" s="21"/>
      <c r="B39" s="21"/>
      <c r="C39" s="21"/>
      <c r="D39" s="21"/>
      <c r="E39" s="22"/>
      <c r="F39" s="23"/>
    </row>
    <row r="40" spans="1:9" x14ac:dyDescent="0.2">
      <c r="A40" s="20" t="s">
        <v>511</v>
      </c>
      <c r="B40" s="21"/>
      <c r="C40" s="21"/>
      <c r="D40" s="21"/>
      <c r="E40" s="22"/>
      <c r="F40" s="23"/>
    </row>
    <row r="41" spans="1:9" x14ac:dyDescent="0.2">
      <c r="A41" s="21" t="s">
        <v>551</v>
      </c>
      <c r="B41" s="21" t="s">
        <v>550</v>
      </c>
      <c r="C41" s="21" t="s">
        <v>513</v>
      </c>
      <c r="D41" s="24">
        <v>215810.12400000001</v>
      </c>
      <c r="E41" s="22">
        <v>13866.271210000001</v>
      </c>
      <c r="F41" s="23">
        <v>6.9724018307293303</v>
      </c>
    </row>
    <row r="42" spans="1:9" x14ac:dyDescent="0.2">
      <c r="A42" s="20" t="s">
        <v>29</v>
      </c>
      <c r="B42" s="20"/>
      <c r="C42" s="20"/>
      <c r="D42" s="20"/>
      <c r="E42" s="25">
        <f>SUM(E41:E41)</f>
        <v>13866.271210000001</v>
      </c>
      <c r="F42" s="26">
        <f>SUM(F41:F41)</f>
        <v>6.9724018307293303</v>
      </c>
      <c r="G42" s="14"/>
      <c r="H42" s="14"/>
      <c r="I42" s="14"/>
    </row>
    <row r="43" spans="1:9" x14ac:dyDescent="0.2">
      <c r="A43" s="21"/>
      <c r="B43" s="21"/>
      <c r="C43" s="21"/>
      <c r="D43" s="21"/>
      <c r="E43" s="22"/>
      <c r="F43" s="23"/>
    </row>
    <row r="44" spans="1:9" x14ac:dyDescent="0.2">
      <c r="A44" s="20" t="s">
        <v>38</v>
      </c>
      <c r="B44" s="20"/>
      <c r="C44" s="20"/>
      <c r="D44" s="20"/>
      <c r="E44" s="25">
        <f>E29+E38+E42</f>
        <v>190542.77541959996</v>
      </c>
      <c r="F44" s="26">
        <f>F29+F38+F42</f>
        <v>95.810962878741151</v>
      </c>
      <c r="G44" s="14"/>
      <c r="H44" s="14"/>
      <c r="I44" s="14"/>
    </row>
    <row r="45" spans="1:9" x14ac:dyDescent="0.2">
      <c r="A45" s="20"/>
      <c r="B45" s="20"/>
      <c r="C45" s="20"/>
      <c r="D45" s="20"/>
      <c r="E45" s="25"/>
      <c r="F45" s="26"/>
      <c r="G45" s="14"/>
      <c r="H45" s="14"/>
      <c r="I45" s="14"/>
    </row>
    <row r="46" spans="1:9" x14ac:dyDescent="0.2">
      <c r="A46" s="20" t="s">
        <v>40</v>
      </c>
      <c r="B46" s="20"/>
      <c r="C46" s="20"/>
      <c r="D46" s="20"/>
      <c r="E46" s="25">
        <f>E48-(E29+E38+E42)</f>
        <v>8330.8917418000347</v>
      </c>
      <c r="F46" s="26">
        <f>F48-(F29+F38+F42)</f>
        <v>4.1890371212588491</v>
      </c>
      <c r="G46" s="14"/>
      <c r="H46" s="14"/>
      <c r="I46" s="14"/>
    </row>
    <row r="47" spans="1:9" x14ac:dyDescent="0.2">
      <c r="A47" s="20"/>
      <c r="B47" s="20"/>
      <c r="C47" s="20"/>
      <c r="D47" s="20"/>
      <c r="E47" s="25"/>
      <c r="F47" s="26"/>
      <c r="G47" s="14"/>
      <c r="H47" s="14"/>
      <c r="I47" s="14"/>
    </row>
    <row r="48" spans="1:9" x14ac:dyDescent="0.2">
      <c r="A48" s="27" t="s">
        <v>39</v>
      </c>
      <c r="B48" s="27"/>
      <c r="C48" s="27"/>
      <c r="D48" s="27"/>
      <c r="E48" s="28">
        <v>198873.66716139999</v>
      </c>
      <c r="F48" s="29">
        <v>100</v>
      </c>
      <c r="G48" s="14"/>
      <c r="H48" s="14"/>
      <c r="I48" s="14"/>
    </row>
    <row r="50" spans="1:4" x14ac:dyDescent="0.2">
      <c r="A50" s="14" t="s">
        <v>42</v>
      </c>
    </row>
    <row r="51" spans="1:4" x14ac:dyDescent="0.2">
      <c r="A51" s="14" t="s">
        <v>43</v>
      </c>
    </row>
    <row r="52" spans="1:4" x14ac:dyDescent="0.2">
      <c r="A52" s="14" t="s">
        <v>44</v>
      </c>
      <c r="B52" s="14"/>
      <c r="C52" s="30" t="s">
        <v>46</v>
      </c>
      <c r="D52" s="14" t="s">
        <v>45</v>
      </c>
    </row>
    <row r="53" spans="1:4" x14ac:dyDescent="0.2">
      <c r="A53" s="7" t="s">
        <v>47</v>
      </c>
      <c r="C53" s="31">
        <v>491.89389999999997</v>
      </c>
      <c r="D53" s="31">
        <v>546.02859999999998</v>
      </c>
    </row>
    <row r="54" spans="1:4" x14ac:dyDescent="0.2">
      <c r="A54" s="7" t="s">
        <v>48</v>
      </c>
      <c r="C54" s="31">
        <v>50.420999999999999</v>
      </c>
      <c r="D54" s="31">
        <v>51.069499999999998</v>
      </c>
    </row>
    <row r="55" spans="1:4" x14ac:dyDescent="0.2">
      <c r="A55" s="7" t="s">
        <v>49</v>
      </c>
      <c r="C55" s="31">
        <v>535.67139999999995</v>
      </c>
      <c r="D55" s="31">
        <v>597.7414</v>
      </c>
    </row>
    <row r="56" spans="1:4" x14ac:dyDescent="0.2">
      <c r="A56" s="7" t="s">
        <v>50</v>
      </c>
      <c r="C56" s="31">
        <v>55.7849</v>
      </c>
      <c r="D56" s="31">
        <v>56.703499999999998</v>
      </c>
    </row>
    <row r="58" spans="1:4" x14ac:dyDescent="0.2">
      <c r="A58" s="14" t="s">
        <v>52</v>
      </c>
    </row>
    <row r="59" spans="1:4" x14ac:dyDescent="0.2">
      <c r="A59" s="84" t="s">
        <v>57</v>
      </c>
      <c r="B59" s="85"/>
      <c r="C59" s="33" t="s">
        <v>58</v>
      </c>
    </row>
    <row r="60" spans="1:4" x14ac:dyDescent="0.2">
      <c r="A60" s="79" t="s">
        <v>48</v>
      </c>
      <c r="B60" s="80"/>
      <c r="C60" s="34">
        <v>4.6500000000000004</v>
      </c>
    </row>
    <row r="61" spans="1:4" x14ac:dyDescent="0.2">
      <c r="A61" s="79" t="s">
        <v>50</v>
      </c>
      <c r="B61" s="80"/>
      <c r="C61" s="34">
        <v>5.25</v>
      </c>
    </row>
    <row r="62" spans="1:4" x14ac:dyDescent="0.2">
      <c r="A62" s="7" t="s">
        <v>59</v>
      </c>
    </row>
    <row r="63" spans="1:4" x14ac:dyDescent="0.2">
      <c r="A63" s="7" t="s">
        <v>51</v>
      </c>
    </row>
    <row r="65" spans="1:4" x14ac:dyDescent="0.2">
      <c r="A65" s="14" t="s">
        <v>351</v>
      </c>
      <c r="D65" s="52">
        <v>0.44169999999999998</v>
      </c>
    </row>
    <row r="67" spans="1:4" x14ac:dyDescent="0.2">
      <c r="A67" s="87" t="s">
        <v>55</v>
      </c>
      <c r="B67" s="87"/>
      <c r="C67" s="87"/>
      <c r="D67" s="30" t="s">
        <v>53</v>
      </c>
    </row>
    <row r="69" spans="1:4" x14ac:dyDescent="0.2">
      <c r="A69" s="14" t="s">
        <v>927</v>
      </c>
    </row>
    <row r="70" spans="1:4" x14ac:dyDescent="0.2">
      <c r="A70" s="14"/>
    </row>
    <row r="71" spans="1:4" x14ac:dyDescent="0.2">
      <c r="A71" s="63" t="s">
        <v>932</v>
      </c>
    </row>
    <row r="72" spans="1:4" x14ac:dyDescent="0.2">
      <c r="A72" s="65"/>
    </row>
    <row r="73" spans="1:4" x14ac:dyDescent="0.2">
      <c r="A73" s="66"/>
    </row>
    <row r="74" spans="1:4" x14ac:dyDescent="0.2">
      <c r="A74" s="66"/>
    </row>
    <row r="75" spans="1:4" x14ac:dyDescent="0.2">
      <c r="A75" s="66"/>
    </row>
    <row r="76" spans="1:4" x14ac:dyDescent="0.2">
      <c r="A76" s="66"/>
    </row>
    <row r="77" spans="1:4" x14ac:dyDescent="0.2">
      <c r="A77" s="66"/>
    </row>
    <row r="78" spans="1:4" x14ac:dyDescent="0.2">
      <c r="A78" s="66"/>
    </row>
    <row r="79" spans="1:4" x14ac:dyDescent="0.2">
      <c r="A79" s="66"/>
    </row>
    <row r="80" spans="1:4" x14ac:dyDescent="0.2">
      <c r="A80" s="66"/>
    </row>
    <row r="81" spans="1:1" x14ac:dyDescent="0.2">
      <c r="A81" s="66"/>
    </row>
    <row r="82" spans="1:1" x14ac:dyDescent="0.2">
      <c r="A82" s="66"/>
    </row>
    <row r="83" spans="1:1" x14ac:dyDescent="0.2">
      <c r="A83" s="66"/>
    </row>
    <row r="84" spans="1:1" x14ac:dyDescent="0.2">
      <c r="A84" s="66"/>
    </row>
    <row r="85" spans="1:1" x14ac:dyDescent="0.2">
      <c r="A85" s="66"/>
    </row>
    <row r="86" spans="1:1" x14ac:dyDescent="0.2">
      <c r="A86" s="66"/>
    </row>
    <row r="87" spans="1:1" x14ac:dyDescent="0.2">
      <c r="A87" s="66"/>
    </row>
    <row r="88" spans="1:1" x14ac:dyDescent="0.2">
      <c r="A88" s="66"/>
    </row>
    <row r="89" spans="1:1" x14ac:dyDescent="0.2">
      <c r="A89" s="63" t="s">
        <v>942</v>
      </c>
    </row>
    <row r="90" spans="1:1" x14ac:dyDescent="0.2">
      <c r="A90" s="66"/>
    </row>
    <row r="91" spans="1:1" x14ac:dyDescent="0.2">
      <c r="A91" s="63" t="s">
        <v>933</v>
      </c>
    </row>
    <row r="92" spans="1:1" x14ac:dyDescent="0.2">
      <c r="A92" s="66"/>
    </row>
    <row r="93" spans="1:1" x14ac:dyDescent="0.2">
      <c r="A93" s="66"/>
    </row>
    <row r="94" spans="1:1" x14ac:dyDescent="0.2">
      <c r="A94" s="66"/>
    </row>
    <row r="95" spans="1:1" x14ac:dyDescent="0.2">
      <c r="A95" s="66"/>
    </row>
    <row r="96" spans="1:1" x14ac:dyDescent="0.2">
      <c r="A96" s="66"/>
    </row>
    <row r="97" spans="1:1" x14ac:dyDescent="0.2">
      <c r="A97" s="66"/>
    </row>
    <row r="98" spans="1:1" x14ac:dyDescent="0.2">
      <c r="A98" s="66"/>
    </row>
    <row r="99" spans="1:1" x14ac:dyDescent="0.2">
      <c r="A99" s="66"/>
    </row>
    <row r="100" spans="1:1" x14ac:dyDescent="0.2">
      <c r="A100" s="66"/>
    </row>
    <row r="101" spans="1:1" x14ac:dyDescent="0.2">
      <c r="A101" s="66"/>
    </row>
    <row r="102" spans="1:1" x14ac:dyDescent="0.2">
      <c r="A102" s="66"/>
    </row>
    <row r="103" spans="1:1" x14ac:dyDescent="0.2">
      <c r="A103" s="66"/>
    </row>
    <row r="111" spans="1:1" x14ac:dyDescent="0.2">
      <c r="A111" s="7" t="s">
        <v>931</v>
      </c>
    </row>
  </sheetData>
  <mergeCells count="5">
    <mergeCell ref="A1:F1"/>
    <mergeCell ref="A59:B59"/>
    <mergeCell ref="A60:B60"/>
    <mergeCell ref="A61:B61"/>
    <mergeCell ref="A67:C67"/>
  </mergeCells>
  <conditionalFormatting sqref="F2:F3">
    <cfRule type="cellIs" dxfId="67" priority="3" stopIfTrue="1" operator="between">
      <formula>0.009</formula>
      <formula>-0.009</formula>
    </cfRule>
  </conditionalFormatting>
  <conditionalFormatting sqref="F5:F105">
    <cfRule type="cellIs" dxfId="66" priority="1" stopIfTrue="1" operator="between">
      <formula>0.009</formula>
      <formula>-0.009</formula>
    </cfRule>
  </conditionalFormatting>
  <conditionalFormatting sqref="F206:F65536">
    <cfRule type="cellIs" dxfId="65"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9"/>
  <sheetViews>
    <sheetView workbookViewId="0">
      <selection sqref="A1:G1"/>
    </sheetView>
  </sheetViews>
  <sheetFormatPr defaultColWidth="9.109375" defaultRowHeight="10.199999999999999" x14ac:dyDescent="0.2"/>
  <cols>
    <col min="1" max="1" width="36.88671875" style="7" bestFit="1" customWidth="1"/>
    <col min="2" max="2" width="20" style="7" bestFit="1" customWidth="1"/>
    <col min="3" max="3" width="24.6640625" style="7" bestFit="1" customWidth="1"/>
    <col min="4"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9" s="1" customFormat="1" ht="13.8" x14ac:dyDescent="0.2">
      <c r="A1" s="81" t="s">
        <v>1053</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6.25" customHeight="1" x14ac:dyDescent="0.2">
      <c r="A4" s="6" t="s">
        <v>2</v>
      </c>
      <c r="B4" s="6" t="s">
        <v>0</v>
      </c>
      <c r="C4" s="13" t="s">
        <v>964</v>
      </c>
      <c r="D4" s="13" t="s">
        <v>1</v>
      </c>
      <c r="E4" s="53" t="s">
        <v>6</v>
      </c>
      <c r="F4" s="12" t="s">
        <v>3</v>
      </c>
      <c r="G4" s="12" t="s">
        <v>5</v>
      </c>
    </row>
    <row r="5" spans="1:9" x14ac:dyDescent="0.2">
      <c r="A5" s="16" t="s">
        <v>30</v>
      </c>
      <c r="B5" s="17"/>
      <c r="C5" s="17"/>
      <c r="D5" s="17"/>
      <c r="E5" s="18"/>
      <c r="F5" s="19"/>
      <c r="G5" s="18"/>
    </row>
    <row r="6" spans="1:9" x14ac:dyDescent="0.2">
      <c r="A6" s="20" t="s">
        <v>35</v>
      </c>
      <c r="B6" s="21"/>
      <c r="C6" s="21"/>
      <c r="D6" s="21"/>
      <c r="E6" s="22"/>
      <c r="F6" s="23"/>
      <c r="G6" s="22"/>
    </row>
    <row r="7" spans="1:9" x14ac:dyDescent="0.2">
      <c r="A7" s="21" t="s">
        <v>1054</v>
      </c>
      <c r="B7" s="21" t="s">
        <v>1055</v>
      </c>
      <c r="C7" s="21" t="s">
        <v>37</v>
      </c>
      <c r="D7" s="24">
        <v>500000</v>
      </c>
      <c r="E7" s="22">
        <v>499.91250000000002</v>
      </c>
      <c r="F7" s="23">
        <v>1.2281678281197099</v>
      </c>
      <c r="G7" s="22">
        <v>6.3886000000000003</v>
      </c>
    </row>
    <row r="8" spans="1:9" x14ac:dyDescent="0.2">
      <c r="A8" s="21" t="s">
        <v>1056</v>
      </c>
      <c r="B8" s="21" t="s">
        <v>1057</v>
      </c>
      <c r="C8" s="21" t="s">
        <v>37</v>
      </c>
      <c r="D8" s="24">
        <v>500000</v>
      </c>
      <c r="E8" s="22">
        <v>499.29950000000002</v>
      </c>
      <c r="F8" s="23">
        <v>1.22666183081291</v>
      </c>
      <c r="G8" s="22">
        <v>6.4009999999999998</v>
      </c>
    </row>
    <row r="9" spans="1:9" x14ac:dyDescent="0.2">
      <c r="A9" s="21" t="s">
        <v>1058</v>
      </c>
      <c r="B9" s="21" t="s">
        <v>1059</v>
      </c>
      <c r="C9" s="21" t="s">
        <v>37</v>
      </c>
      <c r="D9" s="24">
        <v>500000</v>
      </c>
      <c r="E9" s="22">
        <v>498.68849999999998</v>
      </c>
      <c r="F9" s="23">
        <v>1.2251607470372901</v>
      </c>
      <c r="G9" s="22">
        <v>6.3994</v>
      </c>
    </row>
    <row r="10" spans="1:9" x14ac:dyDescent="0.2">
      <c r="A10" s="21" t="s">
        <v>105</v>
      </c>
      <c r="B10" s="21" t="s">
        <v>104</v>
      </c>
      <c r="C10" s="21" t="s">
        <v>37</v>
      </c>
      <c r="D10" s="24">
        <v>500000</v>
      </c>
      <c r="E10" s="22">
        <v>498.07850000000002</v>
      </c>
      <c r="F10" s="23">
        <v>1.2236621200272599</v>
      </c>
      <c r="G10" s="22">
        <v>6.4005000000000001</v>
      </c>
    </row>
    <row r="11" spans="1:9" x14ac:dyDescent="0.2">
      <c r="A11" s="21" t="s">
        <v>1060</v>
      </c>
      <c r="B11" s="21" t="s">
        <v>1061</v>
      </c>
      <c r="C11" s="21" t="s">
        <v>37</v>
      </c>
      <c r="D11" s="24">
        <v>500000</v>
      </c>
      <c r="E11" s="22">
        <v>497.47050000000002</v>
      </c>
      <c r="F11" s="23">
        <v>1.2221684065484</v>
      </c>
      <c r="G11" s="22">
        <v>6.3997000000000002</v>
      </c>
    </row>
    <row r="12" spans="1:9" x14ac:dyDescent="0.2">
      <c r="A12" s="20" t="s">
        <v>29</v>
      </c>
      <c r="B12" s="20"/>
      <c r="C12" s="20"/>
      <c r="D12" s="20"/>
      <c r="E12" s="25">
        <f>SUM(E6:E11)</f>
        <v>2493.4495000000002</v>
      </c>
      <c r="F12" s="26">
        <f>SUM(F6:F11)</f>
        <v>6.1258209325455697</v>
      </c>
      <c r="G12" s="25"/>
      <c r="H12" s="14"/>
      <c r="I12" s="14"/>
    </row>
    <row r="13" spans="1:9" x14ac:dyDescent="0.2">
      <c r="A13" s="21"/>
      <c r="B13" s="21"/>
      <c r="C13" s="21"/>
      <c r="D13" s="21"/>
      <c r="E13" s="22"/>
      <c r="F13" s="23"/>
      <c r="G13" s="22"/>
    </row>
    <row r="14" spans="1:9" x14ac:dyDescent="0.2">
      <c r="A14" s="20" t="s">
        <v>38</v>
      </c>
      <c r="B14" s="20"/>
      <c r="C14" s="20"/>
      <c r="D14" s="20"/>
      <c r="E14" s="25">
        <f>E12</f>
        <v>2493.4495000000002</v>
      </c>
      <c r="F14" s="26">
        <f>F12</f>
        <v>6.1258209325455697</v>
      </c>
      <c r="G14" s="25"/>
      <c r="H14" s="14"/>
      <c r="I14" s="14"/>
    </row>
    <row r="15" spans="1:9" x14ac:dyDescent="0.2">
      <c r="A15" s="20"/>
      <c r="B15" s="20"/>
      <c r="C15" s="20"/>
      <c r="D15" s="20"/>
      <c r="E15" s="25"/>
      <c r="F15" s="26"/>
      <c r="G15" s="25"/>
      <c r="H15" s="14"/>
      <c r="I15" s="14"/>
    </row>
    <row r="16" spans="1:9" x14ac:dyDescent="0.2">
      <c r="A16" s="20" t="s">
        <v>40</v>
      </c>
      <c r="B16" s="20"/>
      <c r="C16" s="20"/>
      <c r="D16" s="20"/>
      <c r="E16" s="25">
        <f>E18-(E12)</f>
        <v>38210.474552899999</v>
      </c>
      <c r="F16" s="26">
        <f>F18-(F12)</f>
        <v>93.874179067454435</v>
      </c>
      <c r="G16" s="25"/>
      <c r="H16" s="14"/>
      <c r="I16" s="14"/>
    </row>
    <row r="17" spans="1:9" x14ac:dyDescent="0.2">
      <c r="A17" s="20"/>
      <c r="B17" s="20"/>
      <c r="C17" s="20"/>
      <c r="D17" s="20"/>
      <c r="E17" s="25"/>
      <c r="F17" s="26"/>
      <c r="G17" s="25"/>
      <c r="H17" s="14"/>
      <c r="I17" s="14"/>
    </row>
    <row r="18" spans="1:9" x14ac:dyDescent="0.2">
      <c r="A18" s="27" t="s">
        <v>39</v>
      </c>
      <c r="B18" s="27"/>
      <c r="C18" s="27"/>
      <c r="D18" s="27"/>
      <c r="E18" s="28">
        <v>40703.924052900002</v>
      </c>
      <c r="F18" s="29">
        <v>100</v>
      </c>
      <c r="G18" s="28"/>
      <c r="H18" s="14"/>
      <c r="I18" s="14"/>
    </row>
    <row r="20" spans="1:9" x14ac:dyDescent="0.2">
      <c r="A20" s="14" t="s">
        <v>42</v>
      </c>
    </row>
    <row r="21" spans="1:9" x14ac:dyDescent="0.2">
      <c r="A21" s="14" t="s">
        <v>43</v>
      </c>
    </row>
    <row r="22" spans="1:9" x14ac:dyDescent="0.2">
      <c r="A22" s="14" t="s">
        <v>44</v>
      </c>
      <c r="B22" s="14"/>
      <c r="C22" s="30" t="s">
        <v>46</v>
      </c>
      <c r="D22" s="14" t="s">
        <v>45</v>
      </c>
    </row>
    <row r="23" spans="1:9" x14ac:dyDescent="0.2">
      <c r="A23" s="7" t="s">
        <v>47</v>
      </c>
      <c r="C23" s="31">
        <v>1265.5119999999999</v>
      </c>
      <c r="D23" s="31">
        <v>1306.8889999999999</v>
      </c>
    </row>
    <row r="24" spans="1:9" x14ac:dyDescent="0.2">
      <c r="A24" s="7" t="s">
        <v>1062</v>
      </c>
      <c r="C24" s="31">
        <v>1000</v>
      </c>
      <c r="D24" s="31">
        <v>1000.0001</v>
      </c>
    </row>
    <row r="25" spans="1:9" x14ac:dyDescent="0.2">
      <c r="A25" s="7" t="s">
        <v>1063</v>
      </c>
      <c r="C25" s="31">
        <v>1000.8952</v>
      </c>
      <c r="D25" s="31">
        <v>1000.3746</v>
      </c>
    </row>
    <row r="26" spans="1:9" x14ac:dyDescent="0.2">
      <c r="A26" s="7" t="s">
        <v>49</v>
      </c>
      <c r="C26" s="31">
        <v>1268.9006999999999</v>
      </c>
      <c r="D26" s="31">
        <v>1310.6934000000001</v>
      </c>
    </row>
    <row r="27" spans="1:9" x14ac:dyDescent="0.2">
      <c r="A27" s="7" t="s">
        <v>1064</v>
      </c>
      <c r="C27" s="31">
        <v>1000.0008</v>
      </c>
      <c r="D27" s="31">
        <v>1000.0008</v>
      </c>
    </row>
    <row r="28" spans="1:9" x14ac:dyDescent="0.2">
      <c r="A28" s="7" t="s">
        <v>1065</v>
      </c>
      <c r="C28" s="31">
        <v>1000.8946</v>
      </c>
      <c r="D28" s="31">
        <v>1000.3694</v>
      </c>
    </row>
    <row r="29" spans="1:9" x14ac:dyDescent="0.2">
      <c r="A29" s="7" t="s">
        <v>1066</v>
      </c>
      <c r="C29" s="31">
        <v>11.5167</v>
      </c>
      <c r="D29" s="31">
        <v>11.896000000000001</v>
      </c>
    </row>
    <row r="30" spans="1:9" x14ac:dyDescent="0.2">
      <c r="A30" s="7" t="s">
        <v>1067</v>
      </c>
      <c r="C30" s="31">
        <v>11.5167</v>
      </c>
      <c r="D30" s="31">
        <v>11.896000000000001</v>
      </c>
    </row>
    <row r="31" spans="1:9" x14ac:dyDescent="0.2">
      <c r="A31" s="7" t="s">
        <v>1068</v>
      </c>
      <c r="C31" s="31">
        <v>10</v>
      </c>
      <c r="D31" s="31">
        <v>10</v>
      </c>
    </row>
    <row r="32" spans="1:9" x14ac:dyDescent="0.2">
      <c r="A32" s="7" t="s">
        <v>1069</v>
      </c>
      <c r="C32" s="31">
        <v>10</v>
      </c>
      <c r="D32" s="31">
        <v>10</v>
      </c>
    </row>
    <row r="34" spans="1:5" x14ac:dyDescent="0.2">
      <c r="A34" s="14" t="s">
        <v>52</v>
      </c>
    </row>
    <row r="35" spans="1:5" x14ac:dyDescent="0.2">
      <c r="A35" s="84" t="s">
        <v>57</v>
      </c>
      <c r="B35" s="85"/>
      <c r="C35" s="33" t="s">
        <v>58</v>
      </c>
    </row>
    <row r="36" spans="1:5" x14ac:dyDescent="0.2">
      <c r="A36" s="79" t="s">
        <v>1062</v>
      </c>
      <c r="B36" s="80"/>
      <c r="C36" s="34">
        <v>31.82307776</v>
      </c>
    </row>
    <row r="37" spans="1:5" x14ac:dyDescent="0.2">
      <c r="A37" s="79" t="s">
        <v>1063</v>
      </c>
      <c r="B37" s="80"/>
      <c r="C37" s="34">
        <v>31.575557310000001</v>
      </c>
    </row>
    <row r="38" spans="1:5" x14ac:dyDescent="0.2">
      <c r="A38" s="79" t="s">
        <v>1064</v>
      </c>
      <c r="B38" s="80"/>
      <c r="C38" s="34">
        <v>32.156755259999997</v>
      </c>
    </row>
    <row r="39" spans="1:5" x14ac:dyDescent="0.2">
      <c r="A39" s="79" t="s">
        <v>1065</v>
      </c>
      <c r="B39" s="80"/>
      <c r="C39" s="34">
        <v>31.71732317</v>
      </c>
    </row>
    <row r="40" spans="1:5" x14ac:dyDescent="0.2">
      <c r="A40" s="7" t="s">
        <v>59</v>
      </c>
    </row>
    <row r="41" spans="1:5" x14ac:dyDescent="0.2">
      <c r="A41" s="7" t="s">
        <v>51</v>
      </c>
    </row>
    <row r="43" spans="1:5" x14ac:dyDescent="0.2">
      <c r="A43" s="14" t="s">
        <v>1050</v>
      </c>
      <c r="D43" s="71">
        <v>2.6824149326912699E-3</v>
      </c>
      <c r="E43" s="10" t="s">
        <v>54</v>
      </c>
    </row>
    <row r="45" spans="1:5" x14ac:dyDescent="0.2">
      <c r="A45" s="14" t="s">
        <v>1312</v>
      </c>
      <c r="D45" s="30" t="s">
        <v>53</v>
      </c>
    </row>
    <row r="47" spans="1:5" x14ac:dyDescent="0.2">
      <c r="A47" s="14" t="s">
        <v>1051</v>
      </c>
    </row>
    <row r="49" spans="1:1" x14ac:dyDescent="0.2">
      <c r="A49" s="63" t="s">
        <v>932</v>
      </c>
    </row>
    <row r="50" spans="1:1" x14ac:dyDescent="0.2">
      <c r="A50" s="65"/>
    </row>
    <row r="51" spans="1:1" x14ac:dyDescent="0.2">
      <c r="A51" s="66"/>
    </row>
    <row r="52" spans="1:1" x14ac:dyDescent="0.2">
      <c r="A52" s="66"/>
    </row>
    <row r="53" spans="1:1" x14ac:dyDescent="0.2">
      <c r="A53" s="66"/>
    </row>
    <row r="54" spans="1:1" x14ac:dyDescent="0.2">
      <c r="A54" s="66"/>
    </row>
    <row r="55" spans="1:1" x14ac:dyDescent="0.2">
      <c r="A55" s="66"/>
    </row>
    <row r="56" spans="1:1" x14ac:dyDescent="0.2">
      <c r="A56" s="66"/>
    </row>
    <row r="57" spans="1:1" x14ac:dyDescent="0.2">
      <c r="A57" s="66"/>
    </row>
    <row r="58" spans="1:1" x14ac:dyDescent="0.2">
      <c r="A58" s="66"/>
    </row>
    <row r="59" spans="1:1" x14ac:dyDescent="0.2">
      <c r="A59" s="66"/>
    </row>
    <row r="60" spans="1:1" x14ac:dyDescent="0.2">
      <c r="A60" s="66"/>
    </row>
    <row r="61" spans="1:1" x14ac:dyDescent="0.2">
      <c r="A61" s="66"/>
    </row>
    <row r="62" spans="1:1" x14ac:dyDescent="0.2">
      <c r="A62" s="66"/>
    </row>
    <row r="63" spans="1:1" x14ac:dyDescent="0.2">
      <c r="A63" s="66"/>
    </row>
    <row r="64" spans="1:1" x14ac:dyDescent="0.2">
      <c r="A64" s="66"/>
    </row>
    <row r="65" spans="1:1" x14ac:dyDescent="0.2">
      <c r="A65" s="66"/>
    </row>
    <row r="66" spans="1:1" x14ac:dyDescent="0.2">
      <c r="A66" s="66"/>
    </row>
    <row r="67" spans="1:1" x14ac:dyDescent="0.2">
      <c r="A67" s="63" t="s">
        <v>1070</v>
      </c>
    </row>
    <row r="68" spans="1:1" x14ac:dyDescent="0.2">
      <c r="A68" s="66"/>
    </row>
    <row r="69" spans="1:1" x14ac:dyDescent="0.2">
      <c r="A69" s="63" t="s">
        <v>933</v>
      </c>
    </row>
    <row r="70" spans="1:1" x14ac:dyDescent="0.2">
      <c r="A70" s="66"/>
    </row>
    <row r="71" spans="1:1" x14ac:dyDescent="0.2">
      <c r="A71" s="66"/>
    </row>
    <row r="72" spans="1:1" x14ac:dyDescent="0.2">
      <c r="A72" s="66"/>
    </row>
    <row r="73" spans="1:1" x14ac:dyDescent="0.2">
      <c r="A73" s="66"/>
    </row>
    <row r="74" spans="1:1" x14ac:dyDescent="0.2">
      <c r="A74" s="66"/>
    </row>
    <row r="75" spans="1:1" x14ac:dyDescent="0.2">
      <c r="A75" s="66"/>
    </row>
    <row r="76" spans="1:1" x14ac:dyDescent="0.2">
      <c r="A76" s="66"/>
    </row>
    <row r="77" spans="1:1" x14ac:dyDescent="0.2">
      <c r="A77" s="66"/>
    </row>
    <row r="78" spans="1:1" x14ac:dyDescent="0.2">
      <c r="A78" s="66"/>
    </row>
    <row r="79" spans="1:1" x14ac:dyDescent="0.2">
      <c r="A79" s="66"/>
    </row>
    <row r="80" spans="1:1" x14ac:dyDescent="0.2">
      <c r="A80" s="66"/>
    </row>
    <row r="81" spans="1:1" x14ac:dyDescent="0.2">
      <c r="A81" s="66"/>
    </row>
    <row r="82" spans="1:1" x14ac:dyDescent="0.2">
      <c r="A82" s="66"/>
    </row>
    <row r="83" spans="1:1" x14ac:dyDescent="0.2">
      <c r="A83" s="66"/>
    </row>
    <row r="84" spans="1:1" x14ac:dyDescent="0.2">
      <c r="A84" s="66"/>
    </row>
    <row r="85" spans="1:1" x14ac:dyDescent="0.2">
      <c r="A85" s="66"/>
    </row>
    <row r="86" spans="1:1" x14ac:dyDescent="0.2">
      <c r="A86" s="7" t="s">
        <v>931</v>
      </c>
    </row>
    <row r="87" spans="1:1" x14ac:dyDescent="0.2">
      <c r="A87" s="65"/>
    </row>
    <row r="88" spans="1:1" x14ac:dyDescent="0.2">
      <c r="A88" s="66"/>
    </row>
    <row r="89" spans="1:1" x14ac:dyDescent="0.2">
      <c r="A89" s="65"/>
    </row>
  </sheetData>
  <mergeCells count="6">
    <mergeCell ref="A39:B39"/>
    <mergeCell ref="A1:G1"/>
    <mergeCell ref="A35:B35"/>
    <mergeCell ref="A36:B36"/>
    <mergeCell ref="A37:B37"/>
    <mergeCell ref="A38:B38"/>
  </mergeCells>
  <conditionalFormatting sqref="F2:F3">
    <cfRule type="cellIs" dxfId="107" priority="2" stopIfTrue="1" operator="between">
      <formula>0.009</formula>
      <formula>-0.009</formula>
    </cfRule>
  </conditionalFormatting>
  <conditionalFormatting sqref="F5:F65536">
    <cfRule type="cellIs" dxfId="106"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68"/>
  <sheetViews>
    <sheetView workbookViewId="0">
      <selection sqref="A1:F1"/>
    </sheetView>
  </sheetViews>
  <sheetFormatPr defaultColWidth="9.109375" defaultRowHeight="10.199999999999999" x14ac:dyDescent="0.2"/>
  <cols>
    <col min="1" max="1" width="38.6640625" style="7" bestFit="1" customWidth="1"/>
    <col min="2" max="2" width="42.88671875" style="7" bestFit="1" customWidth="1"/>
    <col min="3" max="3" width="25.5546875" style="7" bestFit="1" customWidth="1"/>
    <col min="4" max="4" width="15.33203125" style="7" bestFit="1" customWidth="1"/>
    <col min="5" max="5" width="30.5546875" style="10" customWidth="1"/>
    <col min="6" max="6" width="13.5546875" style="11" bestFit="1" customWidth="1"/>
    <col min="7" max="16384" width="9.109375" style="7"/>
  </cols>
  <sheetData>
    <row r="1" spans="1:7" s="1" customFormat="1" ht="13.8" x14ac:dyDescent="0.2">
      <c r="A1" s="81" t="s">
        <v>15</v>
      </c>
      <c r="B1" s="82"/>
      <c r="C1" s="82"/>
      <c r="D1" s="82"/>
      <c r="E1" s="82"/>
      <c r="F1" s="82"/>
    </row>
    <row r="2" spans="1:7" s="1" customFormat="1" ht="11.4" x14ac:dyDescent="0.2">
      <c r="E2" s="5"/>
      <c r="F2" s="9"/>
    </row>
    <row r="3" spans="1:7" s="1" customFormat="1" ht="12" x14ac:dyDescent="0.2">
      <c r="A3" s="8" t="s">
        <v>7</v>
      </c>
      <c r="B3" s="2"/>
      <c r="C3" s="3"/>
      <c r="D3" s="3"/>
      <c r="E3" s="4"/>
      <c r="F3" s="9"/>
    </row>
    <row r="4" spans="1:7" s="1" customFormat="1" ht="25.5" customHeight="1" x14ac:dyDescent="0.2">
      <c r="A4" s="6" t="s">
        <v>2</v>
      </c>
      <c r="B4" s="6" t="s">
        <v>0</v>
      </c>
      <c r="C4" s="13" t="s">
        <v>4</v>
      </c>
      <c r="D4" s="13" t="s">
        <v>1</v>
      </c>
      <c r="E4" s="53" t="s">
        <v>6</v>
      </c>
      <c r="F4" s="12" t="s">
        <v>3</v>
      </c>
      <c r="G4" s="12" t="s">
        <v>5</v>
      </c>
    </row>
    <row r="5" spans="1:7" x14ac:dyDescent="0.2">
      <c r="A5" s="16" t="s">
        <v>110</v>
      </c>
      <c r="B5" s="17"/>
      <c r="C5" s="17"/>
      <c r="D5" s="17"/>
      <c r="E5" s="18"/>
      <c r="F5" s="19"/>
      <c r="G5" s="18"/>
    </row>
    <row r="6" spans="1:7" x14ac:dyDescent="0.2">
      <c r="A6" s="20" t="s">
        <v>26</v>
      </c>
      <c r="B6" s="21"/>
      <c r="C6" s="21"/>
      <c r="D6" s="21"/>
      <c r="E6" s="22"/>
      <c r="F6" s="23"/>
      <c r="G6" s="22"/>
    </row>
    <row r="7" spans="1:7" x14ac:dyDescent="0.2">
      <c r="A7" s="21" t="s">
        <v>553</v>
      </c>
      <c r="B7" s="21" t="s">
        <v>552</v>
      </c>
      <c r="C7" s="21" t="s">
        <v>197</v>
      </c>
      <c r="D7" s="24">
        <v>3868691</v>
      </c>
      <c r="E7" s="22">
        <v>48087.829129999998</v>
      </c>
      <c r="F7" s="23">
        <v>3.41807453466626</v>
      </c>
      <c r="G7" s="22"/>
    </row>
    <row r="8" spans="1:7" x14ac:dyDescent="0.2">
      <c r="A8" s="21" t="s">
        <v>555</v>
      </c>
      <c r="B8" s="21" t="s">
        <v>554</v>
      </c>
      <c r="C8" s="21" t="s">
        <v>149</v>
      </c>
      <c r="D8" s="24">
        <v>8473781</v>
      </c>
      <c r="E8" s="22">
        <v>43550.997450000003</v>
      </c>
      <c r="F8" s="23">
        <v>3.09559732756354</v>
      </c>
      <c r="G8" s="22"/>
    </row>
    <row r="9" spans="1:7" x14ac:dyDescent="0.2">
      <c r="A9" s="21" t="s">
        <v>407</v>
      </c>
      <c r="B9" s="21" t="s">
        <v>406</v>
      </c>
      <c r="C9" s="21" t="s">
        <v>160</v>
      </c>
      <c r="D9" s="24">
        <v>4963469</v>
      </c>
      <c r="E9" s="22">
        <v>38032.581209999997</v>
      </c>
      <c r="F9" s="23">
        <v>2.7033492605809299</v>
      </c>
      <c r="G9" s="22"/>
    </row>
    <row r="10" spans="1:7" x14ac:dyDescent="0.2">
      <c r="A10" s="21" t="s">
        <v>557</v>
      </c>
      <c r="B10" s="21" t="s">
        <v>556</v>
      </c>
      <c r="C10" s="21" t="s">
        <v>221</v>
      </c>
      <c r="D10" s="24">
        <v>1387967</v>
      </c>
      <c r="E10" s="22">
        <v>34620.060879999997</v>
      </c>
      <c r="F10" s="23">
        <v>2.4607879087787699</v>
      </c>
      <c r="G10" s="22"/>
    </row>
    <row r="11" spans="1:7" x14ac:dyDescent="0.2">
      <c r="A11" s="21" t="s">
        <v>559</v>
      </c>
      <c r="B11" s="21" t="s">
        <v>558</v>
      </c>
      <c r="C11" s="21" t="s">
        <v>113</v>
      </c>
      <c r="D11" s="24">
        <v>15398917</v>
      </c>
      <c r="E11" s="22">
        <v>33435.66848</v>
      </c>
      <c r="F11" s="23">
        <v>2.3766015028890801</v>
      </c>
      <c r="G11" s="22"/>
    </row>
    <row r="12" spans="1:7" x14ac:dyDescent="0.2">
      <c r="A12" s="21" t="s">
        <v>217</v>
      </c>
      <c r="B12" s="21" t="s">
        <v>216</v>
      </c>
      <c r="C12" s="21" t="s">
        <v>218</v>
      </c>
      <c r="D12" s="24">
        <v>2452684</v>
      </c>
      <c r="E12" s="22">
        <v>30776.278829999999</v>
      </c>
      <c r="F12" s="23">
        <v>2.1875725488922901</v>
      </c>
      <c r="G12" s="22"/>
    </row>
    <row r="13" spans="1:7" x14ac:dyDescent="0.2">
      <c r="A13" s="21" t="s">
        <v>561</v>
      </c>
      <c r="B13" s="21" t="s">
        <v>560</v>
      </c>
      <c r="C13" s="21" t="s">
        <v>113</v>
      </c>
      <c r="D13" s="24">
        <v>48064081</v>
      </c>
      <c r="E13" s="22">
        <v>30770.624660000001</v>
      </c>
      <c r="F13" s="23">
        <v>2.18717065147165</v>
      </c>
      <c r="G13" s="22"/>
    </row>
    <row r="14" spans="1:7" x14ac:dyDescent="0.2">
      <c r="A14" s="21" t="s">
        <v>159</v>
      </c>
      <c r="B14" s="21" t="s">
        <v>158</v>
      </c>
      <c r="C14" s="21" t="s">
        <v>160</v>
      </c>
      <c r="D14" s="24">
        <v>6900000</v>
      </c>
      <c r="E14" s="22">
        <v>27310.2</v>
      </c>
      <c r="F14" s="23">
        <v>1.9412042682210899</v>
      </c>
      <c r="G14" s="22"/>
    </row>
    <row r="15" spans="1:7" x14ac:dyDescent="0.2">
      <c r="A15" s="21" t="s">
        <v>563</v>
      </c>
      <c r="B15" s="21" t="s">
        <v>562</v>
      </c>
      <c r="C15" s="21" t="s">
        <v>152</v>
      </c>
      <c r="D15" s="24">
        <v>1448723</v>
      </c>
      <c r="E15" s="22">
        <v>26716.625199999999</v>
      </c>
      <c r="F15" s="23">
        <v>1.8990130746279099</v>
      </c>
      <c r="G15" s="22"/>
    </row>
    <row r="16" spans="1:7" x14ac:dyDescent="0.2">
      <c r="A16" s="21" t="s">
        <v>173</v>
      </c>
      <c r="B16" s="21" t="s">
        <v>172</v>
      </c>
      <c r="C16" s="21" t="s">
        <v>152</v>
      </c>
      <c r="D16" s="24">
        <v>1866828</v>
      </c>
      <c r="E16" s="22">
        <v>25644.616239999999</v>
      </c>
      <c r="F16" s="23">
        <v>1.82281486411597</v>
      </c>
      <c r="G16" s="22"/>
    </row>
    <row r="17" spans="1:7" x14ac:dyDescent="0.2">
      <c r="A17" s="21" t="s">
        <v>187</v>
      </c>
      <c r="B17" s="21" t="s">
        <v>186</v>
      </c>
      <c r="C17" s="21" t="s">
        <v>166</v>
      </c>
      <c r="D17" s="24">
        <v>15488074</v>
      </c>
      <c r="E17" s="22">
        <v>23690.557990000001</v>
      </c>
      <c r="F17" s="23">
        <v>1.6839207434118799</v>
      </c>
      <c r="G17" s="22"/>
    </row>
    <row r="18" spans="1:7" x14ac:dyDescent="0.2">
      <c r="A18" s="21" t="s">
        <v>115</v>
      </c>
      <c r="B18" s="21" t="s">
        <v>114</v>
      </c>
      <c r="C18" s="21" t="s">
        <v>113</v>
      </c>
      <c r="D18" s="24">
        <v>1759945</v>
      </c>
      <c r="E18" s="22">
        <v>22556.33509</v>
      </c>
      <c r="F18" s="23">
        <v>1.6033003768604099</v>
      </c>
      <c r="G18" s="22"/>
    </row>
    <row r="19" spans="1:7" x14ac:dyDescent="0.2">
      <c r="A19" s="21" t="s">
        <v>519</v>
      </c>
      <c r="B19" s="21" t="s">
        <v>518</v>
      </c>
      <c r="C19" s="21" t="s">
        <v>121</v>
      </c>
      <c r="D19" s="24">
        <v>2962700</v>
      </c>
      <c r="E19" s="22">
        <v>22269.134549999999</v>
      </c>
      <c r="F19" s="23">
        <v>1.5828862124059799</v>
      </c>
      <c r="G19" s="22"/>
    </row>
    <row r="20" spans="1:7" x14ac:dyDescent="0.2">
      <c r="A20" s="21" t="s">
        <v>189</v>
      </c>
      <c r="B20" s="21" t="s">
        <v>188</v>
      </c>
      <c r="C20" s="21" t="s">
        <v>190</v>
      </c>
      <c r="D20" s="24">
        <v>1819819</v>
      </c>
      <c r="E20" s="22">
        <v>21836.918089999999</v>
      </c>
      <c r="F20" s="23">
        <v>1.5521643415684401</v>
      </c>
      <c r="G20" s="22"/>
    </row>
    <row r="21" spans="1:7" x14ac:dyDescent="0.2">
      <c r="A21" s="21" t="s">
        <v>565</v>
      </c>
      <c r="B21" s="21" t="s">
        <v>564</v>
      </c>
      <c r="C21" s="21" t="s">
        <v>213</v>
      </c>
      <c r="D21" s="24">
        <v>2860279</v>
      </c>
      <c r="E21" s="22">
        <v>21227.560600000001</v>
      </c>
      <c r="F21" s="23">
        <v>1.50885131711382</v>
      </c>
      <c r="G21" s="22"/>
    </row>
    <row r="22" spans="1:7" x14ac:dyDescent="0.2">
      <c r="A22" s="21" t="s">
        <v>220</v>
      </c>
      <c r="B22" s="21" t="s">
        <v>219</v>
      </c>
      <c r="C22" s="21" t="s">
        <v>221</v>
      </c>
      <c r="D22" s="24">
        <v>4214678</v>
      </c>
      <c r="E22" s="22">
        <v>21079.712019999999</v>
      </c>
      <c r="F22" s="23">
        <v>1.49834226575036</v>
      </c>
      <c r="G22" s="22"/>
    </row>
    <row r="23" spans="1:7" x14ac:dyDescent="0.2">
      <c r="A23" s="21" t="s">
        <v>567</v>
      </c>
      <c r="B23" s="21" t="s">
        <v>566</v>
      </c>
      <c r="C23" s="21" t="s">
        <v>140</v>
      </c>
      <c r="D23" s="24">
        <v>2060963</v>
      </c>
      <c r="E23" s="22">
        <v>20490.094150000001</v>
      </c>
      <c r="F23" s="23">
        <v>1.4564323300536799</v>
      </c>
      <c r="G23" s="22"/>
    </row>
    <row r="24" spans="1:7" x14ac:dyDescent="0.2">
      <c r="A24" s="21" t="s">
        <v>569</v>
      </c>
      <c r="B24" s="21" t="s">
        <v>568</v>
      </c>
      <c r="C24" s="21" t="s">
        <v>137</v>
      </c>
      <c r="D24" s="24">
        <v>2313395</v>
      </c>
      <c r="E24" s="22">
        <v>19220.842359999999</v>
      </c>
      <c r="F24" s="23">
        <v>1.36621413347528</v>
      </c>
      <c r="G24" s="22"/>
    </row>
    <row r="25" spans="1:7" x14ac:dyDescent="0.2">
      <c r="A25" s="21" t="s">
        <v>207</v>
      </c>
      <c r="B25" s="21" t="s">
        <v>206</v>
      </c>
      <c r="C25" s="21" t="s">
        <v>157</v>
      </c>
      <c r="D25" s="24">
        <v>2286808</v>
      </c>
      <c r="E25" s="22">
        <v>19120.001690000001</v>
      </c>
      <c r="F25" s="23">
        <v>1.3590463961824699</v>
      </c>
      <c r="G25" s="22"/>
    </row>
    <row r="26" spans="1:7" x14ac:dyDescent="0.2">
      <c r="A26" s="21" t="s">
        <v>571</v>
      </c>
      <c r="B26" s="21" t="s">
        <v>570</v>
      </c>
      <c r="C26" s="21" t="s">
        <v>197</v>
      </c>
      <c r="D26" s="24">
        <v>1191243</v>
      </c>
      <c r="E26" s="22">
        <v>18782.328379999999</v>
      </c>
      <c r="F26" s="23">
        <v>1.33504463601094</v>
      </c>
      <c r="G26" s="22"/>
    </row>
    <row r="27" spans="1:7" x14ac:dyDescent="0.2">
      <c r="A27" s="21" t="s">
        <v>194</v>
      </c>
      <c r="B27" s="21" t="s">
        <v>193</v>
      </c>
      <c r="C27" s="21" t="s">
        <v>121</v>
      </c>
      <c r="D27" s="24">
        <v>1956444</v>
      </c>
      <c r="E27" s="22">
        <v>18702.626420000001</v>
      </c>
      <c r="F27" s="23">
        <v>1.32937943455004</v>
      </c>
      <c r="G27" s="22"/>
    </row>
    <row r="28" spans="1:7" x14ac:dyDescent="0.2">
      <c r="A28" s="21" t="s">
        <v>112</v>
      </c>
      <c r="B28" s="21" t="s">
        <v>111</v>
      </c>
      <c r="C28" s="21" t="s">
        <v>113</v>
      </c>
      <c r="D28" s="24">
        <v>1036125</v>
      </c>
      <c r="E28" s="22">
        <v>18368.942060000001</v>
      </c>
      <c r="F28" s="23">
        <v>1.3056612082510499</v>
      </c>
      <c r="G28" s="22"/>
    </row>
    <row r="29" spans="1:7" x14ac:dyDescent="0.2">
      <c r="A29" s="21" t="s">
        <v>573</v>
      </c>
      <c r="B29" s="21" t="s">
        <v>572</v>
      </c>
      <c r="C29" s="21" t="s">
        <v>118</v>
      </c>
      <c r="D29" s="24">
        <v>5297684</v>
      </c>
      <c r="E29" s="22">
        <v>18337.93317</v>
      </c>
      <c r="F29" s="23">
        <v>1.30345710174063</v>
      </c>
      <c r="G29" s="22"/>
    </row>
    <row r="30" spans="1:7" x14ac:dyDescent="0.2">
      <c r="A30" s="21" t="s">
        <v>575</v>
      </c>
      <c r="B30" s="21" t="s">
        <v>574</v>
      </c>
      <c r="C30" s="21" t="s">
        <v>241</v>
      </c>
      <c r="D30" s="24">
        <v>3106123</v>
      </c>
      <c r="E30" s="22">
        <v>18330.784879999999</v>
      </c>
      <c r="F30" s="23">
        <v>1.30294900253014</v>
      </c>
      <c r="G30" s="22"/>
    </row>
    <row r="31" spans="1:7" x14ac:dyDescent="0.2">
      <c r="A31" s="21" t="s">
        <v>577</v>
      </c>
      <c r="B31" s="21" t="s">
        <v>576</v>
      </c>
      <c r="C31" s="21" t="s">
        <v>578</v>
      </c>
      <c r="D31" s="24">
        <v>2674074</v>
      </c>
      <c r="E31" s="22">
        <v>17574.014330000002</v>
      </c>
      <c r="F31" s="23">
        <v>1.24915788339795</v>
      </c>
      <c r="G31" s="22"/>
    </row>
    <row r="32" spans="1:7" x14ac:dyDescent="0.2">
      <c r="A32" s="21" t="s">
        <v>580</v>
      </c>
      <c r="B32" s="21" t="s">
        <v>579</v>
      </c>
      <c r="C32" s="21" t="s">
        <v>200</v>
      </c>
      <c r="D32" s="24">
        <v>1362883</v>
      </c>
      <c r="E32" s="22">
        <v>17440.132310000001</v>
      </c>
      <c r="F32" s="23">
        <v>1.23964157269125</v>
      </c>
      <c r="G32" s="22"/>
    </row>
    <row r="33" spans="1:7" x14ac:dyDescent="0.2">
      <c r="A33" s="21" t="s">
        <v>180</v>
      </c>
      <c r="B33" s="21" t="s">
        <v>179</v>
      </c>
      <c r="C33" s="21" t="s">
        <v>166</v>
      </c>
      <c r="D33" s="24">
        <v>5126290</v>
      </c>
      <c r="E33" s="22">
        <v>16891.125550000001</v>
      </c>
      <c r="F33" s="23">
        <v>1.2006182676332799</v>
      </c>
      <c r="G33" s="22"/>
    </row>
    <row r="34" spans="1:7" x14ac:dyDescent="0.2">
      <c r="A34" s="21" t="s">
        <v>527</v>
      </c>
      <c r="B34" s="21" t="s">
        <v>526</v>
      </c>
      <c r="C34" s="21" t="s">
        <v>335</v>
      </c>
      <c r="D34" s="24">
        <v>910911</v>
      </c>
      <c r="E34" s="22">
        <v>16736.62326</v>
      </c>
      <c r="F34" s="23">
        <v>1.18963627171974</v>
      </c>
      <c r="G34" s="22"/>
    </row>
    <row r="35" spans="1:7" x14ac:dyDescent="0.2">
      <c r="A35" s="21" t="s">
        <v>428</v>
      </c>
      <c r="B35" s="21" t="s">
        <v>427</v>
      </c>
      <c r="C35" s="21" t="s">
        <v>429</v>
      </c>
      <c r="D35" s="24">
        <v>2750000</v>
      </c>
      <c r="E35" s="22">
        <v>16520.625</v>
      </c>
      <c r="F35" s="23">
        <v>1.17428315294945</v>
      </c>
      <c r="G35" s="22"/>
    </row>
    <row r="36" spans="1:7" x14ac:dyDescent="0.2">
      <c r="A36" s="21" t="s">
        <v>435</v>
      </c>
      <c r="B36" s="21" t="s">
        <v>434</v>
      </c>
      <c r="C36" s="21" t="s">
        <v>149</v>
      </c>
      <c r="D36" s="24">
        <v>790459</v>
      </c>
      <c r="E36" s="22">
        <v>16415.06682</v>
      </c>
      <c r="F36" s="23">
        <v>1.16678009586595</v>
      </c>
      <c r="G36" s="22"/>
    </row>
    <row r="37" spans="1:7" x14ac:dyDescent="0.2">
      <c r="A37" s="21" t="s">
        <v>467</v>
      </c>
      <c r="B37" s="21" t="s">
        <v>466</v>
      </c>
      <c r="C37" s="21" t="s">
        <v>146</v>
      </c>
      <c r="D37" s="24">
        <v>8733144</v>
      </c>
      <c r="E37" s="22">
        <v>16237.53464</v>
      </c>
      <c r="F37" s="23">
        <v>1.1541611393748801</v>
      </c>
      <c r="G37" s="22"/>
    </row>
    <row r="38" spans="1:7" x14ac:dyDescent="0.2">
      <c r="A38" s="21" t="s">
        <v>223</v>
      </c>
      <c r="B38" s="21" t="s">
        <v>222</v>
      </c>
      <c r="C38" s="21" t="s">
        <v>224</v>
      </c>
      <c r="D38" s="24">
        <v>553887</v>
      </c>
      <c r="E38" s="22">
        <v>16234.427970000001</v>
      </c>
      <c r="F38" s="23">
        <v>1.1539403178113601</v>
      </c>
      <c r="G38" s="22"/>
    </row>
    <row r="39" spans="1:7" x14ac:dyDescent="0.2">
      <c r="A39" s="21" t="s">
        <v>582</v>
      </c>
      <c r="B39" s="21" t="s">
        <v>581</v>
      </c>
      <c r="C39" s="21" t="s">
        <v>160</v>
      </c>
      <c r="D39" s="24">
        <v>730632</v>
      </c>
      <c r="E39" s="22">
        <v>15629.31443</v>
      </c>
      <c r="F39" s="23">
        <v>1.1109289525849499</v>
      </c>
      <c r="G39" s="22"/>
    </row>
    <row r="40" spans="1:7" x14ac:dyDescent="0.2">
      <c r="A40" s="21" t="s">
        <v>584</v>
      </c>
      <c r="B40" s="21" t="s">
        <v>583</v>
      </c>
      <c r="C40" s="21" t="s">
        <v>200</v>
      </c>
      <c r="D40" s="24">
        <v>995749</v>
      </c>
      <c r="E40" s="22">
        <v>15304.662130000001</v>
      </c>
      <c r="F40" s="23">
        <v>1.0878527235405699</v>
      </c>
      <c r="G40" s="22"/>
    </row>
    <row r="41" spans="1:7" x14ac:dyDescent="0.2">
      <c r="A41" s="21" t="s">
        <v>240</v>
      </c>
      <c r="B41" s="21" t="s">
        <v>239</v>
      </c>
      <c r="C41" s="21" t="s">
        <v>241</v>
      </c>
      <c r="D41" s="24">
        <v>2375380</v>
      </c>
      <c r="E41" s="22">
        <v>15071.786099999999</v>
      </c>
      <c r="F41" s="23">
        <v>1.0712999358128199</v>
      </c>
      <c r="G41" s="22"/>
    </row>
    <row r="42" spans="1:7" x14ac:dyDescent="0.2">
      <c r="A42" s="21" t="s">
        <v>437</v>
      </c>
      <c r="B42" s="21" t="s">
        <v>436</v>
      </c>
      <c r="C42" s="21" t="s">
        <v>113</v>
      </c>
      <c r="D42" s="24">
        <v>12199095</v>
      </c>
      <c r="E42" s="22">
        <v>14764.564679999999</v>
      </c>
      <c r="F42" s="23">
        <v>1.04946269068855</v>
      </c>
      <c r="G42" s="22"/>
    </row>
    <row r="43" spans="1:7" x14ac:dyDescent="0.2">
      <c r="A43" s="21" t="s">
        <v>142</v>
      </c>
      <c r="B43" s="21" t="s">
        <v>141</v>
      </c>
      <c r="C43" s="21" t="s">
        <v>143</v>
      </c>
      <c r="D43" s="24">
        <v>700000</v>
      </c>
      <c r="E43" s="22">
        <v>14761.95</v>
      </c>
      <c r="F43" s="23">
        <v>1.0492768396887</v>
      </c>
      <c r="G43" s="22"/>
    </row>
    <row r="44" spans="1:7" x14ac:dyDescent="0.2">
      <c r="A44" s="21" t="s">
        <v>586</v>
      </c>
      <c r="B44" s="21" t="s">
        <v>585</v>
      </c>
      <c r="C44" s="21" t="s">
        <v>241</v>
      </c>
      <c r="D44" s="24">
        <v>1754373</v>
      </c>
      <c r="E44" s="22">
        <v>14406.033890000001</v>
      </c>
      <c r="F44" s="23">
        <v>1.02397838446462</v>
      </c>
      <c r="G44" s="22"/>
    </row>
    <row r="45" spans="1:7" x14ac:dyDescent="0.2">
      <c r="A45" s="21" t="s">
        <v>588</v>
      </c>
      <c r="B45" s="21" t="s">
        <v>587</v>
      </c>
      <c r="C45" s="21" t="s">
        <v>121</v>
      </c>
      <c r="D45" s="24">
        <v>972610</v>
      </c>
      <c r="E45" s="22">
        <v>14245.818670000001</v>
      </c>
      <c r="F45" s="23">
        <v>1.01259031447985</v>
      </c>
      <c r="G45" s="22"/>
    </row>
    <row r="46" spans="1:7" x14ac:dyDescent="0.2">
      <c r="A46" s="21" t="s">
        <v>590</v>
      </c>
      <c r="B46" s="21" t="s">
        <v>589</v>
      </c>
      <c r="C46" s="21" t="s">
        <v>190</v>
      </c>
      <c r="D46" s="24">
        <v>2530642</v>
      </c>
      <c r="E46" s="22">
        <v>13743.9167</v>
      </c>
      <c r="F46" s="23">
        <v>0.97691520970608403</v>
      </c>
      <c r="G46" s="22"/>
    </row>
    <row r="47" spans="1:7" x14ac:dyDescent="0.2">
      <c r="A47" s="21" t="s">
        <v>592</v>
      </c>
      <c r="B47" s="21" t="s">
        <v>591</v>
      </c>
      <c r="C47" s="21" t="s">
        <v>227</v>
      </c>
      <c r="D47" s="24">
        <v>952883</v>
      </c>
      <c r="E47" s="22">
        <v>13329.403850000001</v>
      </c>
      <c r="F47" s="23">
        <v>0.94745170838963499</v>
      </c>
      <c r="G47" s="22"/>
    </row>
    <row r="48" spans="1:7" x14ac:dyDescent="0.2">
      <c r="A48" s="21" t="s">
        <v>594</v>
      </c>
      <c r="B48" s="21" t="s">
        <v>593</v>
      </c>
      <c r="C48" s="21" t="s">
        <v>221</v>
      </c>
      <c r="D48" s="24">
        <v>1600000</v>
      </c>
      <c r="E48" s="22">
        <v>13168.8</v>
      </c>
      <c r="F48" s="23">
        <v>0.93603601465203001</v>
      </c>
      <c r="G48" s="22"/>
    </row>
    <row r="49" spans="1:7" x14ac:dyDescent="0.2">
      <c r="A49" s="21" t="s">
        <v>596</v>
      </c>
      <c r="B49" s="21" t="s">
        <v>595</v>
      </c>
      <c r="C49" s="21" t="s">
        <v>597</v>
      </c>
      <c r="D49" s="24">
        <v>90597</v>
      </c>
      <c r="E49" s="22">
        <v>13057.020829999999</v>
      </c>
      <c r="F49" s="23">
        <v>0.92809077068083201</v>
      </c>
      <c r="G49" s="22"/>
    </row>
    <row r="50" spans="1:7" x14ac:dyDescent="0.2">
      <c r="A50" s="21" t="s">
        <v>599</v>
      </c>
      <c r="B50" s="21" t="s">
        <v>598</v>
      </c>
      <c r="C50" s="21" t="s">
        <v>241</v>
      </c>
      <c r="D50" s="24">
        <v>1163808</v>
      </c>
      <c r="E50" s="22">
        <v>12857.75078</v>
      </c>
      <c r="F50" s="23">
        <v>0.91392669016920502</v>
      </c>
      <c r="G50" s="22"/>
    </row>
    <row r="51" spans="1:7" x14ac:dyDescent="0.2">
      <c r="A51" s="21" t="s">
        <v>479</v>
      </c>
      <c r="B51" s="21" t="s">
        <v>478</v>
      </c>
      <c r="C51" s="21" t="s">
        <v>200</v>
      </c>
      <c r="D51" s="24">
        <v>5096450</v>
      </c>
      <c r="E51" s="22">
        <v>12820.119979999999</v>
      </c>
      <c r="F51" s="23">
        <v>0.91125189944718299</v>
      </c>
      <c r="G51" s="22"/>
    </row>
    <row r="52" spans="1:7" x14ac:dyDescent="0.2">
      <c r="A52" s="21" t="s">
        <v>601</v>
      </c>
      <c r="B52" s="21" t="s">
        <v>600</v>
      </c>
      <c r="C52" s="21" t="s">
        <v>190</v>
      </c>
      <c r="D52" s="24">
        <v>1098411</v>
      </c>
      <c r="E52" s="22">
        <v>12675.66294</v>
      </c>
      <c r="F52" s="23">
        <v>0.90098391815731405</v>
      </c>
      <c r="G52" s="22"/>
    </row>
    <row r="53" spans="1:7" x14ac:dyDescent="0.2">
      <c r="A53" s="21" t="s">
        <v>199</v>
      </c>
      <c r="B53" s="21" t="s">
        <v>198</v>
      </c>
      <c r="C53" s="21" t="s">
        <v>200</v>
      </c>
      <c r="D53" s="24">
        <v>1208245</v>
      </c>
      <c r="E53" s="22">
        <v>12410.488520000001</v>
      </c>
      <c r="F53" s="23">
        <v>0.88213536648332203</v>
      </c>
      <c r="G53" s="22"/>
    </row>
    <row r="54" spans="1:7" x14ac:dyDescent="0.2">
      <c r="A54" s="21" t="s">
        <v>269</v>
      </c>
      <c r="B54" s="21" t="s">
        <v>268</v>
      </c>
      <c r="C54" s="21" t="s">
        <v>146</v>
      </c>
      <c r="D54" s="24">
        <v>3050000</v>
      </c>
      <c r="E54" s="22">
        <v>11968.2</v>
      </c>
      <c r="F54" s="23">
        <v>0.85069757537197199</v>
      </c>
      <c r="G54" s="22"/>
    </row>
    <row r="55" spans="1:7" x14ac:dyDescent="0.2">
      <c r="A55" s="21" t="s">
        <v>603</v>
      </c>
      <c r="B55" s="21" t="s">
        <v>602</v>
      </c>
      <c r="C55" s="21" t="s">
        <v>190</v>
      </c>
      <c r="D55" s="24">
        <v>2868888</v>
      </c>
      <c r="E55" s="22">
        <v>11950.35296</v>
      </c>
      <c r="F55" s="23">
        <v>0.84942901087141498</v>
      </c>
      <c r="G55" s="22"/>
    </row>
    <row r="56" spans="1:7" x14ac:dyDescent="0.2">
      <c r="A56" s="21" t="s">
        <v>605</v>
      </c>
      <c r="B56" s="21" t="s">
        <v>604</v>
      </c>
      <c r="C56" s="21" t="s">
        <v>218</v>
      </c>
      <c r="D56" s="24">
        <v>189140</v>
      </c>
      <c r="E56" s="22">
        <v>11791.176740000001</v>
      </c>
      <c r="F56" s="23">
        <v>0.83811479282602197</v>
      </c>
      <c r="G56" s="22"/>
    </row>
    <row r="57" spans="1:7" x14ac:dyDescent="0.2">
      <c r="A57" s="21" t="s">
        <v>607</v>
      </c>
      <c r="B57" s="21" t="s">
        <v>606</v>
      </c>
      <c r="C57" s="21" t="s">
        <v>200</v>
      </c>
      <c r="D57" s="24">
        <v>993898</v>
      </c>
      <c r="E57" s="22">
        <v>11747.87436</v>
      </c>
      <c r="F57" s="23">
        <v>0.83503686718358305</v>
      </c>
      <c r="G57" s="22"/>
    </row>
    <row r="58" spans="1:7" x14ac:dyDescent="0.2">
      <c r="A58" s="21" t="s">
        <v>609</v>
      </c>
      <c r="B58" s="21" t="s">
        <v>608</v>
      </c>
      <c r="C58" s="21" t="s">
        <v>118</v>
      </c>
      <c r="D58" s="24">
        <v>1139035</v>
      </c>
      <c r="E58" s="22">
        <v>11683.65151</v>
      </c>
      <c r="F58" s="23">
        <v>0.83047191817049204</v>
      </c>
      <c r="G58" s="22"/>
    </row>
    <row r="59" spans="1:7" x14ac:dyDescent="0.2">
      <c r="A59" s="21" t="s">
        <v>422</v>
      </c>
      <c r="B59" s="21" t="s">
        <v>421</v>
      </c>
      <c r="C59" s="21" t="s">
        <v>113</v>
      </c>
      <c r="D59" s="24">
        <v>6708453</v>
      </c>
      <c r="E59" s="22">
        <v>11560.67705</v>
      </c>
      <c r="F59" s="23">
        <v>0.82173091493235395</v>
      </c>
      <c r="G59" s="22"/>
    </row>
    <row r="60" spans="1:7" x14ac:dyDescent="0.2">
      <c r="A60" s="21" t="s">
        <v>215</v>
      </c>
      <c r="B60" s="21" t="s">
        <v>214</v>
      </c>
      <c r="C60" s="21" t="s">
        <v>190</v>
      </c>
      <c r="D60" s="24">
        <v>310000</v>
      </c>
      <c r="E60" s="22">
        <v>11086.375</v>
      </c>
      <c r="F60" s="23">
        <v>0.78801760767404005</v>
      </c>
      <c r="G60" s="22"/>
    </row>
    <row r="61" spans="1:7" x14ac:dyDescent="0.2">
      <c r="A61" s="21" t="s">
        <v>431</v>
      </c>
      <c r="B61" s="21" t="s">
        <v>430</v>
      </c>
      <c r="C61" s="21" t="s">
        <v>152</v>
      </c>
      <c r="D61" s="24">
        <v>1730054</v>
      </c>
      <c r="E61" s="22">
        <v>11044.66474</v>
      </c>
      <c r="F61" s="23">
        <v>0.78505284964441702</v>
      </c>
      <c r="G61" s="22"/>
    </row>
    <row r="62" spans="1:7" x14ac:dyDescent="0.2">
      <c r="A62" s="21" t="s">
        <v>452</v>
      </c>
      <c r="B62" s="21" t="s">
        <v>451</v>
      </c>
      <c r="C62" s="21" t="s">
        <v>255</v>
      </c>
      <c r="D62" s="24">
        <v>13793660</v>
      </c>
      <c r="E62" s="22">
        <v>11029.410540000001</v>
      </c>
      <c r="F62" s="23">
        <v>0.78396858376030398</v>
      </c>
      <c r="G62" s="22"/>
    </row>
    <row r="63" spans="1:7" x14ac:dyDescent="0.2">
      <c r="A63" s="21" t="s">
        <v>226</v>
      </c>
      <c r="B63" s="21" t="s">
        <v>225</v>
      </c>
      <c r="C63" s="21" t="s">
        <v>227</v>
      </c>
      <c r="D63" s="24">
        <v>1256469</v>
      </c>
      <c r="E63" s="22">
        <v>11028.028410000001</v>
      </c>
      <c r="F63" s="23">
        <v>0.78387034220018303</v>
      </c>
      <c r="G63" s="22"/>
    </row>
    <row r="64" spans="1:7" x14ac:dyDescent="0.2">
      <c r="A64" s="21" t="s">
        <v>611</v>
      </c>
      <c r="B64" s="21" t="s">
        <v>610</v>
      </c>
      <c r="C64" s="21" t="s">
        <v>137</v>
      </c>
      <c r="D64" s="24">
        <v>275000</v>
      </c>
      <c r="E64" s="22">
        <v>10824.9625</v>
      </c>
      <c r="F64" s="23">
        <v>0.76943645261965199</v>
      </c>
      <c r="G64" s="22"/>
    </row>
    <row r="65" spans="1:7" x14ac:dyDescent="0.2">
      <c r="A65" s="21" t="s">
        <v>613</v>
      </c>
      <c r="B65" s="21" t="s">
        <v>612</v>
      </c>
      <c r="C65" s="21" t="s">
        <v>614</v>
      </c>
      <c r="D65" s="24">
        <v>2716504</v>
      </c>
      <c r="E65" s="22">
        <v>10787.23738</v>
      </c>
      <c r="F65" s="23">
        <v>0.76675495764842705</v>
      </c>
      <c r="G65" s="22"/>
    </row>
    <row r="66" spans="1:7" x14ac:dyDescent="0.2">
      <c r="A66" s="21" t="s">
        <v>209</v>
      </c>
      <c r="B66" s="21" t="s">
        <v>208</v>
      </c>
      <c r="C66" s="21" t="s">
        <v>210</v>
      </c>
      <c r="D66" s="24">
        <v>4500000</v>
      </c>
      <c r="E66" s="22">
        <v>10766.25</v>
      </c>
      <c r="F66" s="23">
        <v>0.76526317832660695</v>
      </c>
      <c r="G66" s="22"/>
    </row>
    <row r="67" spans="1:7" x14ac:dyDescent="0.2">
      <c r="A67" s="21" t="s">
        <v>616</v>
      </c>
      <c r="B67" s="21" t="s">
        <v>615</v>
      </c>
      <c r="C67" s="21" t="s">
        <v>221</v>
      </c>
      <c r="D67" s="24">
        <v>1449472</v>
      </c>
      <c r="E67" s="22">
        <v>10486.92992</v>
      </c>
      <c r="F67" s="23">
        <v>0.74540915559898602</v>
      </c>
      <c r="G67" s="22"/>
    </row>
    <row r="68" spans="1:7" x14ac:dyDescent="0.2">
      <c r="A68" s="21" t="s">
        <v>618</v>
      </c>
      <c r="B68" s="21" t="s">
        <v>617</v>
      </c>
      <c r="C68" s="21" t="s">
        <v>203</v>
      </c>
      <c r="D68" s="24">
        <v>423732</v>
      </c>
      <c r="E68" s="22">
        <v>10469.14652</v>
      </c>
      <c r="F68" s="23">
        <v>0.74414511461856603</v>
      </c>
      <c r="G68" s="22"/>
    </row>
    <row r="69" spans="1:7" x14ac:dyDescent="0.2">
      <c r="A69" s="21" t="s">
        <v>620</v>
      </c>
      <c r="B69" s="21" t="s">
        <v>619</v>
      </c>
      <c r="C69" s="21" t="s">
        <v>241</v>
      </c>
      <c r="D69" s="24">
        <v>660776</v>
      </c>
      <c r="E69" s="22">
        <v>10350.06488</v>
      </c>
      <c r="F69" s="23">
        <v>0.73568081234927596</v>
      </c>
      <c r="G69" s="22"/>
    </row>
    <row r="70" spans="1:7" x14ac:dyDescent="0.2">
      <c r="A70" s="21" t="s">
        <v>622</v>
      </c>
      <c r="B70" s="21" t="s">
        <v>621</v>
      </c>
      <c r="C70" s="21" t="s">
        <v>157</v>
      </c>
      <c r="D70" s="24">
        <v>1050000</v>
      </c>
      <c r="E70" s="22">
        <v>10139.325000000001</v>
      </c>
      <c r="F70" s="23">
        <v>0.72070145831523702</v>
      </c>
      <c r="G70" s="22"/>
    </row>
    <row r="71" spans="1:7" x14ac:dyDescent="0.2">
      <c r="A71" s="21" t="s">
        <v>624</v>
      </c>
      <c r="B71" s="21" t="s">
        <v>623</v>
      </c>
      <c r="C71" s="21" t="s">
        <v>221</v>
      </c>
      <c r="D71" s="24">
        <v>135000</v>
      </c>
      <c r="E71" s="22">
        <v>9395.9325000000008</v>
      </c>
      <c r="F71" s="23">
        <v>0.66786124865131902</v>
      </c>
      <c r="G71" s="22"/>
    </row>
    <row r="72" spans="1:7" x14ac:dyDescent="0.2">
      <c r="A72" s="21" t="s">
        <v>626</v>
      </c>
      <c r="B72" s="21" t="s">
        <v>625</v>
      </c>
      <c r="C72" s="21" t="s">
        <v>200</v>
      </c>
      <c r="D72" s="24">
        <v>2023000</v>
      </c>
      <c r="E72" s="22">
        <v>9384.6970000000001</v>
      </c>
      <c r="F72" s="23">
        <v>0.66706263126456999</v>
      </c>
      <c r="G72" s="22"/>
    </row>
    <row r="73" spans="1:7" x14ac:dyDescent="0.2">
      <c r="A73" s="21" t="s">
        <v>521</v>
      </c>
      <c r="B73" s="21" t="s">
        <v>520</v>
      </c>
      <c r="C73" s="21" t="s">
        <v>121</v>
      </c>
      <c r="D73" s="24">
        <v>1650000</v>
      </c>
      <c r="E73" s="22">
        <v>9245.7749999999996</v>
      </c>
      <c r="F73" s="23">
        <v>0.65718807965565396</v>
      </c>
      <c r="G73" s="22"/>
    </row>
    <row r="74" spans="1:7" x14ac:dyDescent="0.2">
      <c r="A74" s="21" t="s">
        <v>628</v>
      </c>
      <c r="B74" s="21" t="s">
        <v>627</v>
      </c>
      <c r="C74" s="21" t="s">
        <v>218</v>
      </c>
      <c r="D74" s="24">
        <v>218250</v>
      </c>
      <c r="E74" s="22">
        <v>8607.8891249999997</v>
      </c>
      <c r="F74" s="23">
        <v>0.61184726255479205</v>
      </c>
      <c r="G74" s="22"/>
    </row>
    <row r="75" spans="1:7" x14ac:dyDescent="0.2">
      <c r="A75" s="21" t="s">
        <v>630</v>
      </c>
      <c r="B75" s="21" t="s">
        <v>629</v>
      </c>
      <c r="C75" s="21" t="s">
        <v>218</v>
      </c>
      <c r="D75" s="24">
        <v>293541</v>
      </c>
      <c r="E75" s="22">
        <v>8605.5947269999997</v>
      </c>
      <c r="F75" s="23">
        <v>0.61168417714382495</v>
      </c>
      <c r="G75" s="22"/>
    </row>
    <row r="76" spans="1:7" x14ac:dyDescent="0.2">
      <c r="A76" s="21" t="s">
        <v>632</v>
      </c>
      <c r="B76" s="21" t="s">
        <v>631</v>
      </c>
      <c r="C76" s="21" t="s">
        <v>200</v>
      </c>
      <c r="D76" s="24">
        <v>240000</v>
      </c>
      <c r="E76" s="22">
        <v>7627.8</v>
      </c>
      <c r="F76" s="23">
        <v>0.54218269793472096</v>
      </c>
      <c r="G76" s="22"/>
    </row>
    <row r="77" spans="1:7" x14ac:dyDescent="0.2">
      <c r="A77" s="21" t="s">
        <v>634</v>
      </c>
      <c r="B77" s="21" t="s">
        <v>633</v>
      </c>
      <c r="C77" s="21" t="s">
        <v>200</v>
      </c>
      <c r="D77" s="24">
        <v>361035</v>
      </c>
      <c r="E77" s="22">
        <v>7452.6649880000004</v>
      </c>
      <c r="F77" s="23">
        <v>0.52973413172834605</v>
      </c>
      <c r="G77" s="22"/>
    </row>
    <row r="78" spans="1:7" x14ac:dyDescent="0.2">
      <c r="A78" s="21" t="s">
        <v>636</v>
      </c>
      <c r="B78" s="21" t="s">
        <v>635</v>
      </c>
      <c r="C78" s="21" t="s">
        <v>137</v>
      </c>
      <c r="D78" s="24">
        <v>1071467</v>
      </c>
      <c r="E78" s="22">
        <v>7412.9444400000002</v>
      </c>
      <c r="F78" s="23">
        <v>0.52691080208177898</v>
      </c>
      <c r="G78" s="22"/>
    </row>
    <row r="79" spans="1:7" x14ac:dyDescent="0.2">
      <c r="A79" s="21" t="s">
        <v>439</v>
      </c>
      <c r="B79" s="21" t="s">
        <v>438</v>
      </c>
      <c r="C79" s="21" t="s">
        <v>169</v>
      </c>
      <c r="D79" s="24">
        <v>2000000</v>
      </c>
      <c r="E79" s="22">
        <v>7238</v>
      </c>
      <c r="F79" s="23">
        <v>0.51447578170003305</v>
      </c>
      <c r="G79" s="22"/>
    </row>
    <row r="80" spans="1:7" x14ac:dyDescent="0.2">
      <c r="A80" s="21" t="s">
        <v>638</v>
      </c>
      <c r="B80" s="21" t="s">
        <v>637</v>
      </c>
      <c r="C80" s="21" t="s">
        <v>227</v>
      </c>
      <c r="D80" s="24">
        <v>7966137</v>
      </c>
      <c r="E80" s="22">
        <v>7226.0828730000003</v>
      </c>
      <c r="F80" s="23">
        <v>0.51362871438462199</v>
      </c>
      <c r="G80" s="22"/>
    </row>
    <row r="81" spans="1:7" x14ac:dyDescent="0.2">
      <c r="A81" s="21" t="s">
        <v>640</v>
      </c>
      <c r="B81" s="21" t="s">
        <v>639</v>
      </c>
      <c r="C81" s="21" t="s">
        <v>224</v>
      </c>
      <c r="D81" s="24">
        <v>741934</v>
      </c>
      <c r="E81" s="22">
        <v>7149.6469909999996</v>
      </c>
      <c r="F81" s="23">
        <v>0.50819566518016202</v>
      </c>
      <c r="G81" s="22"/>
    </row>
    <row r="82" spans="1:7" x14ac:dyDescent="0.2">
      <c r="A82" s="21" t="s">
        <v>642</v>
      </c>
      <c r="B82" s="21" t="s">
        <v>641</v>
      </c>
      <c r="C82" s="21" t="s">
        <v>113</v>
      </c>
      <c r="D82" s="24">
        <v>3303964</v>
      </c>
      <c r="E82" s="22">
        <v>7087.9939690000001</v>
      </c>
      <c r="F82" s="23">
        <v>0.50381337909455604</v>
      </c>
      <c r="G82" s="22"/>
    </row>
    <row r="83" spans="1:7" x14ac:dyDescent="0.2">
      <c r="A83" s="21" t="s">
        <v>644</v>
      </c>
      <c r="B83" s="21" t="s">
        <v>643</v>
      </c>
      <c r="C83" s="21" t="s">
        <v>118</v>
      </c>
      <c r="D83" s="24">
        <v>445174</v>
      </c>
      <c r="E83" s="22">
        <v>6992.3480179999997</v>
      </c>
      <c r="F83" s="23">
        <v>0.49701488152517598</v>
      </c>
      <c r="G83" s="22"/>
    </row>
    <row r="84" spans="1:7" x14ac:dyDescent="0.2">
      <c r="A84" s="21" t="s">
        <v>646</v>
      </c>
      <c r="B84" s="21" t="s">
        <v>645</v>
      </c>
      <c r="C84" s="21" t="s">
        <v>227</v>
      </c>
      <c r="D84" s="24">
        <v>950000</v>
      </c>
      <c r="E84" s="22">
        <v>6697.5</v>
      </c>
      <c r="F84" s="23">
        <v>0.47605713566399199</v>
      </c>
      <c r="G84" s="22"/>
    </row>
    <row r="85" spans="1:7" x14ac:dyDescent="0.2">
      <c r="A85" s="21" t="s">
        <v>648</v>
      </c>
      <c r="B85" s="21" t="s">
        <v>647</v>
      </c>
      <c r="C85" s="21" t="s">
        <v>160</v>
      </c>
      <c r="D85" s="24">
        <v>804108</v>
      </c>
      <c r="E85" s="22">
        <v>6512.4706919999999</v>
      </c>
      <c r="F85" s="23">
        <v>0.46290528461802399</v>
      </c>
      <c r="G85" s="22"/>
    </row>
    <row r="86" spans="1:7" x14ac:dyDescent="0.2">
      <c r="A86" s="21" t="s">
        <v>650</v>
      </c>
      <c r="B86" s="21" t="s">
        <v>649</v>
      </c>
      <c r="C86" s="21" t="s">
        <v>200</v>
      </c>
      <c r="D86" s="24">
        <v>1031193</v>
      </c>
      <c r="E86" s="22">
        <v>5934.0001190000003</v>
      </c>
      <c r="F86" s="23">
        <v>0.42178769685418799</v>
      </c>
      <c r="G86" s="22"/>
    </row>
    <row r="87" spans="1:7" x14ac:dyDescent="0.2">
      <c r="A87" s="21" t="s">
        <v>652</v>
      </c>
      <c r="B87" s="21" t="s">
        <v>651</v>
      </c>
      <c r="C87" s="21" t="s">
        <v>140</v>
      </c>
      <c r="D87" s="24">
        <v>612600</v>
      </c>
      <c r="E87" s="22">
        <v>5611.4160000000002</v>
      </c>
      <c r="F87" s="23">
        <v>0.39885847375574401</v>
      </c>
      <c r="G87" s="22"/>
    </row>
    <row r="88" spans="1:7" x14ac:dyDescent="0.2">
      <c r="A88" s="21" t="s">
        <v>654</v>
      </c>
      <c r="B88" s="21" t="s">
        <v>653</v>
      </c>
      <c r="C88" s="21" t="s">
        <v>190</v>
      </c>
      <c r="D88" s="24">
        <v>300000</v>
      </c>
      <c r="E88" s="22">
        <v>5517.9</v>
      </c>
      <c r="F88" s="23">
        <v>0.39221137273315998</v>
      </c>
      <c r="G88" s="22"/>
    </row>
    <row r="89" spans="1:7" x14ac:dyDescent="0.2">
      <c r="A89" s="21" t="s">
        <v>656</v>
      </c>
      <c r="B89" s="21" t="s">
        <v>655</v>
      </c>
      <c r="C89" s="21" t="s">
        <v>160</v>
      </c>
      <c r="D89" s="24">
        <v>1292189</v>
      </c>
      <c r="E89" s="22">
        <v>5323.8186800000003</v>
      </c>
      <c r="F89" s="23">
        <v>0.37841610624789102</v>
      </c>
      <c r="G89" s="22"/>
    </row>
    <row r="90" spans="1:7" x14ac:dyDescent="0.2">
      <c r="A90" s="21" t="s">
        <v>658</v>
      </c>
      <c r="B90" s="21" t="s">
        <v>657</v>
      </c>
      <c r="C90" s="21" t="s">
        <v>203</v>
      </c>
      <c r="D90" s="24">
        <v>313239</v>
      </c>
      <c r="E90" s="22">
        <v>5194.2857180000001</v>
      </c>
      <c r="F90" s="23">
        <v>0.36920892582776599</v>
      </c>
      <c r="G90" s="22"/>
    </row>
    <row r="91" spans="1:7" x14ac:dyDescent="0.2">
      <c r="A91" s="21" t="s">
        <v>660</v>
      </c>
      <c r="B91" s="21" t="s">
        <v>659</v>
      </c>
      <c r="C91" s="21" t="s">
        <v>221</v>
      </c>
      <c r="D91" s="24">
        <v>1159420</v>
      </c>
      <c r="E91" s="22">
        <v>4620.2887000000001</v>
      </c>
      <c r="F91" s="23">
        <v>0.32840931757561898</v>
      </c>
      <c r="G91" s="22"/>
    </row>
    <row r="92" spans="1:7" x14ac:dyDescent="0.2">
      <c r="A92" s="21" t="s">
        <v>662</v>
      </c>
      <c r="B92" s="21" t="s">
        <v>661</v>
      </c>
      <c r="C92" s="21" t="s">
        <v>166</v>
      </c>
      <c r="D92" s="24">
        <v>2500000</v>
      </c>
      <c r="E92" s="22">
        <v>4561.25</v>
      </c>
      <c r="F92" s="23">
        <v>0.32421285704328201</v>
      </c>
      <c r="G92" s="22"/>
    </row>
    <row r="93" spans="1:7" x14ac:dyDescent="0.2">
      <c r="A93" s="21" t="s">
        <v>664</v>
      </c>
      <c r="B93" s="21" t="s">
        <v>663</v>
      </c>
      <c r="C93" s="21" t="s">
        <v>152</v>
      </c>
      <c r="D93" s="24">
        <v>1362700</v>
      </c>
      <c r="E93" s="22">
        <v>4526.8894</v>
      </c>
      <c r="F93" s="23">
        <v>0.32177051156874698</v>
      </c>
      <c r="G93" s="22"/>
    </row>
    <row r="94" spans="1:7" x14ac:dyDescent="0.2">
      <c r="A94" s="21" t="s">
        <v>666</v>
      </c>
      <c r="B94" s="21" t="s">
        <v>665</v>
      </c>
      <c r="C94" s="21" t="s">
        <v>241</v>
      </c>
      <c r="D94" s="24">
        <v>237135</v>
      </c>
      <c r="E94" s="22">
        <v>3128.8777580000001</v>
      </c>
      <c r="F94" s="23">
        <v>0.222400087094625</v>
      </c>
      <c r="G94" s="22"/>
    </row>
    <row r="95" spans="1:7" x14ac:dyDescent="0.2">
      <c r="A95" s="21" t="s">
        <v>433</v>
      </c>
      <c r="B95" s="21" t="s">
        <v>432</v>
      </c>
      <c r="C95" s="21" t="s">
        <v>157</v>
      </c>
      <c r="D95" s="24">
        <v>737727</v>
      </c>
      <c r="E95" s="22">
        <v>2583.8888179999999</v>
      </c>
      <c r="F95" s="23">
        <v>0.18366236798377</v>
      </c>
      <c r="G95" s="22"/>
    </row>
    <row r="96" spans="1:7" x14ac:dyDescent="0.2">
      <c r="A96" s="21" t="s">
        <v>668</v>
      </c>
      <c r="B96" s="21" t="s">
        <v>667</v>
      </c>
      <c r="C96" s="21" t="s">
        <v>397</v>
      </c>
      <c r="D96" s="24">
        <v>1107624</v>
      </c>
      <c r="E96" s="22">
        <v>2285.582124</v>
      </c>
      <c r="F96" s="23">
        <v>0.162458780033783</v>
      </c>
      <c r="G96" s="22"/>
    </row>
    <row r="97" spans="1:9" x14ac:dyDescent="0.2">
      <c r="A97" s="21" t="s">
        <v>670</v>
      </c>
      <c r="B97" s="21" t="s">
        <v>669</v>
      </c>
      <c r="C97" s="21" t="s">
        <v>397</v>
      </c>
      <c r="D97" s="24">
        <v>1892146</v>
      </c>
      <c r="E97" s="22">
        <v>2024.5962199999999</v>
      </c>
      <c r="F97" s="23">
        <v>0.14390794734891299</v>
      </c>
      <c r="G97" s="22"/>
    </row>
    <row r="98" spans="1:9" x14ac:dyDescent="0.2">
      <c r="A98" s="21" t="s">
        <v>672</v>
      </c>
      <c r="B98" s="21" t="s">
        <v>671</v>
      </c>
      <c r="C98" s="21" t="s">
        <v>160</v>
      </c>
      <c r="D98" s="24">
        <v>518764</v>
      </c>
      <c r="E98" s="22">
        <v>1674.3108099999999</v>
      </c>
      <c r="F98" s="23">
        <v>0.119009721301957</v>
      </c>
      <c r="G98" s="22"/>
    </row>
    <row r="99" spans="1:9" x14ac:dyDescent="0.2">
      <c r="A99" s="21" t="s">
        <v>537</v>
      </c>
      <c r="B99" s="21" t="s">
        <v>536</v>
      </c>
      <c r="C99" s="21" t="s">
        <v>224</v>
      </c>
      <c r="D99" s="24">
        <v>2000000</v>
      </c>
      <c r="E99" s="22">
        <v>1541.2</v>
      </c>
      <c r="F99" s="23">
        <v>0.109548228067987</v>
      </c>
      <c r="G99" s="22"/>
    </row>
    <row r="100" spans="1:9" x14ac:dyDescent="0.2">
      <c r="A100" s="21" t="s">
        <v>673</v>
      </c>
      <c r="B100" s="21" t="s">
        <v>1318</v>
      </c>
      <c r="C100" s="21" t="s">
        <v>197</v>
      </c>
      <c r="D100" s="24">
        <v>164839</v>
      </c>
      <c r="E100" s="22">
        <v>1263.573355</v>
      </c>
      <c r="F100" s="23">
        <v>8.9814574405769301E-2</v>
      </c>
      <c r="G100" s="22"/>
    </row>
    <row r="101" spans="1:9" x14ac:dyDescent="0.2">
      <c r="A101" s="20" t="s">
        <v>29</v>
      </c>
      <c r="B101" s="20"/>
      <c r="C101" s="20"/>
      <c r="D101" s="20"/>
      <c r="E101" s="25">
        <f>SUM(E7:E100)</f>
        <v>1326399.6424449992</v>
      </c>
      <c r="F101" s="26">
        <f>SUM(F7:F100)</f>
        <v>94.28025599523842</v>
      </c>
      <c r="G101" s="22"/>
      <c r="H101" s="14"/>
      <c r="I101" s="14"/>
    </row>
    <row r="102" spans="1:9" x14ac:dyDescent="0.2">
      <c r="A102" s="21"/>
      <c r="B102" s="21"/>
      <c r="C102" s="21"/>
      <c r="D102" s="21"/>
      <c r="E102" s="22"/>
      <c r="F102" s="23"/>
      <c r="G102" s="22"/>
    </row>
    <row r="103" spans="1:9" x14ac:dyDescent="0.2">
      <c r="A103" s="20" t="s">
        <v>30</v>
      </c>
      <c r="B103" s="21"/>
      <c r="C103" s="21"/>
      <c r="D103" s="21"/>
      <c r="E103" s="22"/>
      <c r="F103" s="23"/>
      <c r="G103" s="22"/>
    </row>
    <row r="104" spans="1:9" x14ac:dyDescent="0.2">
      <c r="A104" s="20" t="s">
        <v>35</v>
      </c>
      <c r="B104" s="21"/>
      <c r="C104" s="21"/>
      <c r="D104" s="21"/>
      <c r="E104" s="22"/>
      <c r="F104" s="23"/>
      <c r="G104" s="22"/>
    </row>
    <row r="105" spans="1:9" x14ac:dyDescent="0.2">
      <c r="A105" s="21" t="s">
        <v>675</v>
      </c>
      <c r="B105" s="21" t="s">
        <v>674</v>
      </c>
      <c r="C105" s="21" t="s">
        <v>37</v>
      </c>
      <c r="D105" s="24">
        <v>2500000</v>
      </c>
      <c r="E105" s="22">
        <v>2487.3525</v>
      </c>
      <c r="F105" s="23">
        <v>0.176800583282817</v>
      </c>
      <c r="G105" s="22">
        <v>6.3997000000000002</v>
      </c>
    </row>
    <row r="106" spans="1:9" x14ac:dyDescent="0.2">
      <c r="A106" s="20" t="s">
        <v>29</v>
      </c>
      <c r="B106" s="20"/>
      <c r="C106" s="20"/>
      <c r="D106" s="20"/>
      <c r="E106" s="25">
        <f>SUM(E104:E105)</f>
        <v>2487.3525</v>
      </c>
      <c r="F106" s="26">
        <f>SUM(F104:F105)</f>
        <v>0.176800583282817</v>
      </c>
      <c r="G106" s="22"/>
      <c r="H106" s="14"/>
      <c r="I106" s="14"/>
    </row>
    <row r="107" spans="1:9" x14ac:dyDescent="0.2">
      <c r="A107" s="21"/>
      <c r="B107" s="21"/>
      <c r="C107" s="21"/>
      <c r="D107" s="21"/>
      <c r="E107" s="22"/>
      <c r="F107" s="23"/>
      <c r="G107" s="22"/>
    </row>
    <row r="108" spans="1:9" x14ac:dyDescent="0.2">
      <c r="A108" s="20" t="s">
        <v>38</v>
      </c>
      <c r="B108" s="20"/>
      <c r="C108" s="20"/>
      <c r="D108" s="20"/>
      <c r="E108" s="25">
        <f>E101+E106</f>
        <v>1328886.9949449992</v>
      </c>
      <c r="F108" s="26">
        <f>F101+F106</f>
        <v>94.457056578521232</v>
      </c>
      <c r="G108" s="22"/>
      <c r="H108" s="14"/>
      <c r="I108" s="14"/>
    </row>
    <row r="109" spans="1:9" x14ac:dyDescent="0.2">
      <c r="A109" s="20"/>
      <c r="B109" s="20"/>
      <c r="C109" s="20"/>
      <c r="D109" s="20"/>
      <c r="E109" s="25"/>
      <c r="F109" s="26"/>
      <c r="G109" s="22"/>
      <c r="H109" s="14"/>
      <c r="I109" s="14"/>
    </row>
    <row r="110" spans="1:9" x14ac:dyDescent="0.2">
      <c r="A110" s="20" t="s">
        <v>40</v>
      </c>
      <c r="B110" s="20"/>
      <c r="C110" s="20"/>
      <c r="D110" s="20"/>
      <c r="E110" s="25">
        <f>E112-(E101+E106)</f>
        <v>77981.949611100834</v>
      </c>
      <c r="F110" s="26">
        <f>F112-(F101+F106)</f>
        <v>5.5429434214787676</v>
      </c>
      <c r="G110" s="22"/>
      <c r="H110" s="14"/>
      <c r="I110" s="14"/>
    </row>
    <row r="111" spans="1:9" x14ac:dyDescent="0.2">
      <c r="A111" s="20"/>
      <c r="B111" s="20"/>
      <c r="C111" s="20"/>
      <c r="D111" s="20"/>
      <c r="E111" s="25"/>
      <c r="F111" s="26"/>
      <c r="G111" s="22"/>
      <c r="H111" s="14"/>
      <c r="I111" s="14"/>
    </row>
    <row r="112" spans="1:9" x14ac:dyDescent="0.2">
      <c r="A112" s="27" t="s">
        <v>39</v>
      </c>
      <c r="B112" s="27"/>
      <c r="C112" s="27"/>
      <c r="D112" s="27"/>
      <c r="E112" s="28">
        <v>1406868.9445561001</v>
      </c>
      <c r="F112" s="29">
        <v>100</v>
      </c>
      <c r="G112" s="61"/>
      <c r="H112" s="14"/>
      <c r="I112" s="14"/>
    </row>
    <row r="113" spans="1:9" x14ac:dyDescent="0.2">
      <c r="A113" s="14"/>
      <c r="B113" s="14"/>
      <c r="C113" s="14"/>
      <c r="D113" s="14"/>
      <c r="E113" s="78"/>
      <c r="F113" s="15"/>
      <c r="G113" s="10"/>
      <c r="H113" s="14"/>
      <c r="I113" s="14"/>
    </row>
    <row r="114" spans="1:9" x14ac:dyDescent="0.2">
      <c r="A114" s="14" t="s">
        <v>1320</v>
      </c>
      <c r="B114" s="14"/>
      <c r="C114" s="14"/>
      <c r="D114" s="14"/>
      <c r="E114" s="78"/>
      <c r="F114" s="15"/>
      <c r="G114" s="10"/>
      <c r="H114" s="14"/>
      <c r="I114" s="14"/>
    </row>
    <row r="116" spans="1:9" x14ac:dyDescent="0.2">
      <c r="A116" s="14" t="s">
        <v>42</v>
      </c>
    </row>
    <row r="117" spans="1:9" x14ac:dyDescent="0.2">
      <c r="A117" s="14" t="s">
        <v>43</v>
      </c>
    </row>
    <row r="118" spans="1:9" x14ac:dyDescent="0.2">
      <c r="A118" s="14" t="s">
        <v>44</v>
      </c>
      <c r="B118" s="14"/>
      <c r="C118" s="30" t="s">
        <v>46</v>
      </c>
      <c r="D118" s="14" t="s">
        <v>45</v>
      </c>
    </row>
    <row r="119" spans="1:9" x14ac:dyDescent="0.2">
      <c r="A119" s="7" t="s">
        <v>47</v>
      </c>
      <c r="C119" s="31">
        <v>179.94159999999999</v>
      </c>
      <c r="D119" s="31">
        <v>179.5686</v>
      </c>
    </row>
    <row r="120" spans="1:9" x14ac:dyDescent="0.2">
      <c r="A120" s="7" t="s">
        <v>48</v>
      </c>
      <c r="C120" s="31">
        <v>55.406100000000002</v>
      </c>
      <c r="D120" s="31">
        <v>55.291200000000003</v>
      </c>
    </row>
    <row r="121" spans="1:9" x14ac:dyDescent="0.2">
      <c r="A121" s="7" t="s">
        <v>49</v>
      </c>
      <c r="C121" s="31">
        <v>201.8965</v>
      </c>
      <c r="D121" s="31">
        <v>202.33349999999999</v>
      </c>
    </row>
    <row r="122" spans="1:9" x14ac:dyDescent="0.2">
      <c r="A122" s="7" t="s">
        <v>50</v>
      </c>
      <c r="C122" s="31">
        <v>65.100899999999996</v>
      </c>
      <c r="D122" s="31">
        <v>65.239999999999995</v>
      </c>
    </row>
    <row r="124" spans="1:9" x14ac:dyDescent="0.2">
      <c r="A124" s="7" t="s">
        <v>51</v>
      </c>
    </row>
    <row r="126" spans="1:9" x14ac:dyDescent="0.2">
      <c r="A126" s="14" t="s">
        <v>52</v>
      </c>
      <c r="D126" s="30" t="s">
        <v>53</v>
      </c>
    </row>
    <row r="128" spans="1:9" x14ac:dyDescent="0.2">
      <c r="A128" s="14" t="s">
        <v>351</v>
      </c>
      <c r="D128" s="52">
        <v>0.1027</v>
      </c>
    </row>
    <row r="130" spans="1:9" x14ac:dyDescent="0.2">
      <c r="A130" s="87" t="s">
        <v>55</v>
      </c>
      <c r="B130" s="87"/>
      <c r="C130" s="87"/>
      <c r="D130" s="30" t="s">
        <v>53</v>
      </c>
    </row>
    <row r="132" spans="1:9" x14ac:dyDescent="0.2">
      <c r="A132" s="14" t="s">
        <v>927</v>
      </c>
      <c r="B132" s="63"/>
      <c r="C132" s="63"/>
      <c r="D132" s="14"/>
      <c r="E132" s="14"/>
      <c r="F132" s="14"/>
      <c r="H132" s="14"/>
      <c r="I132" s="14"/>
    </row>
    <row r="133" spans="1:9" x14ac:dyDescent="0.2">
      <c r="A133" s="64"/>
      <c r="G133" s="11"/>
    </row>
    <row r="134" spans="1:9" x14ac:dyDescent="0.2">
      <c r="A134" s="63" t="s">
        <v>932</v>
      </c>
      <c r="G134" s="11"/>
    </row>
    <row r="135" spans="1:9" x14ac:dyDescent="0.2">
      <c r="A135" s="65"/>
      <c r="G135" s="11"/>
    </row>
    <row r="136" spans="1:9" x14ac:dyDescent="0.2">
      <c r="A136" s="66"/>
      <c r="G136" s="11"/>
    </row>
    <row r="137" spans="1:9" x14ac:dyDescent="0.2">
      <c r="A137" s="66"/>
      <c r="G137" s="11"/>
    </row>
    <row r="138" spans="1:9" x14ac:dyDescent="0.2">
      <c r="A138" s="66"/>
      <c r="G138" s="11"/>
    </row>
    <row r="139" spans="1:9" x14ac:dyDescent="0.2">
      <c r="A139" s="66"/>
      <c r="G139" s="11"/>
    </row>
    <row r="140" spans="1:9" x14ac:dyDescent="0.2">
      <c r="A140" s="66"/>
      <c r="G140" s="11"/>
    </row>
    <row r="141" spans="1:9" x14ac:dyDescent="0.2">
      <c r="A141" s="66"/>
      <c r="G141" s="11"/>
    </row>
    <row r="142" spans="1:9" x14ac:dyDescent="0.2">
      <c r="A142" s="66"/>
      <c r="G142" s="11"/>
    </row>
    <row r="143" spans="1:9" x14ac:dyDescent="0.2">
      <c r="A143" s="66"/>
      <c r="G143" s="11"/>
    </row>
    <row r="144" spans="1:9" x14ac:dyDescent="0.2">
      <c r="A144" s="66"/>
      <c r="G144" s="11"/>
    </row>
    <row r="145" spans="1:7" x14ac:dyDescent="0.2">
      <c r="A145" s="66"/>
      <c r="G145" s="11"/>
    </row>
    <row r="146" spans="1:7" x14ac:dyDescent="0.2">
      <c r="A146" s="66"/>
      <c r="G146" s="11"/>
    </row>
    <row r="147" spans="1:7" x14ac:dyDescent="0.2">
      <c r="A147" s="66"/>
      <c r="G147" s="11"/>
    </row>
    <row r="148" spans="1:7" x14ac:dyDescent="0.2">
      <c r="A148" s="66"/>
      <c r="G148" s="11"/>
    </row>
    <row r="149" spans="1:7" x14ac:dyDescent="0.2">
      <c r="A149" s="66"/>
      <c r="G149" s="11"/>
    </row>
    <row r="150" spans="1:7" x14ac:dyDescent="0.2">
      <c r="A150" s="66"/>
      <c r="G150" s="11"/>
    </row>
    <row r="151" spans="1:7" x14ac:dyDescent="0.2">
      <c r="A151" s="66"/>
      <c r="G151" s="11"/>
    </row>
    <row r="152" spans="1:7" x14ac:dyDescent="0.2">
      <c r="A152" s="63" t="s">
        <v>943</v>
      </c>
      <c r="G152" s="11"/>
    </row>
    <row r="153" spans="1:7" x14ac:dyDescent="0.2">
      <c r="A153" s="66"/>
      <c r="G153" s="11"/>
    </row>
    <row r="154" spans="1:7" x14ac:dyDescent="0.2">
      <c r="A154" s="63" t="s">
        <v>933</v>
      </c>
      <c r="G154" s="11"/>
    </row>
    <row r="155" spans="1:7" x14ac:dyDescent="0.2">
      <c r="A155" s="66"/>
      <c r="G155" s="11"/>
    </row>
    <row r="156" spans="1:7" x14ac:dyDescent="0.2">
      <c r="A156" s="66"/>
      <c r="G156" s="11"/>
    </row>
    <row r="157" spans="1:7" x14ac:dyDescent="0.2">
      <c r="A157" s="66"/>
      <c r="G157" s="11"/>
    </row>
    <row r="158" spans="1:7" x14ac:dyDescent="0.2">
      <c r="A158" s="66"/>
      <c r="G158" s="11"/>
    </row>
    <row r="159" spans="1:7" x14ac:dyDescent="0.2">
      <c r="A159" s="66"/>
      <c r="G159" s="11"/>
    </row>
    <row r="160" spans="1:7" x14ac:dyDescent="0.2">
      <c r="A160" s="66"/>
      <c r="G160" s="11"/>
    </row>
    <row r="161" spans="1:7" x14ac:dyDescent="0.2">
      <c r="A161" s="66"/>
      <c r="G161" s="11"/>
    </row>
    <row r="162" spans="1:7" x14ac:dyDescent="0.2">
      <c r="A162" s="66"/>
      <c r="G162" s="11"/>
    </row>
    <row r="163" spans="1:7" x14ac:dyDescent="0.2">
      <c r="A163" s="66"/>
      <c r="G163" s="11"/>
    </row>
    <row r="164" spans="1:7" x14ac:dyDescent="0.2">
      <c r="A164" s="66"/>
      <c r="G164" s="11"/>
    </row>
    <row r="165" spans="1:7" x14ac:dyDescent="0.2">
      <c r="A165" s="66"/>
      <c r="G165" s="11"/>
    </row>
    <row r="166" spans="1:7" x14ac:dyDescent="0.2">
      <c r="A166" s="66"/>
      <c r="G166" s="11"/>
    </row>
    <row r="167" spans="1:7" x14ac:dyDescent="0.2">
      <c r="G167" s="11"/>
    </row>
    <row r="168" spans="1:7" x14ac:dyDescent="0.2">
      <c r="G168" s="11"/>
    </row>
    <row r="169" spans="1:7" x14ac:dyDescent="0.2">
      <c r="G169" s="11"/>
    </row>
    <row r="170" spans="1:7" x14ac:dyDescent="0.2">
      <c r="G170" s="11"/>
    </row>
    <row r="171" spans="1:7" x14ac:dyDescent="0.2">
      <c r="G171" s="11"/>
    </row>
    <row r="172" spans="1:7" x14ac:dyDescent="0.2">
      <c r="A172" s="7" t="s">
        <v>931</v>
      </c>
      <c r="G172" s="11"/>
    </row>
    <row r="173" spans="1:7" x14ac:dyDescent="0.2">
      <c r="G173" s="11"/>
    </row>
    <row r="174" spans="1:7" x14ac:dyDescent="0.2">
      <c r="G174" s="11"/>
    </row>
    <row r="175" spans="1:7" x14ac:dyDescent="0.2">
      <c r="G175" s="11"/>
    </row>
    <row r="176" spans="1:7" x14ac:dyDescent="0.2">
      <c r="G176" s="11"/>
    </row>
    <row r="177" spans="7:7" x14ac:dyDescent="0.2">
      <c r="G177" s="11"/>
    </row>
    <row r="178" spans="7:7" x14ac:dyDescent="0.2">
      <c r="G178" s="11"/>
    </row>
    <row r="179" spans="7:7" x14ac:dyDescent="0.2">
      <c r="G179" s="11"/>
    </row>
    <row r="180" spans="7:7" x14ac:dyDescent="0.2">
      <c r="G180" s="11"/>
    </row>
    <row r="181" spans="7:7" x14ac:dyDescent="0.2">
      <c r="G181" s="11"/>
    </row>
    <row r="182" spans="7:7" x14ac:dyDescent="0.2">
      <c r="G182" s="11"/>
    </row>
    <row r="183" spans="7:7" x14ac:dyDescent="0.2">
      <c r="G183" s="11"/>
    </row>
    <row r="184" spans="7:7" x14ac:dyDescent="0.2">
      <c r="G184" s="11"/>
    </row>
    <row r="185" spans="7:7" x14ac:dyDescent="0.2">
      <c r="G185" s="11"/>
    </row>
    <row r="186" spans="7:7" x14ac:dyDescent="0.2">
      <c r="G186" s="11"/>
    </row>
    <row r="187" spans="7:7" x14ac:dyDescent="0.2">
      <c r="G187" s="11"/>
    </row>
    <row r="188" spans="7:7" x14ac:dyDescent="0.2">
      <c r="G188" s="11"/>
    </row>
    <row r="189" spans="7:7" x14ac:dyDescent="0.2">
      <c r="G189" s="11"/>
    </row>
    <row r="190" spans="7:7" x14ac:dyDescent="0.2">
      <c r="G190" s="11"/>
    </row>
    <row r="191" spans="7:7" x14ac:dyDescent="0.2">
      <c r="G191" s="11"/>
    </row>
    <row r="192" spans="7:7" x14ac:dyDescent="0.2">
      <c r="G192" s="11"/>
    </row>
    <row r="193" spans="7:7" x14ac:dyDescent="0.2">
      <c r="G193" s="11"/>
    </row>
    <row r="194" spans="7:7" x14ac:dyDescent="0.2">
      <c r="G194" s="11"/>
    </row>
    <row r="195" spans="7:7" x14ac:dyDescent="0.2">
      <c r="G195" s="11"/>
    </row>
    <row r="196" spans="7:7" x14ac:dyDescent="0.2">
      <c r="G196" s="11"/>
    </row>
    <row r="197" spans="7:7" x14ac:dyDescent="0.2">
      <c r="G197" s="11"/>
    </row>
    <row r="198" spans="7:7" x14ac:dyDescent="0.2">
      <c r="G198" s="11"/>
    </row>
    <row r="199" spans="7:7" x14ac:dyDescent="0.2">
      <c r="G199" s="11"/>
    </row>
    <row r="200" spans="7:7" x14ac:dyDescent="0.2">
      <c r="G200" s="11"/>
    </row>
    <row r="201" spans="7:7" x14ac:dyDescent="0.2">
      <c r="G201" s="11"/>
    </row>
    <row r="202" spans="7:7" x14ac:dyDescent="0.2">
      <c r="G202" s="11"/>
    </row>
    <row r="203" spans="7:7" x14ac:dyDescent="0.2">
      <c r="G203" s="11"/>
    </row>
    <row r="204" spans="7:7" x14ac:dyDescent="0.2">
      <c r="G204" s="11"/>
    </row>
    <row r="205" spans="7:7" x14ac:dyDescent="0.2">
      <c r="G205" s="11"/>
    </row>
    <row r="206" spans="7:7" x14ac:dyDescent="0.2">
      <c r="G206" s="11"/>
    </row>
    <row r="207" spans="7:7" x14ac:dyDescent="0.2">
      <c r="G207" s="11"/>
    </row>
    <row r="208" spans="7:7" x14ac:dyDescent="0.2">
      <c r="G208" s="11"/>
    </row>
    <row r="209" spans="7:7" x14ac:dyDescent="0.2">
      <c r="G209" s="11"/>
    </row>
    <row r="210" spans="7:7" x14ac:dyDescent="0.2">
      <c r="G210" s="11"/>
    </row>
    <row r="211" spans="7:7" x14ac:dyDescent="0.2">
      <c r="G211" s="11"/>
    </row>
    <row r="212" spans="7:7" x14ac:dyDescent="0.2">
      <c r="G212" s="11"/>
    </row>
    <row r="213" spans="7:7" x14ac:dyDescent="0.2">
      <c r="G213" s="11"/>
    </row>
    <row r="214" spans="7:7" x14ac:dyDescent="0.2">
      <c r="G214" s="11"/>
    </row>
    <row r="215" spans="7:7" x14ac:dyDescent="0.2">
      <c r="G215" s="11"/>
    </row>
    <row r="216" spans="7:7" x14ac:dyDescent="0.2">
      <c r="G216" s="11"/>
    </row>
    <row r="217" spans="7:7" x14ac:dyDescent="0.2">
      <c r="G217" s="11"/>
    </row>
    <row r="218" spans="7:7" x14ac:dyDescent="0.2">
      <c r="G218" s="11"/>
    </row>
    <row r="219" spans="7:7" x14ac:dyDescent="0.2">
      <c r="G219" s="11"/>
    </row>
    <row r="220" spans="7:7" x14ac:dyDescent="0.2">
      <c r="G220" s="11"/>
    </row>
    <row r="221" spans="7:7" x14ac:dyDescent="0.2">
      <c r="G221" s="11"/>
    </row>
    <row r="222" spans="7:7" x14ac:dyDescent="0.2">
      <c r="G222" s="11"/>
    </row>
    <row r="223" spans="7:7" x14ac:dyDescent="0.2">
      <c r="G223" s="11"/>
    </row>
    <row r="224" spans="7:7" x14ac:dyDescent="0.2">
      <c r="G224" s="11"/>
    </row>
    <row r="225" spans="7:7" x14ac:dyDescent="0.2">
      <c r="G225" s="11"/>
    </row>
    <row r="226" spans="7:7" x14ac:dyDescent="0.2">
      <c r="G226" s="11"/>
    </row>
    <row r="227" spans="7:7" x14ac:dyDescent="0.2">
      <c r="G227" s="11"/>
    </row>
    <row r="228" spans="7:7" x14ac:dyDescent="0.2">
      <c r="G228" s="11"/>
    </row>
    <row r="229" spans="7:7" x14ac:dyDescent="0.2">
      <c r="G229" s="11"/>
    </row>
    <row r="230" spans="7:7" x14ac:dyDescent="0.2">
      <c r="G230" s="11"/>
    </row>
    <row r="231" spans="7:7" x14ac:dyDescent="0.2">
      <c r="G231" s="11"/>
    </row>
    <row r="232" spans="7:7" x14ac:dyDescent="0.2">
      <c r="G232" s="11"/>
    </row>
    <row r="233" spans="7:7" x14ac:dyDescent="0.2">
      <c r="G233" s="11"/>
    </row>
    <row r="234" spans="7:7" x14ac:dyDescent="0.2">
      <c r="G234" s="11"/>
    </row>
    <row r="235" spans="7:7" x14ac:dyDescent="0.2">
      <c r="G235" s="11"/>
    </row>
    <row r="236" spans="7:7" x14ac:dyDescent="0.2">
      <c r="G236" s="11"/>
    </row>
    <row r="237" spans="7:7" x14ac:dyDescent="0.2">
      <c r="G237" s="11"/>
    </row>
    <row r="238" spans="7:7" x14ac:dyDescent="0.2">
      <c r="G238" s="11"/>
    </row>
    <row r="239" spans="7:7" x14ac:dyDescent="0.2">
      <c r="G239" s="11"/>
    </row>
    <row r="240" spans="7:7" x14ac:dyDescent="0.2">
      <c r="G240" s="11"/>
    </row>
    <row r="241" spans="7:7" x14ac:dyDescent="0.2">
      <c r="G241" s="11"/>
    </row>
    <row r="242" spans="7:7" x14ac:dyDescent="0.2">
      <c r="G242" s="11"/>
    </row>
    <row r="243" spans="7:7" x14ac:dyDescent="0.2">
      <c r="G243" s="11"/>
    </row>
    <row r="244" spans="7:7" x14ac:dyDescent="0.2">
      <c r="G244" s="11"/>
    </row>
    <row r="245" spans="7:7" x14ac:dyDescent="0.2">
      <c r="G245" s="11"/>
    </row>
    <row r="246" spans="7:7" x14ac:dyDescent="0.2">
      <c r="G246" s="11"/>
    </row>
    <row r="247" spans="7:7" x14ac:dyDescent="0.2">
      <c r="G247" s="11"/>
    </row>
    <row r="248" spans="7:7" x14ac:dyDescent="0.2">
      <c r="G248" s="11"/>
    </row>
    <row r="249" spans="7:7" x14ac:dyDescent="0.2">
      <c r="G249" s="11"/>
    </row>
    <row r="250" spans="7:7" x14ac:dyDescent="0.2">
      <c r="G250" s="11"/>
    </row>
    <row r="251" spans="7:7" x14ac:dyDescent="0.2">
      <c r="G251" s="11"/>
    </row>
    <row r="252" spans="7:7" x14ac:dyDescent="0.2">
      <c r="G252" s="11"/>
    </row>
    <row r="253" spans="7:7" x14ac:dyDescent="0.2">
      <c r="G253" s="11"/>
    </row>
    <row r="254" spans="7:7" x14ac:dyDescent="0.2">
      <c r="G254" s="11"/>
    </row>
    <row r="255" spans="7:7" x14ac:dyDescent="0.2">
      <c r="G255" s="11"/>
    </row>
    <row r="256" spans="7:7" x14ac:dyDescent="0.2">
      <c r="G256" s="11"/>
    </row>
    <row r="257" spans="7:7" x14ac:dyDescent="0.2">
      <c r="G257" s="11"/>
    </row>
    <row r="258" spans="7:7" x14ac:dyDescent="0.2">
      <c r="G258" s="11"/>
    </row>
    <row r="259" spans="7:7" x14ac:dyDescent="0.2">
      <c r="G259" s="11"/>
    </row>
    <row r="260" spans="7:7" x14ac:dyDescent="0.2">
      <c r="G260" s="11"/>
    </row>
    <row r="261" spans="7:7" x14ac:dyDescent="0.2">
      <c r="G261" s="11"/>
    </row>
    <row r="262" spans="7:7" x14ac:dyDescent="0.2">
      <c r="G262" s="11"/>
    </row>
    <row r="263" spans="7:7" x14ac:dyDescent="0.2">
      <c r="G263" s="11"/>
    </row>
    <row r="264" spans="7:7" x14ac:dyDescent="0.2">
      <c r="G264" s="11"/>
    </row>
    <row r="265" spans="7:7" x14ac:dyDescent="0.2">
      <c r="G265" s="11"/>
    </row>
    <row r="266" spans="7:7" x14ac:dyDescent="0.2">
      <c r="G266" s="11"/>
    </row>
    <row r="267" spans="7:7" x14ac:dyDescent="0.2">
      <c r="G267" s="11"/>
    </row>
    <row r="268" spans="7:7" x14ac:dyDescent="0.2">
      <c r="G268" s="11"/>
    </row>
  </sheetData>
  <mergeCells count="2">
    <mergeCell ref="A1:F1"/>
    <mergeCell ref="A130:C130"/>
  </mergeCells>
  <conditionalFormatting sqref="F2:F3 F5:F131">
    <cfRule type="cellIs" dxfId="64" priority="3" stopIfTrue="1" operator="between">
      <formula>0.009</formula>
      <formula>-0.009</formula>
    </cfRule>
  </conditionalFormatting>
  <conditionalFormatting sqref="F269:F65538">
    <cfRule type="cellIs" dxfId="63" priority="1" stopIfTrue="1" operator="between">
      <formula>0.009</formula>
      <formula>-0.009</formula>
    </cfRule>
  </conditionalFormatting>
  <conditionalFormatting sqref="F133:G168">
    <cfRule type="cellIs" dxfId="62" priority="2" stopIfTrue="1" operator="between">
      <formula>0.009</formula>
      <formula>-0.009</formula>
    </cfRule>
  </conditionalFormatting>
  <hyperlinks>
    <hyperlink ref="A133" r:id="rId1" tooltip="https://www.franklintempletonindia.com/downloadsServlet/pdf/product-labels-jg9o5k7l" display="https://www.franklintempletonindia.com/downloadsServlet/pdf/product-labels-jg9o5k7l" xr:uid="{00000000-0004-0000-13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61"/>
  <sheetViews>
    <sheetView workbookViewId="0">
      <selection sqref="A1:F1"/>
    </sheetView>
  </sheetViews>
  <sheetFormatPr defaultColWidth="9.109375" defaultRowHeight="10.199999999999999" x14ac:dyDescent="0.2"/>
  <cols>
    <col min="1" max="1" width="38.6640625" style="7" bestFit="1" customWidth="1"/>
    <col min="2" max="2" width="32.109375" style="7" bestFit="1" customWidth="1"/>
    <col min="3" max="3" width="35.44140625" style="7" bestFit="1" customWidth="1"/>
    <col min="4" max="4" width="15.33203125" style="7" bestFit="1" customWidth="1"/>
    <col min="5" max="5" width="30.5546875" style="10" customWidth="1"/>
    <col min="6" max="6" width="14.6640625" style="11" bestFit="1" customWidth="1"/>
    <col min="7" max="16384" width="9.109375" style="7"/>
  </cols>
  <sheetData>
    <row r="1" spans="1:6" s="1" customFormat="1" ht="13.8" x14ac:dyDescent="0.2">
      <c r="A1" s="81" t="s">
        <v>16</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5.5" customHeight="1" x14ac:dyDescent="0.2">
      <c r="A4" s="6" t="s">
        <v>2</v>
      </c>
      <c r="B4" s="6" t="s">
        <v>0</v>
      </c>
      <c r="C4" s="13" t="s">
        <v>463</v>
      </c>
      <c r="D4" s="13" t="s">
        <v>1</v>
      </c>
      <c r="E4" s="53" t="s">
        <v>6</v>
      </c>
      <c r="F4" s="12" t="s">
        <v>3</v>
      </c>
    </row>
    <row r="5" spans="1:6" x14ac:dyDescent="0.2">
      <c r="A5" s="16" t="s">
        <v>110</v>
      </c>
      <c r="B5" s="17"/>
      <c r="C5" s="17"/>
      <c r="D5" s="17"/>
      <c r="E5" s="18"/>
      <c r="F5" s="19"/>
    </row>
    <row r="6" spans="1:6" x14ac:dyDescent="0.2">
      <c r="A6" s="20" t="s">
        <v>26</v>
      </c>
      <c r="B6" s="21"/>
      <c r="C6" s="21"/>
      <c r="D6" s="21"/>
      <c r="E6" s="22"/>
      <c r="F6" s="23"/>
    </row>
    <row r="7" spans="1:6" x14ac:dyDescent="0.2">
      <c r="A7" s="21" t="s">
        <v>677</v>
      </c>
      <c r="B7" s="21" t="s">
        <v>676</v>
      </c>
      <c r="C7" s="21" t="s">
        <v>113</v>
      </c>
      <c r="D7" s="24">
        <v>23439752</v>
      </c>
      <c r="E7" s="22">
        <v>46884.19195</v>
      </c>
      <c r="F7" s="23">
        <v>3.7297854486482902</v>
      </c>
    </row>
    <row r="8" spans="1:6" x14ac:dyDescent="0.2">
      <c r="A8" s="21" t="s">
        <v>535</v>
      </c>
      <c r="B8" s="21" t="s">
        <v>534</v>
      </c>
      <c r="C8" s="21" t="s">
        <v>121</v>
      </c>
      <c r="D8" s="24">
        <v>464990</v>
      </c>
      <c r="E8" s="22">
        <v>30027.659230000001</v>
      </c>
      <c r="F8" s="23">
        <v>2.3887950670550802</v>
      </c>
    </row>
    <row r="9" spans="1:6" x14ac:dyDescent="0.2">
      <c r="A9" s="21" t="s">
        <v>679</v>
      </c>
      <c r="B9" s="21" t="s">
        <v>678</v>
      </c>
      <c r="C9" s="21" t="s">
        <v>160</v>
      </c>
      <c r="D9" s="24">
        <v>164000</v>
      </c>
      <c r="E9" s="22">
        <v>29415.531999999999</v>
      </c>
      <c r="F9" s="23">
        <v>2.3400984138716301</v>
      </c>
    </row>
    <row r="10" spans="1:6" x14ac:dyDescent="0.2">
      <c r="A10" s="21" t="s">
        <v>681</v>
      </c>
      <c r="B10" s="21" t="s">
        <v>680</v>
      </c>
      <c r="C10" s="21" t="s">
        <v>152</v>
      </c>
      <c r="D10" s="24">
        <v>1641580</v>
      </c>
      <c r="E10" s="22">
        <v>27828.064160000002</v>
      </c>
      <c r="F10" s="23">
        <v>2.2138103367273501</v>
      </c>
    </row>
    <row r="11" spans="1:6" x14ac:dyDescent="0.2">
      <c r="A11" s="21" t="s">
        <v>196</v>
      </c>
      <c r="B11" s="21" t="s">
        <v>195</v>
      </c>
      <c r="C11" s="21" t="s">
        <v>197</v>
      </c>
      <c r="D11" s="24">
        <v>1631918</v>
      </c>
      <c r="E11" s="22">
        <v>27644.690920000001</v>
      </c>
      <c r="F11" s="23">
        <v>2.1992224167104499</v>
      </c>
    </row>
    <row r="12" spans="1:6" x14ac:dyDescent="0.2">
      <c r="A12" s="21" t="s">
        <v>683</v>
      </c>
      <c r="B12" s="21" t="s">
        <v>682</v>
      </c>
      <c r="C12" s="21" t="s">
        <v>446</v>
      </c>
      <c r="D12" s="24">
        <v>1461228</v>
      </c>
      <c r="E12" s="22">
        <v>27470.355790000001</v>
      </c>
      <c r="F12" s="23">
        <v>2.1853535068707401</v>
      </c>
    </row>
    <row r="13" spans="1:6" x14ac:dyDescent="0.2">
      <c r="A13" s="21" t="s">
        <v>557</v>
      </c>
      <c r="B13" s="21" t="s">
        <v>556</v>
      </c>
      <c r="C13" s="21" t="s">
        <v>221</v>
      </c>
      <c r="D13" s="24">
        <v>1100123</v>
      </c>
      <c r="E13" s="22">
        <v>27440.367989999999</v>
      </c>
      <c r="F13" s="23">
        <v>2.1829678827312402</v>
      </c>
    </row>
    <row r="14" spans="1:6" x14ac:dyDescent="0.2">
      <c r="A14" s="21" t="s">
        <v>142</v>
      </c>
      <c r="B14" s="21" t="s">
        <v>141</v>
      </c>
      <c r="C14" s="21" t="s">
        <v>143</v>
      </c>
      <c r="D14" s="24">
        <v>1300578</v>
      </c>
      <c r="E14" s="22">
        <v>27427.239150000001</v>
      </c>
      <c r="F14" s="23">
        <v>2.1819234420711102</v>
      </c>
    </row>
    <row r="15" spans="1:6" x14ac:dyDescent="0.2">
      <c r="A15" s="21" t="s">
        <v>685</v>
      </c>
      <c r="B15" s="21" t="s">
        <v>684</v>
      </c>
      <c r="C15" s="21" t="s">
        <v>160</v>
      </c>
      <c r="D15" s="24">
        <v>1444026</v>
      </c>
      <c r="E15" s="22">
        <v>25847.343390000002</v>
      </c>
      <c r="F15" s="23">
        <v>2.05623774779033</v>
      </c>
    </row>
    <row r="16" spans="1:6" x14ac:dyDescent="0.2">
      <c r="A16" s="21" t="s">
        <v>533</v>
      </c>
      <c r="B16" s="21" t="s">
        <v>532</v>
      </c>
      <c r="C16" s="21" t="s">
        <v>121</v>
      </c>
      <c r="D16" s="24">
        <v>901105</v>
      </c>
      <c r="E16" s="22">
        <v>25656.261559999999</v>
      </c>
      <c r="F16" s="23">
        <v>2.0410365851085701</v>
      </c>
    </row>
    <row r="17" spans="1:6" x14ac:dyDescent="0.2">
      <c r="A17" s="21" t="s">
        <v>515</v>
      </c>
      <c r="B17" s="21" t="s">
        <v>514</v>
      </c>
      <c r="C17" s="21" t="s">
        <v>121</v>
      </c>
      <c r="D17" s="24">
        <v>262965</v>
      </c>
      <c r="E17" s="22">
        <v>25410.176469999999</v>
      </c>
      <c r="F17" s="23">
        <v>2.0214597394888298</v>
      </c>
    </row>
    <row r="18" spans="1:6" x14ac:dyDescent="0.2">
      <c r="A18" s="21" t="s">
        <v>687</v>
      </c>
      <c r="B18" s="21" t="s">
        <v>686</v>
      </c>
      <c r="C18" s="21" t="s">
        <v>197</v>
      </c>
      <c r="D18" s="24">
        <v>1098135</v>
      </c>
      <c r="E18" s="22">
        <v>25383.390530000001</v>
      </c>
      <c r="F18" s="23">
        <v>2.0193288334182502</v>
      </c>
    </row>
    <row r="19" spans="1:6" x14ac:dyDescent="0.2">
      <c r="A19" s="21" t="s">
        <v>159</v>
      </c>
      <c r="B19" s="21" t="s">
        <v>158</v>
      </c>
      <c r="C19" s="21" t="s">
        <v>160</v>
      </c>
      <c r="D19" s="24">
        <v>6391052</v>
      </c>
      <c r="E19" s="22">
        <v>25295.783820000001</v>
      </c>
      <c r="F19" s="23">
        <v>2.0123594431275902</v>
      </c>
    </row>
    <row r="20" spans="1:6" x14ac:dyDescent="0.2">
      <c r="A20" s="21" t="s">
        <v>689</v>
      </c>
      <c r="B20" s="21" t="s">
        <v>688</v>
      </c>
      <c r="C20" s="21" t="s">
        <v>149</v>
      </c>
      <c r="D20" s="24">
        <v>2153205</v>
      </c>
      <c r="E20" s="22">
        <v>24291.38221</v>
      </c>
      <c r="F20" s="23">
        <v>1.9324561248924701</v>
      </c>
    </row>
    <row r="21" spans="1:6" x14ac:dyDescent="0.2">
      <c r="A21" s="21" t="s">
        <v>407</v>
      </c>
      <c r="B21" s="21" t="s">
        <v>406</v>
      </c>
      <c r="C21" s="21" t="s">
        <v>160</v>
      </c>
      <c r="D21" s="24">
        <v>3063102</v>
      </c>
      <c r="E21" s="22">
        <v>23471.019079999998</v>
      </c>
      <c r="F21" s="23">
        <v>1.8671936486159399</v>
      </c>
    </row>
    <row r="22" spans="1:6" x14ac:dyDescent="0.2">
      <c r="A22" s="21" t="s">
        <v>392</v>
      </c>
      <c r="B22" s="21" t="s">
        <v>391</v>
      </c>
      <c r="C22" s="21" t="s">
        <v>137</v>
      </c>
      <c r="D22" s="24">
        <v>323937</v>
      </c>
      <c r="E22" s="22">
        <v>23075.166290000001</v>
      </c>
      <c r="F22" s="23">
        <v>1.8357023097543601</v>
      </c>
    </row>
    <row r="23" spans="1:6" x14ac:dyDescent="0.2">
      <c r="A23" s="21" t="s">
        <v>691</v>
      </c>
      <c r="B23" s="21" t="s">
        <v>690</v>
      </c>
      <c r="C23" s="21" t="s">
        <v>200</v>
      </c>
      <c r="D23" s="24">
        <v>1399891</v>
      </c>
      <c r="E23" s="22">
        <v>21953.79061</v>
      </c>
      <c r="F23" s="23">
        <v>1.7464933350493499</v>
      </c>
    </row>
    <row r="24" spans="1:6" x14ac:dyDescent="0.2">
      <c r="A24" s="21" t="s">
        <v>112</v>
      </c>
      <c r="B24" s="21" t="s">
        <v>111</v>
      </c>
      <c r="C24" s="21" t="s">
        <v>113</v>
      </c>
      <c r="D24" s="24">
        <v>1223175</v>
      </c>
      <c r="E24" s="22">
        <v>21685.057990000001</v>
      </c>
      <c r="F24" s="23">
        <v>1.7251148069364599</v>
      </c>
    </row>
    <row r="25" spans="1:6" x14ac:dyDescent="0.2">
      <c r="A25" s="21" t="s">
        <v>693</v>
      </c>
      <c r="B25" s="21" t="s">
        <v>692</v>
      </c>
      <c r="C25" s="21" t="s">
        <v>166</v>
      </c>
      <c r="D25" s="24">
        <v>2452118</v>
      </c>
      <c r="E25" s="22">
        <v>21518.56151</v>
      </c>
      <c r="F25" s="23">
        <v>1.71186948644513</v>
      </c>
    </row>
    <row r="26" spans="1:6" x14ac:dyDescent="0.2">
      <c r="A26" s="21" t="s">
        <v>428</v>
      </c>
      <c r="B26" s="21" t="s">
        <v>427</v>
      </c>
      <c r="C26" s="21" t="s">
        <v>429</v>
      </c>
      <c r="D26" s="24">
        <v>3526225</v>
      </c>
      <c r="E26" s="22">
        <v>21183.796689999999</v>
      </c>
      <c r="F26" s="23">
        <v>1.6852378884069901</v>
      </c>
    </row>
    <row r="27" spans="1:6" x14ac:dyDescent="0.2">
      <c r="A27" s="21" t="s">
        <v>205</v>
      </c>
      <c r="B27" s="21" t="s">
        <v>204</v>
      </c>
      <c r="C27" s="21" t="s">
        <v>124</v>
      </c>
      <c r="D27" s="24">
        <v>1444590</v>
      </c>
      <c r="E27" s="22">
        <v>21046.23171</v>
      </c>
      <c r="F27" s="23">
        <v>1.67429416005619</v>
      </c>
    </row>
    <row r="28" spans="1:6" x14ac:dyDescent="0.2">
      <c r="A28" s="21" t="s">
        <v>695</v>
      </c>
      <c r="B28" s="21" t="s">
        <v>694</v>
      </c>
      <c r="C28" s="21" t="s">
        <v>157</v>
      </c>
      <c r="D28" s="24">
        <v>442739</v>
      </c>
      <c r="E28" s="22">
        <v>20345.62801</v>
      </c>
      <c r="F28" s="23">
        <v>1.6185589244288801</v>
      </c>
    </row>
    <row r="29" spans="1:6" x14ac:dyDescent="0.2">
      <c r="A29" s="21" t="s">
        <v>697</v>
      </c>
      <c r="B29" s="21" t="s">
        <v>696</v>
      </c>
      <c r="C29" s="21" t="s">
        <v>200</v>
      </c>
      <c r="D29" s="24">
        <v>617366</v>
      </c>
      <c r="E29" s="22">
        <v>20212.562839999999</v>
      </c>
      <c r="F29" s="23">
        <v>1.6079731701661799</v>
      </c>
    </row>
    <row r="30" spans="1:6" x14ac:dyDescent="0.2">
      <c r="A30" s="21" t="s">
        <v>289</v>
      </c>
      <c r="B30" s="21" t="s">
        <v>288</v>
      </c>
      <c r="C30" s="21" t="s">
        <v>227</v>
      </c>
      <c r="D30" s="24">
        <v>3950000</v>
      </c>
      <c r="E30" s="22">
        <v>19777.650000000001</v>
      </c>
      <c r="F30" s="23">
        <v>1.57337448104315</v>
      </c>
    </row>
    <row r="31" spans="1:6" x14ac:dyDescent="0.2">
      <c r="A31" s="21" t="s">
        <v>699</v>
      </c>
      <c r="B31" s="21" t="s">
        <v>698</v>
      </c>
      <c r="C31" s="21" t="s">
        <v>597</v>
      </c>
      <c r="D31" s="24">
        <v>2695695</v>
      </c>
      <c r="E31" s="22">
        <v>19624.659599999999</v>
      </c>
      <c r="F31" s="23">
        <v>1.56120361184461</v>
      </c>
    </row>
    <row r="32" spans="1:6" x14ac:dyDescent="0.2">
      <c r="A32" s="21" t="s">
        <v>115</v>
      </c>
      <c r="B32" s="21" t="s">
        <v>114</v>
      </c>
      <c r="C32" s="21" t="s">
        <v>113</v>
      </c>
      <c r="D32" s="24">
        <v>1510566</v>
      </c>
      <c r="E32" s="22">
        <v>19360.169140000002</v>
      </c>
      <c r="F32" s="23">
        <v>1.5401625609491101</v>
      </c>
    </row>
    <row r="33" spans="1:6" x14ac:dyDescent="0.2">
      <c r="A33" s="21" t="s">
        <v>215</v>
      </c>
      <c r="B33" s="21" t="s">
        <v>214</v>
      </c>
      <c r="C33" s="21" t="s">
        <v>190</v>
      </c>
      <c r="D33" s="24">
        <v>541027</v>
      </c>
      <c r="E33" s="22">
        <v>19348.478090000001</v>
      </c>
      <c r="F33" s="23">
        <v>1.53923250102154</v>
      </c>
    </row>
    <row r="34" spans="1:6" x14ac:dyDescent="0.2">
      <c r="A34" s="21" t="s">
        <v>701</v>
      </c>
      <c r="B34" s="21" t="s">
        <v>700</v>
      </c>
      <c r="C34" s="21" t="s">
        <v>178</v>
      </c>
      <c r="D34" s="24">
        <v>1692030</v>
      </c>
      <c r="E34" s="22">
        <v>18847.52217</v>
      </c>
      <c r="F34" s="23">
        <v>1.49937987643492</v>
      </c>
    </row>
    <row r="35" spans="1:6" x14ac:dyDescent="0.2">
      <c r="A35" s="21" t="s">
        <v>703</v>
      </c>
      <c r="B35" s="21" t="s">
        <v>702</v>
      </c>
      <c r="C35" s="21" t="s">
        <v>197</v>
      </c>
      <c r="D35" s="24">
        <v>1132124</v>
      </c>
      <c r="E35" s="22">
        <v>18498.906159999999</v>
      </c>
      <c r="F35" s="23">
        <v>1.4716463725142299</v>
      </c>
    </row>
    <row r="36" spans="1:6" x14ac:dyDescent="0.2">
      <c r="A36" s="21" t="s">
        <v>705</v>
      </c>
      <c r="B36" s="21" t="s">
        <v>704</v>
      </c>
      <c r="C36" s="21" t="s">
        <v>140</v>
      </c>
      <c r="D36" s="24">
        <v>38500</v>
      </c>
      <c r="E36" s="22">
        <v>18293.044000000002</v>
      </c>
      <c r="F36" s="23">
        <v>1.45526938793029</v>
      </c>
    </row>
    <row r="37" spans="1:6" x14ac:dyDescent="0.2">
      <c r="A37" s="21" t="s">
        <v>707</v>
      </c>
      <c r="B37" s="21" t="s">
        <v>706</v>
      </c>
      <c r="C37" s="21" t="s">
        <v>152</v>
      </c>
      <c r="D37" s="24">
        <v>300000</v>
      </c>
      <c r="E37" s="22">
        <v>16901.7</v>
      </c>
      <c r="F37" s="23">
        <v>1.3445835812772</v>
      </c>
    </row>
    <row r="38" spans="1:6" x14ac:dyDescent="0.2">
      <c r="A38" s="21" t="s">
        <v>709</v>
      </c>
      <c r="B38" s="21" t="s">
        <v>708</v>
      </c>
      <c r="C38" s="21" t="s">
        <v>134</v>
      </c>
      <c r="D38" s="24">
        <v>828517</v>
      </c>
      <c r="E38" s="22">
        <v>16876.89129</v>
      </c>
      <c r="F38" s="23">
        <v>1.3426099700937899</v>
      </c>
    </row>
    <row r="39" spans="1:6" x14ac:dyDescent="0.2">
      <c r="A39" s="21" t="s">
        <v>229</v>
      </c>
      <c r="B39" s="21" t="s">
        <v>228</v>
      </c>
      <c r="C39" s="21" t="s">
        <v>230</v>
      </c>
      <c r="D39" s="24">
        <v>11850000</v>
      </c>
      <c r="E39" s="22">
        <v>16358.924999999999</v>
      </c>
      <c r="F39" s="23">
        <v>1.3014041168844099</v>
      </c>
    </row>
    <row r="40" spans="1:6" x14ac:dyDescent="0.2">
      <c r="A40" s="21" t="s">
        <v>555</v>
      </c>
      <c r="B40" s="21" t="s">
        <v>554</v>
      </c>
      <c r="C40" s="21" t="s">
        <v>149</v>
      </c>
      <c r="D40" s="24">
        <v>3157002</v>
      </c>
      <c r="E40" s="22">
        <v>16225.41178</v>
      </c>
      <c r="F40" s="23">
        <v>1.29078271883004</v>
      </c>
    </row>
    <row r="41" spans="1:6" x14ac:dyDescent="0.2">
      <c r="A41" s="21" t="s">
        <v>443</v>
      </c>
      <c r="B41" s="21" t="s">
        <v>442</v>
      </c>
      <c r="C41" s="21" t="s">
        <v>227</v>
      </c>
      <c r="D41" s="24">
        <v>5981508</v>
      </c>
      <c r="E41" s="22">
        <v>15848.005450000001</v>
      </c>
      <c r="F41" s="23">
        <v>1.26075885408341</v>
      </c>
    </row>
    <row r="42" spans="1:6" x14ac:dyDescent="0.2">
      <c r="A42" s="21" t="s">
        <v>711</v>
      </c>
      <c r="B42" s="21" t="s">
        <v>710</v>
      </c>
      <c r="C42" s="21" t="s">
        <v>152</v>
      </c>
      <c r="D42" s="24">
        <v>52304</v>
      </c>
      <c r="E42" s="22">
        <v>15555.73264</v>
      </c>
      <c r="F42" s="23">
        <v>1.2375076295569001</v>
      </c>
    </row>
    <row r="43" spans="1:6" x14ac:dyDescent="0.2">
      <c r="A43" s="21" t="s">
        <v>622</v>
      </c>
      <c r="B43" s="21" t="s">
        <v>621</v>
      </c>
      <c r="C43" s="21" t="s">
        <v>157</v>
      </c>
      <c r="D43" s="24">
        <v>1602334</v>
      </c>
      <c r="E43" s="22">
        <v>15472.938270000001</v>
      </c>
      <c r="F43" s="23">
        <v>1.23092107610227</v>
      </c>
    </row>
    <row r="44" spans="1:6" x14ac:dyDescent="0.2">
      <c r="A44" s="21" t="s">
        <v>422</v>
      </c>
      <c r="B44" s="21" t="s">
        <v>421</v>
      </c>
      <c r="C44" s="21" t="s">
        <v>113</v>
      </c>
      <c r="D44" s="24">
        <v>8960416</v>
      </c>
      <c r="E44" s="22">
        <v>15441.48489</v>
      </c>
      <c r="F44" s="23">
        <v>1.228418860448</v>
      </c>
    </row>
    <row r="45" spans="1:6" x14ac:dyDescent="0.2">
      <c r="A45" s="21" t="s">
        <v>561</v>
      </c>
      <c r="B45" s="21" t="s">
        <v>560</v>
      </c>
      <c r="C45" s="21" t="s">
        <v>113</v>
      </c>
      <c r="D45" s="24">
        <v>23580355</v>
      </c>
      <c r="E45" s="22">
        <v>15096.14327</v>
      </c>
      <c r="F45" s="23">
        <v>1.2009458445866601</v>
      </c>
    </row>
    <row r="46" spans="1:6" x14ac:dyDescent="0.2">
      <c r="A46" s="21" t="s">
        <v>713</v>
      </c>
      <c r="B46" s="21" t="s">
        <v>712</v>
      </c>
      <c r="C46" s="21" t="s">
        <v>190</v>
      </c>
      <c r="D46" s="24">
        <v>700000</v>
      </c>
      <c r="E46" s="22">
        <v>15050.35</v>
      </c>
      <c r="F46" s="23">
        <v>1.19730284542237</v>
      </c>
    </row>
    <row r="47" spans="1:6" x14ac:dyDescent="0.2">
      <c r="A47" s="21" t="s">
        <v>715</v>
      </c>
      <c r="B47" s="21" t="s">
        <v>714</v>
      </c>
      <c r="C47" s="21" t="s">
        <v>152</v>
      </c>
      <c r="D47" s="24">
        <v>2422358</v>
      </c>
      <c r="E47" s="22">
        <v>14599.551670000001</v>
      </c>
      <c r="F47" s="23">
        <v>1.1614404154310001</v>
      </c>
    </row>
    <row r="48" spans="1:6" x14ac:dyDescent="0.2">
      <c r="A48" s="21" t="s">
        <v>717</v>
      </c>
      <c r="B48" s="21" t="s">
        <v>716</v>
      </c>
      <c r="C48" s="21" t="s">
        <v>152</v>
      </c>
      <c r="D48" s="24">
        <v>472877</v>
      </c>
      <c r="E48" s="22">
        <v>13865.69939</v>
      </c>
      <c r="F48" s="23">
        <v>1.1030601503233</v>
      </c>
    </row>
    <row r="49" spans="1:6" x14ac:dyDescent="0.2">
      <c r="A49" s="21" t="s">
        <v>719</v>
      </c>
      <c r="B49" s="21" t="s">
        <v>718</v>
      </c>
      <c r="C49" s="21" t="s">
        <v>446</v>
      </c>
      <c r="D49" s="24">
        <v>374936</v>
      </c>
      <c r="E49" s="22">
        <v>13818.828680000001</v>
      </c>
      <c r="F49" s="23">
        <v>1.0993314374063301</v>
      </c>
    </row>
    <row r="50" spans="1:6" x14ac:dyDescent="0.2">
      <c r="A50" s="21" t="s">
        <v>721</v>
      </c>
      <c r="B50" s="21" t="s">
        <v>720</v>
      </c>
      <c r="C50" s="21" t="s">
        <v>722</v>
      </c>
      <c r="D50" s="24">
        <v>400909</v>
      </c>
      <c r="E50" s="22">
        <v>13360.49288</v>
      </c>
      <c r="F50" s="23">
        <v>1.06286937788619</v>
      </c>
    </row>
    <row r="51" spans="1:6" x14ac:dyDescent="0.2">
      <c r="A51" s="21" t="s">
        <v>165</v>
      </c>
      <c r="B51" s="21" t="s">
        <v>164</v>
      </c>
      <c r="C51" s="21" t="s">
        <v>166</v>
      </c>
      <c r="D51" s="24">
        <v>1837180</v>
      </c>
      <c r="E51" s="22">
        <v>13192.789580000001</v>
      </c>
      <c r="F51" s="23">
        <v>1.0495280510548</v>
      </c>
    </row>
    <row r="52" spans="1:6" x14ac:dyDescent="0.2">
      <c r="A52" s="21" t="s">
        <v>724</v>
      </c>
      <c r="B52" s="21" t="s">
        <v>723</v>
      </c>
      <c r="C52" s="21" t="s">
        <v>197</v>
      </c>
      <c r="D52" s="24">
        <v>466934</v>
      </c>
      <c r="E52" s="22">
        <v>13011.11591</v>
      </c>
      <c r="F52" s="23">
        <v>1.0350753371957</v>
      </c>
    </row>
    <row r="53" spans="1:6" x14ac:dyDescent="0.2">
      <c r="A53" s="21" t="s">
        <v>559</v>
      </c>
      <c r="B53" s="21" t="s">
        <v>558</v>
      </c>
      <c r="C53" s="21" t="s">
        <v>113</v>
      </c>
      <c r="D53" s="24">
        <v>5630441</v>
      </c>
      <c r="E53" s="22">
        <v>12225.376539999999</v>
      </c>
      <c r="F53" s="23">
        <v>0.97256729030899303</v>
      </c>
    </row>
    <row r="54" spans="1:6" x14ac:dyDescent="0.2">
      <c r="A54" s="21" t="s">
        <v>567</v>
      </c>
      <c r="B54" s="21" t="s">
        <v>566</v>
      </c>
      <c r="C54" s="21" t="s">
        <v>140</v>
      </c>
      <c r="D54" s="24">
        <v>1200000</v>
      </c>
      <c r="E54" s="22">
        <v>11930.4</v>
      </c>
      <c r="F54" s="23">
        <v>0.94910097552728701</v>
      </c>
    </row>
    <row r="55" spans="1:6" x14ac:dyDescent="0.2">
      <c r="A55" s="21" t="s">
        <v>306</v>
      </c>
      <c r="B55" s="21" t="s">
        <v>305</v>
      </c>
      <c r="C55" s="21" t="s">
        <v>157</v>
      </c>
      <c r="D55" s="24">
        <v>571157</v>
      </c>
      <c r="E55" s="22">
        <v>11722.997429999999</v>
      </c>
      <c r="F55" s="23">
        <v>0.93260144646590903</v>
      </c>
    </row>
    <row r="56" spans="1:6" x14ac:dyDescent="0.2">
      <c r="A56" s="21" t="s">
        <v>232</v>
      </c>
      <c r="B56" s="21" t="s">
        <v>231</v>
      </c>
      <c r="C56" s="21" t="s">
        <v>200</v>
      </c>
      <c r="D56" s="24">
        <v>260552</v>
      </c>
      <c r="E56" s="22">
        <v>11668.300219999999</v>
      </c>
      <c r="F56" s="23">
        <v>0.92825011077141195</v>
      </c>
    </row>
    <row r="57" spans="1:6" x14ac:dyDescent="0.2">
      <c r="A57" s="21" t="s">
        <v>212</v>
      </c>
      <c r="B57" s="21" t="s">
        <v>211</v>
      </c>
      <c r="C57" s="21" t="s">
        <v>213</v>
      </c>
      <c r="D57" s="24">
        <v>1800000</v>
      </c>
      <c r="E57" s="22">
        <v>11511</v>
      </c>
      <c r="F57" s="23">
        <v>0.91573638178892602</v>
      </c>
    </row>
    <row r="58" spans="1:6" x14ac:dyDescent="0.2">
      <c r="A58" s="21" t="s">
        <v>726</v>
      </c>
      <c r="B58" s="21" t="s">
        <v>725</v>
      </c>
      <c r="C58" s="21" t="s">
        <v>178</v>
      </c>
      <c r="D58" s="24">
        <v>625000</v>
      </c>
      <c r="E58" s="22">
        <v>11173.4375</v>
      </c>
      <c r="F58" s="23">
        <v>0.88888221947656099</v>
      </c>
    </row>
    <row r="59" spans="1:6" x14ac:dyDescent="0.2">
      <c r="A59" s="21" t="s">
        <v>234</v>
      </c>
      <c r="B59" s="21" t="s">
        <v>233</v>
      </c>
      <c r="C59" s="21" t="s">
        <v>124</v>
      </c>
      <c r="D59" s="24">
        <v>3265577</v>
      </c>
      <c r="E59" s="22">
        <v>11161.742190000001</v>
      </c>
      <c r="F59" s="23">
        <v>0.88795182065254097</v>
      </c>
    </row>
    <row r="60" spans="1:6" x14ac:dyDescent="0.2">
      <c r="A60" s="21" t="s">
        <v>728</v>
      </c>
      <c r="B60" s="21" t="s">
        <v>727</v>
      </c>
      <c r="C60" s="21" t="s">
        <v>160</v>
      </c>
      <c r="D60" s="24">
        <v>895000</v>
      </c>
      <c r="E60" s="22">
        <v>10372.602500000001</v>
      </c>
      <c r="F60" s="23">
        <v>0.82517326757751397</v>
      </c>
    </row>
    <row r="61" spans="1:6" x14ac:dyDescent="0.2">
      <c r="A61" s="21" t="s">
        <v>399</v>
      </c>
      <c r="B61" s="21" t="s">
        <v>398</v>
      </c>
      <c r="C61" s="21" t="s">
        <v>190</v>
      </c>
      <c r="D61" s="24">
        <v>350000</v>
      </c>
      <c r="E61" s="22">
        <v>10185.35</v>
      </c>
      <c r="F61" s="23">
        <v>0.81027674018363605</v>
      </c>
    </row>
    <row r="62" spans="1:6" x14ac:dyDescent="0.2">
      <c r="A62" s="21" t="s">
        <v>730</v>
      </c>
      <c r="B62" s="21" t="s">
        <v>729</v>
      </c>
      <c r="C62" s="21" t="s">
        <v>190</v>
      </c>
      <c r="D62" s="24">
        <v>17469870</v>
      </c>
      <c r="E62" s="22">
        <v>10174.452289999999</v>
      </c>
      <c r="F62" s="23">
        <v>0.80940979295705395</v>
      </c>
    </row>
    <row r="63" spans="1:6" x14ac:dyDescent="0.2">
      <c r="A63" s="21" t="s">
        <v>226</v>
      </c>
      <c r="B63" s="21" t="s">
        <v>225</v>
      </c>
      <c r="C63" s="21" t="s">
        <v>227</v>
      </c>
      <c r="D63" s="24">
        <v>1150000</v>
      </c>
      <c r="E63" s="22">
        <v>10093.549999999999</v>
      </c>
      <c r="F63" s="23">
        <v>0.80297376043833002</v>
      </c>
    </row>
    <row r="64" spans="1:6" x14ac:dyDescent="0.2">
      <c r="A64" s="21" t="s">
        <v>732</v>
      </c>
      <c r="B64" s="21" t="s">
        <v>731</v>
      </c>
      <c r="C64" s="21" t="s">
        <v>190</v>
      </c>
      <c r="D64" s="24">
        <v>943493</v>
      </c>
      <c r="E64" s="22">
        <v>9993.4778559999995</v>
      </c>
      <c r="F64" s="23">
        <v>0.79501270552872805</v>
      </c>
    </row>
    <row r="65" spans="1:6" x14ac:dyDescent="0.2">
      <c r="A65" s="21" t="s">
        <v>202</v>
      </c>
      <c r="B65" s="21" t="s">
        <v>201</v>
      </c>
      <c r="C65" s="21" t="s">
        <v>203</v>
      </c>
      <c r="D65" s="24">
        <v>3367750</v>
      </c>
      <c r="E65" s="22">
        <v>9872.5591249999998</v>
      </c>
      <c r="F65" s="23">
        <v>0.78539323882588297</v>
      </c>
    </row>
    <row r="66" spans="1:6" x14ac:dyDescent="0.2">
      <c r="A66" s="21" t="s">
        <v>662</v>
      </c>
      <c r="B66" s="21" t="s">
        <v>661</v>
      </c>
      <c r="C66" s="21" t="s">
        <v>166</v>
      </c>
      <c r="D66" s="24">
        <v>5217419</v>
      </c>
      <c r="E66" s="22">
        <v>9519.1809659999999</v>
      </c>
      <c r="F66" s="23">
        <v>0.75728089092162698</v>
      </c>
    </row>
    <row r="67" spans="1:6" x14ac:dyDescent="0.2">
      <c r="A67" s="21" t="s">
        <v>263</v>
      </c>
      <c r="B67" s="21" t="s">
        <v>262</v>
      </c>
      <c r="C67" s="21" t="s">
        <v>131</v>
      </c>
      <c r="D67" s="24">
        <v>2249775</v>
      </c>
      <c r="E67" s="22">
        <v>9195.9553130000004</v>
      </c>
      <c r="F67" s="23">
        <v>0.73156727003902899</v>
      </c>
    </row>
    <row r="68" spans="1:6" x14ac:dyDescent="0.2">
      <c r="A68" s="21" t="s">
        <v>269</v>
      </c>
      <c r="B68" s="21" t="s">
        <v>268</v>
      </c>
      <c r="C68" s="21" t="s">
        <v>146</v>
      </c>
      <c r="D68" s="24">
        <v>2200000</v>
      </c>
      <c r="E68" s="22">
        <v>8632.7999999999993</v>
      </c>
      <c r="F68" s="23">
        <v>0.68676648742137403</v>
      </c>
    </row>
    <row r="69" spans="1:6" x14ac:dyDescent="0.2">
      <c r="A69" s="21" t="s">
        <v>267</v>
      </c>
      <c r="B69" s="21" t="s">
        <v>266</v>
      </c>
      <c r="C69" s="21" t="s">
        <v>203</v>
      </c>
      <c r="D69" s="24">
        <v>206300</v>
      </c>
      <c r="E69" s="22">
        <v>8619.9360500000003</v>
      </c>
      <c r="F69" s="23">
        <v>0.685743119596814</v>
      </c>
    </row>
    <row r="70" spans="1:6" x14ac:dyDescent="0.2">
      <c r="A70" s="21" t="s">
        <v>734</v>
      </c>
      <c r="B70" s="21" t="s">
        <v>733</v>
      </c>
      <c r="C70" s="21" t="s">
        <v>190</v>
      </c>
      <c r="D70" s="24">
        <v>745117</v>
      </c>
      <c r="E70" s="22">
        <v>7847.572244</v>
      </c>
      <c r="F70" s="23">
        <v>0.62429914104315498</v>
      </c>
    </row>
    <row r="71" spans="1:6" x14ac:dyDescent="0.2">
      <c r="A71" s="21" t="s">
        <v>736</v>
      </c>
      <c r="B71" s="21" t="s">
        <v>735</v>
      </c>
      <c r="C71" s="21" t="s">
        <v>200</v>
      </c>
      <c r="D71" s="24">
        <v>250000</v>
      </c>
      <c r="E71" s="22">
        <v>7804.5</v>
      </c>
      <c r="F71" s="23">
        <v>0.62087260808545497</v>
      </c>
    </row>
    <row r="72" spans="1:6" x14ac:dyDescent="0.2">
      <c r="A72" s="21" t="s">
        <v>236</v>
      </c>
      <c r="B72" s="21" t="s">
        <v>235</v>
      </c>
      <c r="C72" s="21" t="s">
        <v>221</v>
      </c>
      <c r="D72" s="24">
        <v>330000</v>
      </c>
      <c r="E72" s="22">
        <v>7385.2349999999997</v>
      </c>
      <c r="F72" s="23">
        <v>0.58751875402318998</v>
      </c>
    </row>
    <row r="73" spans="1:6" x14ac:dyDescent="0.2">
      <c r="A73" s="21" t="s">
        <v>738</v>
      </c>
      <c r="B73" s="21" t="s">
        <v>737</v>
      </c>
      <c r="C73" s="21" t="s">
        <v>137</v>
      </c>
      <c r="D73" s="24">
        <v>6709955</v>
      </c>
      <c r="E73" s="22">
        <v>7141.4051069999996</v>
      </c>
      <c r="F73" s="23">
        <v>0.56812131644280595</v>
      </c>
    </row>
    <row r="74" spans="1:6" x14ac:dyDescent="0.2">
      <c r="A74" s="21" t="s">
        <v>740</v>
      </c>
      <c r="B74" s="21" t="s">
        <v>739</v>
      </c>
      <c r="C74" s="21" t="s">
        <v>152</v>
      </c>
      <c r="D74" s="24">
        <v>300000</v>
      </c>
      <c r="E74" s="22">
        <v>7067.1</v>
      </c>
      <c r="F74" s="23">
        <v>0.56221011065420201</v>
      </c>
    </row>
    <row r="75" spans="1:6" x14ac:dyDescent="0.2">
      <c r="A75" s="21" t="s">
        <v>185</v>
      </c>
      <c r="B75" s="21" t="s">
        <v>184</v>
      </c>
      <c r="C75" s="21" t="s">
        <v>113</v>
      </c>
      <c r="D75" s="24">
        <v>730366</v>
      </c>
      <c r="E75" s="22">
        <v>7012.6091489999999</v>
      </c>
      <c r="F75" s="23">
        <v>0.55787519146947895</v>
      </c>
    </row>
    <row r="76" spans="1:6" x14ac:dyDescent="0.2">
      <c r="A76" s="21" t="s">
        <v>742</v>
      </c>
      <c r="B76" s="21" t="s">
        <v>741</v>
      </c>
      <c r="C76" s="21" t="s">
        <v>157</v>
      </c>
      <c r="D76" s="24">
        <v>25000</v>
      </c>
      <c r="E76" s="22">
        <v>6423.55</v>
      </c>
      <c r="F76" s="23">
        <v>0.511013676938602</v>
      </c>
    </row>
    <row r="77" spans="1:6" x14ac:dyDescent="0.2">
      <c r="A77" s="21" t="s">
        <v>603</v>
      </c>
      <c r="B77" s="21" t="s">
        <v>602</v>
      </c>
      <c r="C77" s="21" t="s">
        <v>190</v>
      </c>
      <c r="D77" s="24">
        <v>1496474</v>
      </c>
      <c r="E77" s="22">
        <v>6233.5624470000002</v>
      </c>
      <c r="F77" s="23">
        <v>0.49589956744601699</v>
      </c>
    </row>
    <row r="78" spans="1:6" x14ac:dyDescent="0.2">
      <c r="A78" s="21" t="s">
        <v>586</v>
      </c>
      <c r="B78" s="21" t="s">
        <v>585</v>
      </c>
      <c r="C78" s="21" t="s">
        <v>241</v>
      </c>
      <c r="D78" s="24">
        <v>750000</v>
      </c>
      <c r="E78" s="22">
        <v>6158.625</v>
      </c>
      <c r="F78" s="23">
        <v>0.48993805701457899</v>
      </c>
    </row>
    <row r="79" spans="1:6" x14ac:dyDescent="0.2">
      <c r="A79" s="21" t="s">
        <v>630</v>
      </c>
      <c r="B79" s="21" t="s">
        <v>629</v>
      </c>
      <c r="C79" s="21" t="s">
        <v>218</v>
      </c>
      <c r="D79" s="24">
        <v>200000</v>
      </c>
      <c r="E79" s="22">
        <v>5863.3</v>
      </c>
      <c r="F79" s="23">
        <v>0.46644402114004102</v>
      </c>
    </row>
    <row r="80" spans="1:6" x14ac:dyDescent="0.2">
      <c r="A80" s="21" t="s">
        <v>454</v>
      </c>
      <c r="B80" s="21" t="s">
        <v>453</v>
      </c>
      <c r="C80" s="21" t="s">
        <v>169</v>
      </c>
      <c r="D80" s="24">
        <v>1318364</v>
      </c>
      <c r="E80" s="22">
        <v>5479.7799660000001</v>
      </c>
      <c r="F80" s="23">
        <v>0.435933791943731</v>
      </c>
    </row>
    <row r="81" spans="1:9" x14ac:dyDescent="0.2">
      <c r="A81" s="21" t="s">
        <v>445</v>
      </c>
      <c r="B81" s="21" t="s">
        <v>444</v>
      </c>
      <c r="C81" s="21" t="s">
        <v>446</v>
      </c>
      <c r="D81" s="24">
        <v>1000000</v>
      </c>
      <c r="E81" s="22">
        <v>5010</v>
      </c>
      <c r="F81" s="23">
        <v>0.39856131289744701</v>
      </c>
    </row>
    <row r="82" spans="1:9" x14ac:dyDescent="0.2">
      <c r="A82" s="21" t="s">
        <v>744</v>
      </c>
      <c r="B82" s="21" t="s">
        <v>743</v>
      </c>
      <c r="C82" s="21" t="s">
        <v>255</v>
      </c>
      <c r="D82" s="24">
        <v>609700</v>
      </c>
      <c r="E82" s="22">
        <v>4804.4359999999997</v>
      </c>
      <c r="F82" s="23">
        <v>0.382208047882587</v>
      </c>
    </row>
    <row r="83" spans="1:9" x14ac:dyDescent="0.2">
      <c r="A83" s="21" t="s">
        <v>746</v>
      </c>
      <c r="B83" s="21" t="s">
        <v>745</v>
      </c>
      <c r="C83" s="21" t="s">
        <v>597</v>
      </c>
      <c r="D83" s="24">
        <v>124844</v>
      </c>
      <c r="E83" s="22">
        <v>3563.796824</v>
      </c>
      <c r="F83" s="23">
        <v>0.28351128564335198</v>
      </c>
    </row>
    <row r="84" spans="1:9" x14ac:dyDescent="0.2">
      <c r="A84" s="21" t="s">
        <v>439</v>
      </c>
      <c r="B84" s="21" t="s">
        <v>438</v>
      </c>
      <c r="C84" s="21" t="s">
        <v>169</v>
      </c>
      <c r="D84" s="24">
        <v>753296</v>
      </c>
      <c r="E84" s="22">
        <v>2726.1782240000002</v>
      </c>
      <c r="F84" s="23">
        <v>0.216876082265443</v>
      </c>
    </row>
    <row r="85" spans="1:9" x14ac:dyDescent="0.2">
      <c r="A85" s="21" t="s">
        <v>748</v>
      </c>
      <c r="B85" s="21" t="s">
        <v>747</v>
      </c>
      <c r="C85" s="21" t="s">
        <v>160</v>
      </c>
      <c r="D85" s="24">
        <v>20731</v>
      </c>
      <c r="E85" s="22">
        <v>381.48149649999999</v>
      </c>
      <c r="F85" s="23">
        <v>3.0348057104016599E-2</v>
      </c>
    </row>
    <row r="86" spans="1:9" x14ac:dyDescent="0.2">
      <c r="A86" s="21" t="s">
        <v>459</v>
      </c>
      <c r="B86" s="21" t="s">
        <v>1322</v>
      </c>
      <c r="C86" s="21" t="s">
        <v>446</v>
      </c>
      <c r="D86" s="24">
        <v>125000</v>
      </c>
      <c r="E86" s="22">
        <v>281.9375</v>
      </c>
      <c r="F86" s="23">
        <v>2.2429017995014799E-2</v>
      </c>
    </row>
    <row r="87" spans="1:9" x14ac:dyDescent="0.2">
      <c r="A87" s="20" t="s">
        <v>29</v>
      </c>
      <c r="B87" s="20"/>
      <c r="C87" s="20"/>
      <c r="D87" s="20"/>
      <c r="E87" s="25">
        <f>SUM(E7:E86)</f>
        <v>1234178.9306975</v>
      </c>
      <c r="F87" s="26">
        <f>SUM(F7:F86)</f>
        <v>98.182829335162396</v>
      </c>
      <c r="G87" s="14"/>
      <c r="H87" s="14"/>
      <c r="I87" s="14"/>
    </row>
    <row r="88" spans="1:9" x14ac:dyDescent="0.2">
      <c r="A88" s="21"/>
      <c r="B88" s="21"/>
      <c r="C88" s="21"/>
      <c r="D88" s="21"/>
      <c r="E88" s="22"/>
      <c r="F88" s="23"/>
    </row>
    <row r="89" spans="1:9" x14ac:dyDescent="0.2">
      <c r="A89" s="20" t="s">
        <v>331</v>
      </c>
      <c r="B89" s="21"/>
      <c r="C89" s="21"/>
      <c r="D89" s="21"/>
      <c r="E89" s="22"/>
      <c r="F89" s="23"/>
    </row>
    <row r="90" spans="1:9" x14ac:dyDescent="0.2">
      <c r="A90" s="21"/>
      <c r="B90" s="21" t="s">
        <v>332</v>
      </c>
      <c r="C90" s="21" t="s">
        <v>227</v>
      </c>
      <c r="D90" s="24">
        <v>8100</v>
      </c>
      <c r="E90" s="22">
        <v>8.0999999999999996E-4</v>
      </c>
      <c r="F90" s="23">
        <v>6.4438056576234002E-8</v>
      </c>
    </row>
    <row r="91" spans="1:9" x14ac:dyDescent="0.2">
      <c r="A91" s="20" t="s">
        <v>29</v>
      </c>
      <c r="B91" s="20"/>
      <c r="C91" s="20"/>
      <c r="D91" s="20"/>
      <c r="E91" s="25">
        <f>SUM(E89:E90)</f>
        <v>8.0999999999999996E-4</v>
      </c>
      <c r="F91" s="26">
        <f>SUM(F89:F90)</f>
        <v>6.4438056576234002E-8</v>
      </c>
      <c r="G91" s="14"/>
      <c r="H91" s="14"/>
      <c r="I91" s="14"/>
    </row>
    <row r="92" spans="1:9" x14ac:dyDescent="0.2">
      <c r="A92" s="21"/>
      <c r="B92" s="21"/>
      <c r="C92" s="21"/>
      <c r="D92" s="21"/>
      <c r="E92" s="22"/>
      <c r="F92" s="23"/>
    </row>
    <row r="93" spans="1:9" x14ac:dyDescent="0.2">
      <c r="A93" s="20" t="s">
        <v>38</v>
      </c>
      <c r="B93" s="20"/>
      <c r="C93" s="20"/>
      <c r="D93" s="20"/>
      <c r="E93" s="25">
        <f>E87+E91</f>
        <v>1234178.9315075001</v>
      </c>
      <c r="F93" s="26">
        <f>F87+F91</f>
        <v>98.18282939960045</v>
      </c>
      <c r="G93" s="14"/>
      <c r="H93" s="14"/>
      <c r="I93" s="14"/>
    </row>
    <row r="94" spans="1:9" x14ac:dyDescent="0.2">
      <c r="A94" s="20"/>
      <c r="B94" s="20"/>
      <c r="C94" s="20"/>
      <c r="D94" s="20"/>
      <c r="E94" s="25"/>
      <c r="F94" s="26"/>
      <c r="G94" s="14"/>
      <c r="H94" s="14"/>
      <c r="I94" s="14"/>
    </row>
    <row r="95" spans="1:9" x14ac:dyDescent="0.2">
      <c r="A95" s="20" t="s">
        <v>40</v>
      </c>
      <c r="B95" s="20"/>
      <c r="C95" s="20"/>
      <c r="D95" s="20"/>
      <c r="E95" s="25">
        <f>E97-(E87+E91)</f>
        <v>22842.218783899909</v>
      </c>
      <c r="F95" s="26">
        <f>F97-(F87+F91)</f>
        <v>1.8171706003995496</v>
      </c>
      <c r="G95" s="14"/>
      <c r="H95" s="14"/>
      <c r="I95" s="14"/>
    </row>
    <row r="96" spans="1:9" x14ac:dyDescent="0.2">
      <c r="A96" s="20"/>
      <c r="B96" s="20"/>
      <c r="C96" s="20"/>
      <c r="D96" s="20"/>
      <c r="E96" s="25"/>
      <c r="F96" s="26"/>
      <c r="G96" s="14"/>
      <c r="H96" s="14"/>
      <c r="I96" s="14"/>
    </row>
    <row r="97" spans="1:9" x14ac:dyDescent="0.2">
      <c r="A97" s="27" t="s">
        <v>39</v>
      </c>
      <c r="B97" s="27"/>
      <c r="C97" s="27"/>
      <c r="D97" s="27"/>
      <c r="E97" s="28">
        <v>1257021.1502914</v>
      </c>
      <c r="F97" s="29">
        <v>100</v>
      </c>
      <c r="G97" s="14"/>
      <c r="H97" s="14"/>
      <c r="I97" s="14"/>
    </row>
    <row r="98" spans="1:9" x14ac:dyDescent="0.2">
      <c r="A98" s="14"/>
      <c r="B98" s="14"/>
      <c r="C98" s="14"/>
      <c r="D98" s="14"/>
      <c r="E98" s="78"/>
      <c r="F98" s="15" t="s">
        <v>749</v>
      </c>
      <c r="G98" s="14"/>
      <c r="H98" s="14"/>
      <c r="I98" s="14"/>
    </row>
    <row r="99" spans="1:9" x14ac:dyDescent="0.2">
      <c r="A99" s="14"/>
      <c r="B99" s="14"/>
      <c r="C99" s="14"/>
      <c r="D99" s="14"/>
      <c r="E99" s="78"/>
      <c r="F99" s="15"/>
      <c r="G99" s="10"/>
      <c r="H99" s="14"/>
      <c r="I99" s="14"/>
    </row>
    <row r="100" spans="1:9" x14ac:dyDescent="0.2">
      <c r="A100" s="14" t="s">
        <v>41</v>
      </c>
    </row>
    <row r="101" spans="1:9" x14ac:dyDescent="0.2">
      <c r="A101" s="14" t="s">
        <v>350</v>
      </c>
    </row>
    <row r="103" spans="1:9" x14ac:dyDescent="0.2">
      <c r="A103" s="14" t="s">
        <v>42</v>
      </c>
    </row>
    <row r="104" spans="1:9" x14ac:dyDescent="0.2">
      <c r="A104" s="14" t="s">
        <v>43</v>
      </c>
    </row>
    <row r="105" spans="1:9" x14ac:dyDescent="0.2">
      <c r="A105" s="14" t="s">
        <v>44</v>
      </c>
      <c r="B105" s="14"/>
      <c r="C105" s="30" t="s">
        <v>46</v>
      </c>
      <c r="D105" s="14" t="s">
        <v>45</v>
      </c>
    </row>
    <row r="106" spans="1:9" x14ac:dyDescent="0.2">
      <c r="A106" s="7" t="s">
        <v>47</v>
      </c>
      <c r="C106" s="31">
        <v>2605.9506000000001</v>
      </c>
      <c r="D106" s="31">
        <v>2761.9969000000001</v>
      </c>
    </row>
    <row r="107" spans="1:9" x14ac:dyDescent="0.2">
      <c r="A107" s="7" t="s">
        <v>48</v>
      </c>
      <c r="C107" s="31">
        <v>96.341800000000006</v>
      </c>
      <c r="D107" s="31">
        <v>102.1109</v>
      </c>
    </row>
    <row r="108" spans="1:9" x14ac:dyDescent="0.2">
      <c r="A108" s="7" t="s">
        <v>49</v>
      </c>
      <c r="C108" s="31">
        <v>2905.0385000000001</v>
      </c>
      <c r="D108" s="31">
        <v>3091.5731999999998</v>
      </c>
    </row>
    <row r="109" spans="1:9" x14ac:dyDescent="0.2">
      <c r="A109" s="7" t="s">
        <v>50</v>
      </c>
      <c r="C109" s="31">
        <v>114.7154</v>
      </c>
      <c r="D109" s="31">
        <v>122.077</v>
      </c>
    </row>
    <row r="111" spans="1:9" x14ac:dyDescent="0.2">
      <c r="A111" s="7" t="s">
        <v>51</v>
      </c>
    </row>
    <row r="113" spans="1:4" x14ac:dyDescent="0.2">
      <c r="A113" s="14" t="s">
        <v>52</v>
      </c>
      <c r="D113" s="30" t="s">
        <v>53</v>
      </c>
    </row>
    <row r="115" spans="1:4" x14ac:dyDescent="0.2">
      <c r="A115" s="14" t="s">
        <v>351</v>
      </c>
      <c r="D115" s="52">
        <v>9.0799219648552559E-2</v>
      </c>
    </row>
    <row r="117" spans="1:4" x14ac:dyDescent="0.2">
      <c r="A117" s="87" t="s">
        <v>55</v>
      </c>
      <c r="B117" s="87"/>
      <c r="C117" s="87"/>
      <c r="D117" s="30" t="s">
        <v>53</v>
      </c>
    </row>
    <row r="118" spans="1:4" x14ac:dyDescent="0.2">
      <c r="A118" s="62" t="s">
        <v>925</v>
      </c>
    </row>
    <row r="119" spans="1:4" ht="14.4" x14ac:dyDescent="0.3">
      <c r="A119" s="35" t="s">
        <v>926</v>
      </c>
    </row>
    <row r="121" spans="1:4" x14ac:dyDescent="0.2">
      <c r="A121" s="14" t="s">
        <v>927</v>
      </c>
    </row>
    <row r="122" spans="1:4" x14ac:dyDescent="0.2">
      <c r="A122" s="14"/>
    </row>
    <row r="123" spans="1:4" x14ac:dyDescent="0.2">
      <c r="A123" s="63" t="s">
        <v>932</v>
      </c>
    </row>
    <row r="124" spans="1:4" x14ac:dyDescent="0.2">
      <c r="A124" s="65"/>
    </row>
    <row r="125" spans="1:4" x14ac:dyDescent="0.2">
      <c r="A125" s="66"/>
    </row>
    <row r="126" spans="1:4" x14ac:dyDescent="0.2">
      <c r="A126" s="66"/>
    </row>
    <row r="127" spans="1:4" x14ac:dyDescent="0.2">
      <c r="A127" s="66"/>
    </row>
    <row r="128" spans="1:4" x14ac:dyDescent="0.2">
      <c r="A128" s="66"/>
    </row>
    <row r="129" spans="1:1" x14ac:dyDescent="0.2">
      <c r="A129" s="66"/>
    </row>
    <row r="130" spans="1:1" x14ac:dyDescent="0.2">
      <c r="A130" s="66"/>
    </row>
    <row r="131" spans="1:1" x14ac:dyDescent="0.2">
      <c r="A131" s="66"/>
    </row>
    <row r="132" spans="1:1" x14ac:dyDescent="0.2">
      <c r="A132" s="66"/>
    </row>
    <row r="133" spans="1:1" x14ac:dyDescent="0.2">
      <c r="A133" s="66"/>
    </row>
    <row r="134" spans="1:1" x14ac:dyDescent="0.2">
      <c r="A134" s="66"/>
    </row>
    <row r="135" spans="1:1" x14ac:dyDescent="0.2">
      <c r="A135" s="66"/>
    </row>
    <row r="136" spans="1:1" x14ac:dyDescent="0.2">
      <c r="A136" s="66"/>
    </row>
    <row r="137" spans="1:1" x14ac:dyDescent="0.2">
      <c r="A137" s="66"/>
    </row>
    <row r="138" spans="1:1" x14ac:dyDescent="0.2">
      <c r="A138" s="66"/>
    </row>
    <row r="139" spans="1:1" x14ac:dyDescent="0.2">
      <c r="A139" s="66"/>
    </row>
    <row r="140" spans="1:1" x14ac:dyDescent="0.2">
      <c r="A140" s="66"/>
    </row>
    <row r="141" spans="1:1" x14ac:dyDescent="0.2">
      <c r="A141" s="63" t="s">
        <v>944</v>
      </c>
    </row>
    <row r="142" spans="1:1" x14ac:dyDescent="0.2">
      <c r="A142" s="66"/>
    </row>
    <row r="143" spans="1:1" x14ac:dyDescent="0.2">
      <c r="A143" s="63" t="s">
        <v>933</v>
      </c>
    </row>
    <row r="144" spans="1:1" x14ac:dyDescent="0.2">
      <c r="A144" s="66"/>
    </row>
    <row r="145" spans="1:1" x14ac:dyDescent="0.2">
      <c r="A145" s="66"/>
    </row>
    <row r="146" spans="1:1" x14ac:dyDescent="0.2">
      <c r="A146" s="66"/>
    </row>
    <row r="147" spans="1:1" x14ac:dyDescent="0.2">
      <c r="A147" s="66"/>
    </row>
    <row r="148" spans="1:1" x14ac:dyDescent="0.2">
      <c r="A148" s="66"/>
    </row>
    <row r="149" spans="1:1" x14ac:dyDescent="0.2">
      <c r="A149" s="66"/>
    </row>
    <row r="150" spans="1:1" x14ac:dyDescent="0.2">
      <c r="A150" s="66"/>
    </row>
    <row r="151" spans="1:1" x14ac:dyDescent="0.2">
      <c r="A151" s="66"/>
    </row>
    <row r="152" spans="1:1" x14ac:dyDescent="0.2">
      <c r="A152" s="66"/>
    </row>
    <row r="153" spans="1:1" x14ac:dyDescent="0.2">
      <c r="A153" s="66"/>
    </row>
    <row r="154" spans="1:1" x14ac:dyDescent="0.2">
      <c r="A154" s="66"/>
    </row>
    <row r="155" spans="1:1" x14ac:dyDescent="0.2">
      <c r="A155" s="66"/>
    </row>
    <row r="161" spans="1:1" x14ac:dyDescent="0.2">
      <c r="A161" s="7" t="s">
        <v>931</v>
      </c>
    </row>
  </sheetData>
  <mergeCells count="2">
    <mergeCell ref="A1:F1"/>
    <mergeCell ref="A117:C117"/>
  </mergeCells>
  <conditionalFormatting sqref="F2:F3">
    <cfRule type="cellIs" dxfId="61" priority="6" stopIfTrue="1" operator="between">
      <formula>0.009</formula>
      <formula>-0.009</formula>
    </cfRule>
  </conditionalFormatting>
  <conditionalFormatting sqref="F5:F154">
    <cfRule type="cellIs" dxfId="60" priority="1" stopIfTrue="1" operator="between">
      <formula>0.009</formula>
      <formula>-0.009</formula>
    </cfRule>
  </conditionalFormatting>
  <conditionalFormatting sqref="F256:F257">
    <cfRule type="cellIs" dxfId="59" priority="4" stopIfTrue="1" operator="between">
      <formula>0.009</formula>
      <formula>-0.009</formula>
    </cfRule>
  </conditionalFormatting>
  <conditionalFormatting sqref="F260:F65537">
    <cfRule type="cellIs" dxfId="58" priority="5" stopIfTrue="1" operator="between">
      <formula>0.009</formula>
      <formula>-0.009</formula>
    </cfRule>
  </conditionalFormatting>
  <hyperlinks>
    <hyperlink ref="A119" r:id="rId1" xr:uid="{00000000-0004-0000-14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54"/>
  <sheetViews>
    <sheetView workbookViewId="0">
      <selection sqref="A1:F1"/>
    </sheetView>
  </sheetViews>
  <sheetFormatPr defaultColWidth="9.109375" defaultRowHeight="10.199999999999999" x14ac:dyDescent="0.2"/>
  <cols>
    <col min="1" max="1" width="38.6640625" style="7" bestFit="1" customWidth="1"/>
    <col min="2" max="2" width="37" style="7" bestFit="1" customWidth="1"/>
    <col min="3" max="3" width="25.109375" style="7" bestFit="1" customWidth="1"/>
    <col min="4" max="4" width="15.33203125" style="7" bestFit="1" customWidth="1"/>
    <col min="5" max="5" width="30.5546875" style="10" customWidth="1"/>
    <col min="6" max="6" width="13.5546875" style="11" bestFit="1" customWidth="1"/>
    <col min="7" max="16384" width="9.109375" style="7"/>
  </cols>
  <sheetData>
    <row r="1" spans="1:7" s="1" customFormat="1" ht="13.8" x14ac:dyDescent="0.2">
      <c r="A1" s="81" t="s">
        <v>17</v>
      </c>
      <c r="B1" s="82"/>
      <c r="C1" s="82"/>
      <c r="D1" s="82"/>
      <c r="E1" s="82"/>
      <c r="F1" s="82"/>
    </row>
    <row r="2" spans="1:7" s="1" customFormat="1" ht="11.4" x14ac:dyDescent="0.2">
      <c r="E2" s="5"/>
      <c r="F2" s="9"/>
    </row>
    <row r="3" spans="1:7" s="1" customFormat="1" ht="12" x14ac:dyDescent="0.2">
      <c r="A3" s="8" t="s">
        <v>7</v>
      </c>
      <c r="B3" s="2"/>
      <c r="C3" s="3"/>
      <c r="D3" s="3"/>
      <c r="E3" s="4"/>
      <c r="F3" s="9"/>
    </row>
    <row r="4" spans="1:7" s="1" customFormat="1" ht="25.5" customHeight="1" x14ac:dyDescent="0.2">
      <c r="A4" s="6" t="s">
        <v>2</v>
      </c>
      <c r="B4" s="6" t="s">
        <v>0</v>
      </c>
      <c r="C4" s="13" t="s">
        <v>4</v>
      </c>
      <c r="D4" s="13" t="s">
        <v>1</v>
      </c>
      <c r="E4" s="53" t="s">
        <v>6</v>
      </c>
      <c r="F4" s="12" t="s">
        <v>3</v>
      </c>
      <c r="G4" s="12" t="s">
        <v>5</v>
      </c>
    </row>
    <row r="5" spans="1:7" x14ac:dyDescent="0.2">
      <c r="A5" s="16" t="s">
        <v>110</v>
      </c>
      <c r="B5" s="17"/>
      <c r="C5" s="17"/>
      <c r="D5" s="17"/>
      <c r="E5" s="18"/>
      <c r="F5" s="19"/>
      <c r="G5" s="18"/>
    </row>
    <row r="6" spans="1:7" x14ac:dyDescent="0.2">
      <c r="A6" s="20" t="s">
        <v>26</v>
      </c>
      <c r="B6" s="21"/>
      <c r="C6" s="21"/>
      <c r="D6" s="21"/>
      <c r="E6" s="22"/>
      <c r="F6" s="23"/>
      <c r="G6" s="22"/>
    </row>
    <row r="7" spans="1:7" x14ac:dyDescent="0.2">
      <c r="A7" s="21" t="s">
        <v>123</v>
      </c>
      <c r="B7" s="21" t="s">
        <v>122</v>
      </c>
      <c r="C7" s="21" t="s">
        <v>124</v>
      </c>
      <c r="D7" s="24">
        <v>1342233</v>
      </c>
      <c r="E7" s="22">
        <v>21311.304459999999</v>
      </c>
      <c r="F7" s="23">
        <v>3.4824583217882701</v>
      </c>
      <c r="G7" s="22"/>
    </row>
    <row r="8" spans="1:7" x14ac:dyDescent="0.2">
      <c r="A8" s="21" t="s">
        <v>136</v>
      </c>
      <c r="B8" s="21" t="s">
        <v>135</v>
      </c>
      <c r="C8" s="21" t="s">
        <v>137</v>
      </c>
      <c r="D8" s="24">
        <v>7590491</v>
      </c>
      <c r="E8" s="22">
        <v>21105.360229999998</v>
      </c>
      <c r="F8" s="23">
        <v>3.4488051871838699</v>
      </c>
      <c r="G8" s="22"/>
    </row>
    <row r="9" spans="1:7" x14ac:dyDescent="0.2">
      <c r="A9" s="21" t="s">
        <v>261</v>
      </c>
      <c r="B9" s="21" t="s">
        <v>260</v>
      </c>
      <c r="C9" s="21" t="s">
        <v>163</v>
      </c>
      <c r="D9" s="24">
        <v>637966</v>
      </c>
      <c r="E9" s="22">
        <v>19184.275590000001</v>
      </c>
      <c r="F9" s="23">
        <v>3.13488272392103</v>
      </c>
      <c r="G9" s="22"/>
    </row>
    <row r="10" spans="1:7" x14ac:dyDescent="0.2">
      <c r="A10" s="21" t="s">
        <v>112</v>
      </c>
      <c r="B10" s="21" t="s">
        <v>111</v>
      </c>
      <c r="C10" s="21" t="s">
        <v>113</v>
      </c>
      <c r="D10" s="24">
        <v>1058931</v>
      </c>
      <c r="E10" s="22">
        <v>18773.258229999999</v>
      </c>
      <c r="F10" s="23">
        <v>3.06771880026642</v>
      </c>
      <c r="G10" s="22"/>
    </row>
    <row r="11" spans="1:7" x14ac:dyDescent="0.2">
      <c r="A11" s="21" t="s">
        <v>523</v>
      </c>
      <c r="B11" s="21" t="s">
        <v>522</v>
      </c>
      <c r="C11" s="21" t="s">
        <v>137</v>
      </c>
      <c r="D11" s="24">
        <v>216138</v>
      </c>
      <c r="E11" s="22">
        <v>18754.834610000002</v>
      </c>
      <c r="F11" s="23">
        <v>3.0647082154893699</v>
      </c>
      <c r="G11" s="22"/>
    </row>
    <row r="12" spans="1:7" x14ac:dyDescent="0.2">
      <c r="A12" s="21" t="s">
        <v>142</v>
      </c>
      <c r="B12" s="21" t="s">
        <v>141</v>
      </c>
      <c r="C12" s="21" t="s">
        <v>143</v>
      </c>
      <c r="D12" s="24">
        <v>833638</v>
      </c>
      <c r="E12" s="22">
        <v>17580.17496</v>
      </c>
      <c r="F12" s="23">
        <v>2.8727582913967602</v>
      </c>
      <c r="G12" s="22"/>
    </row>
    <row r="13" spans="1:7" x14ac:dyDescent="0.2">
      <c r="A13" s="21" t="s">
        <v>187</v>
      </c>
      <c r="B13" s="21" t="s">
        <v>186</v>
      </c>
      <c r="C13" s="21" t="s">
        <v>166</v>
      </c>
      <c r="D13" s="24">
        <v>10951216</v>
      </c>
      <c r="E13" s="22">
        <v>16750.97999</v>
      </c>
      <c r="F13" s="23">
        <v>2.7372603950065399</v>
      </c>
      <c r="G13" s="22"/>
    </row>
    <row r="14" spans="1:7" x14ac:dyDescent="0.2">
      <c r="A14" s="21" t="s">
        <v>555</v>
      </c>
      <c r="B14" s="21" t="s">
        <v>554</v>
      </c>
      <c r="C14" s="21" t="s">
        <v>149</v>
      </c>
      <c r="D14" s="24">
        <v>3049105</v>
      </c>
      <c r="E14" s="22">
        <v>15670.87515</v>
      </c>
      <c r="F14" s="23">
        <v>2.5607615750717199</v>
      </c>
      <c r="G14" s="22"/>
    </row>
    <row r="15" spans="1:7" x14ac:dyDescent="0.2">
      <c r="A15" s="21" t="s">
        <v>691</v>
      </c>
      <c r="B15" s="21" t="s">
        <v>690</v>
      </c>
      <c r="C15" s="21" t="s">
        <v>200</v>
      </c>
      <c r="D15" s="24">
        <v>981985</v>
      </c>
      <c r="E15" s="22">
        <v>15399.97976</v>
      </c>
      <c r="F15" s="23">
        <v>2.51649483827903</v>
      </c>
      <c r="G15" s="22"/>
    </row>
    <row r="16" spans="1:7" x14ac:dyDescent="0.2">
      <c r="A16" s="21" t="s">
        <v>751</v>
      </c>
      <c r="B16" s="21" t="s">
        <v>750</v>
      </c>
      <c r="C16" s="21" t="s">
        <v>221</v>
      </c>
      <c r="D16" s="24">
        <v>1303298</v>
      </c>
      <c r="E16" s="22">
        <v>14907.122520000001</v>
      </c>
      <c r="F16" s="23">
        <v>2.43595754408791</v>
      </c>
      <c r="G16" s="22"/>
    </row>
    <row r="17" spans="1:7" x14ac:dyDescent="0.2">
      <c r="A17" s="21" t="s">
        <v>115</v>
      </c>
      <c r="B17" s="21" t="s">
        <v>114</v>
      </c>
      <c r="C17" s="21" t="s">
        <v>113</v>
      </c>
      <c r="D17" s="24">
        <v>1148695</v>
      </c>
      <c r="E17" s="22">
        <v>14722.249470000001</v>
      </c>
      <c r="F17" s="23">
        <v>2.4057476293144999</v>
      </c>
      <c r="G17" s="22"/>
    </row>
    <row r="18" spans="1:7" x14ac:dyDescent="0.2">
      <c r="A18" s="21" t="s">
        <v>533</v>
      </c>
      <c r="B18" s="21" t="s">
        <v>532</v>
      </c>
      <c r="C18" s="21" t="s">
        <v>121</v>
      </c>
      <c r="D18" s="24">
        <v>495081</v>
      </c>
      <c r="E18" s="22">
        <v>14095.94623</v>
      </c>
      <c r="F18" s="23">
        <v>2.3034040616462401</v>
      </c>
      <c r="G18" s="22"/>
    </row>
    <row r="19" spans="1:7" x14ac:dyDescent="0.2">
      <c r="A19" s="21" t="s">
        <v>130</v>
      </c>
      <c r="B19" s="21" t="s">
        <v>129</v>
      </c>
      <c r="C19" s="21" t="s">
        <v>131</v>
      </c>
      <c r="D19" s="24">
        <v>1117952</v>
      </c>
      <c r="E19" s="22">
        <v>13588.147580000001</v>
      </c>
      <c r="F19" s="23">
        <v>2.2204252070292201</v>
      </c>
      <c r="G19" s="22"/>
    </row>
    <row r="20" spans="1:7" x14ac:dyDescent="0.2">
      <c r="A20" s="21" t="s">
        <v>182</v>
      </c>
      <c r="B20" s="21" t="s">
        <v>181</v>
      </c>
      <c r="C20" s="21" t="s">
        <v>183</v>
      </c>
      <c r="D20" s="24">
        <v>561754</v>
      </c>
      <c r="E20" s="22">
        <v>13071.17295</v>
      </c>
      <c r="F20" s="23">
        <v>2.13594691496708</v>
      </c>
      <c r="G20" s="22"/>
    </row>
    <row r="21" spans="1:7" x14ac:dyDescent="0.2">
      <c r="A21" s="21" t="s">
        <v>519</v>
      </c>
      <c r="B21" s="21" t="s">
        <v>518</v>
      </c>
      <c r="C21" s="21" t="s">
        <v>121</v>
      </c>
      <c r="D21" s="24">
        <v>1680520</v>
      </c>
      <c r="E21" s="22">
        <v>12631.628580000001</v>
      </c>
      <c r="F21" s="23">
        <v>2.0641214219769801</v>
      </c>
      <c r="G21" s="22"/>
    </row>
    <row r="22" spans="1:7" x14ac:dyDescent="0.2">
      <c r="A22" s="21" t="s">
        <v>281</v>
      </c>
      <c r="B22" s="21" t="s">
        <v>280</v>
      </c>
      <c r="C22" s="21" t="s">
        <v>152</v>
      </c>
      <c r="D22" s="24">
        <v>823394</v>
      </c>
      <c r="E22" s="22">
        <v>12589.69426</v>
      </c>
      <c r="F22" s="23">
        <v>2.05726897791723</v>
      </c>
      <c r="G22" s="22"/>
    </row>
    <row r="23" spans="1:7" x14ac:dyDescent="0.2">
      <c r="A23" s="21" t="s">
        <v>575</v>
      </c>
      <c r="B23" s="21" t="s">
        <v>574</v>
      </c>
      <c r="C23" s="21" t="s">
        <v>241</v>
      </c>
      <c r="D23" s="24">
        <v>1731097</v>
      </c>
      <c r="E23" s="22">
        <v>10216.068950000001</v>
      </c>
      <c r="F23" s="23">
        <v>1.66939730966099</v>
      </c>
      <c r="G23" s="22"/>
    </row>
    <row r="24" spans="1:7" x14ac:dyDescent="0.2">
      <c r="A24" s="21" t="s">
        <v>590</v>
      </c>
      <c r="B24" s="21" t="s">
        <v>589</v>
      </c>
      <c r="C24" s="21" t="s">
        <v>190</v>
      </c>
      <c r="D24" s="24">
        <v>1790559</v>
      </c>
      <c r="E24" s="22">
        <v>9724.5259289999995</v>
      </c>
      <c r="F24" s="23">
        <v>1.5890747706436701</v>
      </c>
      <c r="G24" s="22"/>
    </row>
    <row r="25" spans="1:7" x14ac:dyDescent="0.2">
      <c r="A25" s="21" t="s">
        <v>753</v>
      </c>
      <c r="B25" s="21" t="s">
        <v>752</v>
      </c>
      <c r="C25" s="21" t="s">
        <v>190</v>
      </c>
      <c r="D25" s="24">
        <v>6184812</v>
      </c>
      <c r="E25" s="22">
        <v>9655.7284940000009</v>
      </c>
      <c r="F25" s="23">
        <v>1.57783265261738</v>
      </c>
      <c r="G25" s="22"/>
    </row>
    <row r="26" spans="1:7" x14ac:dyDescent="0.2">
      <c r="A26" s="21" t="s">
        <v>234</v>
      </c>
      <c r="B26" s="21" t="s">
        <v>233</v>
      </c>
      <c r="C26" s="21" t="s">
        <v>124</v>
      </c>
      <c r="D26" s="24">
        <v>2808852</v>
      </c>
      <c r="E26" s="22">
        <v>9600.6561359999996</v>
      </c>
      <c r="F26" s="23">
        <v>1.5688333352936801</v>
      </c>
      <c r="G26" s="22"/>
    </row>
    <row r="27" spans="1:7" x14ac:dyDescent="0.2">
      <c r="A27" s="21" t="s">
        <v>194</v>
      </c>
      <c r="B27" s="21" t="s">
        <v>193</v>
      </c>
      <c r="C27" s="21" t="s">
        <v>121</v>
      </c>
      <c r="D27" s="24">
        <v>976025</v>
      </c>
      <c r="E27" s="22">
        <v>9330.3109879999993</v>
      </c>
      <c r="F27" s="23">
        <v>1.52465651297974</v>
      </c>
      <c r="G27" s="22"/>
    </row>
    <row r="28" spans="1:7" x14ac:dyDescent="0.2">
      <c r="A28" s="21" t="s">
        <v>238</v>
      </c>
      <c r="B28" s="21" t="s">
        <v>237</v>
      </c>
      <c r="C28" s="21" t="s">
        <v>152</v>
      </c>
      <c r="D28" s="24">
        <v>3407626</v>
      </c>
      <c r="E28" s="22">
        <v>9072.8042249999999</v>
      </c>
      <c r="F28" s="23">
        <v>1.4825775979415099</v>
      </c>
      <c r="G28" s="22"/>
    </row>
    <row r="29" spans="1:7" x14ac:dyDescent="0.2">
      <c r="A29" s="21" t="s">
        <v>159</v>
      </c>
      <c r="B29" s="21" t="s">
        <v>158</v>
      </c>
      <c r="C29" s="21" t="s">
        <v>160</v>
      </c>
      <c r="D29" s="24">
        <v>2277182</v>
      </c>
      <c r="E29" s="22">
        <v>9013.0863559999998</v>
      </c>
      <c r="F29" s="23">
        <v>1.4728191624478599</v>
      </c>
      <c r="G29" s="22"/>
    </row>
    <row r="30" spans="1:7" x14ac:dyDescent="0.2">
      <c r="A30" s="21" t="s">
        <v>148</v>
      </c>
      <c r="B30" s="21" t="s">
        <v>147</v>
      </c>
      <c r="C30" s="21" t="s">
        <v>149</v>
      </c>
      <c r="D30" s="24">
        <v>117160</v>
      </c>
      <c r="E30" s="22">
        <v>8548.4036599999999</v>
      </c>
      <c r="F30" s="23">
        <v>1.3968858414860399</v>
      </c>
      <c r="G30" s="22"/>
    </row>
    <row r="31" spans="1:7" x14ac:dyDescent="0.2">
      <c r="A31" s="21" t="s">
        <v>525</v>
      </c>
      <c r="B31" s="21" t="s">
        <v>524</v>
      </c>
      <c r="C31" s="21" t="s">
        <v>121</v>
      </c>
      <c r="D31" s="24">
        <v>530794</v>
      </c>
      <c r="E31" s="22">
        <v>8434.0512629999994</v>
      </c>
      <c r="F31" s="23">
        <v>1.3781996340182401</v>
      </c>
      <c r="G31" s="22"/>
    </row>
    <row r="32" spans="1:7" x14ac:dyDescent="0.2">
      <c r="A32" s="21" t="s">
        <v>662</v>
      </c>
      <c r="B32" s="21" t="s">
        <v>661</v>
      </c>
      <c r="C32" s="21" t="s">
        <v>166</v>
      </c>
      <c r="D32" s="24">
        <v>4558919</v>
      </c>
      <c r="E32" s="22">
        <v>8317.7477159999999</v>
      </c>
      <c r="F32" s="23">
        <v>1.35919459113765</v>
      </c>
      <c r="G32" s="22"/>
    </row>
    <row r="33" spans="1:7" x14ac:dyDescent="0.2">
      <c r="A33" s="21" t="s">
        <v>685</v>
      </c>
      <c r="B33" s="21" t="s">
        <v>684</v>
      </c>
      <c r="C33" s="21" t="s">
        <v>160</v>
      </c>
      <c r="D33" s="24">
        <v>454196</v>
      </c>
      <c r="E33" s="22">
        <v>8129.8813019999998</v>
      </c>
      <c r="F33" s="23">
        <v>1.32849553383467</v>
      </c>
      <c r="G33" s="22"/>
    </row>
    <row r="34" spans="1:7" x14ac:dyDescent="0.2">
      <c r="A34" s="21" t="s">
        <v>145</v>
      </c>
      <c r="B34" s="21" t="s">
        <v>144</v>
      </c>
      <c r="C34" s="21" t="s">
        <v>146</v>
      </c>
      <c r="D34" s="24">
        <v>2432445</v>
      </c>
      <c r="E34" s="22">
        <v>8108.5554080000002</v>
      </c>
      <c r="F34" s="23">
        <v>1.3250106914511699</v>
      </c>
      <c r="G34" s="22"/>
    </row>
    <row r="35" spans="1:7" x14ac:dyDescent="0.2">
      <c r="A35" s="21" t="s">
        <v>755</v>
      </c>
      <c r="B35" s="21" t="s">
        <v>754</v>
      </c>
      <c r="C35" s="21" t="s">
        <v>149</v>
      </c>
      <c r="D35" s="24">
        <v>941015</v>
      </c>
      <c r="E35" s="22">
        <v>8078.1432679999998</v>
      </c>
      <c r="F35" s="23">
        <v>1.32004107496311</v>
      </c>
      <c r="G35" s="22"/>
    </row>
    <row r="36" spans="1:7" x14ac:dyDescent="0.2">
      <c r="A36" s="21" t="s">
        <v>757</v>
      </c>
      <c r="B36" s="21" t="s">
        <v>756</v>
      </c>
      <c r="C36" s="21" t="s">
        <v>118</v>
      </c>
      <c r="D36" s="24">
        <v>558031</v>
      </c>
      <c r="E36" s="22">
        <v>8049.8761910000003</v>
      </c>
      <c r="F36" s="23">
        <v>1.31542198101154</v>
      </c>
      <c r="G36" s="22"/>
    </row>
    <row r="37" spans="1:7" x14ac:dyDescent="0.2">
      <c r="A37" s="21" t="s">
        <v>173</v>
      </c>
      <c r="B37" s="21" t="s">
        <v>172</v>
      </c>
      <c r="C37" s="21" t="s">
        <v>152</v>
      </c>
      <c r="D37" s="24">
        <v>571199</v>
      </c>
      <c r="E37" s="22">
        <v>7846.5606630000002</v>
      </c>
      <c r="F37" s="23">
        <v>1.2821983998947</v>
      </c>
      <c r="G37" s="22"/>
    </row>
    <row r="38" spans="1:7" x14ac:dyDescent="0.2">
      <c r="A38" s="21" t="s">
        <v>199</v>
      </c>
      <c r="B38" s="21" t="s">
        <v>198</v>
      </c>
      <c r="C38" s="21" t="s">
        <v>200</v>
      </c>
      <c r="D38" s="24">
        <v>746044</v>
      </c>
      <c r="E38" s="22">
        <v>7662.9909459999999</v>
      </c>
      <c r="F38" s="23">
        <v>1.2522014614250401</v>
      </c>
      <c r="G38" s="22"/>
    </row>
    <row r="39" spans="1:7" x14ac:dyDescent="0.2">
      <c r="A39" s="21" t="s">
        <v>759</v>
      </c>
      <c r="B39" s="21" t="s">
        <v>758</v>
      </c>
      <c r="C39" s="21" t="s">
        <v>166</v>
      </c>
      <c r="D39" s="24">
        <v>430261</v>
      </c>
      <c r="E39" s="22">
        <v>7461.3711320000002</v>
      </c>
      <c r="F39" s="23">
        <v>1.2192549751871999</v>
      </c>
      <c r="G39" s="22"/>
    </row>
    <row r="40" spans="1:7" x14ac:dyDescent="0.2">
      <c r="A40" s="21" t="s">
        <v>761</v>
      </c>
      <c r="B40" s="21" t="s">
        <v>760</v>
      </c>
      <c r="C40" s="21" t="s">
        <v>429</v>
      </c>
      <c r="D40" s="24">
        <v>664062</v>
      </c>
      <c r="E40" s="22">
        <v>7185.4828710000002</v>
      </c>
      <c r="F40" s="23">
        <v>1.17417235848458</v>
      </c>
      <c r="G40" s="22"/>
    </row>
    <row r="41" spans="1:7" x14ac:dyDescent="0.2">
      <c r="A41" s="21" t="s">
        <v>177</v>
      </c>
      <c r="B41" s="21" t="s">
        <v>176</v>
      </c>
      <c r="C41" s="21" t="s">
        <v>178</v>
      </c>
      <c r="D41" s="24">
        <v>1143404</v>
      </c>
      <c r="E41" s="22">
        <v>7055.374382</v>
      </c>
      <c r="F41" s="23">
        <v>1.15291146424397</v>
      </c>
      <c r="G41" s="22"/>
    </row>
    <row r="42" spans="1:7" x14ac:dyDescent="0.2">
      <c r="A42" s="21" t="s">
        <v>431</v>
      </c>
      <c r="B42" s="21" t="s">
        <v>430</v>
      </c>
      <c r="C42" s="21" t="s">
        <v>152</v>
      </c>
      <c r="D42" s="24">
        <v>1102792</v>
      </c>
      <c r="E42" s="22">
        <v>7040.2241279999998</v>
      </c>
      <c r="F42" s="23">
        <v>1.1504357768350399</v>
      </c>
      <c r="G42" s="22"/>
    </row>
    <row r="43" spans="1:7" x14ac:dyDescent="0.2">
      <c r="A43" s="21" t="s">
        <v>287</v>
      </c>
      <c r="B43" s="21" t="s">
        <v>286</v>
      </c>
      <c r="C43" s="21" t="s">
        <v>227</v>
      </c>
      <c r="D43" s="24">
        <v>548693</v>
      </c>
      <c r="E43" s="22">
        <v>6507.2246340000002</v>
      </c>
      <c r="F43" s="23">
        <v>1.0633388782442901</v>
      </c>
      <c r="G43" s="22"/>
    </row>
    <row r="44" spans="1:7" x14ac:dyDescent="0.2">
      <c r="A44" s="21" t="s">
        <v>724</v>
      </c>
      <c r="B44" s="21" t="s">
        <v>723</v>
      </c>
      <c r="C44" s="21" t="s">
        <v>197</v>
      </c>
      <c r="D44" s="24">
        <v>227077</v>
      </c>
      <c r="E44" s="22">
        <v>6327.5006050000002</v>
      </c>
      <c r="F44" s="23">
        <v>1.0339703596915599</v>
      </c>
      <c r="G44" s="22"/>
    </row>
    <row r="45" spans="1:7" x14ac:dyDescent="0.2">
      <c r="A45" s="21" t="s">
        <v>529</v>
      </c>
      <c r="B45" s="21" t="s">
        <v>528</v>
      </c>
      <c r="C45" s="21" t="s">
        <v>335</v>
      </c>
      <c r="D45" s="24">
        <v>347809</v>
      </c>
      <c r="E45" s="22">
        <v>6202.3039930000004</v>
      </c>
      <c r="F45" s="23">
        <v>1.01351211021474</v>
      </c>
      <c r="G45" s="22"/>
    </row>
    <row r="46" spans="1:7" x14ac:dyDescent="0.2">
      <c r="A46" s="21" t="s">
        <v>117</v>
      </c>
      <c r="B46" s="21" t="s">
        <v>116</v>
      </c>
      <c r="C46" s="21" t="s">
        <v>118</v>
      </c>
      <c r="D46" s="24">
        <v>166745</v>
      </c>
      <c r="E46" s="22">
        <v>6015.5759930000004</v>
      </c>
      <c r="F46" s="23">
        <v>0.98299907997150404</v>
      </c>
      <c r="G46" s="22"/>
    </row>
    <row r="47" spans="1:7" x14ac:dyDescent="0.2">
      <c r="A47" s="21" t="s">
        <v>634</v>
      </c>
      <c r="B47" s="21" t="s">
        <v>633</v>
      </c>
      <c r="C47" s="21" t="s">
        <v>200</v>
      </c>
      <c r="D47" s="24">
        <v>284222</v>
      </c>
      <c r="E47" s="22">
        <v>5867.052635</v>
      </c>
      <c r="F47" s="23">
        <v>0.95872903094574602</v>
      </c>
      <c r="G47" s="22"/>
    </row>
    <row r="48" spans="1:7" x14ac:dyDescent="0.2">
      <c r="A48" s="21" t="s">
        <v>580</v>
      </c>
      <c r="B48" s="21" t="s">
        <v>579</v>
      </c>
      <c r="C48" s="21" t="s">
        <v>200</v>
      </c>
      <c r="D48" s="24">
        <v>456360</v>
      </c>
      <c r="E48" s="22">
        <v>5839.8107399999999</v>
      </c>
      <c r="F48" s="23">
        <v>0.95427746092936905</v>
      </c>
      <c r="G48" s="22"/>
    </row>
    <row r="49" spans="1:7" x14ac:dyDescent="0.2">
      <c r="A49" s="21" t="s">
        <v>435</v>
      </c>
      <c r="B49" s="21" t="s">
        <v>434</v>
      </c>
      <c r="C49" s="21" t="s">
        <v>149</v>
      </c>
      <c r="D49" s="24">
        <v>278125</v>
      </c>
      <c r="E49" s="22">
        <v>5775.6828130000004</v>
      </c>
      <c r="F49" s="23">
        <v>0.94379838239809699</v>
      </c>
      <c r="G49" s="22"/>
    </row>
    <row r="50" spans="1:7" x14ac:dyDescent="0.2">
      <c r="A50" s="21" t="s">
        <v>205</v>
      </c>
      <c r="B50" s="21" t="s">
        <v>204</v>
      </c>
      <c r="C50" s="21" t="s">
        <v>124</v>
      </c>
      <c r="D50" s="24">
        <v>392045</v>
      </c>
      <c r="E50" s="22">
        <v>5711.7036049999997</v>
      </c>
      <c r="F50" s="23">
        <v>0.93334360588550902</v>
      </c>
      <c r="G50" s="22"/>
    </row>
    <row r="51" spans="1:7" x14ac:dyDescent="0.2">
      <c r="A51" s="21" t="s">
        <v>196</v>
      </c>
      <c r="B51" s="21" t="s">
        <v>195</v>
      </c>
      <c r="C51" s="21" t="s">
        <v>197</v>
      </c>
      <c r="D51" s="24">
        <v>331956</v>
      </c>
      <c r="E51" s="22">
        <v>5623.33464</v>
      </c>
      <c r="F51" s="23">
        <v>0.91890332429084298</v>
      </c>
      <c r="G51" s="22"/>
    </row>
    <row r="52" spans="1:7" x14ac:dyDescent="0.2">
      <c r="A52" s="21" t="s">
        <v>584</v>
      </c>
      <c r="B52" s="21" t="s">
        <v>583</v>
      </c>
      <c r="C52" s="21" t="s">
        <v>200</v>
      </c>
      <c r="D52" s="24">
        <v>359390</v>
      </c>
      <c r="E52" s="22">
        <v>5523.8243000000002</v>
      </c>
      <c r="F52" s="23">
        <v>0.902642442077489</v>
      </c>
      <c r="G52" s="22"/>
    </row>
    <row r="53" spans="1:7" x14ac:dyDescent="0.2">
      <c r="A53" s="21" t="s">
        <v>763</v>
      </c>
      <c r="B53" s="21" t="s">
        <v>762</v>
      </c>
      <c r="C53" s="21" t="s">
        <v>160</v>
      </c>
      <c r="D53" s="24">
        <v>510855</v>
      </c>
      <c r="E53" s="22">
        <v>5479.175303</v>
      </c>
      <c r="F53" s="23">
        <v>0.89534639544392902</v>
      </c>
      <c r="G53" s="22"/>
    </row>
    <row r="54" spans="1:7" x14ac:dyDescent="0.2">
      <c r="A54" s="21" t="s">
        <v>553</v>
      </c>
      <c r="B54" s="21" t="s">
        <v>552</v>
      </c>
      <c r="C54" s="21" t="s">
        <v>197</v>
      </c>
      <c r="D54" s="24">
        <v>434087</v>
      </c>
      <c r="E54" s="22">
        <v>5395.7014099999997</v>
      </c>
      <c r="F54" s="23">
        <v>0.88170601252529901</v>
      </c>
      <c r="G54" s="22"/>
    </row>
    <row r="55" spans="1:7" x14ac:dyDescent="0.2">
      <c r="A55" s="21" t="s">
        <v>605</v>
      </c>
      <c r="B55" s="21" t="s">
        <v>604</v>
      </c>
      <c r="C55" s="21" t="s">
        <v>218</v>
      </c>
      <c r="D55" s="24">
        <v>85426</v>
      </c>
      <c r="E55" s="22">
        <v>5325.5422660000004</v>
      </c>
      <c r="F55" s="23">
        <v>0.87024137903320398</v>
      </c>
      <c r="G55" s="22"/>
    </row>
    <row r="56" spans="1:7" x14ac:dyDescent="0.2">
      <c r="A56" s="21" t="s">
        <v>254</v>
      </c>
      <c r="B56" s="21" t="s">
        <v>253</v>
      </c>
      <c r="C56" s="21" t="s">
        <v>255</v>
      </c>
      <c r="D56" s="24">
        <v>113096</v>
      </c>
      <c r="E56" s="22">
        <v>5150.6745799999999</v>
      </c>
      <c r="F56" s="23">
        <v>0.84166643049049295</v>
      </c>
      <c r="G56" s="22"/>
    </row>
    <row r="57" spans="1:7" x14ac:dyDescent="0.2">
      <c r="A57" s="21" t="s">
        <v>765</v>
      </c>
      <c r="B57" s="21" t="s">
        <v>764</v>
      </c>
      <c r="C57" s="21" t="s">
        <v>163</v>
      </c>
      <c r="D57" s="24">
        <v>209860</v>
      </c>
      <c r="E57" s="22">
        <v>4970.5340999999999</v>
      </c>
      <c r="F57" s="23">
        <v>0.812229860108591</v>
      </c>
      <c r="G57" s="22"/>
    </row>
    <row r="58" spans="1:7" x14ac:dyDescent="0.2">
      <c r="A58" s="21" t="s">
        <v>162</v>
      </c>
      <c r="B58" s="21" t="s">
        <v>161</v>
      </c>
      <c r="C58" s="21" t="s">
        <v>163</v>
      </c>
      <c r="D58" s="24">
        <v>660862</v>
      </c>
      <c r="E58" s="22">
        <v>4891.3700930000005</v>
      </c>
      <c r="F58" s="23">
        <v>0.799293751224186</v>
      </c>
      <c r="G58" s="22"/>
    </row>
    <row r="59" spans="1:7" x14ac:dyDescent="0.2">
      <c r="A59" s="21" t="s">
        <v>767</v>
      </c>
      <c r="B59" s="21" t="s">
        <v>766</v>
      </c>
      <c r="C59" s="21" t="s">
        <v>152</v>
      </c>
      <c r="D59" s="24">
        <v>540705</v>
      </c>
      <c r="E59" s="22">
        <v>4021.493438</v>
      </c>
      <c r="F59" s="23">
        <v>0.65714810256997402</v>
      </c>
      <c r="G59" s="22"/>
    </row>
    <row r="60" spans="1:7" x14ac:dyDescent="0.2">
      <c r="A60" s="21" t="s">
        <v>467</v>
      </c>
      <c r="B60" s="21" t="s">
        <v>466</v>
      </c>
      <c r="C60" s="21" t="s">
        <v>146</v>
      </c>
      <c r="D60" s="24">
        <v>2074032</v>
      </c>
      <c r="E60" s="22">
        <v>3856.2476980000001</v>
      </c>
      <c r="F60" s="23">
        <v>0.63014546631731505</v>
      </c>
      <c r="G60" s="22"/>
    </row>
    <row r="61" spans="1:7" x14ac:dyDescent="0.2">
      <c r="A61" s="21" t="s">
        <v>202</v>
      </c>
      <c r="B61" s="21" t="s">
        <v>201</v>
      </c>
      <c r="C61" s="21" t="s">
        <v>203</v>
      </c>
      <c r="D61" s="24">
        <v>1233348</v>
      </c>
      <c r="E61" s="22">
        <v>3615.5596620000001</v>
      </c>
      <c r="F61" s="23">
        <v>0.59081488214325395</v>
      </c>
      <c r="G61" s="22"/>
    </row>
    <row r="62" spans="1:7" x14ac:dyDescent="0.2">
      <c r="A62" s="21" t="s">
        <v>769</v>
      </c>
      <c r="B62" s="21" t="s">
        <v>768</v>
      </c>
      <c r="C62" s="21" t="s">
        <v>152</v>
      </c>
      <c r="D62" s="24">
        <v>237540</v>
      </c>
      <c r="E62" s="22">
        <v>3437.4413399999999</v>
      </c>
      <c r="F62" s="23">
        <v>0.56170875051831703</v>
      </c>
      <c r="G62" s="22"/>
    </row>
    <row r="63" spans="1:7" x14ac:dyDescent="0.2">
      <c r="A63" s="21" t="s">
        <v>771</v>
      </c>
      <c r="B63" s="21" t="s">
        <v>770</v>
      </c>
      <c r="C63" s="21" t="s">
        <v>160</v>
      </c>
      <c r="D63" s="24">
        <v>468805</v>
      </c>
      <c r="E63" s="22">
        <v>2995.6639500000001</v>
      </c>
      <c r="F63" s="23">
        <v>0.48951836202891102</v>
      </c>
      <c r="G63" s="22"/>
    </row>
    <row r="64" spans="1:7" x14ac:dyDescent="0.2">
      <c r="A64" s="21" t="s">
        <v>452</v>
      </c>
      <c r="B64" s="21" t="s">
        <v>451</v>
      </c>
      <c r="C64" s="21" t="s">
        <v>255</v>
      </c>
      <c r="D64" s="24">
        <v>3720002</v>
      </c>
      <c r="E64" s="22">
        <v>2974.5135989999999</v>
      </c>
      <c r="F64" s="23">
        <v>0.48606220494632002</v>
      </c>
      <c r="G64" s="22"/>
    </row>
    <row r="65" spans="1:9" x14ac:dyDescent="0.2">
      <c r="A65" s="21" t="s">
        <v>773</v>
      </c>
      <c r="B65" s="21" t="s">
        <v>772</v>
      </c>
      <c r="C65" s="21" t="s">
        <v>152</v>
      </c>
      <c r="D65" s="24">
        <v>326043</v>
      </c>
      <c r="E65" s="22">
        <v>2449.2350160000001</v>
      </c>
      <c r="F65" s="23">
        <v>0.40022697247338901</v>
      </c>
      <c r="G65" s="22"/>
    </row>
    <row r="66" spans="1:9" x14ac:dyDescent="0.2">
      <c r="A66" s="21" t="s">
        <v>656</v>
      </c>
      <c r="B66" s="21" t="s">
        <v>655</v>
      </c>
      <c r="C66" s="21" t="s">
        <v>160</v>
      </c>
      <c r="D66" s="24">
        <v>562449</v>
      </c>
      <c r="E66" s="22">
        <v>2317.2898799999998</v>
      </c>
      <c r="F66" s="23">
        <v>0.37866595363734701</v>
      </c>
      <c r="G66" s="22"/>
    </row>
    <row r="67" spans="1:9" x14ac:dyDescent="0.2">
      <c r="A67" s="21" t="s">
        <v>746</v>
      </c>
      <c r="B67" s="21" t="s">
        <v>745</v>
      </c>
      <c r="C67" s="21" t="s">
        <v>597</v>
      </c>
      <c r="D67" s="24">
        <v>60005</v>
      </c>
      <c r="E67" s="22">
        <v>1712.90273</v>
      </c>
      <c r="F67" s="23">
        <v>0.27990367167333702</v>
      </c>
      <c r="G67" s="22"/>
    </row>
    <row r="68" spans="1:9" x14ac:dyDescent="0.2">
      <c r="A68" s="21" t="s">
        <v>736</v>
      </c>
      <c r="B68" s="21" t="s">
        <v>735</v>
      </c>
      <c r="C68" s="21" t="s">
        <v>200</v>
      </c>
      <c r="D68" s="24">
        <v>35806</v>
      </c>
      <c r="E68" s="22">
        <v>1117.791708</v>
      </c>
      <c r="F68" s="23">
        <v>0.18265719223601801</v>
      </c>
      <c r="G68" s="22"/>
    </row>
    <row r="69" spans="1:9" x14ac:dyDescent="0.2">
      <c r="A69" s="21" t="s">
        <v>775</v>
      </c>
      <c r="B69" s="21" t="s">
        <v>774</v>
      </c>
      <c r="C69" s="21" t="s">
        <v>776</v>
      </c>
      <c r="D69" s="24">
        <v>255654</v>
      </c>
      <c r="E69" s="22">
        <v>805.05444599999998</v>
      </c>
      <c r="F69" s="23">
        <v>0.13155311821608401</v>
      </c>
      <c r="G69" s="22"/>
    </row>
    <row r="70" spans="1:9" x14ac:dyDescent="0.2">
      <c r="A70" s="20" t="s">
        <v>29</v>
      </c>
      <c r="B70" s="20"/>
      <c r="C70" s="20"/>
      <c r="D70" s="20"/>
      <c r="E70" s="25">
        <f>SUM(E7:E69)</f>
        <v>548579.053755</v>
      </c>
      <c r="F70" s="26">
        <f>SUM(F7:F69)</f>
        <v>89.642738411135099</v>
      </c>
      <c r="G70" s="22"/>
      <c r="H70" s="14"/>
      <c r="I70" s="14"/>
    </row>
    <row r="71" spans="1:9" x14ac:dyDescent="0.2">
      <c r="A71" s="21"/>
      <c r="B71" s="21"/>
      <c r="C71" s="21"/>
      <c r="D71" s="21"/>
      <c r="E71" s="22"/>
      <c r="F71" s="23"/>
      <c r="G71" s="22"/>
    </row>
    <row r="72" spans="1:9" x14ac:dyDescent="0.2">
      <c r="A72" s="20" t="s">
        <v>331</v>
      </c>
      <c r="B72" s="21"/>
      <c r="C72" s="21"/>
      <c r="D72" s="21"/>
      <c r="E72" s="22"/>
      <c r="F72" s="23"/>
      <c r="G72" s="22"/>
    </row>
    <row r="73" spans="1:9" x14ac:dyDescent="0.2">
      <c r="A73" s="21"/>
      <c r="B73" s="21" t="s">
        <v>332</v>
      </c>
      <c r="C73" s="21" t="s">
        <v>227</v>
      </c>
      <c r="D73" s="24">
        <v>98000</v>
      </c>
      <c r="E73" s="22">
        <v>9.7999999999999997E-3</v>
      </c>
      <c r="F73" s="23">
        <v>1.60140791088511E-6</v>
      </c>
      <c r="G73" s="22"/>
    </row>
    <row r="74" spans="1:9" x14ac:dyDescent="0.2">
      <c r="A74" s="21"/>
      <c r="B74" s="21" t="s">
        <v>777</v>
      </c>
      <c r="C74" s="21" t="s">
        <v>335</v>
      </c>
      <c r="D74" s="24">
        <v>23815</v>
      </c>
      <c r="E74" s="22">
        <v>2.3814999999999999E-3</v>
      </c>
      <c r="F74" s="23">
        <v>3.8915846324213099E-7</v>
      </c>
      <c r="G74" s="22"/>
    </row>
    <row r="75" spans="1:9" x14ac:dyDescent="0.2">
      <c r="A75" s="20" t="s">
        <v>29</v>
      </c>
      <c r="B75" s="20"/>
      <c r="C75" s="20"/>
      <c r="D75" s="20"/>
      <c r="E75" s="25">
        <f>SUM(E72:E74)</f>
        <v>1.21815E-2</v>
      </c>
      <c r="F75" s="26">
        <f>SUM(F72:F74)</f>
        <v>1.9905663741272411E-6</v>
      </c>
      <c r="G75" s="22"/>
      <c r="H75" s="14"/>
      <c r="I75" s="14"/>
    </row>
    <row r="76" spans="1:9" x14ac:dyDescent="0.2">
      <c r="A76" s="21"/>
      <c r="B76" s="21"/>
      <c r="C76" s="21"/>
      <c r="D76" s="21"/>
      <c r="E76" s="22"/>
      <c r="F76" s="23"/>
      <c r="G76" s="22"/>
    </row>
    <row r="77" spans="1:9" x14ac:dyDescent="0.2">
      <c r="A77" s="20" t="s">
        <v>30</v>
      </c>
      <c r="B77" s="21"/>
      <c r="C77" s="21"/>
      <c r="D77" s="21"/>
      <c r="E77" s="22"/>
      <c r="F77" s="23"/>
      <c r="G77" s="22"/>
    </row>
    <row r="78" spans="1:9" x14ac:dyDescent="0.2">
      <c r="A78" s="20" t="s">
        <v>35</v>
      </c>
      <c r="B78" s="21"/>
      <c r="C78" s="21"/>
      <c r="D78" s="21"/>
      <c r="E78" s="22"/>
      <c r="F78" s="23"/>
      <c r="G78" s="22"/>
    </row>
    <row r="79" spans="1:9" x14ac:dyDescent="0.2">
      <c r="A79" s="21" t="s">
        <v>779</v>
      </c>
      <c r="B79" s="21" t="s">
        <v>778</v>
      </c>
      <c r="C79" s="21" t="s">
        <v>37</v>
      </c>
      <c r="D79" s="24">
        <v>2500000</v>
      </c>
      <c r="E79" s="22">
        <v>2475.1075000000001</v>
      </c>
      <c r="F79" s="23">
        <v>0.40445476844806699</v>
      </c>
      <c r="G79" s="22">
        <v>6.4401000000000002</v>
      </c>
    </row>
    <row r="80" spans="1:9" x14ac:dyDescent="0.2">
      <c r="A80" s="20" t="s">
        <v>29</v>
      </c>
      <c r="B80" s="20"/>
      <c r="C80" s="20"/>
      <c r="D80" s="20"/>
      <c r="E80" s="25">
        <f>SUM(E78:E79)</f>
        <v>2475.1075000000001</v>
      </c>
      <c r="F80" s="26">
        <f>SUM(F78:F79)</f>
        <v>0.40445476844806699</v>
      </c>
      <c r="G80" s="22"/>
      <c r="H80" s="14"/>
      <c r="I80" s="14"/>
    </row>
    <row r="81" spans="1:9" x14ac:dyDescent="0.2">
      <c r="A81" s="21"/>
      <c r="B81" s="21"/>
      <c r="C81" s="21"/>
      <c r="D81" s="21"/>
      <c r="E81" s="22"/>
      <c r="F81" s="23"/>
      <c r="G81" s="22"/>
    </row>
    <row r="82" spans="1:9" x14ac:dyDescent="0.2">
      <c r="A82" s="20" t="s">
        <v>38</v>
      </c>
      <c r="B82" s="20"/>
      <c r="C82" s="20"/>
      <c r="D82" s="20"/>
      <c r="E82" s="25">
        <f>E70+E75+E80</f>
        <v>551054.17343650002</v>
      </c>
      <c r="F82" s="26">
        <f>F70+F75+F80</f>
        <v>90.047195170149536</v>
      </c>
      <c r="G82" s="22"/>
      <c r="H82" s="14"/>
      <c r="I82" s="14"/>
    </row>
    <row r="83" spans="1:9" x14ac:dyDescent="0.2">
      <c r="A83" s="20"/>
      <c r="B83" s="20"/>
      <c r="C83" s="20"/>
      <c r="D83" s="20"/>
      <c r="E83" s="25"/>
      <c r="F83" s="26"/>
      <c r="G83" s="22"/>
      <c r="H83" s="14"/>
      <c r="I83" s="14"/>
    </row>
    <row r="84" spans="1:9" x14ac:dyDescent="0.2">
      <c r="A84" s="20" t="s">
        <v>40</v>
      </c>
      <c r="B84" s="20"/>
      <c r="C84" s="20"/>
      <c r="D84" s="20"/>
      <c r="E84" s="25">
        <f>E86-(E70+E75+E80)</f>
        <v>60907.334520800039</v>
      </c>
      <c r="F84" s="26">
        <f>F86-(F70+F75+F80)</f>
        <v>9.9528048298504643</v>
      </c>
      <c r="G84" s="22"/>
      <c r="H84" s="14"/>
      <c r="I84" s="14"/>
    </row>
    <row r="85" spans="1:9" x14ac:dyDescent="0.2">
      <c r="A85" s="20"/>
      <c r="B85" s="20"/>
      <c r="C85" s="20"/>
      <c r="D85" s="20"/>
      <c r="E85" s="25"/>
      <c r="F85" s="26"/>
      <c r="G85" s="22"/>
      <c r="H85" s="14"/>
      <c r="I85" s="14"/>
    </row>
    <row r="86" spans="1:9" x14ac:dyDescent="0.2">
      <c r="A86" s="27" t="s">
        <v>39</v>
      </c>
      <c r="B86" s="27"/>
      <c r="C86" s="27"/>
      <c r="D86" s="27"/>
      <c r="E86" s="28">
        <v>611961.50795730005</v>
      </c>
      <c r="F86" s="29">
        <v>100</v>
      </c>
      <c r="G86" s="61"/>
      <c r="H86" s="14"/>
      <c r="I86" s="14"/>
    </row>
    <row r="87" spans="1:9" x14ac:dyDescent="0.2">
      <c r="F87" s="15" t="s">
        <v>749</v>
      </c>
    </row>
    <row r="88" spans="1:9" x14ac:dyDescent="0.2">
      <c r="A88" s="14" t="s">
        <v>41</v>
      </c>
    </row>
    <row r="89" spans="1:9" x14ac:dyDescent="0.2">
      <c r="A89" s="14" t="s">
        <v>350</v>
      </c>
    </row>
    <row r="91" spans="1:9" x14ac:dyDescent="0.2">
      <c r="A91" s="14" t="s">
        <v>42</v>
      </c>
    </row>
    <row r="92" spans="1:9" x14ac:dyDescent="0.2">
      <c r="A92" s="14" t="s">
        <v>43</v>
      </c>
    </row>
    <row r="93" spans="1:9" x14ac:dyDescent="0.2">
      <c r="A93" s="14" t="s">
        <v>44</v>
      </c>
      <c r="B93" s="14"/>
      <c r="C93" s="30" t="s">
        <v>46</v>
      </c>
      <c r="D93" s="14" t="s">
        <v>45</v>
      </c>
    </row>
    <row r="94" spans="1:9" x14ac:dyDescent="0.2">
      <c r="A94" s="7" t="s">
        <v>47</v>
      </c>
      <c r="C94" s="31">
        <v>243.28100000000001</v>
      </c>
      <c r="D94" s="31">
        <v>251.15029999999999</v>
      </c>
    </row>
    <row r="95" spans="1:9" x14ac:dyDescent="0.2">
      <c r="A95" s="7" t="s">
        <v>48</v>
      </c>
      <c r="C95" s="31">
        <v>41.280500000000004</v>
      </c>
      <c r="D95" s="31">
        <v>39.0441</v>
      </c>
    </row>
    <row r="96" spans="1:9" x14ac:dyDescent="0.2">
      <c r="A96" s="7" t="s">
        <v>49</v>
      </c>
      <c r="C96" s="31">
        <v>264.8057</v>
      </c>
      <c r="D96" s="31">
        <v>275.17329999999998</v>
      </c>
    </row>
    <row r="97" spans="1:4" x14ac:dyDescent="0.2">
      <c r="A97" s="7" t="s">
        <v>50</v>
      </c>
      <c r="C97" s="31">
        <v>45.890300000000003</v>
      </c>
      <c r="D97" s="31">
        <v>43.595599999999997</v>
      </c>
    </row>
    <row r="99" spans="1:4" x14ac:dyDescent="0.2">
      <c r="A99" s="14" t="s">
        <v>52</v>
      </c>
    </row>
    <row r="100" spans="1:4" x14ac:dyDescent="0.2">
      <c r="A100" s="84" t="s">
        <v>57</v>
      </c>
      <c r="B100" s="85"/>
      <c r="C100" s="33" t="s">
        <v>58</v>
      </c>
    </row>
    <row r="101" spans="1:4" x14ac:dyDescent="0.2">
      <c r="A101" s="79" t="s">
        <v>48</v>
      </c>
      <c r="B101" s="80"/>
      <c r="C101" s="34">
        <v>3.5</v>
      </c>
    </row>
    <row r="102" spans="1:4" x14ac:dyDescent="0.2">
      <c r="A102" s="79" t="s">
        <v>50</v>
      </c>
      <c r="B102" s="80"/>
      <c r="C102" s="34">
        <v>4</v>
      </c>
    </row>
    <row r="103" spans="1:4" x14ac:dyDescent="0.2">
      <c r="A103" s="7" t="s">
        <v>59</v>
      </c>
    </row>
    <row r="104" spans="1:4" x14ac:dyDescent="0.2">
      <c r="A104" s="7" t="s">
        <v>51</v>
      </c>
    </row>
    <row r="106" spans="1:4" x14ac:dyDescent="0.2">
      <c r="A106" s="14" t="s">
        <v>351</v>
      </c>
      <c r="D106" s="52">
        <v>0.30320000000000003</v>
      </c>
    </row>
    <row r="108" spans="1:4" x14ac:dyDescent="0.2">
      <c r="A108" s="87" t="s">
        <v>55</v>
      </c>
      <c r="B108" s="87"/>
      <c r="C108" s="87"/>
      <c r="D108" s="30" t="s">
        <v>53</v>
      </c>
    </row>
    <row r="109" spans="1:4" x14ac:dyDescent="0.2">
      <c r="A109" s="62" t="s">
        <v>925</v>
      </c>
    </row>
    <row r="110" spans="1:4" ht="14.4" x14ac:dyDescent="0.3">
      <c r="A110" s="35" t="s">
        <v>926</v>
      </c>
    </row>
    <row r="112" spans="1:4" x14ac:dyDescent="0.2">
      <c r="A112" s="14" t="s">
        <v>927</v>
      </c>
    </row>
    <row r="113" spans="1:1" x14ac:dyDescent="0.2">
      <c r="A113" s="14"/>
    </row>
    <row r="114" spans="1:1" x14ac:dyDescent="0.2">
      <c r="A114" s="63" t="s">
        <v>932</v>
      </c>
    </row>
    <row r="115" spans="1:1" x14ac:dyDescent="0.2">
      <c r="A115" s="65"/>
    </row>
    <row r="116" spans="1:1" x14ac:dyDescent="0.2">
      <c r="A116" s="66"/>
    </row>
    <row r="117" spans="1:1" x14ac:dyDescent="0.2">
      <c r="A117" s="66"/>
    </row>
    <row r="118" spans="1:1" x14ac:dyDescent="0.2">
      <c r="A118" s="66"/>
    </row>
    <row r="119" spans="1:1" x14ac:dyDescent="0.2">
      <c r="A119" s="66"/>
    </row>
    <row r="120" spans="1:1" x14ac:dyDescent="0.2">
      <c r="A120" s="66"/>
    </row>
    <row r="121" spans="1:1" x14ac:dyDescent="0.2">
      <c r="A121" s="66"/>
    </row>
    <row r="122" spans="1:1" x14ac:dyDescent="0.2">
      <c r="A122" s="66"/>
    </row>
    <row r="123" spans="1:1" x14ac:dyDescent="0.2">
      <c r="A123" s="66"/>
    </row>
    <row r="124" spans="1:1" x14ac:dyDescent="0.2">
      <c r="A124" s="66"/>
    </row>
    <row r="125" spans="1:1" x14ac:dyDescent="0.2">
      <c r="A125" s="66"/>
    </row>
    <row r="126" spans="1:1" x14ac:dyDescent="0.2">
      <c r="A126" s="66"/>
    </row>
    <row r="127" spans="1:1" x14ac:dyDescent="0.2">
      <c r="A127" s="66"/>
    </row>
    <row r="128" spans="1:1" x14ac:dyDescent="0.2">
      <c r="A128" s="66"/>
    </row>
    <row r="129" spans="1:1" x14ac:dyDescent="0.2">
      <c r="A129" s="66"/>
    </row>
    <row r="130" spans="1:1" x14ac:dyDescent="0.2">
      <c r="A130" s="66"/>
    </row>
    <row r="131" spans="1:1" x14ac:dyDescent="0.2">
      <c r="A131" s="66"/>
    </row>
    <row r="132" spans="1:1" x14ac:dyDescent="0.2">
      <c r="A132" s="66"/>
    </row>
    <row r="133" spans="1:1" x14ac:dyDescent="0.2">
      <c r="A133" s="63" t="s">
        <v>945</v>
      </c>
    </row>
    <row r="134" spans="1:1" x14ac:dyDescent="0.2">
      <c r="A134" s="66"/>
    </row>
    <row r="135" spans="1:1" x14ac:dyDescent="0.2">
      <c r="A135" s="63" t="s">
        <v>933</v>
      </c>
    </row>
    <row r="136" spans="1:1" x14ac:dyDescent="0.2">
      <c r="A136" s="66"/>
    </row>
    <row r="137" spans="1:1" x14ac:dyDescent="0.2">
      <c r="A137" s="66"/>
    </row>
    <row r="138" spans="1:1" x14ac:dyDescent="0.2">
      <c r="A138" s="66"/>
    </row>
    <row r="139" spans="1:1" x14ac:dyDescent="0.2">
      <c r="A139" s="66"/>
    </row>
    <row r="140" spans="1:1" x14ac:dyDescent="0.2">
      <c r="A140" s="66"/>
    </row>
    <row r="141" spans="1:1" x14ac:dyDescent="0.2">
      <c r="A141" s="66"/>
    </row>
    <row r="142" spans="1:1" x14ac:dyDescent="0.2">
      <c r="A142" s="66"/>
    </row>
    <row r="143" spans="1:1" x14ac:dyDescent="0.2">
      <c r="A143" s="66"/>
    </row>
    <row r="144" spans="1:1" x14ac:dyDescent="0.2">
      <c r="A144" s="66"/>
    </row>
    <row r="145" spans="1:1" x14ac:dyDescent="0.2">
      <c r="A145" s="66"/>
    </row>
    <row r="146" spans="1:1" x14ac:dyDescent="0.2">
      <c r="A146" s="66"/>
    </row>
    <row r="147" spans="1:1" x14ac:dyDescent="0.2">
      <c r="A147" s="66"/>
    </row>
    <row r="154" spans="1:1" x14ac:dyDescent="0.2">
      <c r="A154" s="7" t="s">
        <v>931</v>
      </c>
    </row>
  </sheetData>
  <mergeCells count="5">
    <mergeCell ref="A1:F1"/>
    <mergeCell ref="A100:B100"/>
    <mergeCell ref="A101:B101"/>
    <mergeCell ref="A102:B102"/>
    <mergeCell ref="A108:C108"/>
  </mergeCells>
  <conditionalFormatting sqref="F2:F3">
    <cfRule type="cellIs" dxfId="57" priority="5" stopIfTrue="1" operator="between">
      <formula>0.009</formula>
      <formula>-0.009</formula>
    </cfRule>
  </conditionalFormatting>
  <conditionalFormatting sqref="F5:F147">
    <cfRule type="cellIs" dxfId="56" priority="1" stopIfTrue="1" operator="between">
      <formula>0.009</formula>
      <formula>-0.009</formula>
    </cfRule>
  </conditionalFormatting>
  <conditionalFormatting sqref="F248:F250">
    <cfRule type="cellIs" dxfId="55" priority="3" stopIfTrue="1" operator="between">
      <formula>0.009</formula>
      <formula>-0.009</formula>
    </cfRule>
  </conditionalFormatting>
  <conditionalFormatting sqref="F253:F65536">
    <cfRule type="cellIs" dxfId="54" priority="4" stopIfTrue="1" operator="between">
      <formula>0.009</formula>
      <formula>-0.009</formula>
    </cfRule>
  </conditionalFormatting>
  <hyperlinks>
    <hyperlink ref="A110" r:id="rId1" xr:uid="{00000000-0004-0000-15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45"/>
  <sheetViews>
    <sheetView workbookViewId="0">
      <selection sqref="A1:F1"/>
    </sheetView>
  </sheetViews>
  <sheetFormatPr defaultColWidth="9.109375" defaultRowHeight="10.199999999999999" x14ac:dyDescent="0.2"/>
  <cols>
    <col min="1" max="1" width="38.6640625" style="7" bestFit="1" customWidth="1"/>
    <col min="2" max="2" width="32.109375" style="7" bestFit="1" customWidth="1"/>
    <col min="3" max="3" width="24.33203125" style="7" bestFit="1" customWidth="1"/>
    <col min="4" max="4" width="15.33203125" style="7" bestFit="1" customWidth="1"/>
    <col min="5" max="5" width="30.5546875" style="10" customWidth="1"/>
    <col min="6" max="6" width="13.5546875" style="11" bestFit="1" customWidth="1"/>
    <col min="7" max="16384" width="9.109375" style="7"/>
  </cols>
  <sheetData>
    <row r="1" spans="1:6" s="1" customFormat="1" ht="13.8" x14ac:dyDescent="0.2">
      <c r="A1" s="81" t="s">
        <v>18</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5.5" customHeight="1" x14ac:dyDescent="0.2">
      <c r="A4" s="6" t="s">
        <v>2</v>
      </c>
      <c r="B4" s="6" t="s">
        <v>0</v>
      </c>
      <c r="C4" s="13" t="s">
        <v>463</v>
      </c>
      <c r="D4" s="13" t="s">
        <v>1</v>
      </c>
      <c r="E4" s="53" t="s">
        <v>6</v>
      </c>
      <c r="F4" s="12" t="s">
        <v>3</v>
      </c>
    </row>
    <row r="5" spans="1:6" x14ac:dyDescent="0.2">
      <c r="A5" s="16" t="s">
        <v>110</v>
      </c>
      <c r="B5" s="17"/>
      <c r="C5" s="17"/>
      <c r="D5" s="17"/>
      <c r="E5" s="18"/>
      <c r="F5" s="19"/>
    </row>
    <row r="6" spans="1:6" x14ac:dyDescent="0.2">
      <c r="A6" s="20" t="s">
        <v>26</v>
      </c>
      <c r="B6" s="21"/>
      <c r="C6" s="21"/>
      <c r="D6" s="21"/>
      <c r="E6" s="22"/>
      <c r="F6" s="23"/>
    </row>
    <row r="7" spans="1:6" x14ac:dyDescent="0.2">
      <c r="A7" s="21" t="s">
        <v>523</v>
      </c>
      <c r="B7" s="21" t="s">
        <v>522</v>
      </c>
      <c r="C7" s="21" t="s">
        <v>137</v>
      </c>
      <c r="D7" s="24">
        <v>209347</v>
      </c>
      <c r="E7" s="22">
        <v>18165.562559999998</v>
      </c>
      <c r="F7" s="23">
        <v>3.8857015795370198</v>
      </c>
    </row>
    <row r="8" spans="1:6" x14ac:dyDescent="0.2">
      <c r="A8" s="21" t="s">
        <v>136</v>
      </c>
      <c r="B8" s="21" t="s">
        <v>135</v>
      </c>
      <c r="C8" s="21" t="s">
        <v>137</v>
      </c>
      <c r="D8" s="24">
        <v>5679142</v>
      </c>
      <c r="E8" s="22">
        <v>15790.85433</v>
      </c>
      <c r="F8" s="23">
        <v>3.3777400182160999</v>
      </c>
    </row>
    <row r="9" spans="1:6" x14ac:dyDescent="0.2">
      <c r="A9" s="21" t="s">
        <v>515</v>
      </c>
      <c r="B9" s="21" t="s">
        <v>514</v>
      </c>
      <c r="C9" s="21" t="s">
        <v>121</v>
      </c>
      <c r="D9" s="24">
        <v>160042</v>
      </c>
      <c r="E9" s="22">
        <v>15464.77844</v>
      </c>
      <c r="F9" s="23">
        <v>3.3079908102498101</v>
      </c>
    </row>
    <row r="10" spans="1:6" x14ac:dyDescent="0.2">
      <c r="A10" s="21" t="s">
        <v>187</v>
      </c>
      <c r="B10" s="21" t="s">
        <v>186</v>
      </c>
      <c r="C10" s="21" t="s">
        <v>166</v>
      </c>
      <c r="D10" s="24">
        <v>9400160</v>
      </c>
      <c r="E10" s="22">
        <v>14378.48474</v>
      </c>
      <c r="F10" s="23">
        <v>3.0756273405257502</v>
      </c>
    </row>
    <row r="11" spans="1:6" x14ac:dyDescent="0.2">
      <c r="A11" s="21" t="s">
        <v>112</v>
      </c>
      <c r="B11" s="21" t="s">
        <v>111</v>
      </c>
      <c r="C11" s="21" t="s">
        <v>113</v>
      </c>
      <c r="D11" s="24">
        <v>783107</v>
      </c>
      <c r="E11" s="22">
        <v>13883.312449999999</v>
      </c>
      <c r="F11" s="23">
        <v>2.9697075957867298</v>
      </c>
    </row>
    <row r="12" spans="1:6" x14ac:dyDescent="0.2">
      <c r="A12" s="21" t="s">
        <v>115</v>
      </c>
      <c r="B12" s="21" t="s">
        <v>114</v>
      </c>
      <c r="C12" s="21" t="s">
        <v>113</v>
      </c>
      <c r="D12" s="24">
        <v>1076387</v>
      </c>
      <c r="E12" s="22">
        <v>13795.513989999999</v>
      </c>
      <c r="F12" s="23">
        <v>2.9509270810861201</v>
      </c>
    </row>
    <row r="13" spans="1:6" x14ac:dyDescent="0.2">
      <c r="A13" s="21" t="s">
        <v>261</v>
      </c>
      <c r="B13" s="21" t="s">
        <v>260</v>
      </c>
      <c r="C13" s="21" t="s">
        <v>163</v>
      </c>
      <c r="D13" s="24">
        <v>423586</v>
      </c>
      <c r="E13" s="22">
        <v>12737.65461</v>
      </c>
      <c r="F13" s="23">
        <v>2.7246458497607899</v>
      </c>
    </row>
    <row r="14" spans="1:6" x14ac:dyDescent="0.2">
      <c r="A14" s="21" t="s">
        <v>691</v>
      </c>
      <c r="B14" s="21" t="s">
        <v>690</v>
      </c>
      <c r="C14" s="21" t="s">
        <v>200</v>
      </c>
      <c r="D14" s="24">
        <v>759768</v>
      </c>
      <c r="E14" s="22">
        <v>11915.061659999999</v>
      </c>
      <c r="F14" s="23">
        <v>2.5486892442566398</v>
      </c>
    </row>
    <row r="15" spans="1:6" x14ac:dyDescent="0.2">
      <c r="A15" s="21" t="s">
        <v>753</v>
      </c>
      <c r="B15" s="21" t="s">
        <v>752</v>
      </c>
      <c r="C15" s="21" t="s">
        <v>190</v>
      </c>
      <c r="D15" s="24">
        <v>7310748</v>
      </c>
      <c r="E15" s="22">
        <v>11413.539779999999</v>
      </c>
      <c r="F15" s="23">
        <v>2.4414112915452</v>
      </c>
    </row>
    <row r="16" spans="1:6" x14ac:dyDescent="0.2">
      <c r="A16" s="21" t="s">
        <v>117</v>
      </c>
      <c r="B16" s="21" t="s">
        <v>116</v>
      </c>
      <c r="C16" s="21" t="s">
        <v>118</v>
      </c>
      <c r="D16" s="24">
        <v>278729</v>
      </c>
      <c r="E16" s="22">
        <v>10055.566769999999</v>
      </c>
      <c r="F16" s="23">
        <v>2.1509343050771399</v>
      </c>
    </row>
    <row r="17" spans="1:6" x14ac:dyDescent="0.2">
      <c r="A17" s="21" t="s">
        <v>254</v>
      </c>
      <c r="B17" s="21" t="s">
        <v>253</v>
      </c>
      <c r="C17" s="21" t="s">
        <v>255</v>
      </c>
      <c r="D17" s="24">
        <v>219878</v>
      </c>
      <c r="E17" s="22">
        <v>10013.793820000001</v>
      </c>
      <c r="F17" s="23">
        <v>2.1419988692897398</v>
      </c>
    </row>
    <row r="18" spans="1:6" x14ac:dyDescent="0.2">
      <c r="A18" s="21" t="s">
        <v>130</v>
      </c>
      <c r="B18" s="21" t="s">
        <v>129</v>
      </c>
      <c r="C18" s="21" t="s">
        <v>131</v>
      </c>
      <c r="D18" s="24">
        <v>795986</v>
      </c>
      <c r="E18" s="22">
        <v>9674.8118369999993</v>
      </c>
      <c r="F18" s="23">
        <v>2.06948898568844</v>
      </c>
    </row>
    <row r="19" spans="1:6" x14ac:dyDescent="0.2">
      <c r="A19" s="21" t="s">
        <v>156</v>
      </c>
      <c r="B19" s="21" t="s">
        <v>155</v>
      </c>
      <c r="C19" s="21" t="s">
        <v>157</v>
      </c>
      <c r="D19" s="24">
        <v>81281</v>
      </c>
      <c r="E19" s="22">
        <v>9287.4515439999996</v>
      </c>
      <c r="F19" s="23">
        <v>1.9866307478888401</v>
      </c>
    </row>
    <row r="20" spans="1:6" x14ac:dyDescent="0.2">
      <c r="A20" s="21" t="s">
        <v>726</v>
      </c>
      <c r="B20" s="21" t="s">
        <v>725</v>
      </c>
      <c r="C20" s="21" t="s">
        <v>178</v>
      </c>
      <c r="D20" s="24">
        <v>510460</v>
      </c>
      <c r="E20" s="22">
        <v>9125.7486499999995</v>
      </c>
      <c r="F20" s="23">
        <v>1.9520417177635101</v>
      </c>
    </row>
    <row r="21" spans="1:6" x14ac:dyDescent="0.2">
      <c r="A21" s="21" t="s">
        <v>281</v>
      </c>
      <c r="B21" s="21" t="s">
        <v>280</v>
      </c>
      <c r="C21" s="21" t="s">
        <v>152</v>
      </c>
      <c r="D21" s="24">
        <v>572804</v>
      </c>
      <c r="E21" s="22">
        <v>8758.1731600000003</v>
      </c>
      <c r="F21" s="23">
        <v>1.8734155448952301</v>
      </c>
    </row>
    <row r="22" spans="1:6" x14ac:dyDescent="0.2">
      <c r="A22" s="21" t="s">
        <v>123</v>
      </c>
      <c r="B22" s="21" t="s">
        <v>122</v>
      </c>
      <c r="C22" s="21" t="s">
        <v>124</v>
      </c>
      <c r="D22" s="24">
        <v>546788</v>
      </c>
      <c r="E22" s="22">
        <v>8681.6264699999992</v>
      </c>
      <c r="F22" s="23">
        <v>1.8570418381488001</v>
      </c>
    </row>
    <row r="23" spans="1:6" x14ac:dyDescent="0.2">
      <c r="A23" s="21" t="s">
        <v>575</v>
      </c>
      <c r="B23" s="21" t="s">
        <v>574</v>
      </c>
      <c r="C23" s="21" t="s">
        <v>241</v>
      </c>
      <c r="D23" s="24">
        <v>1375604</v>
      </c>
      <c r="E23" s="22">
        <v>8118.1270059999997</v>
      </c>
      <c r="F23" s="23">
        <v>1.73650658083976</v>
      </c>
    </row>
    <row r="24" spans="1:6" x14ac:dyDescent="0.2">
      <c r="A24" s="21" t="s">
        <v>555</v>
      </c>
      <c r="B24" s="21" t="s">
        <v>554</v>
      </c>
      <c r="C24" s="21" t="s">
        <v>149</v>
      </c>
      <c r="D24" s="24">
        <v>1531572</v>
      </c>
      <c r="E24" s="22">
        <v>7871.5142939999996</v>
      </c>
      <c r="F24" s="23">
        <v>1.6837549304910699</v>
      </c>
    </row>
    <row r="25" spans="1:6" x14ac:dyDescent="0.2">
      <c r="A25" s="21" t="s">
        <v>133</v>
      </c>
      <c r="B25" s="21" t="s">
        <v>132</v>
      </c>
      <c r="C25" s="21" t="s">
        <v>134</v>
      </c>
      <c r="D25" s="24">
        <v>470375</v>
      </c>
      <c r="E25" s="22">
        <v>7645.7104380000001</v>
      </c>
      <c r="F25" s="23">
        <v>1.6354543949570499</v>
      </c>
    </row>
    <row r="26" spans="1:6" x14ac:dyDescent="0.2">
      <c r="A26" s="21" t="s">
        <v>173</v>
      </c>
      <c r="B26" s="21" t="s">
        <v>172</v>
      </c>
      <c r="C26" s="21" t="s">
        <v>152</v>
      </c>
      <c r="D26" s="24">
        <v>554035</v>
      </c>
      <c r="E26" s="22">
        <v>7610.7787950000002</v>
      </c>
      <c r="F26" s="23">
        <v>1.62798234778358</v>
      </c>
    </row>
    <row r="27" spans="1:6" x14ac:dyDescent="0.2">
      <c r="A27" s="21" t="s">
        <v>592</v>
      </c>
      <c r="B27" s="21" t="s">
        <v>591</v>
      </c>
      <c r="C27" s="21" t="s">
        <v>227</v>
      </c>
      <c r="D27" s="24">
        <v>540600</v>
      </c>
      <c r="E27" s="22">
        <v>7562.1831000000002</v>
      </c>
      <c r="F27" s="23">
        <v>1.61758749388371</v>
      </c>
    </row>
    <row r="28" spans="1:6" x14ac:dyDescent="0.2">
      <c r="A28" s="21" t="s">
        <v>399</v>
      </c>
      <c r="B28" s="21" t="s">
        <v>398</v>
      </c>
      <c r="C28" s="21" t="s">
        <v>190</v>
      </c>
      <c r="D28" s="24">
        <v>248087</v>
      </c>
      <c r="E28" s="22">
        <v>7219.5797869999997</v>
      </c>
      <c r="F28" s="23">
        <v>1.5443029903027401</v>
      </c>
    </row>
    <row r="29" spans="1:6" x14ac:dyDescent="0.2">
      <c r="A29" s="21" t="s">
        <v>662</v>
      </c>
      <c r="B29" s="21" t="s">
        <v>661</v>
      </c>
      <c r="C29" s="21" t="s">
        <v>166</v>
      </c>
      <c r="D29" s="24">
        <v>3927409</v>
      </c>
      <c r="E29" s="22">
        <v>7165.5577210000001</v>
      </c>
      <c r="F29" s="23">
        <v>1.53274740943412</v>
      </c>
    </row>
    <row r="30" spans="1:6" x14ac:dyDescent="0.2">
      <c r="A30" s="21" t="s">
        <v>215</v>
      </c>
      <c r="B30" s="21" t="s">
        <v>214</v>
      </c>
      <c r="C30" s="21" t="s">
        <v>190</v>
      </c>
      <c r="D30" s="24">
        <v>198696</v>
      </c>
      <c r="E30" s="22">
        <v>7105.8657000000003</v>
      </c>
      <c r="F30" s="23">
        <v>1.51997899780253</v>
      </c>
    </row>
    <row r="31" spans="1:6" x14ac:dyDescent="0.2">
      <c r="A31" s="21" t="s">
        <v>685</v>
      </c>
      <c r="B31" s="21" t="s">
        <v>684</v>
      </c>
      <c r="C31" s="21" t="s">
        <v>160</v>
      </c>
      <c r="D31" s="24">
        <v>394950</v>
      </c>
      <c r="E31" s="22">
        <v>7069.4075249999996</v>
      </c>
      <c r="F31" s="23">
        <v>1.5121804180604099</v>
      </c>
    </row>
    <row r="32" spans="1:6" x14ac:dyDescent="0.2">
      <c r="A32" s="21" t="s">
        <v>142</v>
      </c>
      <c r="B32" s="21" t="s">
        <v>141</v>
      </c>
      <c r="C32" s="21" t="s">
        <v>143</v>
      </c>
      <c r="D32" s="24">
        <v>332201</v>
      </c>
      <c r="E32" s="22">
        <v>7005.6207889999996</v>
      </c>
      <c r="F32" s="23">
        <v>1.4985361271109801</v>
      </c>
    </row>
    <row r="33" spans="1:6" x14ac:dyDescent="0.2">
      <c r="A33" s="21" t="s">
        <v>724</v>
      </c>
      <c r="B33" s="21" t="s">
        <v>723</v>
      </c>
      <c r="C33" s="21" t="s">
        <v>197</v>
      </c>
      <c r="D33" s="24">
        <v>239834</v>
      </c>
      <c r="E33" s="22">
        <v>6682.9744099999998</v>
      </c>
      <c r="F33" s="23">
        <v>1.4295205081137099</v>
      </c>
    </row>
    <row r="34" spans="1:6" x14ac:dyDescent="0.2">
      <c r="A34" s="21" t="s">
        <v>196</v>
      </c>
      <c r="B34" s="21" t="s">
        <v>195</v>
      </c>
      <c r="C34" s="21" t="s">
        <v>197</v>
      </c>
      <c r="D34" s="24">
        <v>390328</v>
      </c>
      <c r="E34" s="22">
        <v>6612.1563200000001</v>
      </c>
      <c r="F34" s="23">
        <v>1.41437217657903</v>
      </c>
    </row>
    <row r="35" spans="1:6" x14ac:dyDescent="0.2">
      <c r="A35" s="21" t="s">
        <v>519</v>
      </c>
      <c r="B35" s="21" t="s">
        <v>518</v>
      </c>
      <c r="C35" s="21" t="s">
        <v>121</v>
      </c>
      <c r="D35" s="24">
        <v>866249</v>
      </c>
      <c r="E35" s="22">
        <v>6511.1606089999996</v>
      </c>
      <c r="F35" s="23">
        <v>1.3927687061407801</v>
      </c>
    </row>
    <row r="36" spans="1:6" x14ac:dyDescent="0.2">
      <c r="A36" s="21" t="s">
        <v>422</v>
      </c>
      <c r="B36" s="21" t="s">
        <v>421</v>
      </c>
      <c r="C36" s="21" t="s">
        <v>113</v>
      </c>
      <c r="D36" s="24">
        <v>3757322</v>
      </c>
      <c r="E36" s="22">
        <v>6474.9930029999996</v>
      </c>
      <c r="F36" s="23">
        <v>1.38503228051134</v>
      </c>
    </row>
    <row r="37" spans="1:6" x14ac:dyDescent="0.2">
      <c r="A37" s="21" t="s">
        <v>145</v>
      </c>
      <c r="B37" s="21" t="s">
        <v>144</v>
      </c>
      <c r="C37" s="21" t="s">
        <v>146</v>
      </c>
      <c r="D37" s="24">
        <v>1719022</v>
      </c>
      <c r="E37" s="22">
        <v>5730.359837</v>
      </c>
      <c r="F37" s="23">
        <v>1.2257516493861</v>
      </c>
    </row>
    <row r="38" spans="1:6" x14ac:dyDescent="0.2">
      <c r="A38" s="21" t="s">
        <v>605</v>
      </c>
      <c r="B38" s="21" t="s">
        <v>604</v>
      </c>
      <c r="C38" s="21" t="s">
        <v>218</v>
      </c>
      <c r="D38" s="24">
        <v>91364</v>
      </c>
      <c r="E38" s="22">
        <v>5695.7231240000001</v>
      </c>
      <c r="F38" s="23">
        <v>1.2183426891642799</v>
      </c>
    </row>
    <row r="39" spans="1:6" x14ac:dyDescent="0.2">
      <c r="A39" s="21" t="s">
        <v>299</v>
      </c>
      <c r="B39" s="21" t="s">
        <v>298</v>
      </c>
      <c r="C39" s="21" t="s">
        <v>160</v>
      </c>
      <c r="D39" s="24">
        <v>335249</v>
      </c>
      <c r="E39" s="22">
        <v>5615.755999</v>
      </c>
      <c r="F39" s="23">
        <v>1.2012373348490899</v>
      </c>
    </row>
    <row r="40" spans="1:6" x14ac:dyDescent="0.2">
      <c r="A40" s="21" t="s">
        <v>751</v>
      </c>
      <c r="B40" s="21" t="s">
        <v>750</v>
      </c>
      <c r="C40" s="21" t="s">
        <v>221</v>
      </c>
      <c r="D40" s="24">
        <v>474692</v>
      </c>
      <c r="E40" s="22">
        <v>5429.5270959999998</v>
      </c>
      <c r="F40" s="23">
        <v>1.1614020729268399</v>
      </c>
    </row>
    <row r="41" spans="1:6" x14ac:dyDescent="0.2">
      <c r="A41" s="21" t="s">
        <v>529</v>
      </c>
      <c r="B41" s="21" t="s">
        <v>528</v>
      </c>
      <c r="C41" s="21" t="s">
        <v>335</v>
      </c>
      <c r="D41" s="24">
        <v>302832</v>
      </c>
      <c r="E41" s="22">
        <v>5400.2516400000004</v>
      </c>
      <c r="F41" s="23">
        <v>1.1551399114746399</v>
      </c>
    </row>
    <row r="42" spans="1:6" x14ac:dyDescent="0.2">
      <c r="A42" s="21" t="s">
        <v>681</v>
      </c>
      <c r="B42" s="21" t="s">
        <v>680</v>
      </c>
      <c r="C42" s="21" t="s">
        <v>152</v>
      </c>
      <c r="D42" s="24">
        <v>314078</v>
      </c>
      <c r="E42" s="22">
        <v>5324.2502560000003</v>
      </c>
      <c r="F42" s="23">
        <v>1.1388828483156901</v>
      </c>
    </row>
    <row r="43" spans="1:6" x14ac:dyDescent="0.2">
      <c r="A43" s="21" t="s">
        <v>226</v>
      </c>
      <c r="B43" s="21" t="s">
        <v>225</v>
      </c>
      <c r="C43" s="21" t="s">
        <v>227</v>
      </c>
      <c r="D43" s="24">
        <v>605153</v>
      </c>
      <c r="E43" s="22">
        <v>5311.4278809999996</v>
      </c>
      <c r="F43" s="23">
        <v>1.1361400803652699</v>
      </c>
    </row>
    <row r="44" spans="1:6" x14ac:dyDescent="0.2">
      <c r="A44" s="21" t="s">
        <v>192</v>
      </c>
      <c r="B44" s="21" t="s">
        <v>191</v>
      </c>
      <c r="C44" s="21" t="s">
        <v>160</v>
      </c>
      <c r="D44" s="24">
        <v>70809</v>
      </c>
      <c r="E44" s="22">
        <v>5231.0502800000004</v>
      </c>
      <c r="F44" s="23">
        <v>1.11894692325089</v>
      </c>
    </row>
    <row r="45" spans="1:6" x14ac:dyDescent="0.2">
      <c r="A45" s="21" t="s">
        <v>424</v>
      </c>
      <c r="B45" s="21" t="s">
        <v>423</v>
      </c>
      <c r="C45" s="21" t="s">
        <v>163</v>
      </c>
      <c r="D45" s="24">
        <v>275195</v>
      </c>
      <c r="E45" s="22">
        <v>4970.2968950000004</v>
      </c>
      <c r="F45" s="23">
        <v>1.0631705146416</v>
      </c>
    </row>
    <row r="46" spans="1:6" x14ac:dyDescent="0.2">
      <c r="A46" s="21" t="s">
        <v>467</v>
      </c>
      <c r="B46" s="21" t="s">
        <v>466</v>
      </c>
      <c r="C46" s="21" t="s">
        <v>146</v>
      </c>
      <c r="D46" s="24">
        <v>2546184</v>
      </c>
      <c r="E46" s="22">
        <v>4734.1199109999998</v>
      </c>
      <c r="F46" s="23">
        <v>1.0126511169214401</v>
      </c>
    </row>
    <row r="47" spans="1:6" x14ac:dyDescent="0.2">
      <c r="A47" s="21" t="s">
        <v>165</v>
      </c>
      <c r="B47" s="21" t="s">
        <v>164</v>
      </c>
      <c r="C47" s="21" t="s">
        <v>166</v>
      </c>
      <c r="D47" s="24">
        <v>658414</v>
      </c>
      <c r="E47" s="22">
        <v>4728.0709340000003</v>
      </c>
      <c r="F47" s="23">
        <v>1.0113572115218299</v>
      </c>
    </row>
    <row r="48" spans="1:6" x14ac:dyDescent="0.2">
      <c r="A48" s="21" t="s">
        <v>705</v>
      </c>
      <c r="B48" s="21" t="s">
        <v>704</v>
      </c>
      <c r="C48" s="21" t="s">
        <v>140</v>
      </c>
      <c r="D48" s="24">
        <v>9675</v>
      </c>
      <c r="E48" s="22">
        <v>4597.0182000000004</v>
      </c>
      <c r="F48" s="23">
        <v>0.98332439867474397</v>
      </c>
    </row>
    <row r="49" spans="1:6" x14ac:dyDescent="0.2">
      <c r="A49" s="21" t="s">
        <v>205</v>
      </c>
      <c r="B49" s="21" t="s">
        <v>204</v>
      </c>
      <c r="C49" s="21" t="s">
        <v>124</v>
      </c>
      <c r="D49" s="24">
        <v>312951</v>
      </c>
      <c r="E49" s="22">
        <v>4559.3831190000001</v>
      </c>
      <c r="F49" s="23">
        <v>0.97527407305423597</v>
      </c>
    </row>
    <row r="50" spans="1:6" x14ac:dyDescent="0.2">
      <c r="A50" s="21" t="s">
        <v>580</v>
      </c>
      <c r="B50" s="21" t="s">
        <v>579</v>
      </c>
      <c r="C50" s="21" t="s">
        <v>200</v>
      </c>
      <c r="D50" s="24">
        <v>353915</v>
      </c>
      <c r="E50" s="22">
        <v>4528.8732980000004</v>
      </c>
      <c r="F50" s="23">
        <v>0.96874787496598402</v>
      </c>
    </row>
    <row r="51" spans="1:6" x14ac:dyDescent="0.2">
      <c r="A51" s="21" t="s">
        <v>763</v>
      </c>
      <c r="B51" s="21" t="s">
        <v>762</v>
      </c>
      <c r="C51" s="21" t="s">
        <v>160</v>
      </c>
      <c r="D51" s="24">
        <v>415644</v>
      </c>
      <c r="E51" s="22">
        <v>4457.9897220000003</v>
      </c>
      <c r="F51" s="23">
        <v>0.95358553565958004</v>
      </c>
    </row>
    <row r="52" spans="1:6" x14ac:dyDescent="0.2">
      <c r="A52" s="21" t="s">
        <v>148</v>
      </c>
      <c r="B52" s="21" t="s">
        <v>147</v>
      </c>
      <c r="C52" s="21" t="s">
        <v>149</v>
      </c>
      <c r="D52" s="24">
        <v>60862</v>
      </c>
      <c r="E52" s="22">
        <v>4440.7045369999996</v>
      </c>
      <c r="F52" s="23">
        <v>0.94988815109275204</v>
      </c>
    </row>
    <row r="53" spans="1:6" x14ac:dyDescent="0.2">
      <c r="A53" s="21" t="s">
        <v>697</v>
      </c>
      <c r="B53" s="21" t="s">
        <v>696</v>
      </c>
      <c r="C53" s="21" t="s">
        <v>200</v>
      </c>
      <c r="D53" s="24">
        <v>134397</v>
      </c>
      <c r="E53" s="22">
        <v>4400.1577799999995</v>
      </c>
      <c r="F53" s="23">
        <v>0.94121500391112101</v>
      </c>
    </row>
    <row r="54" spans="1:6" x14ac:dyDescent="0.2">
      <c r="A54" s="21" t="s">
        <v>521</v>
      </c>
      <c r="B54" s="21" t="s">
        <v>520</v>
      </c>
      <c r="C54" s="21" t="s">
        <v>121</v>
      </c>
      <c r="D54" s="24">
        <v>779330</v>
      </c>
      <c r="E54" s="22">
        <v>4366.9756550000002</v>
      </c>
      <c r="F54" s="23">
        <v>0.93411718708882197</v>
      </c>
    </row>
    <row r="55" spans="1:6" x14ac:dyDescent="0.2">
      <c r="A55" s="21" t="s">
        <v>553</v>
      </c>
      <c r="B55" s="21" t="s">
        <v>552</v>
      </c>
      <c r="C55" s="21" t="s">
        <v>197</v>
      </c>
      <c r="D55" s="24">
        <v>348132</v>
      </c>
      <c r="E55" s="22">
        <v>4327.2807599999996</v>
      </c>
      <c r="F55" s="23">
        <v>0.92562625730387305</v>
      </c>
    </row>
    <row r="56" spans="1:6" x14ac:dyDescent="0.2">
      <c r="A56" s="21" t="s">
        <v>650</v>
      </c>
      <c r="B56" s="21" t="s">
        <v>649</v>
      </c>
      <c r="C56" s="21" t="s">
        <v>200</v>
      </c>
      <c r="D56" s="24">
        <v>739719</v>
      </c>
      <c r="E56" s="22">
        <v>4256.7129859999995</v>
      </c>
      <c r="F56" s="23">
        <v>0.91053146957073705</v>
      </c>
    </row>
    <row r="57" spans="1:6" x14ac:dyDescent="0.2">
      <c r="A57" s="21" t="s">
        <v>234</v>
      </c>
      <c r="B57" s="21" t="s">
        <v>233</v>
      </c>
      <c r="C57" s="21" t="s">
        <v>124</v>
      </c>
      <c r="D57" s="24">
        <v>1200125</v>
      </c>
      <c r="E57" s="22">
        <v>4102.0272500000001</v>
      </c>
      <c r="F57" s="23">
        <v>0.877443443437675</v>
      </c>
    </row>
    <row r="58" spans="1:6" x14ac:dyDescent="0.2">
      <c r="A58" s="21" t="s">
        <v>677</v>
      </c>
      <c r="B58" s="21" t="s">
        <v>676</v>
      </c>
      <c r="C58" s="21" t="s">
        <v>113</v>
      </c>
      <c r="D58" s="24">
        <v>2022164</v>
      </c>
      <c r="E58" s="22">
        <v>4044.7324330000001</v>
      </c>
      <c r="F58" s="23">
        <v>0.86518780532127504</v>
      </c>
    </row>
    <row r="59" spans="1:6" x14ac:dyDescent="0.2">
      <c r="A59" s="21" t="s">
        <v>781</v>
      </c>
      <c r="B59" s="21" t="s">
        <v>780</v>
      </c>
      <c r="C59" s="21" t="s">
        <v>255</v>
      </c>
      <c r="D59" s="24">
        <v>1406358</v>
      </c>
      <c r="E59" s="22">
        <v>3943.4278319999999</v>
      </c>
      <c r="F59" s="23">
        <v>0.84351826181994405</v>
      </c>
    </row>
    <row r="60" spans="1:6" x14ac:dyDescent="0.2">
      <c r="A60" s="21" t="s">
        <v>177</v>
      </c>
      <c r="B60" s="21" t="s">
        <v>176</v>
      </c>
      <c r="C60" s="21" t="s">
        <v>178</v>
      </c>
      <c r="D60" s="24">
        <v>635064</v>
      </c>
      <c r="E60" s="22">
        <v>3918.6624120000001</v>
      </c>
      <c r="F60" s="23">
        <v>0.83822081885366995</v>
      </c>
    </row>
    <row r="61" spans="1:6" x14ac:dyDescent="0.2">
      <c r="A61" s="21" t="s">
        <v>162</v>
      </c>
      <c r="B61" s="21" t="s">
        <v>161</v>
      </c>
      <c r="C61" s="21" t="s">
        <v>163</v>
      </c>
      <c r="D61" s="24">
        <v>521701</v>
      </c>
      <c r="E61" s="22">
        <v>3861.369952</v>
      </c>
      <c r="F61" s="23">
        <v>0.82596568491095501</v>
      </c>
    </row>
    <row r="62" spans="1:6" x14ac:dyDescent="0.2">
      <c r="A62" s="21" t="s">
        <v>734</v>
      </c>
      <c r="B62" s="21" t="s">
        <v>733</v>
      </c>
      <c r="C62" s="21" t="s">
        <v>190</v>
      </c>
      <c r="D62" s="24">
        <v>349245</v>
      </c>
      <c r="E62" s="22">
        <v>3678.2483400000001</v>
      </c>
      <c r="F62" s="23">
        <v>0.78679508754324201</v>
      </c>
    </row>
    <row r="63" spans="1:6" x14ac:dyDescent="0.2">
      <c r="A63" s="21" t="s">
        <v>199</v>
      </c>
      <c r="B63" s="21" t="s">
        <v>198</v>
      </c>
      <c r="C63" s="21" t="s">
        <v>200</v>
      </c>
      <c r="D63" s="24">
        <v>353279</v>
      </c>
      <c r="E63" s="22">
        <v>3628.7052490000001</v>
      </c>
      <c r="F63" s="23">
        <v>0.77619758106261405</v>
      </c>
    </row>
    <row r="64" spans="1:6" x14ac:dyDescent="0.2">
      <c r="A64" s="21" t="s">
        <v>159</v>
      </c>
      <c r="B64" s="21" t="s">
        <v>158</v>
      </c>
      <c r="C64" s="21" t="s">
        <v>160</v>
      </c>
      <c r="D64" s="24">
        <v>904681</v>
      </c>
      <c r="E64" s="22">
        <v>3580.727398</v>
      </c>
      <c r="F64" s="23">
        <v>0.76593488697880996</v>
      </c>
    </row>
    <row r="65" spans="1:9" x14ac:dyDescent="0.2">
      <c r="A65" s="21" t="s">
        <v>238</v>
      </c>
      <c r="B65" s="21" t="s">
        <v>237</v>
      </c>
      <c r="C65" s="21" t="s">
        <v>152</v>
      </c>
      <c r="D65" s="24">
        <v>1329470</v>
      </c>
      <c r="E65" s="22">
        <v>3539.7138749999999</v>
      </c>
      <c r="F65" s="23">
        <v>0.75716189629508601</v>
      </c>
    </row>
    <row r="66" spans="1:9" x14ac:dyDescent="0.2">
      <c r="A66" s="21" t="s">
        <v>783</v>
      </c>
      <c r="B66" s="21" t="s">
        <v>782</v>
      </c>
      <c r="C66" s="21" t="s">
        <v>241</v>
      </c>
      <c r="D66" s="24">
        <v>93405</v>
      </c>
      <c r="E66" s="22">
        <v>3267.914033</v>
      </c>
      <c r="F66" s="23">
        <v>0.699022597174073</v>
      </c>
    </row>
    <row r="67" spans="1:9" x14ac:dyDescent="0.2">
      <c r="A67" s="21" t="s">
        <v>785</v>
      </c>
      <c r="B67" s="21" t="s">
        <v>784</v>
      </c>
      <c r="C67" s="21" t="s">
        <v>429</v>
      </c>
      <c r="D67" s="24">
        <v>633075</v>
      </c>
      <c r="E67" s="22">
        <v>3209.6902500000001</v>
      </c>
      <c r="F67" s="23">
        <v>0.68656824874294398</v>
      </c>
    </row>
    <row r="68" spans="1:9" x14ac:dyDescent="0.2">
      <c r="A68" s="21" t="s">
        <v>428</v>
      </c>
      <c r="B68" s="21" t="s">
        <v>427</v>
      </c>
      <c r="C68" s="21" t="s">
        <v>429</v>
      </c>
      <c r="D68" s="24">
        <v>502306</v>
      </c>
      <c r="E68" s="22">
        <v>3017.6032949999999</v>
      </c>
      <c r="F68" s="23">
        <v>0.64547992120083397</v>
      </c>
    </row>
    <row r="69" spans="1:9" x14ac:dyDescent="0.2">
      <c r="A69" s="21" t="s">
        <v>445</v>
      </c>
      <c r="B69" s="21" t="s">
        <v>444</v>
      </c>
      <c r="C69" s="21" t="s">
        <v>446</v>
      </c>
      <c r="D69" s="24">
        <v>599362</v>
      </c>
      <c r="E69" s="22">
        <v>3002.8036200000001</v>
      </c>
      <c r="F69" s="23">
        <v>0.642314199229153</v>
      </c>
    </row>
    <row r="70" spans="1:9" x14ac:dyDescent="0.2">
      <c r="A70" s="21" t="s">
        <v>757</v>
      </c>
      <c r="B70" s="21" t="s">
        <v>756</v>
      </c>
      <c r="C70" s="21" t="s">
        <v>118</v>
      </c>
      <c r="D70" s="24">
        <v>200000</v>
      </c>
      <c r="E70" s="22">
        <v>2885.1</v>
      </c>
      <c r="F70" s="23">
        <v>0.61713682634898104</v>
      </c>
    </row>
    <row r="71" spans="1:9" x14ac:dyDescent="0.2">
      <c r="A71" s="21" t="s">
        <v>525</v>
      </c>
      <c r="B71" s="21" t="s">
        <v>524</v>
      </c>
      <c r="C71" s="21" t="s">
        <v>121</v>
      </c>
      <c r="D71" s="24">
        <v>133806</v>
      </c>
      <c r="E71" s="22">
        <v>2126.1104369999998</v>
      </c>
      <c r="F71" s="23">
        <v>0.454785292557494</v>
      </c>
    </row>
    <row r="72" spans="1:9" x14ac:dyDescent="0.2">
      <c r="A72" s="21" t="s">
        <v>599</v>
      </c>
      <c r="B72" s="21" t="s">
        <v>598</v>
      </c>
      <c r="C72" s="21" t="s">
        <v>241</v>
      </c>
      <c r="D72" s="24">
        <v>191923</v>
      </c>
      <c r="E72" s="22">
        <v>2120.3653039999999</v>
      </c>
      <c r="F72" s="23">
        <v>0.45355638085718097</v>
      </c>
    </row>
    <row r="73" spans="1:9" x14ac:dyDescent="0.2">
      <c r="A73" s="21" t="s">
        <v>306</v>
      </c>
      <c r="B73" s="21" t="s">
        <v>305</v>
      </c>
      <c r="C73" s="21" t="s">
        <v>157</v>
      </c>
      <c r="D73" s="24">
        <v>70880</v>
      </c>
      <c r="E73" s="22">
        <v>1454.8119999999999</v>
      </c>
      <c r="F73" s="23">
        <v>0.31119131420554302</v>
      </c>
    </row>
    <row r="74" spans="1:9" x14ac:dyDescent="0.2">
      <c r="A74" s="21" t="s">
        <v>459</v>
      </c>
      <c r="B74" s="21" t="s">
        <v>1322</v>
      </c>
      <c r="C74" s="21" t="s">
        <v>446</v>
      </c>
      <c r="D74" s="24">
        <v>74920</v>
      </c>
      <c r="E74" s="22">
        <v>168.98205999999999</v>
      </c>
      <c r="F74" s="23">
        <v>3.61460788944276E-2</v>
      </c>
    </row>
    <row r="75" spans="1:9" x14ac:dyDescent="0.2">
      <c r="A75" s="21" t="s">
        <v>771</v>
      </c>
      <c r="B75" s="21" t="s">
        <v>770</v>
      </c>
      <c r="C75" s="21" t="s">
        <v>160</v>
      </c>
      <c r="D75" s="24">
        <v>24520</v>
      </c>
      <c r="E75" s="22">
        <v>156.68279999999999</v>
      </c>
      <c r="F75" s="23">
        <v>3.3515207769391701E-2</v>
      </c>
    </row>
    <row r="76" spans="1:9" x14ac:dyDescent="0.2">
      <c r="A76" s="20" t="s">
        <v>29</v>
      </c>
      <c r="B76" s="20"/>
      <c r="C76" s="20"/>
      <c r="D76" s="20"/>
      <c r="E76" s="25">
        <f>SUM(E7:E75)</f>
        <v>447611.17275799997</v>
      </c>
      <c r="F76" s="26">
        <f>SUM(F7:F75)</f>
        <v>95.746192019069468</v>
      </c>
      <c r="G76" s="14"/>
      <c r="H76" s="14"/>
      <c r="I76" s="14"/>
    </row>
    <row r="77" spans="1:9" x14ac:dyDescent="0.2">
      <c r="A77" s="21"/>
      <c r="B77" s="21"/>
      <c r="C77" s="21"/>
      <c r="D77" s="21"/>
      <c r="E77" s="22"/>
      <c r="F77" s="23"/>
    </row>
    <row r="78" spans="1:9" x14ac:dyDescent="0.2">
      <c r="A78" s="20" t="s">
        <v>38</v>
      </c>
      <c r="B78" s="20"/>
      <c r="C78" s="20"/>
      <c r="D78" s="20"/>
      <c r="E78" s="25">
        <f>E76</f>
        <v>447611.17275799997</v>
      </c>
      <c r="F78" s="26">
        <f>F76</f>
        <v>95.746192019069468</v>
      </c>
      <c r="G78" s="14"/>
      <c r="H78" s="14"/>
      <c r="I78" s="14"/>
    </row>
    <row r="79" spans="1:9" x14ac:dyDescent="0.2">
      <c r="A79" s="20"/>
      <c r="B79" s="20"/>
      <c r="C79" s="20"/>
      <c r="D79" s="20"/>
      <c r="E79" s="25"/>
      <c r="F79" s="26"/>
      <c r="G79" s="14"/>
      <c r="H79" s="14"/>
      <c r="I79" s="14"/>
    </row>
    <row r="80" spans="1:9" x14ac:dyDescent="0.2">
      <c r="A80" s="20" t="s">
        <v>40</v>
      </c>
      <c r="B80" s="20"/>
      <c r="C80" s="20"/>
      <c r="D80" s="20"/>
      <c r="E80" s="25">
        <f>E82-(E76)</f>
        <v>19886.451240300026</v>
      </c>
      <c r="F80" s="26">
        <f>F82-(F76)</f>
        <v>4.2538079809305316</v>
      </c>
      <c r="G80" s="14"/>
      <c r="H80" s="14"/>
      <c r="I80" s="14"/>
    </row>
    <row r="81" spans="1:9" x14ac:dyDescent="0.2">
      <c r="A81" s="20"/>
      <c r="B81" s="20"/>
      <c r="C81" s="20"/>
      <c r="D81" s="20"/>
      <c r="E81" s="25"/>
      <c r="F81" s="26"/>
      <c r="G81" s="14"/>
      <c r="H81" s="14"/>
      <c r="I81" s="14"/>
    </row>
    <row r="82" spans="1:9" x14ac:dyDescent="0.2">
      <c r="A82" s="27" t="s">
        <v>39</v>
      </c>
      <c r="B82" s="27"/>
      <c r="C82" s="27"/>
      <c r="D82" s="27"/>
      <c r="E82" s="28">
        <v>467497.6239983</v>
      </c>
      <c r="F82" s="29">
        <v>100</v>
      </c>
      <c r="G82" s="14"/>
      <c r="H82" s="14"/>
      <c r="I82" s="14"/>
    </row>
    <row r="83" spans="1:9" x14ac:dyDescent="0.2">
      <c r="A83" s="14"/>
      <c r="B83" s="14"/>
      <c r="C83" s="14"/>
      <c r="D83" s="14"/>
      <c r="E83" s="78"/>
      <c r="F83" s="15"/>
      <c r="G83" s="14"/>
      <c r="H83" s="14"/>
      <c r="I83" s="14"/>
    </row>
    <row r="84" spans="1:9" x14ac:dyDescent="0.2">
      <c r="A84" s="14"/>
      <c r="B84" s="14"/>
      <c r="C84" s="14"/>
      <c r="D84" s="14"/>
      <c r="E84" s="78"/>
      <c r="F84" s="15"/>
      <c r="G84" s="10"/>
      <c r="H84" s="14"/>
      <c r="I84" s="14"/>
    </row>
    <row r="86" spans="1:9" x14ac:dyDescent="0.2">
      <c r="A86" s="14" t="s">
        <v>42</v>
      </c>
    </row>
    <row r="87" spans="1:9" x14ac:dyDescent="0.2">
      <c r="A87" s="14" t="s">
        <v>43</v>
      </c>
    </row>
    <row r="88" spans="1:9" x14ac:dyDescent="0.2">
      <c r="A88" s="14" t="s">
        <v>44</v>
      </c>
      <c r="B88" s="14"/>
      <c r="C88" s="30" t="s">
        <v>914</v>
      </c>
      <c r="D88" s="14" t="s">
        <v>45</v>
      </c>
    </row>
    <row r="89" spans="1:9" x14ac:dyDescent="0.2">
      <c r="A89" s="7" t="s">
        <v>47</v>
      </c>
      <c r="C89" s="57" t="s">
        <v>912</v>
      </c>
      <c r="D89" s="31">
        <v>10.119899999999999</v>
      </c>
    </row>
    <row r="90" spans="1:9" x14ac:dyDescent="0.2">
      <c r="A90" s="7" t="s">
        <v>48</v>
      </c>
      <c r="C90" s="57" t="s">
        <v>912</v>
      </c>
      <c r="D90" s="31">
        <v>10.119899999999999</v>
      </c>
    </row>
    <row r="91" spans="1:9" x14ac:dyDescent="0.2">
      <c r="A91" s="7" t="s">
        <v>49</v>
      </c>
      <c r="C91" s="57" t="s">
        <v>912</v>
      </c>
      <c r="D91" s="31">
        <v>10.1868</v>
      </c>
    </row>
    <row r="92" spans="1:9" x14ac:dyDescent="0.2">
      <c r="A92" s="7" t="s">
        <v>50</v>
      </c>
      <c r="C92" s="57" t="s">
        <v>912</v>
      </c>
      <c r="D92" s="31">
        <v>10.1868</v>
      </c>
    </row>
    <row r="94" spans="1:9" x14ac:dyDescent="0.2">
      <c r="A94" s="7" t="s">
        <v>915</v>
      </c>
    </row>
    <row r="95" spans="1:9" x14ac:dyDescent="0.2">
      <c r="A95" s="7" t="s">
        <v>51</v>
      </c>
    </row>
    <row r="97" spans="1:6" x14ac:dyDescent="0.2">
      <c r="A97" s="14" t="s">
        <v>52</v>
      </c>
      <c r="D97" s="30" t="s">
        <v>53</v>
      </c>
    </row>
    <row r="99" spans="1:6" x14ac:dyDescent="0.2">
      <c r="A99" s="14" t="s">
        <v>351</v>
      </c>
      <c r="D99" s="52">
        <v>0.17002299232688955</v>
      </c>
    </row>
    <row r="101" spans="1:6" ht="10.199999999999999" customHeight="1" x14ac:dyDescent="0.2">
      <c r="A101" s="87" t="s">
        <v>55</v>
      </c>
      <c r="B101" s="87"/>
      <c r="C101" s="87"/>
      <c r="D101" s="30" t="s">
        <v>53</v>
      </c>
    </row>
    <row r="103" spans="1:6" x14ac:dyDescent="0.2">
      <c r="A103" s="14" t="s">
        <v>927</v>
      </c>
      <c r="F103" s="7"/>
    </row>
    <row r="104" spans="1:6" x14ac:dyDescent="0.2">
      <c r="F104" s="7"/>
    </row>
    <row r="105" spans="1:6" x14ac:dyDescent="0.2">
      <c r="A105" s="63" t="s">
        <v>932</v>
      </c>
      <c r="F105" s="7"/>
    </row>
    <row r="106" spans="1:6" x14ac:dyDescent="0.2">
      <c r="A106" s="65"/>
      <c r="F106" s="7"/>
    </row>
    <row r="107" spans="1:6" x14ac:dyDescent="0.2">
      <c r="A107" s="66"/>
      <c r="F107" s="7"/>
    </row>
    <row r="108" spans="1:6" x14ac:dyDescent="0.2">
      <c r="A108" s="66"/>
      <c r="F108" s="7"/>
    </row>
    <row r="109" spans="1:6" x14ac:dyDescent="0.2">
      <c r="A109" s="66"/>
      <c r="F109" s="7"/>
    </row>
    <row r="110" spans="1:6" x14ac:dyDescent="0.2">
      <c r="A110" s="66"/>
      <c r="F110" s="7"/>
    </row>
    <row r="111" spans="1:6" x14ac:dyDescent="0.2">
      <c r="A111" s="66"/>
      <c r="F111" s="7"/>
    </row>
    <row r="112" spans="1:6" x14ac:dyDescent="0.2">
      <c r="A112" s="66"/>
      <c r="F112" s="7"/>
    </row>
    <row r="113" spans="1:6" x14ac:dyDescent="0.2">
      <c r="A113" s="66"/>
      <c r="F113" s="7"/>
    </row>
    <row r="114" spans="1:6" x14ac:dyDescent="0.2">
      <c r="A114" s="66"/>
      <c r="F114" s="7"/>
    </row>
    <row r="115" spans="1:6" x14ac:dyDescent="0.2">
      <c r="A115" s="66"/>
      <c r="F115" s="7"/>
    </row>
    <row r="116" spans="1:6" x14ac:dyDescent="0.2">
      <c r="A116" s="66"/>
      <c r="F116" s="7"/>
    </row>
    <row r="117" spans="1:6" x14ac:dyDescent="0.2">
      <c r="A117" s="66"/>
    </row>
    <row r="118" spans="1:6" x14ac:dyDescent="0.2">
      <c r="A118" s="66"/>
    </row>
    <row r="119" spans="1:6" x14ac:dyDescent="0.2">
      <c r="A119" s="66"/>
    </row>
    <row r="120" spans="1:6" x14ac:dyDescent="0.2">
      <c r="A120" s="66"/>
    </row>
    <row r="121" spans="1:6" x14ac:dyDescent="0.2">
      <c r="A121" s="66"/>
    </row>
    <row r="122" spans="1:6" x14ac:dyDescent="0.2">
      <c r="A122" s="66"/>
    </row>
    <row r="123" spans="1:6" x14ac:dyDescent="0.2">
      <c r="A123" s="66"/>
    </row>
    <row r="124" spans="1:6" x14ac:dyDescent="0.2">
      <c r="A124" s="63" t="s">
        <v>946</v>
      </c>
    </row>
    <row r="125" spans="1:6" x14ac:dyDescent="0.2">
      <c r="A125" s="66"/>
    </row>
    <row r="126" spans="1:6" x14ac:dyDescent="0.2">
      <c r="A126" s="63" t="s">
        <v>933</v>
      </c>
    </row>
    <row r="127" spans="1:6" x14ac:dyDescent="0.2">
      <c r="A127" s="66"/>
    </row>
    <row r="128" spans="1:6" x14ac:dyDescent="0.2">
      <c r="A128" s="66"/>
    </row>
    <row r="129" spans="1:1" x14ac:dyDescent="0.2">
      <c r="A129" s="66"/>
    </row>
    <row r="130" spans="1:1" x14ac:dyDescent="0.2">
      <c r="A130" s="66"/>
    </row>
    <row r="131" spans="1:1" x14ac:dyDescent="0.2">
      <c r="A131" s="66"/>
    </row>
    <row r="132" spans="1:1" x14ac:dyDescent="0.2">
      <c r="A132" s="66"/>
    </row>
    <row r="133" spans="1:1" x14ac:dyDescent="0.2">
      <c r="A133" s="66"/>
    </row>
    <row r="134" spans="1:1" x14ac:dyDescent="0.2">
      <c r="A134" s="66"/>
    </row>
    <row r="135" spans="1:1" x14ac:dyDescent="0.2">
      <c r="A135" s="66"/>
    </row>
    <row r="136" spans="1:1" x14ac:dyDescent="0.2">
      <c r="A136" s="66"/>
    </row>
    <row r="137" spans="1:1" x14ac:dyDescent="0.2">
      <c r="A137" s="66"/>
    </row>
    <row r="138" spans="1:1" x14ac:dyDescent="0.2">
      <c r="A138" s="66"/>
    </row>
    <row r="145" spans="1:1" x14ac:dyDescent="0.2">
      <c r="A145" s="7" t="s">
        <v>931</v>
      </c>
    </row>
  </sheetData>
  <mergeCells count="2">
    <mergeCell ref="A1:F1"/>
    <mergeCell ref="A101:C101"/>
  </mergeCells>
  <conditionalFormatting sqref="F2:F3">
    <cfRule type="cellIs" dxfId="53" priority="4" stopIfTrue="1" operator="between">
      <formula>0.009</formula>
      <formula>-0.009</formula>
    </cfRule>
  </conditionalFormatting>
  <conditionalFormatting sqref="F5:F102">
    <cfRule type="cellIs" dxfId="52" priority="1" stopIfTrue="1" operator="between">
      <formula>0.009</formula>
      <formula>-0.009</formula>
    </cfRule>
  </conditionalFormatting>
  <conditionalFormatting sqref="F117:F65538">
    <cfRule type="cellIs" dxfId="51" priority="3"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23"/>
  <sheetViews>
    <sheetView workbookViewId="0">
      <selection sqref="A1:F1"/>
    </sheetView>
  </sheetViews>
  <sheetFormatPr defaultColWidth="9.109375" defaultRowHeight="10.199999999999999" x14ac:dyDescent="0.2"/>
  <cols>
    <col min="1" max="1" width="38.6640625" style="7" bestFit="1" customWidth="1"/>
    <col min="2" max="2" width="30.33203125" style="7" bestFit="1" customWidth="1"/>
    <col min="3" max="3" width="25.109375" style="7" bestFit="1" customWidth="1"/>
    <col min="4" max="4" width="15.33203125" style="7" bestFit="1" customWidth="1"/>
    <col min="5" max="5" width="30.5546875" style="10" customWidth="1"/>
    <col min="6" max="6" width="13.5546875" style="11" bestFit="1" customWidth="1"/>
    <col min="7" max="16384" width="9.109375" style="7"/>
  </cols>
  <sheetData>
    <row r="1" spans="1:7" s="1" customFormat="1" ht="13.8" x14ac:dyDescent="0.2">
      <c r="A1" s="81" t="s">
        <v>19</v>
      </c>
      <c r="B1" s="82"/>
      <c r="C1" s="82"/>
      <c r="D1" s="82"/>
      <c r="E1" s="82"/>
      <c r="F1" s="82"/>
    </row>
    <row r="2" spans="1:7" s="1" customFormat="1" ht="11.4" x14ac:dyDescent="0.2">
      <c r="E2" s="5"/>
      <c r="F2" s="9"/>
    </row>
    <row r="3" spans="1:7" s="1" customFormat="1" ht="12" x14ac:dyDescent="0.2">
      <c r="A3" s="8" t="s">
        <v>7</v>
      </c>
      <c r="B3" s="2"/>
      <c r="C3" s="3"/>
      <c r="D3" s="3"/>
      <c r="E3" s="4"/>
      <c r="F3" s="9"/>
    </row>
    <row r="4" spans="1:7" s="1" customFormat="1" ht="25.5" customHeight="1" x14ac:dyDescent="0.2">
      <c r="A4" s="6" t="s">
        <v>2</v>
      </c>
      <c r="B4" s="6" t="s">
        <v>0</v>
      </c>
      <c r="C4" s="13" t="s">
        <v>4</v>
      </c>
      <c r="D4" s="13" t="s">
        <v>1</v>
      </c>
      <c r="E4" s="53" t="s">
        <v>6</v>
      </c>
      <c r="F4" s="12" t="s">
        <v>3</v>
      </c>
      <c r="G4" s="12" t="s">
        <v>5</v>
      </c>
    </row>
    <row r="5" spans="1:7" x14ac:dyDescent="0.2">
      <c r="A5" s="16" t="s">
        <v>110</v>
      </c>
      <c r="B5" s="17"/>
      <c r="C5" s="17"/>
      <c r="D5" s="17"/>
      <c r="E5" s="18"/>
      <c r="F5" s="19"/>
      <c r="G5" s="18"/>
    </row>
    <row r="6" spans="1:7" x14ac:dyDescent="0.2">
      <c r="A6" s="20" t="s">
        <v>26</v>
      </c>
      <c r="B6" s="21"/>
      <c r="C6" s="21"/>
      <c r="D6" s="21"/>
      <c r="E6" s="22"/>
      <c r="F6" s="23"/>
      <c r="G6" s="22"/>
    </row>
    <row r="7" spans="1:7" x14ac:dyDescent="0.2">
      <c r="A7" s="21" t="s">
        <v>112</v>
      </c>
      <c r="B7" s="21" t="s">
        <v>111</v>
      </c>
      <c r="C7" s="21" t="s">
        <v>113</v>
      </c>
      <c r="D7" s="24">
        <v>6800000</v>
      </c>
      <c r="E7" s="22">
        <v>120553.8</v>
      </c>
      <c r="F7" s="23">
        <v>10.0092583475259</v>
      </c>
      <c r="G7" s="22"/>
    </row>
    <row r="8" spans="1:7" x14ac:dyDescent="0.2">
      <c r="A8" s="21" t="s">
        <v>115</v>
      </c>
      <c r="B8" s="21" t="s">
        <v>114</v>
      </c>
      <c r="C8" s="21" t="s">
        <v>113</v>
      </c>
      <c r="D8" s="24">
        <v>8300000</v>
      </c>
      <c r="E8" s="22">
        <v>106376.95</v>
      </c>
      <c r="F8" s="23">
        <v>8.8321925544598692</v>
      </c>
      <c r="G8" s="22"/>
    </row>
    <row r="9" spans="1:7" x14ac:dyDescent="0.2">
      <c r="A9" s="21" t="s">
        <v>120</v>
      </c>
      <c r="B9" s="21" t="s">
        <v>119</v>
      </c>
      <c r="C9" s="21" t="s">
        <v>121</v>
      </c>
      <c r="D9" s="24">
        <v>4000000</v>
      </c>
      <c r="E9" s="22">
        <v>75200</v>
      </c>
      <c r="F9" s="23">
        <v>6.2436541007744903</v>
      </c>
      <c r="G9" s="22"/>
    </row>
    <row r="10" spans="1:7" x14ac:dyDescent="0.2">
      <c r="A10" s="21" t="s">
        <v>136</v>
      </c>
      <c r="B10" s="21" t="s">
        <v>135</v>
      </c>
      <c r="C10" s="21" t="s">
        <v>137</v>
      </c>
      <c r="D10" s="24">
        <v>23500000</v>
      </c>
      <c r="E10" s="22">
        <v>65341.75</v>
      </c>
      <c r="F10" s="23">
        <v>5.42515007100108</v>
      </c>
      <c r="G10" s="22"/>
    </row>
    <row r="11" spans="1:7" x14ac:dyDescent="0.2">
      <c r="A11" s="21" t="s">
        <v>151</v>
      </c>
      <c r="B11" s="21" t="s">
        <v>150</v>
      </c>
      <c r="C11" s="21" t="s">
        <v>152</v>
      </c>
      <c r="D11" s="24">
        <v>3400000</v>
      </c>
      <c r="E11" s="22">
        <v>64135.9</v>
      </c>
      <c r="F11" s="23">
        <v>5.32503158300349</v>
      </c>
      <c r="G11" s="22"/>
    </row>
    <row r="12" spans="1:7" x14ac:dyDescent="0.2">
      <c r="A12" s="21" t="s">
        <v>126</v>
      </c>
      <c r="B12" s="21" t="s">
        <v>125</v>
      </c>
      <c r="C12" s="21" t="s">
        <v>113</v>
      </c>
      <c r="D12" s="24">
        <v>6000000</v>
      </c>
      <c r="E12" s="22">
        <v>63882</v>
      </c>
      <c r="F12" s="23">
        <v>5.3039509476818596</v>
      </c>
      <c r="G12" s="22"/>
    </row>
    <row r="13" spans="1:7" x14ac:dyDescent="0.2">
      <c r="A13" s="21" t="s">
        <v>123</v>
      </c>
      <c r="B13" s="21" t="s">
        <v>122</v>
      </c>
      <c r="C13" s="21" t="s">
        <v>124</v>
      </c>
      <c r="D13" s="24">
        <v>3900000</v>
      </c>
      <c r="E13" s="22">
        <v>61922.25</v>
      </c>
      <c r="F13" s="23">
        <v>5.1412381667776996</v>
      </c>
      <c r="G13" s="22"/>
    </row>
    <row r="14" spans="1:7" x14ac:dyDescent="0.2">
      <c r="A14" s="21" t="s">
        <v>281</v>
      </c>
      <c r="B14" s="21" t="s">
        <v>280</v>
      </c>
      <c r="C14" s="21" t="s">
        <v>152</v>
      </c>
      <c r="D14" s="24">
        <v>3500000</v>
      </c>
      <c r="E14" s="22">
        <v>53515</v>
      </c>
      <c r="F14" s="23">
        <v>4.4432067713157801</v>
      </c>
      <c r="G14" s="22"/>
    </row>
    <row r="15" spans="1:7" x14ac:dyDescent="0.2">
      <c r="A15" s="21" t="s">
        <v>130</v>
      </c>
      <c r="B15" s="21" t="s">
        <v>129</v>
      </c>
      <c r="C15" s="21" t="s">
        <v>131</v>
      </c>
      <c r="D15" s="24">
        <v>4200000</v>
      </c>
      <c r="E15" s="22">
        <v>51048.9</v>
      </c>
      <c r="F15" s="23">
        <v>4.2384531093753504</v>
      </c>
      <c r="G15" s="22"/>
    </row>
    <row r="16" spans="1:7" x14ac:dyDescent="0.2">
      <c r="A16" s="21" t="s">
        <v>142</v>
      </c>
      <c r="B16" s="21" t="s">
        <v>141</v>
      </c>
      <c r="C16" s="21" t="s">
        <v>143</v>
      </c>
      <c r="D16" s="24">
        <v>2300000</v>
      </c>
      <c r="E16" s="22">
        <v>48503.55</v>
      </c>
      <c r="F16" s="23">
        <v>4.0271195327077196</v>
      </c>
      <c r="G16" s="22"/>
    </row>
    <row r="17" spans="1:7" x14ac:dyDescent="0.2">
      <c r="A17" s="21" t="s">
        <v>571</v>
      </c>
      <c r="B17" s="21" t="s">
        <v>570</v>
      </c>
      <c r="C17" s="21" t="s">
        <v>197</v>
      </c>
      <c r="D17" s="24">
        <v>2350000</v>
      </c>
      <c r="E17" s="22">
        <v>37052.449999999997</v>
      </c>
      <c r="F17" s="23">
        <v>3.07636544396598</v>
      </c>
      <c r="G17" s="22"/>
    </row>
    <row r="18" spans="1:7" x14ac:dyDescent="0.2">
      <c r="A18" s="21" t="s">
        <v>787</v>
      </c>
      <c r="B18" s="21" t="s">
        <v>786</v>
      </c>
      <c r="C18" s="21" t="s">
        <v>200</v>
      </c>
      <c r="D18" s="24">
        <v>815000</v>
      </c>
      <c r="E18" s="22">
        <v>36158.697500000002</v>
      </c>
      <c r="F18" s="23">
        <v>3.00215957346462</v>
      </c>
      <c r="G18" s="22"/>
    </row>
    <row r="19" spans="1:7" x14ac:dyDescent="0.2">
      <c r="A19" s="21" t="s">
        <v>171</v>
      </c>
      <c r="B19" s="21" t="s">
        <v>170</v>
      </c>
      <c r="C19" s="21" t="s">
        <v>163</v>
      </c>
      <c r="D19" s="24">
        <v>320000</v>
      </c>
      <c r="E19" s="22">
        <v>34746.879999999997</v>
      </c>
      <c r="F19" s="23">
        <v>2.8849401569297699</v>
      </c>
      <c r="G19" s="22"/>
    </row>
    <row r="20" spans="1:7" x14ac:dyDescent="0.2">
      <c r="A20" s="21" t="s">
        <v>229</v>
      </c>
      <c r="B20" s="21" t="s">
        <v>228</v>
      </c>
      <c r="C20" s="21" t="s">
        <v>230</v>
      </c>
      <c r="D20" s="24">
        <v>25000000</v>
      </c>
      <c r="E20" s="22">
        <v>34512.5</v>
      </c>
      <c r="F20" s="23">
        <v>2.8654802148002601</v>
      </c>
      <c r="G20" s="22"/>
    </row>
    <row r="21" spans="1:7" x14ac:dyDescent="0.2">
      <c r="A21" s="21" t="s">
        <v>165</v>
      </c>
      <c r="B21" s="21" t="s">
        <v>164</v>
      </c>
      <c r="C21" s="21" t="s">
        <v>166</v>
      </c>
      <c r="D21" s="24">
        <v>4500000</v>
      </c>
      <c r="E21" s="22">
        <v>32314.5</v>
      </c>
      <c r="F21" s="23">
        <v>2.6829861760568798</v>
      </c>
      <c r="G21" s="22"/>
    </row>
    <row r="22" spans="1:7" x14ac:dyDescent="0.2">
      <c r="A22" s="21" t="s">
        <v>182</v>
      </c>
      <c r="B22" s="21" t="s">
        <v>181</v>
      </c>
      <c r="C22" s="21" t="s">
        <v>183</v>
      </c>
      <c r="D22" s="24">
        <v>1350000</v>
      </c>
      <c r="E22" s="22">
        <v>31412.474999999999</v>
      </c>
      <c r="F22" s="23">
        <v>2.6080934620907699</v>
      </c>
      <c r="G22" s="22"/>
    </row>
    <row r="23" spans="1:7" x14ac:dyDescent="0.2">
      <c r="A23" s="21" t="s">
        <v>154</v>
      </c>
      <c r="B23" s="21" t="s">
        <v>153</v>
      </c>
      <c r="C23" s="21" t="s">
        <v>113</v>
      </c>
      <c r="D23" s="24">
        <v>3500000</v>
      </c>
      <c r="E23" s="22">
        <v>27823.25</v>
      </c>
      <c r="F23" s="23">
        <v>2.31008974680018</v>
      </c>
      <c r="G23" s="22"/>
    </row>
    <row r="24" spans="1:7" x14ac:dyDescent="0.2">
      <c r="A24" s="21" t="s">
        <v>177</v>
      </c>
      <c r="B24" s="21" t="s">
        <v>176</v>
      </c>
      <c r="C24" s="21" t="s">
        <v>178</v>
      </c>
      <c r="D24" s="24">
        <v>4500000</v>
      </c>
      <c r="E24" s="22">
        <v>27767.25</v>
      </c>
      <c r="F24" s="23">
        <v>2.3054402171506698</v>
      </c>
      <c r="G24" s="22"/>
    </row>
    <row r="25" spans="1:7" x14ac:dyDescent="0.2">
      <c r="A25" s="21" t="s">
        <v>185</v>
      </c>
      <c r="B25" s="21" t="s">
        <v>184</v>
      </c>
      <c r="C25" s="21" t="s">
        <v>113</v>
      </c>
      <c r="D25" s="24">
        <v>2650000</v>
      </c>
      <c r="E25" s="22">
        <v>25443.974999999999</v>
      </c>
      <c r="F25" s="23">
        <v>2.1125449314993801</v>
      </c>
      <c r="G25" s="22"/>
    </row>
    <row r="26" spans="1:7" x14ac:dyDescent="0.2">
      <c r="A26" s="21" t="s">
        <v>254</v>
      </c>
      <c r="B26" s="21" t="s">
        <v>253</v>
      </c>
      <c r="C26" s="21" t="s">
        <v>255</v>
      </c>
      <c r="D26" s="24">
        <v>550000</v>
      </c>
      <c r="E26" s="22">
        <v>25048.375</v>
      </c>
      <c r="F26" s="23">
        <v>2.0796993256181802</v>
      </c>
      <c r="G26" s="22"/>
    </row>
    <row r="27" spans="1:7" x14ac:dyDescent="0.2">
      <c r="A27" s="21" t="s">
        <v>557</v>
      </c>
      <c r="B27" s="21" t="s">
        <v>556</v>
      </c>
      <c r="C27" s="21" t="s">
        <v>221</v>
      </c>
      <c r="D27" s="24">
        <v>767769</v>
      </c>
      <c r="E27" s="22">
        <v>19150.462169999999</v>
      </c>
      <c r="F27" s="23">
        <v>1.5900114582373299</v>
      </c>
      <c r="G27" s="22"/>
    </row>
    <row r="28" spans="1:7" x14ac:dyDescent="0.2">
      <c r="A28" s="21" t="s">
        <v>789</v>
      </c>
      <c r="B28" s="21" t="s">
        <v>788</v>
      </c>
      <c r="C28" s="21" t="s">
        <v>157</v>
      </c>
      <c r="D28" s="24">
        <v>1039009</v>
      </c>
      <c r="E28" s="22">
        <v>18361.886549999999</v>
      </c>
      <c r="F28" s="23">
        <v>1.5245381417003101</v>
      </c>
      <c r="G28" s="22"/>
    </row>
    <row r="29" spans="1:7" x14ac:dyDescent="0.2">
      <c r="A29" s="21" t="s">
        <v>697</v>
      </c>
      <c r="B29" s="21" t="s">
        <v>696</v>
      </c>
      <c r="C29" s="21" t="s">
        <v>200</v>
      </c>
      <c r="D29" s="24">
        <v>540000</v>
      </c>
      <c r="E29" s="22">
        <v>17679.599999999999</v>
      </c>
      <c r="F29" s="23">
        <v>1.4678897212773001</v>
      </c>
      <c r="G29" s="22"/>
    </row>
    <row r="30" spans="1:7" x14ac:dyDescent="0.2">
      <c r="A30" s="21" t="s">
        <v>753</v>
      </c>
      <c r="B30" s="21" t="s">
        <v>752</v>
      </c>
      <c r="C30" s="21" t="s">
        <v>190</v>
      </c>
      <c r="D30" s="24">
        <v>11000000</v>
      </c>
      <c r="E30" s="22">
        <v>17173.2</v>
      </c>
      <c r="F30" s="23">
        <v>1.42584468887527</v>
      </c>
      <c r="G30" s="22"/>
    </row>
    <row r="31" spans="1:7" x14ac:dyDescent="0.2">
      <c r="A31" s="21" t="s">
        <v>265</v>
      </c>
      <c r="B31" s="21" t="s">
        <v>264</v>
      </c>
      <c r="C31" s="21" t="s">
        <v>131</v>
      </c>
      <c r="D31" s="24">
        <v>5000000</v>
      </c>
      <c r="E31" s="22">
        <v>14622.5</v>
      </c>
      <c r="F31" s="23">
        <v>1.2140669160714701</v>
      </c>
      <c r="G31" s="22"/>
    </row>
    <row r="32" spans="1:7" x14ac:dyDescent="0.2">
      <c r="A32" s="21" t="s">
        <v>785</v>
      </c>
      <c r="B32" s="21" t="s">
        <v>784</v>
      </c>
      <c r="C32" s="21" t="s">
        <v>429</v>
      </c>
      <c r="D32" s="24">
        <v>2850000</v>
      </c>
      <c r="E32" s="22">
        <v>14449.5</v>
      </c>
      <c r="F32" s="23">
        <v>1.1997031905470901</v>
      </c>
      <c r="G32" s="22"/>
    </row>
    <row r="33" spans="1:9" x14ac:dyDescent="0.2">
      <c r="A33" s="21" t="s">
        <v>791</v>
      </c>
      <c r="B33" s="21" t="s">
        <v>790</v>
      </c>
      <c r="C33" s="21" t="s">
        <v>255</v>
      </c>
      <c r="D33" s="24">
        <v>4000000</v>
      </c>
      <c r="E33" s="22">
        <v>13846</v>
      </c>
      <c r="F33" s="23">
        <v>1.1495962058420699</v>
      </c>
      <c r="G33" s="22"/>
    </row>
    <row r="34" spans="1:9" x14ac:dyDescent="0.2">
      <c r="A34" s="21" t="s">
        <v>771</v>
      </c>
      <c r="B34" s="21" t="s">
        <v>770</v>
      </c>
      <c r="C34" s="21" t="s">
        <v>160</v>
      </c>
      <c r="D34" s="24">
        <v>1368783</v>
      </c>
      <c r="E34" s="22">
        <v>8746.5233700000008</v>
      </c>
      <c r="F34" s="23">
        <v>0.72620035248165404</v>
      </c>
      <c r="G34" s="22"/>
    </row>
    <row r="35" spans="1:9" x14ac:dyDescent="0.2">
      <c r="A35" s="21" t="s">
        <v>673</v>
      </c>
      <c r="B35" s="21" t="s">
        <v>1318</v>
      </c>
      <c r="C35" s="21" t="s">
        <v>197</v>
      </c>
      <c r="D35" s="24">
        <v>343087</v>
      </c>
      <c r="E35" s="22">
        <v>2629.933399</v>
      </c>
      <c r="F35" s="23">
        <v>0.21835630919455001</v>
      </c>
      <c r="G35" s="22"/>
    </row>
    <row r="36" spans="1:9" x14ac:dyDescent="0.2">
      <c r="A36" s="20" t="s">
        <v>29</v>
      </c>
      <c r="B36" s="20"/>
      <c r="C36" s="20"/>
      <c r="D36" s="20"/>
      <c r="E36" s="25">
        <f>SUM(E7:E35)</f>
        <v>1149420.0579890001</v>
      </c>
      <c r="F36" s="26">
        <f>SUM(F7:F35)</f>
        <v>95.433261417226973</v>
      </c>
      <c r="G36" s="22"/>
      <c r="H36" s="14"/>
      <c r="I36" s="14"/>
    </row>
    <row r="37" spans="1:9" x14ac:dyDescent="0.2">
      <c r="A37" s="21"/>
      <c r="B37" s="21"/>
      <c r="C37" s="21"/>
      <c r="D37" s="21"/>
      <c r="E37" s="22"/>
      <c r="F37" s="23"/>
      <c r="G37" s="22"/>
    </row>
    <row r="38" spans="1:9" x14ac:dyDescent="0.2">
      <c r="A38" s="20" t="s">
        <v>30</v>
      </c>
      <c r="B38" s="21"/>
      <c r="C38" s="21"/>
      <c r="D38" s="21"/>
      <c r="E38" s="22"/>
      <c r="F38" s="23"/>
      <c r="G38" s="22"/>
    </row>
    <row r="39" spans="1:9" x14ac:dyDescent="0.2">
      <c r="A39" s="20" t="s">
        <v>35</v>
      </c>
      <c r="B39" s="21"/>
      <c r="C39" s="21"/>
      <c r="D39" s="21"/>
      <c r="E39" s="22"/>
      <c r="F39" s="23"/>
      <c r="G39" s="22"/>
    </row>
    <row r="40" spans="1:9" x14ac:dyDescent="0.2">
      <c r="A40" s="21" t="s">
        <v>675</v>
      </c>
      <c r="B40" s="21" t="s">
        <v>674</v>
      </c>
      <c r="C40" s="21" t="s">
        <v>37</v>
      </c>
      <c r="D40" s="24">
        <v>2500000</v>
      </c>
      <c r="E40" s="22">
        <v>2487.3525</v>
      </c>
      <c r="F40" s="23">
        <v>0.20651819995607301</v>
      </c>
      <c r="G40" s="22">
        <v>6.3997000000000002</v>
      </c>
    </row>
    <row r="41" spans="1:9" x14ac:dyDescent="0.2">
      <c r="A41" s="20" t="s">
        <v>29</v>
      </c>
      <c r="B41" s="20"/>
      <c r="C41" s="20"/>
      <c r="D41" s="20"/>
      <c r="E41" s="25">
        <f>SUM(E39:E40)</f>
        <v>2487.3525</v>
      </c>
      <c r="F41" s="26">
        <f>SUM(F39:F40)</f>
        <v>0.20651819995607301</v>
      </c>
      <c r="G41" s="22"/>
      <c r="H41" s="14"/>
      <c r="I41" s="14"/>
    </row>
    <row r="42" spans="1:9" x14ac:dyDescent="0.2">
      <c r="A42" s="21"/>
      <c r="B42" s="21"/>
      <c r="C42" s="21"/>
      <c r="D42" s="21"/>
      <c r="E42" s="22"/>
      <c r="F42" s="23"/>
      <c r="G42" s="22"/>
    </row>
    <row r="43" spans="1:9" x14ac:dyDescent="0.2">
      <c r="A43" s="20" t="s">
        <v>38</v>
      </c>
      <c r="B43" s="20"/>
      <c r="C43" s="20"/>
      <c r="D43" s="20"/>
      <c r="E43" s="25">
        <f>E36+E41</f>
        <v>1151907.4104890001</v>
      </c>
      <c r="F43" s="26">
        <f>F36+F41</f>
        <v>95.639779617183052</v>
      </c>
      <c r="G43" s="22"/>
      <c r="H43" s="14"/>
      <c r="I43" s="14"/>
    </row>
    <row r="44" spans="1:9" x14ac:dyDescent="0.2">
      <c r="A44" s="20"/>
      <c r="B44" s="20"/>
      <c r="C44" s="20"/>
      <c r="D44" s="20"/>
      <c r="E44" s="25"/>
      <c r="F44" s="26"/>
      <c r="G44" s="22"/>
      <c r="H44" s="14"/>
      <c r="I44" s="14"/>
    </row>
    <row r="45" spans="1:9" x14ac:dyDescent="0.2">
      <c r="A45" s="20" t="s">
        <v>40</v>
      </c>
      <c r="B45" s="20"/>
      <c r="C45" s="20"/>
      <c r="D45" s="20"/>
      <c r="E45" s="25">
        <f>E47-(E36+E41)</f>
        <v>52515.492930199951</v>
      </c>
      <c r="F45" s="26">
        <f>F47-(F36+F41)</f>
        <v>4.3602203828169479</v>
      </c>
      <c r="G45" s="22"/>
      <c r="H45" s="14"/>
      <c r="I45" s="14"/>
    </row>
    <row r="46" spans="1:9" x14ac:dyDescent="0.2">
      <c r="A46" s="20"/>
      <c r="B46" s="20"/>
      <c r="C46" s="20"/>
      <c r="D46" s="20"/>
      <c r="E46" s="25"/>
      <c r="F46" s="26"/>
      <c r="G46" s="22"/>
      <c r="H46" s="14"/>
      <c r="I46" s="14"/>
    </row>
    <row r="47" spans="1:9" x14ac:dyDescent="0.2">
      <c r="A47" s="27" t="s">
        <v>39</v>
      </c>
      <c r="B47" s="27"/>
      <c r="C47" s="27"/>
      <c r="D47" s="27"/>
      <c r="E47" s="28">
        <v>1204422.9034192001</v>
      </c>
      <c r="F47" s="29">
        <v>100</v>
      </c>
      <c r="G47" s="61"/>
      <c r="H47" s="14"/>
      <c r="I47" s="14"/>
    </row>
    <row r="48" spans="1:9" x14ac:dyDescent="0.2">
      <c r="A48" s="14"/>
      <c r="B48" s="14"/>
      <c r="C48" s="14"/>
      <c r="D48" s="14"/>
      <c r="E48" s="78"/>
      <c r="F48" s="15"/>
      <c r="G48" s="14"/>
      <c r="H48" s="14"/>
      <c r="I48" s="14"/>
    </row>
    <row r="49" spans="1:9" x14ac:dyDescent="0.2">
      <c r="A49" s="14" t="s">
        <v>1320</v>
      </c>
      <c r="B49" s="14"/>
      <c r="C49" s="14"/>
      <c r="D49" s="14"/>
      <c r="E49" s="78"/>
      <c r="F49" s="15"/>
      <c r="G49" s="10"/>
      <c r="H49" s="14"/>
      <c r="I49" s="14"/>
    </row>
    <row r="51" spans="1:9" x14ac:dyDescent="0.2">
      <c r="A51" s="14" t="s">
        <v>42</v>
      </c>
    </row>
    <row r="52" spans="1:9" x14ac:dyDescent="0.2">
      <c r="A52" s="14" t="s">
        <v>43</v>
      </c>
    </row>
    <row r="53" spans="1:9" x14ac:dyDescent="0.2">
      <c r="A53" s="14" t="s">
        <v>44</v>
      </c>
      <c r="B53" s="14"/>
      <c r="C53" s="30" t="s">
        <v>46</v>
      </c>
      <c r="D53" s="14" t="s">
        <v>45</v>
      </c>
    </row>
    <row r="54" spans="1:9" x14ac:dyDescent="0.2">
      <c r="A54" s="7" t="s">
        <v>47</v>
      </c>
      <c r="C54" s="31">
        <v>105.059</v>
      </c>
      <c r="D54" s="31">
        <v>105.1099</v>
      </c>
    </row>
    <row r="55" spans="1:9" x14ac:dyDescent="0.2">
      <c r="A55" s="7" t="s">
        <v>48</v>
      </c>
      <c r="C55" s="31">
        <v>41.130400000000002</v>
      </c>
      <c r="D55" s="31">
        <v>37.939300000000003</v>
      </c>
    </row>
    <row r="56" spans="1:9" x14ac:dyDescent="0.2">
      <c r="A56" s="7" t="s">
        <v>49</v>
      </c>
      <c r="C56" s="31">
        <v>117.3432</v>
      </c>
      <c r="D56" s="31">
        <v>117.8856</v>
      </c>
    </row>
    <row r="57" spans="1:9" x14ac:dyDescent="0.2">
      <c r="A57" s="7" t="s">
        <v>50</v>
      </c>
      <c r="C57" s="31">
        <v>48.404800000000002</v>
      </c>
      <c r="D57" s="31">
        <v>44.7821</v>
      </c>
    </row>
    <row r="59" spans="1:9" x14ac:dyDescent="0.2">
      <c r="A59" s="14" t="s">
        <v>52</v>
      </c>
    </row>
    <row r="60" spans="1:9" x14ac:dyDescent="0.2">
      <c r="A60" s="84" t="s">
        <v>57</v>
      </c>
      <c r="B60" s="85"/>
      <c r="C60" s="33" t="s">
        <v>58</v>
      </c>
    </row>
    <row r="61" spans="1:9" x14ac:dyDescent="0.2">
      <c r="A61" s="79" t="s">
        <v>48</v>
      </c>
      <c r="B61" s="80"/>
      <c r="C61" s="34">
        <v>3.35</v>
      </c>
    </row>
    <row r="62" spans="1:9" x14ac:dyDescent="0.2">
      <c r="A62" s="79" t="s">
        <v>50</v>
      </c>
      <c r="B62" s="80"/>
      <c r="C62" s="34">
        <v>4</v>
      </c>
    </row>
    <row r="63" spans="1:9" x14ac:dyDescent="0.2">
      <c r="A63" s="7" t="s">
        <v>59</v>
      </c>
    </row>
    <row r="64" spans="1:9" x14ac:dyDescent="0.2">
      <c r="A64" s="7" t="s">
        <v>51</v>
      </c>
    </row>
    <row r="66" spans="1:7" x14ac:dyDescent="0.2">
      <c r="A66" s="14" t="s">
        <v>351</v>
      </c>
      <c r="D66" s="52">
        <v>7.0499999999999993E-2</v>
      </c>
    </row>
    <row r="68" spans="1:7" x14ac:dyDescent="0.2">
      <c r="A68" s="87" t="s">
        <v>55</v>
      </c>
      <c r="B68" s="87"/>
      <c r="C68" s="87"/>
      <c r="D68" s="30" t="s">
        <v>53</v>
      </c>
    </row>
    <row r="70" spans="1:7" x14ac:dyDescent="0.2">
      <c r="A70" s="14" t="s">
        <v>927</v>
      </c>
      <c r="G70" s="11"/>
    </row>
    <row r="71" spans="1:7" x14ac:dyDescent="0.2">
      <c r="A71" s="64"/>
      <c r="G71" s="11"/>
    </row>
    <row r="72" spans="1:7" x14ac:dyDescent="0.2">
      <c r="A72" s="63" t="s">
        <v>932</v>
      </c>
      <c r="G72" s="11"/>
    </row>
    <row r="73" spans="1:7" x14ac:dyDescent="0.2">
      <c r="A73" s="65"/>
      <c r="G73" s="11"/>
    </row>
    <row r="74" spans="1:7" x14ac:dyDescent="0.2">
      <c r="A74" s="66"/>
      <c r="G74" s="11"/>
    </row>
    <row r="75" spans="1:7" x14ac:dyDescent="0.2">
      <c r="A75" s="66"/>
      <c r="G75" s="11"/>
    </row>
    <row r="76" spans="1:7" x14ac:dyDescent="0.2">
      <c r="A76" s="66"/>
      <c r="G76" s="11"/>
    </row>
    <row r="77" spans="1:7" x14ac:dyDescent="0.2">
      <c r="A77" s="66"/>
      <c r="G77" s="11"/>
    </row>
    <row r="78" spans="1:7" x14ac:dyDescent="0.2">
      <c r="A78" s="66"/>
      <c r="G78" s="11"/>
    </row>
    <row r="79" spans="1:7" x14ac:dyDescent="0.2">
      <c r="A79" s="66"/>
      <c r="G79" s="11"/>
    </row>
    <row r="80" spans="1:7" x14ac:dyDescent="0.2">
      <c r="A80" s="66"/>
      <c r="G80" s="11"/>
    </row>
    <row r="81" spans="1:7" x14ac:dyDescent="0.2">
      <c r="A81" s="66"/>
      <c r="G81" s="11"/>
    </row>
    <row r="82" spans="1:7" x14ac:dyDescent="0.2">
      <c r="A82" s="66"/>
      <c r="G82" s="11"/>
    </row>
    <row r="83" spans="1:7" x14ac:dyDescent="0.2">
      <c r="A83" s="66"/>
      <c r="G83" s="11"/>
    </row>
    <row r="84" spans="1:7" x14ac:dyDescent="0.2">
      <c r="A84" s="66"/>
      <c r="G84" s="11"/>
    </row>
    <row r="85" spans="1:7" x14ac:dyDescent="0.2">
      <c r="A85" s="66"/>
      <c r="G85" s="11"/>
    </row>
    <row r="86" spans="1:7" x14ac:dyDescent="0.2">
      <c r="A86" s="66"/>
      <c r="G86" s="11"/>
    </row>
    <row r="87" spans="1:7" x14ac:dyDescent="0.2">
      <c r="A87" s="66"/>
      <c r="G87" s="11"/>
    </row>
    <row r="88" spans="1:7" x14ac:dyDescent="0.2">
      <c r="A88" s="66"/>
      <c r="G88" s="11"/>
    </row>
    <row r="89" spans="1:7" x14ac:dyDescent="0.2">
      <c r="A89" s="66"/>
      <c r="G89" s="11"/>
    </row>
    <row r="90" spans="1:7" x14ac:dyDescent="0.2">
      <c r="A90" s="63" t="s">
        <v>945</v>
      </c>
      <c r="G90" s="11"/>
    </row>
    <row r="91" spans="1:7" x14ac:dyDescent="0.2">
      <c r="A91" s="66"/>
      <c r="G91" s="11"/>
    </row>
    <row r="92" spans="1:7" x14ac:dyDescent="0.2">
      <c r="A92" s="63" t="s">
        <v>933</v>
      </c>
      <c r="G92" s="11"/>
    </row>
    <row r="93" spans="1:7" x14ac:dyDescent="0.2">
      <c r="A93" s="66"/>
      <c r="G93" s="11"/>
    </row>
    <row r="94" spans="1:7" x14ac:dyDescent="0.2">
      <c r="A94" s="66"/>
      <c r="G94" s="11"/>
    </row>
    <row r="95" spans="1:7" x14ac:dyDescent="0.2">
      <c r="A95" s="66"/>
      <c r="G95" s="11"/>
    </row>
    <row r="96" spans="1:7" x14ac:dyDescent="0.2">
      <c r="A96" s="66"/>
      <c r="G96" s="11"/>
    </row>
    <row r="97" spans="1:7" x14ac:dyDescent="0.2">
      <c r="A97" s="66"/>
      <c r="G97" s="11"/>
    </row>
    <row r="98" spans="1:7" x14ac:dyDescent="0.2">
      <c r="A98" s="66"/>
      <c r="G98" s="11"/>
    </row>
    <row r="99" spans="1:7" x14ac:dyDescent="0.2">
      <c r="A99" s="66"/>
      <c r="G99" s="11"/>
    </row>
    <row r="100" spans="1:7" x14ac:dyDescent="0.2">
      <c r="A100" s="66"/>
      <c r="G100" s="11"/>
    </row>
    <row r="101" spans="1:7" x14ac:dyDescent="0.2">
      <c r="A101" s="66"/>
      <c r="G101" s="11"/>
    </row>
    <row r="102" spans="1:7" x14ac:dyDescent="0.2">
      <c r="A102" s="66"/>
      <c r="G102" s="11"/>
    </row>
    <row r="103" spans="1:7" x14ac:dyDescent="0.2">
      <c r="A103" s="66"/>
      <c r="G103" s="11"/>
    </row>
    <row r="104" spans="1:7" x14ac:dyDescent="0.2">
      <c r="A104" s="66"/>
      <c r="G104" s="11"/>
    </row>
    <row r="105" spans="1:7" x14ac:dyDescent="0.2">
      <c r="G105" s="11"/>
    </row>
    <row r="106" spans="1:7" x14ac:dyDescent="0.2">
      <c r="G106" s="11"/>
    </row>
    <row r="107" spans="1:7" x14ac:dyDescent="0.2">
      <c r="G107" s="11"/>
    </row>
    <row r="108" spans="1:7" x14ac:dyDescent="0.2">
      <c r="G108" s="11"/>
    </row>
    <row r="109" spans="1:7" x14ac:dyDescent="0.2">
      <c r="G109" s="11"/>
    </row>
    <row r="110" spans="1:7" x14ac:dyDescent="0.2">
      <c r="G110" s="11"/>
    </row>
    <row r="111" spans="1:7" x14ac:dyDescent="0.2">
      <c r="A111" s="7" t="s">
        <v>931</v>
      </c>
      <c r="G111" s="11"/>
    </row>
    <row r="112" spans="1:7" x14ac:dyDescent="0.2">
      <c r="G112" s="11"/>
    </row>
    <row r="113" spans="7:7" x14ac:dyDescent="0.2">
      <c r="G113" s="11"/>
    </row>
    <row r="114" spans="7:7" x14ac:dyDescent="0.2">
      <c r="G114" s="11"/>
    </row>
    <row r="115" spans="7:7" x14ac:dyDescent="0.2">
      <c r="G115" s="11"/>
    </row>
    <row r="116" spans="7:7" x14ac:dyDescent="0.2">
      <c r="G116" s="11"/>
    </row>
    <row r="117" spans="7:7" x14ac:dyDescent="0.2">
      <c r="G117" s="11"/>
    </row>
    <row r="118" spans="7:7" x14ac:dyDescent="0.2">
      <c r="G118" s="11"/>
    </row>
    <row r="119" spans="7:7" x14ac:dyDescent="0.2">
      <c r="G119" s="11"/>
    </row>
    <row r="120" spans="7:7" x14ac:dyDescent="0.2">
      <c r="G120" s="11"/>
    </row>
    <row r="121" spans="7:7" x14ac:dyDescent="0.2">
      <c r="G121" s="11"/>
    </row>
    <row r="122" spans="7:7" x14ac:dyDescent="0.2">
      <c r="G122" s="11"/>
    </row>
    <row r="123" spans="7:7" x14ac:dyDescent="0.2">
      <c r="G123" s="11"/>
    </row>
  </sheetData>
  <mergeCells count="5">
    <mergeCell ref="A1:F1"/>
    <mergeCell ref="A60:B60"/>
    <mergeCell ref="A61:B61"/>
    <mergeCell ref="A62:B62"/>
    <mergeCell ref="A68:C68"/>
  </mergeCells>
  <conditionalFormatting sqref="F2:F3">
    <cfRule type="cellIs" dxfId="50" priority="5" stopIfTrue="1" operator="between">
      <formula>0.009</formula>
      <formula>-0.009</formula>
    </cfRule>
  </conditionalFormatting>
  <conditionalFormatting sqref="F5:F69">
    <cfRule type="cellIs" dxfId="49" priority="1" stopIfTrue="1" operator="between">
      <formula>0.009</formula>
      <formula>-0.009</formula>
    </cfRule>
  </conditionalFormatting>
  <conditionalFormatting sqref="F207:F65538">
    <cfRule type="cellIs" dxfId="48" priority="4" stopIfTrue="1" operator="between">
      <formula>0.009</formula>
      <formula>-0.009</formula>
    </cfRule>
  </conditionalFormatting>
  <conditionalFormatting sqref="F70:G106">
    <cfRule type="cellIs" dxfId="47" priority="3" stopIfTrue="1" operator="between">
      <formula>0.009</formula>
      <formula>-0.009</formula>
    </cfRule>
  </conditionalFormatting>
  <hyperlinks>
    <hyperlink ref="A73" r:id="rId1" tooltip="https://www.franklintempletonindia.com/downloadsServlet/pdf/product-labels-jg9o5k7l" display="https://www.franklintempletonindia.com/downloadsServlet/pdf/product-labels-jg9o5k7l" xr:uid="{00000000-0004-0000-17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47"/>
  <sheetViews>
    <sheetView workbookViewId="0">
      <selection sqref="A1:F1"/>
    </sheetView>
  </sheetViews>
  <sheetFormatPr defaultColWidth="9.109375" defaultRowHeight="10.199999999999999" x14ac:dyDescent="0.2"/>
  <cols>
    <col min="1" max="1" width="38.6640625" style="7" bestFit="1" customWidth="1"/>
    <col min="2" max="2" width="34.109375" style="7" bestFit="1" customWidth="1"/>
    <col min="3" max="3" width="25.5546875" style="7" bestFit="1" customWidth="1"/>
    <col min="4" max="4" width="15.33203125" style="7" bestFit="1" customWidth="1"/>
    <col min="5" max="5" width="30.5546875" style="10" customWidth="1"/>
    <col min="6" max="6" width="13.5546875" style="11" bestFit="1" customWidth="1"/>
    <col min="7" max="16384" width="9.109375" style="7"/>
  </cols>
  <sheetData>
    <row r="1" spans="1:7" s="1" customFormat="1" ht="13.8" x14ac:dyDescent="0.2">
      <c r="A1" s="81" t="s">
        <v>917</v>
      </c>
      <c r="B1" s="82"/>
      <c r="C1" s="82"/>
      <c r="D1" s="82"/>
      <c r="E1" s="82"/>
      <c r="F1" s="82"/>
    </row>
    <row r="2" spans="1:7" s="1" customFormat="1" ht="11.4" x14ac:dyDescent="0.2">
      <c r="E2" s="5"/>
      <c r="F2" s="9"/>
    </row>
    <row r="3" spans="1:7" s="1" customFormat="1" ht="12" x14ac:dyDescent="0.2">
      <c r="A3" s="8" t="s">
        <v>7</v>
      </c>
      <c r="B3" s="2"/>
      <c r="C3" s="3"/>
      <c r="D3" s="3"/>
      <c r="E3" s="4"/>
      <c r="F3" s="9"/>
    </row>
    <row r="4" spans="1:7" s="1" customFormat="1" ht="25.5" customHeight="1" x14ac:dyDescent="0.2">
      <c r="A4" s="6" t="s">
        <v>2</v>
      </c>
      <c r="B4" s="6" t="s">
        <v>0</v>
      </c>
      <c r="C4" s="13" t="s">
        <v>4</v>
      </c>
      <c r="D4" s="13" t="s">
        <v>1</v>
      </c>
      <c r="E4" s="53" t="s">
        <v>6</v>
      </c>
      <c r="F4" s="12" t="s">
        <v>3</v>
      </c>
      <c r="G4" s="12" t="s">
        <v>5</v>
      </c>
    </row>
    <row r="5" spans="1:7" x14ac:dyDescent="0.2">
      <c r="A5" s="16" t="s">
        <v>110</v>
      </c>
      <c r="B5" s="17"/>
      <c r="C5" s="17"/>
      <c r="D5" s="17"/>
      <c r="E5" s="18"/>
      <c r="F5" s="19"/>
      <c r="G5" s="18"/>
    </row>
    <row r="6" spans="1:7" x14ac:dyDescent="0.2">
      <c r="A6" s="20" t="s">
        <v>26</v>
      </c>
      <c r="B6" s="21"/>
      <c r="C6" s="21"/>
      <c r="D6" s="21"/>
      <c r="E6" s="22"/>
      <c r="F6" s="23"/>
      <c r="G6" s="22"/>
    </row>
    <row r="7" spans="1:7" x14ac:dyDescent="0.2">
      <c r="A7" s="21" t="s">
        <v>112</v>
      </c>
      <c r="B7" s="21" t="s">
        <v>111</v>
      </c>
      <c r="C7" s="21" t="s">
        <v>113</v>
      </c>
      <c r="D7" s="24">
        <v>8434642</v>
      </c>
      <c r="E7" s="22">
        <v>149533.55069999999</v>
      </c>
      <c r="F7" s="23">
        <v>8.3320612259211906</v>
      </c>
      <c r="G7" s="22"/>
    </row>
    <row r="8" spans="1:7" x14ac:dyDescent="0.2">
      <c r="A8" s="21" t="s">
        <v>115</v>
      </c>
      <c r="B8" s="21" t="s">
        <v>114</v>
      </c>
      <c r="C8" s="21" t="s">
        <v>113</v>
      </c>
      <c r="D8" s="24">
        <v>10908206</v>
      </c>
      <c r="E8" s="22">
        <v>139805.02220000001</v>
      </c>
      <c r="F8" s="23">
        <v>7.7899842490777598</v>
      </c>
      <c r="G8" s="22"/>
    </row>
    <row r="9" spans="1:7" x14ac:dyDescent="0.2">
      <c r="A9" s="21" t="s">
        <v>123</v>
      </c>
      <c r="B9" s="21" t="s">
        <v>122</v>
      </c>
      <c r="C9" s="21" t="s">
        <v>124</v>
      </c>
      <c r="D9" s="24">
        <v>5558607</v>
      </c>
      <c r="E9" s="22">
        <v>88256.782640000005</v>
      </c>
      <c r="F9" s="23">
        <v>4.91769849051874</v>
      </c>
      <c r="G9" s="22"/>
    </row>
    <row r="10" spans="1:7" x14ac:dyDescent="0.2">
      <c r="A10" s="21" t="s">
        <v>120</v>
      </c>
      <c r="B10" s="21" t="s">
        <v>119</v>
      </c>
      <c r="C10" s="21" t="s">
        <v>121</v>
      </c>
      <c r="D10" s="24">
        <v>4627000</v>
      </c>
      <c r="E10" s="22">
        <v>86987.6</v>
      </c>
      <c r="F10" s="23">
        <v>4.8469791943216496</v>
      </c>
      <c r="G10" s="22"/>
    </row>
    <row r="11" spans="1:7" x14ac:dyDescent="0.2">
      <c r="A11" s="21" t="s">
        <v>117</v>
      </c>
      <c r="B11" s="21" t="s">
        <v>116</v>
      </c>
      <c r="C11" s="21" t="s">
        <v>118</v>
      </c>
      <c r="D11" s="24">
        <v>2131779</v>
      </c>
      <c r="E11" s="22">
        <v>76907.125090000001</v>
      </c>
      <c r="F11" s="23">
        <v>4.28529164163999</v>
      </c>
      <c r="G11" s="22"/>
    </row>
    <row r="12" spans="1:7" x14ac:dyDescent="0.2">
      <c r="A12" s="21" t="s">
        <v>128</v>
      </c>
      <c r="B12" s="21" t="s">
        <v>127</v>
      </c>
      <c r="C12" s="21" t="s">
        <v>121</v>
      </c>
      <c r="D12" s="24">
        <v>3555589</v>
      </c>
      <c r="E12" s="22">
        <v>68174.863490000003</v>
      </c>
      <c r="F12" s="23">
        <v>3.79872700145479</v>
      </c>
      <c r="G12" s="22"/>
    </row>
    <row r="13" spans="1:7" x14ac:dyDescent="0.2">
      <c r="A13" s="21" t="s">
        <v>133</v>
      </c>
      <c r="B13" s="21" t="s">
        <v>132</v>
      </c>
      <c r="C13" s="21" t="s">
        <v>134</v>
      </c>
      <c r="D13" s="24">
        <v>3600000</v>
      </c>
      <c r="E13" s="22">
        <v>58516.2</v>
      </c>
      <c r="F13" s="23">
        <v>3.26054292716162</v>
      </c>
      <c r="G13" s="22"/>
    </row>
    <row r="14" spans="1:7" x14ac:dyDescent="0.2">
      <c r="A14" s="21" t="s">
        <v>126</v>
      </c>
      <c r="B14" s="21" t="s">
        <v>125</v>
      </c>
      <c r="C14" s="21" t="s">
        <v>113</v>
      </c>
      <c r="D14" s="24">
        <v>5311448</v>
      </c>
      <c r="E14" s="22">
        <v>56550.986859999997</v>
      </c>
      <c r="F14" s="23">
        <v>3.15104057048105</v>
      </c>
      <c r="G14" s="22"/>
    </row>
    <row r="15" spans="1:7" x14ac:dyDescent="0.2">
      <c r="A15" s="21" t="s">
        <v>136</v>
      </c>
      <c r="B15" s="21" t="s">
        <v>135</v>
      </c>
      <c r="C15" s="21" t="s">
        <v>137</v>
      </c>
      <c r="D15" s="24">
        <v>17000000</v>
      </c>
      <c r="E15" s="22">
        <v>47268.5</v>
      </c>
      <c r="F15" s="23">
        <v>2.6338171882750299</v>
      </c>
      <c r="G15" s="22"/>
    </row>
    <row r="16" spans="1:7" x14ac:dyDescent="0.2">
      <c r="A16" s="21" t="s">
        <v>130</v>
      </c>
      <c r="B16" s="21" t="s">
        <v>129</v>
      </c>
      <c r="C16" s="21" t="s">
        <v>131</v>
      </c>
      <c r="D16" s="24">
        <v>3384026</v>
      </c>
      <c r="E16" s="22">
        <v>41131.14402</v>
      </c>
      <c r="F16" s="23">
        <v>2.2918415878077698</v>
      </c>
      <c r="G16" s="22"/>
    </row>
    <row r="17" spans="1:7" x14ac:dyDescent="0.2">
      <c r="A17" s="21" t="s">
        <v>381</v>
      </c>
      <c r="B17" s="21" t="s">
        <v>380</v>
      </c>
      <c r="C17" s="21" t="s">
        <v>157</v>
      </c>
      <c r="D17" s="24">
        <v>1592108</v>
      </c>
      <c r="E17" s="22">
        <v>38890.422120000003</v>
      </c>
      <c r="F17" s="23">
        <v>2.16698778761601</v>
      </c>
      <c r="G17" s="22"/>
    </row>
    <row r="18" spans="1:7" x14ac:dyDescent="0.2">
      <c r="A18" s="21" t="s">
        <v>145</v>
      </c>
      <c r="B18" s="21" t="s">
        <v>144</v>
      </c>
      <c r="C18" s="21" t="s">
        <v>146</v>
      </c>
      <c r="D18" s="24">
        <v>11374772</v>
      </c>
      <c r="E18" s="22">
        <v>37917.802459999999</v>
      </c>
      <c r="F18" s="23">
        <v>2.1127930833592199</v>
      </c>
      <c r="G18" s="22"/>
    </row>
    <row r="19" spans="1:7" x14ac:dyDescent="0.2">
      <c r="A19" s="21" t="s">
        <v>148</v>
      </c>
      <c r="B19" s="21" t="s">
        <v>147</v>
      </c>
      <c r="C19" s="21" t="s">
        <v>149</v>
      </c>
      <c r="D19" s="24">
        <v>509433</v>
      </c>
      <c r="E19" s="22">
        <v>37170.0147</v>
      </c>
      <c r="F19" s="23">
        <v>2.0711260904258801</v>
      </c>
      <c r="G19" s="22"/>
    </row>
    <row r="20" spans="1:7" x14ac:dyDescent="0.2">
      <c r="A20" s="21" t="s">
        <v>162</v>
      </c>
      <c r="B20" s="21" t="s">
        <v>161</v>
      </c>
      <c r="C20" s="21" t="s">
        <v>163</v>
      </c>
      <c r="D20" s="24">
        <v>5015220</v>
      </c>
      <c r="E20" s="22">
        <v>37120.150829999999</v>
      </c>
      <c r="F20" s="23">
        <v>2.06834765832247</v>
      </c>
      <c r="G20" s="22"/>
    </row>
    <row r="21" spans="1:7" x14ac:dyDescent="0.2">
      <c r="A21" s="21" t="s">
        <v>257</v>
      </c>
      <c r="B21" s="21" t="s">
        <v>256</v>
      </c>
      <c r="C21" s="21" t="s">
        <v>113</v>
      </c>
      <c r="D21" s="24">
        <v>2023658</v>
      </c>
      <c r="E21" s="22">
        <v>36143.543709999998</v>
      </c>
      <c r="F21" s="23">
        <v>2.01393077141369</v>
      </c>
      <c r="G21" s="22"/>
    </row>
    <row r="22" spans="1:7" x14ac:dyDescent="0.2">
      <c r="A22" s="21" t="s">
        <v>407</v>
      </c>
      <c r="B22" s="21" t="s">
        <v>406</v>
      </c>
      <c r="C22" s="21" t="s">
        <v>160</v>
      </c>
      <c r="D22" s="24">
        <v>3994451</v>
      </c>
      <c r="E22" s="22">
        <v>30607.480790000001</v>
      </c>
      <c r="F22" s="23">
        <v>1.70545942846716</v>
      </c>
      <c r="G22" s="22"/>
    </row>
    <row r="23" spans="1:7" x14ac:dyDescent="0.2">
      <c r="A23" s="21" t="s">
        <v>142</v>
      </c>
      <c r="B23" s="21" t="s">
        <v>141</v>
      </c>
      <c r="C23" s="21" t="s">
        <v>143</v>
      </c>
      <c r="D23" s="24">
        <v>1373457</v>
      </c>
      <c r="E23" s="22">
        <v>28964.147939999999</v>
      </c>
      <c r="F23" s="23">
        <v>1.6138923530070299</v>
      </c>
      <c r="G23" s="22"/>
    </row>
    <row r="24" spans="1:7" x14ac:dyDescent="0.2">
      <c r="A24" s="21" t="s">
        <v>175</v>
      </c>
      <c r="B24" s="21" t="s">
        <v>174</v>
      </c>
      <c r="C24" s="21" t="s">
        <v>121</v>
      </c>
      <c r="D24" s="24">
        <v>1670000</v>
      </c>
      <c r="E24" s="22">
        <v>28493.54</v>
      </c>
      <c r="F24" s="23">
        <v>1.58766991562673</v>
      </c>
      <c r="G24" s="22"/>
    </row>
    <row r="25" spans="1:7" x14ac:dyDescent="0.2">
      <c r="A25" s="21" t="s">
        <v>202</v>
      </c>
      <c r="B25" s="21" t="s">
        <v>201</v>
      </c>
      <c r="C25" s="21" t="s">
        <v>203</v>
      </c>
      <c r="D25" s="24">
        <v>9365082</v>
      </c>
      <c r="E25" s="22">
        <v>27453.737880000001</v>
      </c>
      <c r="F25" s="23">
        <v>1.5297317814346001</v>
      </c>
      <c r="G25" s="22"/>
    </row>
    <row r="26" spans="1:7" x14ac:dyDescent="0.2">
      <c r="A26" s="21" t="s">
        <v>154</v>
      </c>
      <c r="B26" s="21" t="s">
        <v>153</v>
      </c>
      <c r="C26" s="21" t="s">
        <v>113</v>
      </c>
      <c r="D26" s="24">
        <v>3379546</v>
      </c>
      <c r="E26" s="22">
        <v>26865.700929999999</v>
      </c>
      <c r="F26" s="23">
        <v>1.49696615895344</v>
      </c>
      <c r="G26" s="22"/>
    </row>
    <row r="27" spans="1:7" x14ac:dyDescent="0.2">
      <c r="A27" s="21" t="s">
        <v>199</v>
      </c>
      <c r="B27" s="21" t="s">
        <v>198</v>
      </c>
      <c r="C27" s="21" t="s">
        <v>200</v>
      </c>
      <c r="D27" s="24">
        <v>2588891</v>
      </c>
      <c r="E27" s="22">
        <v>26591.79391</v>
      </c>
      <c r="F27" s="23">
        <v>1.4817039649497099</v>
      </c>
      <c r="G27" s="22"/>
    </row>
    <row r="28" spans="1:7" x14ac:dyDescent="0.2">
      <c r="A28" s="21" t="s">
        <v>212</v>
      </c>
      <c r="B28" s="21" t="s">
        <v>211</v>
      </c>
      <c r="C28" s="21" t="s">
        <v>213</v>
      </c>
      <c r="D28" s="24">
        <v>4100000</v>
      </c>
      <c r="E28" s="22">
        <v>26219.5</v>
      </c>
      <c r="F28" s="23">
        <v>1.4609596193654799</v>
      </c>
      <c r="G28" s="22"/>
    </row>
    <row r="29" spans="1:7" x14ac:dyDescent="0.2">
      <c r="A29" s="21" t="s">
        <v>261</v>
      </c>
      <c r="B29" s="21" t="s">
        <v>260</v>
      </c>
      <c r="C29" s="21" t="s">
        <v>163</v>
      </c>
      <c r="D29" s="24">
        <v>851173</v>
      </c>
      <c r="E29" s="22">
        <v>25595.62328</v>
      </c>
      <c r="F29" s="23">
        <v>1.4261969924892199</v>
      </c>
      <c r="G29" s="22"/>
    </row>
    <row r="30" spans="1:7" x14ac:dyDescent="0.2">
      <c r="A30" s="21" t="s">
        <v>215</v>
      </c>
      <c r="B30" s="21" t="s">
        <v>214</v>
      </c>
      <c r="C30" s="21" t="s">
        <v>190</v>
      </c>
      <c r="D30" s="24">
        <v>711402</v>
      </c>
      <c r="E30" s="22">
        <v>25441.514029999998</v>
      </c>
      <c r="F30" s="23">
        <v>1.41760997171381</v>
      </c>
      <c r="G30" s="22"/>
    </row>
    <row r="31" spans="1:7" x14ac:dyDescent="0.2">
      <c r="A31" s="21" t="s">
        <v>281</v>
      </c>
      <c r="B31" s="21" t="s">
        <v>280</v>
      </c>
      <c r="C31" s="21" t="s">
        <v>152</v>
      </c>
      <c r="D31" s="24">
        <v>1650000</v>
      </c>
      <c r="E31" s="22">
        <v>25228.5</v>
      </c>
      <c r="F31" s="23">
        <v>1.40574075619909</v>
      </c>
      <c r="G31" s="22"/>
    </row>
    <row r="32" spans="1:7" x14ac:dyDescent="0.2">
      <c r="A32" s="21" t="s">
        <v>740</v>
      </c>
      <c r="B32" s="21" t="s">
        <v>739</v>
      </c>
      <c r="C32" s="21" t="s">
        <v>152</v>
      </c>
      <c r="D32" s="24">
        <v>1047703</v>
      </c>
      <c r="E32" s="22">
        <v>24680.739570000002</v>
      </c>
      <c r="F32" s="23">
        <v>1.3752193553594001</v>
      </c>
      <c r="G32" s="22"/>
    </row>
    <row r="33" spans="1:7" x14ac:dyDescent="0.2">
      <c r="A33" s="21" t="s">
        <v>196</v>
      </c>
      <c r="B33" s="21" t="s">
        <v>195</v>
      </c>
      <c r="C33" s="21" t="s">
        <v>197</v>
      </c>
      <c r="D33" s="24">
        <v>1419894</v>
      </c>
      <c r="E33" s="22">
        <v>24053.004359999999</v>
      </c>
      <c r="F33" s="23">
        <v>1.3402417320841999</v>
      </c>
      <c r="G33" s="22"/>
    </row>
    <row r="34" spans="1:7" x14ac:dyDescent="0.2">
      <c r="A34" s="21" t="s">
        <v>165</v>
      </c>
      <c r="B34" s="21" t="s">
        <v>164</v>
      </c>
      <c r="C34" s="21" t="s">
        <v>166</v>
      </c>
      <c r="D34" s="24">
        <v>2850000</v>
      </c>
      <c r="E34" s="22">
        <v>20465.849999999999</v>
      </c>
      <c r="F34" s="23">
        <v>1.1403642489746599</v>
      </c>
      <c r="G34" s="22"/>
    </row>
    <row r="35" spans="1:7" x14ac:dyDescent="0.2">
      <c r="A35" s="21" t="s">
        <v>151</v>
      </c>
      <c r="B35" s="21" t="s">
        <v>150</v>
      </c>
      <c r="C35" s="21" t="s">
        <v>152</v>
      </c>
      <c r="D35" s="24">
        <v>1071222</v>
      </c>
      <c r="E35" s="22">
        <v>20206.996200000001</v>
      </c>
      <c r="F35" s="23">
        <v>1.125940825602</v>
      </c>
      <c r="G35" s="22"/>
    </row>
    <row r="36" spans="1:7" x14ac:dyDescent="0.2">
      <c r="A36" s="21" t="s">
        <v>705</v>
      </c>
      <c r="B36" s="21" t="s">
        <v>704</v>
      </c>
      <c r="C36" s="21" t="s">
        <v>140</v>
      </c>
      <c r="D36" s="24">
        <v>42021</v>
      </c>
      <c r="E36" s="22">
        <v>19966.026020000001</v>
      </c>
      <c r="F36" s="23">
        <v>1.11251388372854</v>
      </c>
      <c r="G36" s="22"/>
    </row>
    <row r="37" spans="1:7" x14ac:dyDescent="0.2">
      <c r="A37" s="21" t="s">
        <v>287</v>
      </c>
      <c r="B37" s="21" t="s">
        <v>286</v>
      </c>
      <c r="C37" s="21" t="s">
        <v>227</v>
      </c>
      <c r="D37" s="24">
        <v>1586393</v>
      </c>
      <c r="E37" s="22">
        <v>18813.82778</v>
      </c>
      <c r="F37" s="23">
        <v>1.04831299880915</v>
      </c>
      <c r="G37" s="22"/>
    </row>
    <row r="38" spans="1:7" x14ac:dyDescent="0.2">
      <c r="A38" s="21" t="s">
        <v>724</v>
      </c>
      <c r="B38" s="21" t="s">
        <v>723</v>
      </c>
      <c r="C38" s="21" t="s">
        <v>197</v>
      </c>
      <c r="D38" s="24">
        <v>674053</v>
      </c>
      <c r="E38" s="22">
        <v>18782.486850000001</v>
      </c>
      <c r="F38" s="23">
        <v>1.0465666713367201</v>
      </c>
      <c r="G38" s="22"/>
    </row>
    <row r="39" spans="1:7" x14ac:dyDescent="0.2">
      <c r="A39" s="21" t="s">
        <v>662</v>
      </c>
      <c r="B39" s="21" t="s">
        <v>661</v>
      </c>
      <c r="C39" s="21" t="s">
        <v>166</v>
      </c>
      <c r="D39" s="24">
        <v>10084354</v>
      </c>
      <c r="E39" s="22">
        <v>18398.903869999998</v>
      </c>
      <c r="F39" s="23">
        <v>1.0251932948628799</v>
      </c>
      <c r="G39" s="22"/>
    </row>
    <row r="40" spans="1:7" x14ac:dyDescent="0.2">
      <c r="A40" s="21" t="s">
        <v>187</v>
      </c>
      <c r="B40" s="21" t="s">
        <v>186</v>
      </c>
      <c r="C40" s="21" t="s">
        <v>166</v>
      </c>
      <c r="D40" s="24">
        <v>11514605</v>
      </c>
      <c r="E40" s="22">
        <v>17612.739809999999</v>
      </c>
      <c r="F40" s="23">
        <v>0.98138796120447802</v>
      </c>
      <c r="G40" s="22"/>
    </row>
    <row r="41" spans="1:7" x14ac:dyDescent="0.2">
      <c r="A41" s="21" t="s">
        <v>685</v>
      </c>
      <c r="B41" s="21" t="s">
        <v>684</v>
      </c>
      <c r="C41" s="21" t="s">
        <v>160</v>
      </c>
      <c r="D41" s="24">
        <v>974390</v>
      </c>
      <c r="E41" s="22">
        <v>17441.093809999998</v>
      </c>
      <c r="F41" s="23">
        <v>0.97182378664639701</v>
      </c>
      <c r="G41" s="22"/>
    </row>
    <row r="42" spans="1:7" x14ac:dyDescent="0.2">
      <c r="A42" s="21" t="s">
        <v>194</v>
      </c>
      <c r="B42" s="21" t="s">
        <v>193</v>
      </c>
      <c r="C42" s="21" t="s">
        <v>121</v>
      </c>
      <c r="D42" s="24">
        <v>1737921</v>
      </c>
      <c r="E42" s="22">
        <v>16613.6558</v>
      </c>
      <c r="F42" s="23">
        <v>0.92571865420153199</v>
      </c>
      <c r="G42" s="22"/>
    </row>
    <row r="43" spans="1:7" x14ac:dyDescent="0.2">
      <c r="A43" s="21" t="s">
        <v>185</v>
      </c>
      <c r="B43" s="21" t="s">
        <v>184</v>
      </c>
      <c r="C43" s="21" t="s">
        <v>113</v>
      </c>
      <c r="D43" s="24">
        <v>1711321</v>
      </c>
      <c r="E43" s="22">
        <v>16431.248579999999</v>
      </c>
      <c r="F43" s="23">
        <v>0.91555486073862402</v>
      </c>
      <c r="G43" s="22"/>
    </row>
    <row r="44" spans="1:7" x14ac:dyDescent="0.2">
      <c r="A44" s="21" t="s">
        <v>291</v>
      </c>
      <c r="B44" s="21" t="s">
        <v>290</v>
      </c>
      <c r="C44" s="21" t="s">
        <v>131</v>
      </c>
      <c r="D44" s="24">
        <v>12000000</v>
      </c>
      <c r="E44" s="22">
        <v>16369.2</v>
      </c>
      <c r="F44" s="23">
        <v>0.91209749237465998</v>
      </c>
      <c r="G44" s="22"/>
    </row>
    <row r="45" spans="1:7" x14ac:dyDescent="0.2">
      <c r="A45" s="21" t="s">
        <v>613</v>
      </c>
      <c r="B45" s="21" t="s">
        <v>612</v>
      </c>
      <c r="C45" s="21" t="s">
        <v>614</v>
      </c>
      <c r="D45" s="24">
        <v>4112112</v>
      </c>
      <c r="E45" s="22">
        <v>16329.196749999999</v>
      </c>
      <c r="F45" s="23">
        <v>0.90986849743221698</v>
      </c>
      <c r="G45" s="22"/>
    </row>
    <row r="46" spans="1:7" x14ac:dyDescent="0.2">
      <c r="A46" s="21" t="s">
        <v>168</v>
      </c>
      <c r="B46" s="21" t="s">
        <v>167</v>
      </c>
      <c r="C46" s="21" t="s">
        <v>169</v>
      </c>
      <c r="D46" s="24">
        <v>8502303</v>
      </c>
      <c r="E46" s="22">
        <v>16237.698270000001</v>
      </c>
      <c r="F46" s="23">
        <v>0.90477017044225505</v>
      </c>
      <c r="G46" s="22"/>
    </row>
    <row r="47" spans="1:7" x14ac:dyDescent="0.2">
      <c r="A47" s="21" t="s">
        <v>217</v>
      </c>
      <c r="B47" s="21" t="s">
        <v>216</v>
      </c>
      <c r="C47" s="21" t="s">
        <v>218</v>
      </c>
      <c r="D47" s="24">
        <v>1270111</v>
      </c>
      <c r="E47" s="22">
        <v>15937.35283</v>
      </c>
      <c r="F47" s="23">
        <v>0.88803481852095301</v>
      </c>
      <c r="G47" s="22"/>
    </row>
    <row r="48" spans="1:7" x14ac:dyDescent="0.2">
      <c r="A48" s="21" t="s">
        <v>177</v>
      </c>
      <c r="B48" s="21" t="s">
        <v>176</v>
      </c>
      <c r="C48" s="21" t="s">
        <v>178</v>
      </c>
      <c r="D48" s="24">
        <v>2524360</v>
      </c>
      <c r="E48" s="22">
        <v>15576.56338</v>
      </c>
      <c r="F48" s="23">
        <v>0.86793150543172304</v>
      </c>
      <c r="G48" s="22"/>
    </row>
    <row r="49" spans="1:9" x14ac:dyDescent="0.2">
      <c r="A49" s="21" t="s">
        <v>234</v>
      </c>
      <c r="B49" s="21" t="s">
        <v>233</v>
      </c>
      <c r="C49" s="21" t="s">
        <v>124</v>
      </c>
      <c r="D49" s="24">
        <v>4391504</v>
      </c>
      <c r="E49" s="22">
        <v>15010.160669999999</v>
      </c>
      <c r="F49" s="23">
        <v>0.83637135029492904</v>
      </c>
      <c r="G49" s="22"/>
    </row>
    <row r="50" spans="1:9" x14ac:dyDescent="0.2">
      <c r="A50" s="21" t="s">
        <v>173</v>
      </c>
      <c r="B50" s="21" t="s">
        <v>172</v>
      </c>
      <c r="C50" s="21" t="s">
        <v>152</v>
      </c>
      <c r="D50" s="24">
        <v>1087073</v>
      </c>
      <c r="E50" s="22">
        <v>14933.121800000001</v>
      </c>
      <c r="F50" s="23">
        <v>0.83207871778128195</v>
      </c>
      <c r="G50" s="22"/>
    </row>
    <row r="51" spans="1:9" x14ac:dyDescent="0.2">
      <c r="A51" s="21" t="s">
        <v>229</v>
      </c>
      <c r="B51" s="21" t="s">
        <v>228</v>
      </c>
      <c r="C51" s="21" t="s">
        <v>230</v>
      </c>
      <c r="D51" s="24">
        <v>10691202</v>
      </c>
      <c r="E51" s="22">
        <v>14759.20436</v>
      </c>
      <c r="F51" s="23">
        <v>0.82238797779983996</v>
      </c>
      <c r="G51" s="22"/>
    </row>
    <row r="52" spans="1:9" x14ac:dyDescent="0.2">
      <c r="A52" s="21" t="s">
        <v>189</v>
      </c>
      <c r="B52" s="21" t="s">
        <v>188</v>
      </c>
      <c r="C52" s="21" t="s">
        <v>190</v>
      </c>
      <c r="D52" s="24">
        <v>1124677</v>
      </c>
      <c r="E52" s="22">
        <v>13495.561659999999</v>
      </c>
      <c r="F52" s="23">
        <v>0.75197736897793399</v>
      </c>
      <c r="G52" s="22"/>
    </row>
    <row r="53" spans="1:9" x14ac:dyDescent="0.2">
      <c r="A53" s="21" t="s">
        <v>622</v>
      </c>
      <c r="B53" s="21" t="s">
        <v>621</v>
      </c>
      <c r="C53" s="21" t="s">
        <v>157</v>
      </c>
      <c r="D53" s="24">
        <v>1347143</v>
      </c>
      <c r="E53" s="22">
        <v>13008.686379999999</v>
      </c>
      <c r="F53" s="23">
        <v>0.72484850977973203</v>
      </c>
      <c r="G53" s="22"/>
    </row>
    <row r="54" spans="1:9" x14ac:dyDescent="0.2">
      <c r="A54" s="21" t="s">
        <v>236</v>
      </c>
      <c r="B54" s="21" t="s">
        <v>235</v>
      </c>
      <c r="C54" s="21" t="s">
        <v>221</v>
      </c>
      <c r="D54" s="24">
        <v>568508</v>
      </c>
      <c r="E54" s="22">
        <v>12722.924789999999</v>
      </c>
      <c r="F54" s="23">
        <v>0.70892577503056897</v>
      </c>
      <c r="G54" s="22"/>
    </row>
    <row r="55" spans="1:9" x14ac:dyDescent="0.2">
      <c r="A55" s="21" t="s">
        <v>207</v>
      </c>
      <c r="B55" s="21" t="s">
        <v>206</v>
      </c>
      <c r="C55" s="21" t="s">
        <v>157</v>
      </c>
      <c r="D55" s="24">
        <v>1444418</v>
      </c>
      <c r="E55" s="22">
        <v>12076.778899999999</v>
      </c>
      <c r="F55" s="23">
        <v>0.67292230229047301</v>
      </c>
      <c r="G55" s="22"/>
    </row>
    <row r="56" spans="1:9" x14ac:dyDescent="0.2">
      <c r="A56" s="21" t="s">
        <v>232</v>
      </c>
      <c r="B56" s="21" t="s">
        <v>231</v>
      </c>
      <c r="C56" s="21" t="s">
        <v>200</v>
      </c>
      <c r="D56" s="24">
        <v>251399</v>
      </c>
      <c r="E56" s="22">
        <v>11258.40142</v>
      </c>
      <c r="F56" s="23">
        <v>0.62732202571471496</v>
      </c>
      <c r="G56" s="22"/>
    </row>
    <row r="57" spans="1:9" x14ac:dyDescent="0.2">
      <c r="A57" s="21" t="s">
        <v>424</v>
      </c>
      <c r="B57" s="21" t="s">
        <v>423</v>
      </c>
      <c r="C57" s="21" t="s">
        <v>163</v>
      </c>
      <c r="D57" s="24">
        <v>622159</v>
      </c>
      <c r="E57" s="22">
        <v>11236.813700000001</v>
      </c>
      <c r="F57" s="23">
        <v>0.62611915048085598</v>
      </c>
      <c r="G57" s="22"/>
    </row>
    <row r="58" spans="1:9" x14ac:dyDescent="0.2">
      <c r="A58" s="21" t="s">
        <v>569</v>
      </c>
      <c r="B58" s="21" t="s">
        <v>568</v>
      </c>
      <c r="C58" s="21" t="s">
        <v>137</v>
      </c>
      <c r="D58" s="24">
        <v>848578</v>
      </c>
      <c r="E58" s="22">
        <v>7050.4103130000003</v>
      </c>
      <c r="F58" s="23">
        <v>0.39285130407715302</v>
      </c>
      <c r="G58" s="22"/>
    </row>
    <row r="59" spans="1:9" x14ac:dyDescent="0.2">
      <c r="A59" s="21" t="s">
        <v>223</v>
      </c>
      <c r="B59" s="21" t="s">
        <v>222</v>
      </c>
      <c r="C59" s="21" t="s">
        <v>224</v>
      </c>
      <c r="D59" s="24">
        <v>215000</v>
      </c>
      <c r="E59" s="22">
        <v>6301.65</v>
      </c>
      <c r="F59" s="23">
        <v>0.35113012015387302</v>
      </c>
      <c r="G59" s="22"/>
    </row>
    <row r="60" spans="1:9" x14ac:dyDescent="0.2">
      <c r="A60" s="21" t="s">
        <v>793</v>
      </c>
      <c r="B60" s="21" t="s">
        <v>792</v>
      </c>
      <c r="C60" s="21" t="s">
        <v>160</v>
      </c>
      <c r="D60" s="24">
        <v>1124072</v>
      </c>
      <c r="E60" s="22">
        <v>2978.7908000000002</v>
      </c>
      <c r="F60" s="23">
        <v>0.165979254880428</v>
      </c>
      <c r="G60" s="22"/>
    </row>
    <row r="61" spans="1:9" x14ac:dyDescent="0.2">
      <c r="A61" s="21" t="s">
        <v>480</v>
      </c>
      <c r="B61" s="21" t="s">
        <v>1319</v>
      </c>
      <c r="C61" s="21" t="s">
        <v>157</v>
      </c>
      <c r="D61" s="24">
        <v>57653</v>
      </c>
      <c r="E61" s="22">
        <v>1002.7298029999999</v>
      </c>
      <c r="F61" s="23">
        <v>5.5872451851381698E-2</v>
      </c>
      <c r="G61" s="22"/>
    </row>
    <row r="62" spans="1:9" x14ac:dyDescent="0.2">
      <c r="A62" s="20" t="s">
        <v>29</v>
      </c>
      <c r="B62" s="20"/>
      <c r="C62" s="20"/>
      <c r="D62" s="20"/>
      <c r="E62" s="25">
        <f>SUM(E7:E61)</f>
        <v>1721587.0660559998</v>
      </c>
      <c r="F62" s="26">
        <f>SUM(F7:F61)</f>
        <v>95.927427476866697</v>
      </c>
      <c r="G62" s="22"/>
      <c r="H62" s="14"/>
      <c r="I62" s="14"/>
    </row>
    <row r="63" spans="1:9" x14ac:dyDescent="0.2">
      <c r="A63" s="21"/>
      <c r="B63" s="21"/>
      <c r="C63" s="21"/>
      <c r="D63" s="21"/>
      <c r="E63" s="22"/>
      <c r="F63" s="23"/>
      <c r="G63" s="22"/>
    </row>
    <row r="64" spans="1:9" x14ac:dyDescent="0.2">
      <c r="A64" s="20" t="s">
        <v>331</v>
      </c>
      <c r="B64" s="21"/>
      <c r="C64" s="21"/>
      <c r="D64" s="21"/>
      <c r="E64" s="22"/>
      <c r="F64" s="23"/>
      <c r="G64" s="22"/>
    </row>
    <row r="65" spans="1:9" x14ac:dyDescent="0.2">
      <c r="A65" s="21"/>
      <c r="B65" s="21" t="s">
        <v>332</v>
      </c>
      <c r="C65" s="21" t="s">
        <v>227</v>
      </c>
      <c r="D65" s="24">
        <v>73500</v>
      </c>
      <c r="E65" s="22">
        <v>7.3499999999999998E-3</v>
      </c>
      <c r="F65" s="23">
        <v>4.0954454517959001E-7</v>
      </c>
      <c r="G65" s="22"/>
    </row>
    <row r="66" spans="1:9" x14ac:dyDescent="0.2">
      <c r="A66" s="21"/>
      <c r="B66" s="21" t="s">
        <v>794</v>
      </c>
      <c r="C66" s="21" t="s">
        <v>224</v>
      </c>
      <c r="D66" s="24">
        <v>45000</v>
      </c>
      <c r="E66" s="22">
        <v>4.4999999999999997E-3</v>
      </c>
      <c r="F66" s="23">
        <v>2.5074155827321902E-7</v>
      </c>
      <c r="G66" s="22"/>
    </row>
    <row r="67" spans="1:9" x14ac:dyDescent="0.2">
      <c r="A67" s="20" t="s">
        <v>29</v>
      </c>
      <c r="B67" s="20"/>
      <c r="C67" s="20"/>
      <c r="D67" s="20"/>
      <c r="E67" s="25">
        <f>SUM(E64:E66)</f>
        <v>1.1849999999999999E-2</v>
      </c>
      <c r="F67" s="26">
        <f>SUM(F64:F66)</f>
        <v>6.6028610345280903E-7</v>
      </c>
      <c r="G67" s="22"/>
      <c r="H67" s="14"/>
      <c r="I67" s="14"/>
    </row>
    <row r="68" spans="1:9" x14ac:dyDescent="0.2">
      <c r="A68" s="21"/>
      <c r="B68" s="21"/>
      <c r="C68" s="21"/>
      <c r="D68" s="21"/>
      <c r="E68" s="22"/>
      <c r="F68" s="23"/>
      <c r="G68" s="22"/>
    </row>
    <row r="69" spans="1:9" x14ac:dyDescent="0.2">
      <c r="A69" s="20" t="s">
        <v>30</v>
      </c>
      <c r="B69" s="21"/>
      <c r="C69" s="21"/>
      <c r="D69" s="21"/>
      <c r="E69" s="22"/>
      <c r="F69" s="23"/>
      <c r="G69" s="22"/>
    </row>
    <row r="70" spans="1:9" x14ac:dyDescent="0.2">
      <c r="A70" s="20" t="s">
        <v>35</v>
      </c>
      <c r="B70" s="21"/>
      <c r="C70" s="21"/>
      <c r="D70" s="21"/>
      <c r="E70" s="22"/>
      <c r="F70" s="23"/>
      <c r="G70" s="22"/>
    </row>
    <row r="71" spans="1:9" x14ac:dyDescent="0.2">
      <c r="A71" s="21" t="s">
        <v>358</v>
      </c>
      <c r="B71" s="21" t="s">
        <v>357</v>
      </c>
      <c r="C71" s="21" t="s">
        <v>37</v>
      </c>
      <c r="D71" s="24">
        <v>2500000</v>
      </c>
      <c r="E71" s="22">
        <v>2499.1275000000001</v>
      </c>
      <c r="F71" s="23">
        <v>0.13925224970521199</v>
      </c>
      <c r="G71" s="22">
        <v>6.3714999999999993</v>
      </c>
    </row>
    <row r="72" spans="1:9" x14ac:dyDescent="0.2">
      <c r="A72" s="20" t="s">
        <v>29</v>
      </c>
      <c r="B72" s="20"/>
      <c r="C72" s="20"/>
      <c r="D72" s="20"/>
      <c r="E72" s="25">
        <f>SUM(E70:E71)</f>
        <v>2499.1275000000001</v>
      </c>
      <c r="F72" s="26">
        <f>SUM(F70:F71)</f>
        <v>0.13925224970521199</v>
      </c>
      <c r="G72" s="22"/>
      <c r="H72" s="14"/>
      <c r="I72" s="14"/>
    </row>
    <row r="73" spans="1:9" x14ac:dyDescent="0.2">
      <c r="A73" s="21"/>
      <c r="B73" s="21"/>
      <c r="C73" s="21"/>
      <c r="D73" s="21"/>
      <c r="E73" s="22"/>
      <c r="F73" s="23"/>
      <c r="G73" s="22"/>
    </row>
    <row r="74" spans="1:9" x14ac:dyDescent="0.2">
      <c r="A74" s="20" t="s">
        <v>38</v>
      </c>
      <c r="B74" s="20"/>
      <c r="C74" s="20"/>
      <c r="D74" s="20"/>
      <c r="E74" s="25">
        <f>E62+E67+E72</f>
        <v>1724086.2054059997</v>
      </c>
      <c r="F74" s="26">
        <f>F62+F67+F72</f>
        <v>96.06668038685801</v>
      </c>
      <c r="G74" s="21"/>
      <c r="H74" s="14"/>
      <c r="I74" s="14"/>
    </row>
    <row r="75" spans="1:9" x14ac:dyDescent="0.2">
      <c r="A75" s="20"/>
      <c r="B75" s="20"/>
      <c r="C75" s="20"/>
      <c r="D75" s="20"/>
      <c r="E75" s="25"/>
      <c r="F75" s="26"/>
      <c r="G75" s="21"/>
      <c r="H75" s="14"/>
      <c r="I75" s="14"/>
    </row>
    <row r="76" spans="1:9" x14ac:dyDescent="0.2">
      <c r="A76" s="20" t="s">
        <v>40</v>
      </c>
      <c r="B76" s="20"/>
      <c r="C76" s="20"/>
      <c r="D76" s="20"/>
      <c r="E76" s="25">
        <f>E78-(E62+E67+E72)</f>
        <v>70590.365558200283</v>
      </c>
      <c r="F76" s="26">
        <f>F78-(F62+F67+F72)</f>
        <v>3.9333196131419896</v>
      </c>
      <c r="G76" s="21"/>
      <c r="H76" s="14"/>
      <c r="I76" s="14"/>
    </row>
    <row r="77" spans="1:9" x14ac:dyDescent="0.2">
      <c r="A77" s="20"/>
      <c r="B77" s="20"/>
      <c r="C77" s="20"/>
      <c r="D77" s="20"/>
      <c r="E77" s="25"/>
      <c r="F77" s="26"/>
      <c r="G77" s="20"/>
      <c r="H77" s="14"/>
      <c r="I77" s="14"/>
    </row>
    <row r="78" spans="1:9" x14ac:dyDescent="0.2">
      <c r="A78" s="27" t="s">
        <v>39</v>
      </c>
      <c r="B78" s="27"/>
      <c r="C78" s="27"/>
      <c r="D78" s="27"/>
      <c r="E78" s="28">
        <v>1794676.5709642</v>
      </c>
      <c r="F78" s="29">
        <v>100</v>
      </c>
      <c r="G78" s="61"/>
      <c r="H78" s="14"/>
      <c r="I78" s="14"/>
    </row>
    <row r="79" spans="1:9" x14ac:dyDescent="0.2">
      <c r="A79" s="14"/>
      <c r="B79" s="14"/>
      <c r="C79" s="14"/>
      <c r="D79" s="14"/>
      <c r="E79" s="78"/>
      <c r="F79" s="15" t="s">
        <v>749</v>
      </c>
      <c r="G79" s="14"/>
      <c r="H79" s="14"/>
      <c r="I79" s="14"/>
    </row>
    <row r="80" spans="1:9" x14ac:dyDescent="0.2">
      <c r="A80" s="14" t="s">
        <v>1320</v>
      </c>
      <c r="B80" s="14"/>
      <c r="C80" s="14"/>
      <c r="D80" s="14"/>
      <c r="E80" s="78"/>
      <c r="F80" s="15"/>
      <c r="G80" s="10"/>
      <c r="H80" s="14"/>
      <c r="I80" s="14"/>
    </row>
    <row r="81" spans="1:4" x14ac:dyDescent="0.2">
      <c r="A81" s="14" t="s">
        <v>41</v>
      </c>
    </row>
    <row r="82" spans="1:4" x14ac:dyDescent="0.2">
      <c r="A82" s="14" t="s">
        <v>350</v>
      </c>
    </row>
    <row r="84" spans="1:4" x14ac:dyDescent="0.2">
      <c r="A84" s="14" t="s">
        <v>42</v>
      </c>
    </row>
    <row r="85" spans="1:4" x14ac:dyDescent="0.2">
      <c r="A85" s="14" t="s">
        <v>43</v>
      </c>
    </row>
    <row r="86" spans="1:4" x14ac:dyDescent="0.2">
      <c r="A86" s="14" t="s">
        <v>44</v>
      </c>
      <c r="B86" s="14"/>
      <c r="C86" s="30" t="s">
        <v>46</v>
      </c>
      <c r="D86" s="14" t="s">
        <v>45</v>
      </c>
    </row>
    <row r="87" spans="1:4" x14ac:dyDescent="0.2">
      <c r="A87" s="7" t="s">
        <v>47</v>
      </c>
      <c r="C87" s="31">
        <v>1563.4070999999999</v>
      </c>
      <c r="D87" s="31">
        <v>1612.0808999999999</v>
      </c>
    </row>
    <row r="88" spans="1:4" x14ac:dyDescent="0.2">
      <c r="A88" s="7" t="s">
        <v>48</v>
      </c>
      <c r="C88" s="31">
        <v>68.739500000000007</v>
      </c>
      <c r="D88" s="31">
        <v>70.879599999999996</v>
      </c>
    </row>
    <row r="89" spans="1:4" x14ac:dyDescent="0.2">
      <c r="A89" s="7" t="s">
        <v>49</v>
      </c>
      <c r="C89" s="31">
        <v>1726.1632999999999</v>
      </c>
      <c r="D89" s="31">
        <v>1786.9692</v>
      </c>
    </row>
    <row r="90" spans="1:4" x14ac:dyDescent="0.2">
      <c r="A90" s="7" t="s">
        <v>50</v>
      </c>
      <c r="C90" s="31">
        <v>77.202299999999994</v>
      </c>
      <c r="D90" s="31">
        <v>79.919399999999996</v>
      </c>
    </row>
    <row r="92" spans="1:4" x14ac:dyDescent="0.2">
      <c r="A92" s="7" t="s">
        <v>51</v>
      </c>
    </row>
    <row r="94" spans="1:4" x14ac:dyDescent="0.2">
      <c r="A94" s="14" t="s">
        <v>52</v>
      </c>
      <c r="D94" s="30" t="s">
        <v>53</v>
      </c>
    </row>
    <row r="96" spans="1:4" x14ac:dyDescent="0.2">
      <c r="A96" s="14" t="s">
        <v>351</v>
      </c>
      <c r="D96" s="52">
        <v>9.5299999999999996E-2</v>
      </c>
    </row>
    <row r="98" spans="1:7" x14ac:dyDescent="0.2">
      <c r="A98" s="87" t="s">
        <v>55</v>
      </c>
      <c r="B98" s="87"/>
      <c r="C98" s="87"/>
      <c r="D98" s="30" t="s">
        <v>928</v>
      </c>
    </row>
    <row r="99" spans="1:7" x14ac:dyDescent="0.2">
      <c r="A99" s="62" t="s">
        <v>925</v>
      </c>
    </row>
    <row r="100" spans="1:7" ht="14.4" x14ac:dyDescent="0.3">
      <c r="A100" s="35" t="s">
        <v>926</v>
      </c>
    </row>
    <row r="102" spans="1:7" x14ac:dyDescent="0.2">
      <c r="A102" s="14" t="s">
        <v>927</v>
      </c>
      <c r="G102" s="14"/>
    </row>
    <row r="103" spans="1:7" x14ac:dyDescent="0.2">
      <c r="A103" s="14"/>
      <c r="G103" s="14"/>
    </row>
    <row r="104" spans="1:7" x14ac:dyDescent="0.2">
      <c r="A104" s="63" t="s">
        <v>932</v>
      </c>
      <c r="G104" s="14"/>
    </row>
    <row r="105" spans="1:7" x14ac:dyDescent="0.2">
      <c r="A105" s="65"/>
      <c r="G105" s="14"/>
    </row>
    <row r="106" spans="1:7" x14ac:dyDescent="0.2">
      <c r="A106" s="66"/>
      <c r="G106" s="14"/>
    </row>
    <row r="107" spans="1:7" x14ac:dyDescent="0.2">
      <c r="A107" s="66"/>
      <c r="G107" s="14"/>
    </row>
    <row r="108" spans="1:7" x14ac:dyDescent="0.2">
      <c r="A108" s="66"/>
    </row>
    <row r="109" spans="1:7" x14ac:dyDescent="0.2">
      <c r="A109" s="66"/>
    </row>
    <row r="110" spans="1:7" x14ac:dyDescent="0.2">
      <c r="A110" s="66"/>
    </row>
    <row r="111" spans="1:7" x14ac:dyDescent="0.2">
      <c r="A111" s="66"/>
    </row>
    <row r="112" spans="1:7" x14ac:dyDescent="0.2">
      <c r="A112" s="66"/>
    </row>
    <row r="113" spans="1:1" x14ac:dyDescent="0.2">
      <c r="A113" s="66"/>
    </row>
    <row r="114" spans="1:1" x14ac:dyDescent="0.2">
      <c r="A114" s="66"/>
    </row>
    <row r="115" spans="1:1" x14ac:dyDescent="0.2">
      <c r="A115" s="66"/>
    </row>
    <row r="116" spans="1:1" x14ac:dyDescent="0.2">
      <c r="A116" s="66"/>
    </row>
    <row r="117" spans="1:1" x14ac:dyDescent="0.2">
      <c r="A117" s="66"/>
    </row>
    <row r="118" spans="1:1" x14ac:dyDescent="0.2">
      <c r="A118" s="66"/>
    </row>
    <row r="119" spans="1:1" x14ac:dyDescent="0.2">
      <c r="A119" s="66"/>
    </row>
    <row r="120" spans="1:1" x14ac:dyDescent="0.2">
      <c r="A120" s="66"/>
    </row>
    <row r="121" spans="1:1" x14ac:dyDescent="0.2">
      <c r="A121" s="66"/>
    </row>
    <row r="122" spans="1:1" x14ac:dyDescent="0.2">
      <c r="A122" s="66"/>
    </row>
    <row r="123" spans="1:1" x14ac:dyDescent="0.2">
      <c r="A123" s="63" t="s">
        <v>945</v>
      </c>
    </row>
    <row r="124" spans="1:1" x14ac:dyDescent="0.2">
      <c r="A124" s="66"/>
    </row>
    <row r="125" spans="1:1" x14ac:dyDescent="0.2">
      <c r="A125" s="63" t="s">
        <v>933</v>
      </c>
    </row>
    <row r="126" spans="1:1" x14ac:dyDescent="0.2">
      <c r="A126" s="66"/>
    </row>
    <row r="127" spans="1:1" x14ac:dyDescent="0.2">
      <c r="A127" s="66"/>
    </row>
    <row r="128" spans="1:1" x14ac:dyDescent="0.2">
      <c r="A128" s="66"/>
    </row>
    <row r="129" spans="1:1" x14ac:dyDescent="0.2">
      <c r="A129" s="66"/>
    </row>
    <row r="130" spans="1:1" x14ac:dyDescent="0.2">
      <c r="A130" s="66"/>
    </row>
    <row r="131" spans="1:1" x14ac:dyDescent="0.2">
      <c r="A131" s="66"/>
    </row>
    <row r="132" spans="1:1" x14ac:dyDescent="0.2">
      <c r="A132" s="66"/>
    </row>
    <row r="133" spans="1:1" x14ac:dyDescent="0.2">
      <c r="A133" s="66"/>
    </row>
    <row r="134" spans="1:1" x14ac:dyDescent="0.2">
      <c r="A134" s="66"/>
    </row>
    <row r="135" spans="1:1" x14ac:dyDescent="0.2">
      <c r="A135" s="66"/>
    </row>
    <row r="136" spans="1:1" x14ac:dyDescent="0.2">
      <c r="A136" s="66"/>
    </row>
    <row r="137" spans="1:1" x14ac:dyDescent="0.2">
      <c r="A137" s="66"/>
    </row>
    <row r="145" spans="1:1" x14ac:dyDescent="0.2">
      <c r="A145" s="14" t="s">
        <v>947</v>
      </c>
    </row>
    <row r="147" spans="1:1" x14ac:dyDescent="0.2">
      <c r="A147" s="7" t="s">
        <v>931</v>
      </c>
    </row>
  </sheetData>
  <mergeCells count="2">
    <mergeCell ref="A1:F1"/>
    <mergeCell ref="A98:C98"/>
  </mergeCells>
  <conditionalFormatting sqref="F2:F3">
    <cfRule type="cellIs" dxfId="46" priority="8" stopIfTrue="1" operator="between">
      <formula>0.009</formula>
      <formula>-0.009</formula>
    </cfRule>
  </conditionalFormatting>
  <conditionalFormatting sqref="F5:F138">
    <cfRule type="cellIs" dxfId="45" priority="1" stopIfTrue="1" operator="between">
      <formula>0.009</formula>
      <formula>-0.009</formula>
    </cfRule>
  </conditionalFormatting>
  <conditionalFormatting sqref="F240:F241">
    <cfRule type="cellIs" dxfId="44" priority="6" stopIfTrue="1" operator="between">
      <formula>0.009</formula>
      <formula>-0.009</formula>
    </cfRule>
  </conditionalFormatting>
  <conditionalFormatting sqref="F244:F65537">
    <cfRule type="cellIs" dxfId="43" priority="7" stopIfTrue="1" operator="between">
      <formula>0.009</formula>
      <formula>-0.009</formula>
    </cfRule>
  </conditionalFormatting>
  <hyperlinks>
    <hyperlink ref="A100" r:id="rId1" xr:uid="{00000000-0004-0000-18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27"/>
  <sheetViews>
    <sheetView workbookViewId="0">
      <selection sqref="A1:F1"/>
    </sheetView>
  </sheetViews>
  <sheetFormatPr defaultColWidth="9.109375" defaultRowHeight="10.199999999999999" x14ac:dyDescent="0.2"/>
  <cols>
    <col min="1" max="1" width="38.6640625" style="7" bestFit="1" customWidth="1"/>
    <col min="2" max="2" width="34.109375" style="7" bestFit="1" customWidth="1"/>
    <col min="3" max="3" width="35.44140625" style="7" bestFit="1" customWidth="1"/>
    <col min="4" max="4" width="15.33203125" style="7" bestFit="1" customWidth="1"/>
    <col min="5" max="5" width="30.5546875" style="10" customWidth="1"/>
    <col min="6" max="6" width="13.5546875" style="11" bestFit="1" customWidth="1"/>
    <col min="7" max="16384" width="9.109375" style="7"/>
  </cols>
  <sheetData>
    <row r="1" spans="1:6" s="1" customFormat="1" ht="13.8" x14ac:dyDescent="0.2">
      <c r="A1" s="81" t="s">
        <v>20</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5.5" customHeight="1" x14ac:dyDescent="0.2">
      <c r="A4" s="6" t="s">
        <v>2</v>
      </c>
      <c r="B4" s="6" t="s">
        <v>0</v>
      </c>
      <c r="C4" s="13" t="s">
        <v>463</v>
      </c>
      <c r="D4" s="13" t="s">
        <v>1</v>
      </c>
      <c r="E4" s="53" t="s">
        <v>6</v>
      </c>
      <c r="F4" s="12" t="s">
        <v>3</v>
      </c>
    </row>
    <row r="5" spans="1:6" x14ac:dyDescent="0.2">
      <c r="A5" s="16" t="s">
        <v>110</v>
      </c>
      <c r="B5" s="17"/>
      <c r="C5" s="17"/>
      <c r="D5" s="17"/>
      <c r="E5" s="18"/>
      <c r="F5" s="19"/>
    </row>
    <row r="6" spans="1:6" x14ac:dyDescent="0.2">
      <c r="A6" s="20" t="s">
        <v>26</v>
      </c>
      <c r="B6" s="21"/>
      <c r="C6" s="21"/>
      <c r="D6" s="21"/>
      <c r="E6" s="22"/>
      <c r="F6" s="23"/>
    </row>
    <row r="7" spans="1:6" x14ac:dyDescent="0.2">
      <c r="A7" s="21" t="s">
        <v>261</v>
      </c>
      <c r="B7" s="21" t="s">
        <v>260</v>
      </c>
      <c r="C7" s="21" t="s">
        <v>163</v>
      </c>
      <c r="D7" s="24">
        <v>496545</v>
      </c>
      <c r="E7" s="22">
        <v>14931.6047</v>
      </c>
      <c r="F7" s="23">
        <v>4.27674039996411</v>
      </c>
    </row>
    <row r="8" spans="1:6" x14ac:dyDescent="0.2">
      <c r="A8" s="21" t="s">
        <v>115</v>
      </c>
      <c r="B8" s="21" t="s">
        <v>114</v>
      </c>
      <c r="C8" s="21" t="s">
        <v>113</v>
      </c>
      <c r="D8" s="24">
        <v>1059523</v>
      </c>
      <c r="E8" s="22">
        <v>13579.37653</v>
      </c>
      <c r="F8" s="23">
        <v>3.88943247420523</v>
      </c>
    </row>
    <row r="9" spans="1:6" x14ac:dyDescent="0.2">
      <c r="A9" s="21" t="s">
        <v>126</v>
      </c>
      <c r="B9" s="21" t="s">
        <v>125</v>
      </c>
      <c r="C9" s="21" t="s">
        <v>113</v>
      </c>
      <c r="D9" s="24">
        <v>1254801</v>
      </c>
      <c r="E9" s="22">
        <v>13359.866249999999</v>
      </c>
      <c r="F9" s="23">
        <v>3.8265598961035998</v>
      </c>
    </row>
    <row r="10" spans="1:6" x14ac:dyDescent="0.2">
      <c r="A10" s="21" t="s">
        <v>112</v>
      </c>
      <c r="B10" s="21" t="s">
        <v>111</v>
      </c>
      <c r="C10" s="21" t="s">
        <v>113</v>
      </c>
      <c r="D10" s="24">
        <v>593686</v>
      </c>
      <c r="E10" s="22">
        <v>10525.162249999999</v>
      </c>
      <c r="F10" s="23">
        <v>3.0146382465343602</v>
      </c>
    </row>
    <row r="11" spans="1:6" x14ac:dyDescent="0.2">
      <c r="A11" s="21" t="s">
        <v>796</v>
      </c>
      <c r="B11" s="21" t="s">
        <v>795</v>
      </c>
      <c r="C11" s="21" t="s">
        <v>227</v>
      </c>
      <c r="D11" s="24">
        <v>1532016</v>
      </c>
      <c r="E11" s="22">
        <v>10170.28822</v>
      </c>
      <c r="F11" s="23">
        <v>2.9129945095420999</v>
      </c>
    </row>
    <row r="12" spans="1:6" x14ac:dyDescent="0.2">
      <c r="A12" s="21" t="s">
        <v>257</v>
      </c>
      <c r="B12" s="21" t="s">
        <v>256</v>
      </c>
      <c r="C12" s="21" t="s">
        <v>113</v>
      </c>
      <c r="D12" s="24">
        <v>560788</v>
      </c>
      <c r="E12" s="22">
        <v>10015.95407</v>
      </c>
      <c r="F12" s="23">
        <v>2.8687898103379301</v>
      </c>
    </row>
    <row r="13" spans="1:6" x14ac:dyDescent="0.2">
      <c r="A13" s="21" t="s">
        <v>165</v>
      </c>
      <c r="B13" s="21" t="s">
        <v>164</v>
      </c>
      <c r="C13" s="21" t="s">
        <v>166</v>
      </c>
      <c r="D13" s="24">
        <v>1325844</v>
      </c>
      <c r="E13" s="22">
        <v>9520.8857640000006</v>
      </c>
      <c r="F13" s="23">
        <v>2.72699134543402</v>
      </c>
    </row>
    <row r="14" spans="1:6" x14ac:dyDescent="0.2">
      <c r="A14" s="21" t="s">
        <v>713</v>
      </c>
      <c r="B14" s="21" t="s">
        <v>712</v>
      </c>
      <c r="C14" s="21" t="s">
        <v>190</v>
      </c>
      <c r="D14" s="24">
        <v>432990</v>
      </c>
      <c r="E14" s="22">
        <v>9309.5014950000004</v>
      </c>
      <c r="F14" s="23">
        <v>2.6664462358284098</v>
      </c>
    </row>
    <row r="15" spans="1:6" x14ac:dyDescent="0.2">
      <c r="A15" s="21" t="s">
        <v>130</v>
      </c>
      <c r="B15" s="21" t="s">
        <v>129</v>
      </c>
      <c r="C15" s="21" t="s">
        <v>131</v>
      </c>
      <c r="D15" s="24">
        <v>763848</v>
      </c>
      <c r="E15" s="22">
        <v>9284.1905160000006</v>
      </c>
      <c r="F15" s="23">
        <v>2.6591966140612402</v>
      </c>
    </row>
    <row r="16" spans="1:6" x14ac:dyDescent="0.2">
      <c r="A16" s="21" t="s">
        <v>724</v>
      </c>
      <c r="B16" s="21" t="s">
        <v>723</v>
      </c>
      <c r="C16" s="21" t="s">
        <v>197</v>
      </c>
      <c r="D16" s="24">
        <v>320421</v>
      </c>
      <c r="E16" s="22">
        <v>8928.5311650000003</v>
      </c>
      <c r="F16" s="23">
        <v>2.5573279438407699</v>
      </c>
    </row>
    <row r="17" spans="1:6" x14ac:dyDescent="0.2">
      <c r="A17" s="21" t="s">
        <v>515</v>
      </c>
      <c r="B17" s="21" t="s">
        <v>514</v>
      </c>
      <c r="C17" s="21" t="s">
        <v>121</v>
      </c>
      <c r="D17" s="24">
        <v>86734</v>
      </c>
      <c r="E17" s="22">
        <v>8381.0630529999999</v>
      </c>
      <c r="F17" s="23">
        <v>2.4005210205847201</v>
      </c>
    </row>
    <row r="18" spans="1:6" x14ac:dyDescent="0.2">
      <c r="A18" s="21" t="s">
        <v>761</v>
      </c>
      <c r="B18" s="21" t="s">
        <v>760</v>
      </c>
      <c r="C18" s="21" t="s">
        <v>429</v>
      </c>
      <c r="D18" s="24">
        <v>738635</v>
      </c>
      <c r="E18" s="22">
        <v>7992.4000180000003</v>
      </c>
      <c r="F18" s="23">
        <v>2.28919936848144</v>
      </c>
    </row>
    <row r="19" spans="1:6" x14ac:dyDescent="0.2">
      <c r="A19" s="21" t="s">
        <v>535</v>
      </c>
      <c r="B19" s="21" t="s">
        <v>534</v>
      </c>
      <c r="C19" s="21" t="s">
        <v>121</v>
      </c>
      <c r="D19" s="24">
        <v>120859</v>
      </c>
      <c r="E19" s="22">
        <v>7804.7116429999996</v>
      </c>
      <c r="F19" s="23">
        <v>2.2354412847326701</v>
      </c>
    </row>
    <row r="20" spans="1:6" x14ac:dyDescent="0.2">
      <c r="A20" s="21" t="s">
        <v>128</v>
      </c>
      <c r="B20" s="21" t="s">
        <v>127</v>
      </c>
      <c r="C20" s="21" t="s">
        <v>121</v>
      </c>
      <c r="D20" s="24">
        <v>404221</v>
      </c>
      <c r="E20" s="22">
        <v>7750.5334540000003</v>
      </c>
      <c r="F20" s="23">
        <v>2.2199234583269698</v>
      </c>
    </row>
    <row r="21" spans="1:6" x14ac:dyDescent="0.2">
      <c r="A21" s="21" t="s">
        <v>798</v>
      </c>
      <c r="B21" s="21" t="s">
        <v>797</v>
      </c>
      <c r="C21" s="21" t="s">
        <v>113</v>
      </c>
      <c r="D21" s="24">
        <v>1263677</v>
      </c>
      <c r="E21" s="22">
        <v>7065.2181069999997</v>
      </c>
      <c r="F21" s="23">
        <v>2.0236340513866402</v>
      </c>
    </row>
    <row r="22" spans="1:6" x14ac:dyDescent="0.2">
      <c r="A22" s="21" t="s">
        <v>800</v>
      </c>
      <c r="B22" s="21" t="s">
        <v>799</v>
      </c>
      <c r="C22" s="21" t="s">
        <v>722</v>
      </c>
      <c r="D22" s="24">
        <v>3184437</v>
      </c>
      <c r="E22" s="22">
        <v>7021.6835849999998</v>
      </c>
      <c r="F22" s="23">
        <v>2.01116480559751</v>
      </c>
    </row>
    <row r="23" spans="1:6" x14ac:dyDescent="0.2">
      <c r="A23" s="21" t="s">
        <v>409</v>
      </c>
      <c r="B23" s="21" t="s">
        <v>408</v>
      </c>
      <c r="C23" s="21" t="s">
        <v>213</v>
      </c>
      <c r="D23" s="24">
        <v>751455</v>
      </c>
      <c r="E23" s="22">
        <v>6873.5588850000004</v>
      </c>
      <c r="F23" s="23">
        <v>1.9687386296137199</v>
      </c>
    </row>
    <row r="24" spans="1:6" x14ac:dyDescent="0.2">
      <c r="A24" s="21" t="s">
        <v>689</v>
      </c>
      <c r="B24" s="21" t="s">
        <v>688</v>
      </c>
      <c r="C24" s="21" t="s">
        <v>149</v>
      </c>
      <c r="D24" s="24">
        <v>607930</v>
      </c>
      <c r="E24" s="22">
        <v>6858.3622949999999</v>
      </c>
      <c r="F24" s="23">
        <v>1.9643859915885</v>
      </c>
    </row>
    <row r="25" spans="1:6" x14ac:dyDescent="0.2">
      <c r="A25" s="21" t="s">
        <v>136</v>
      </c>
      <c r="B25" s="21" t="s">
        <v>135</v>
      </c>
      <c r="C25" s="21" t="s">
        <v>137</v>
      </c>
      <c r="D25" s="24">
        <v>2464453</v>
      </c>
      <c r="E25" s="22">
        <v>6852.4115670000001</v>
      </c>
      <c r="F25" s="23">
        <v>1.96268157204632</v>
      </c>
    </row>
    <row r="26" spans="1:6" x14ac:dyDescent="0.2">
      <c r="A26" s="21" t="s">
        <v>697</v>
      </c>
      <c r="B26" s="21" t="s">
        <v>696</v>
      </c>
      <c r="C26" s="21" t="s">
        <v>200</v>
      </c>
      <c r="D26" s="24">
        <v>206006</v>
      </c>
      <c r="E26" s="22">
        <v>6744.6364400000002</v>
      </c>
      <c r="F26" s="23">
        <v>1.93181240232124</v>
      </c>
    </row>
    <row r="27" spans="1:6" x14ac:dyDescent="0.2">
      <c r="A27" s="21" t="s">
        <v>287</v>
      </c>
      <c r="B27" s="21" t="s">
        <v>286</v>
      </c>
      <c r="C27" s="21" t="s">
        <v>227</v>
      </c>
      <c r="D27" s="24">
        <v>561179</v>
      </c>
      <c r="E27" s="22">
        <v>6655.3023510000003</v>
      </c>
      <c r="F27" s="23">
        <v>1.9062251519756499</v>
      </c>
    </row>
    <row r="28" spans="1:6" x14ac:dyDescent="0.2">
      <c r="A28" s="21" t="s">
        <v>730</v>
      </c>
      <c r="B28" s="21" t="s">
        <v>729</v>
      </c>
      <c r="C28" s="21" t="s">
        <v>190</v>
      </c>
      <c r="D28" s="24">
        <v>11129422</v>
      </c>
      <c r="E28" s="22">
        <v>6481.7753730000004</v>
      </c>
      <c r="F28" s="23">
        <v>1.8565232041805599</v>
      </c>
    </row>
    <row r="29" spans="1:6" x14ac:dyDescent="0.2">
      <c r="A29" s="21" t="s">
        <v>386</v>
      </c>
      <c r="B29" s="21" t="s">
        <v>385</v>
      </c>
      <c r="C29" s="21" t="s">
        <v>178</v>
      </c>
      <c r="D29" s="24">
        <v>463794</v>
      </c>
      <c r="E29" s="22">
        <v>6448.5917760000002</v>
      </c>
      <c r="F29" s="23">
        <v>1.8470186912526201</v>
      </c>
    </row>
    <row r="30" spans="1:6" x14ac:dyDescent="0.2">
      <c r="A30" s="21" t="s">
        <v>381</v>
      </c>
      <c r="B30" s="21" t="s">
        <v>380</v>
      </c>
      <c r="C30" s="21" t="s">
        <v>157</v>
      </c>
      <c r="D30" s="24">
        <v>262776</v>
      </c>
      <c r="E30" s="22">
        <v>6418.8293519999997</v>
      </c>
      <c r="F30" s="23">
        <v>1.83849407761068</v>
      </c>
    </row>
    <row r="31" spans="1:6" x14ac:dyDescent="0.2">
      <c r="A31" s="21" t="s">
        <v>217</v>
      </c>
      <c r="B31" s="21" t="s">
        <v>216</v>
      </c>
      <c r="C31" s="21" t="s">
        <v>218</v>
      </c>
      <c r="D31" s="24">
        <v>483923</v>
      </c>
      <c r="E31" s="22">
        <v>6072.2658039999997</v>
      </c>
      <c r="F31" s="23">
        <v>1.7392306456711499</v>
      </c>
    </row>
    <row r="32" spans="1:6" x14ac:dyDescent="0.2">
      <c r="A32" s="21" t="s">
        <v>802</v>
      </c>
      <c r="B32" s="21" t="s">
        <v>801</v>
      </c>
      <c r="C32" s="21" t="s">
        <v>190</v>
      </c>
      <c r="D32" s="24">
        <v>1014493</v>
      </c>
      <c r="E32" s="22">
        <v>6034.2043640000002</v>
      </c>
      <c r="F32" s="23">
        <v>1.72832901109139</v>
      </c>
    </row>
    <row r="33" spans="1:6" x14ac:dyDescent="0.2">
      <c r="A33" s="21" t="s">
        <v>804</v>
      </c>
      <c r="B33" s="21" t="s">
        <v>803</v>
      </c>
      <c r="C33" s="21" t="s">
        <v>152</v>
      </c>
      <c r="D33" s="24">
        <v>199382</v>
      </c>
      <c r="E33" s="22">
        <v>5742.9991280000004</v>
      </c>
      <c r="F33" s="23">
        <v>1.64492141877264</v>
      </c>
    </row>
    <row r="34" spans="1:6" x14ac:dyDescent="0.2">
      <c r="A34" s="21" t="s">
        <v>791</v>
      </c>
      <c r="B34" s="21" t="s">
        <v>790</v>
      </c>
      <c r="C34" s="21" t="s">
        <v>255</v>
      </c>
      <c r="D34" s="24">
        <v>1593465</v>
      </c>
      <c r="E34" s="22">
        <v>5515.779098</v>
      </c>
      <c r="F34" s="23">
        <v>1.5798405984920201</v>
      </c>
    </row>
    <row r="35" spans="1:6" x14ac:dyDescent="0.2">
      <c r="A35" s="21" t="s">
        <v>215</v>
      </c>
      <c r="B35" s="21" t="s">
        <v>214</v>
      </c>
      <c r="C35" s="21" t="s">
        <v>190</v>
      </c>
      <c r="D35" s="24">
        <v>154029</v>
      </c>
      <c r="E35" s="22">
        <v>5508.4621129999996</v>
      </c>
      <c r="F35" s="23">
        <v>1.5777448528582301</v>
      </c>
    </row>
    <row r="36" spans="1:6" x14ac:dyDescent="0.2">
      <c r="A36" s="21" t="s">
        <v>148</v>
      </c>
      <c r="B36" s="21" t="s">
        <v>147</v>
      </c>
      <c r="C36" s="21" t="s">
        <v>149</v>
      </c>
      <c r="D36" s="24">
        <v>75005</v>
      </c>
      <c r="E36" s="22">
        <v>5472.6273179999998</v>
      </c>
      <c r="F36" s="23">
        <v>1.56748097844017</v>
      </c>
    </row>
    <row r="37" spans="1:6" x14ac:dyDescent="0.2">
      <c r="A37" s="21" t="s">
        <v>806</v>
      </c>
      <c r="B37" s="21" t="s">
        <v>805</v>
      </c>
      <c r="C37" s="21" t="s">
        <v>309</v>
      </c>
      <c r="D37" s="24">
        <v>1715692</v>
      </c>
      <c r="E37" s="22">
        <v>5455.90056</v>
      </c>
      <c r="F37" s="23">
        <v>1.56269006660341</v>
      </c>
    </row>
    <row r="38" spans="1:6" x14ac:dyDescent="0.2">
      <c r="A38" s="21" t="s">
        <v>646</v>
      </c>
      <c r="B38" s="21" t="s">
        <v>645</v>
      </c>
      <c r="C38" s="21" t="s">
        <v>227</v>
      </c>
      <c r="D38" s="24">
        <v>752270</v>
      </c>
      <c r="E38" s="22">
        <v>5303.5034999999998</v>
      </c>
      <c r="F38" s="23">
        <v>1.5190401926325501</v>
      </c>
    </row>
    <row r="39" spans="1:6" x14ac:dyDescent="0.2">
      <c r="A39" s="21" t="s">
        <v>701</v>
      </c>
      <c r="B39" s="21" t="s">
        <v>700</v>
      </c>
      <c r="C39" s="21" t="s">
        <v>178</v>
      </c>
      <c r="D39" s="24">
        <v>469225</v>
      </c>
      <c r="E39" s="22">
        <v>5226.6972750000004</v>
      </c>
      <c r="F39" s="23">
        <v>1.4970411984168599</v>
      </c>
    </row>
    <row r="40" spans="1:6" x14ac:dyDescent="0.2">
      <c r="A40" s="21" t="s">
        <v>553</v>
      </c>
      <c r="B40" s="21" t="s">
        <v>552</v>
      </c>
      <c r="C40" s="21" t="s">
        <v>197</v>
      </c>
      <c r="D40" s="24">
        <v>417165</v>
      </c>
      <c r="E40" s="22">
        <v>5185.3609500000002</v>
      </c>
      <c r="F40" s="23">
        <v>1.4852015646557599</v>
      </c>
    </row>
    <row r="41" spans="1:6" x14ac:dyDescent="0.2">
      <c r="A41" s="21" t="s">
        <v>477</v>
      </c>
      <c r="B41" s="21" t="s">
        <v>476</v>
      </c>
      <c r="C41" s="21" t="s">
        <v>429</v>
      </c>
      <c r="D41" s="24">
        <v>192414</v>
      </c>
      <c r="E41" s="22">
        <v>5157.9458910000003</v>
      </c>
      <c r="F41" s="23">
        <v>1.4773492880419301</v>
      </c>
    </row>
    <row r="42" spans="1:6" x14ac:dyDescent="0.2">
      <c r="A42" s="21" t="s">
        <v>283</v>
      </c>
      <c r="B42" s="21" t="s">
        <v>282</v>
      </c>
      <c r="C42" s="21" t="s">
        <v>146</v>
      </c>
      <c r="D42" s="24">
        <v>1664970</v>
      </c>
      <c r="E42" s="22">
        <v>5139.7623899999999</v>
      </c>
      <c r="F42" s="23">
        <v>1.47214113293055</v>
      </c>
    </row>
    <row r="43" spans="1:6" x14ac:dyDescent="0.2">
      <c r="A43" s="21" t="s">
        <v>117</v>
      </c>
      <c r="B43" s="21" t="s">
        <v>116</v>
      </c>
      <c r="C43" s="21" t="s">
        <v>118</v>
      </c>
      <c r="D43" s="24">
        <v>140781</v>
      </c>
      <c r="E43" s="22">
        <v>5078.8857470000003</v>
      </c>
      <c r="F43" s="23">
        <v>1.4547047217903399</v>
      </c>
    </row>
    <row r="44" spans="1:6" x14ac:dyDescent="0.2">
      <c r="A44" s="21" t="s">
        <v>736</v>
      </c>
      <c r="B44" s="21" t="s">
        <v>735</v>
      </c>
      <c r="C44" s="21" t="s">
        <v>200</v>
      </c>
      <c r="D44" s="24">
        <v>160061</v>
      </c>
      <c r="E44" s="22">
        <v>4996.7842979999996</v>
      </c>
      <c r="F44" s="23">
        <v>1.43118905881314</v>
      </c>
    </row>
    <row r="45" spans="1:6" x14ac:dyDescent="0.2">
      <c r="A45" s="21" t="s">
        <v>269</v>
      </c>
      <c r="B45" s="21" t="s">
        <v>268</v>
      </c>
      <c r="C45" s="21" t="s">
        <v>146</v>
      </c>
      <c r="D45" s="24">
        <v>1197188</v>
      </c>
      <c r="E45" s="22">
        <v>4697.7657120000003</v>
      </c>
      <c r="F45" s="23">
        <v>1.3455435509939899</v>
      </c>
    </row>
    <row r="46" spans="1:6" x14ac:dyDescent="0.2">
      <c r="A46" s="21" t="s">
        <v>808</v>
      </c>
      <c r="B46" s="21" t="s">
        <v>807</v>
      </c>
      <c r="C46" s="21" t="s">
        <v>366</v>
      </c>
      <c r="D46" s="24">
        <v>596181</v>
      </c>
      <c r="E46" s="22">
        <v>4432.3076449999999</v>
      </c>
      <c r="F46" s="23">
        <v>1.2695105148639001</v>
      </c>
    </row>
    <row r="47" spans="1:6" x14ac:dyDescent="0.2">
      <c r="A47" s="21" t="s">
        <v>719</v>
      </c>
      <c r="B47" s="21" t="s">
        <v>718</v>
      </c>
      <c r="C47" s="21" t="s">
        <v>446</v>
      </c>
      <c r="D47" s="24">
        <v>119305</v>
      </c>
      <c r="E47" s="22">
        <v>4397.1647329999996</v>
      </c>
      <c r="F47" s="23">
        <v>1.2594448109732299</v>
      </c>
    </row>
    <row r="48" spans="1:6" x14ac:dyDescent="0.2">
      <c r="A48" s="21" t="s">
        <v>232</v>
      </c>
      <c r="B48" s="21" t="s">
        <v>231</v>
      </c>
      <c r="C48" s="21" t="s">
        <v>200</v>
      </c>
      <c r="D48" s="24">
        <v>97823</v>
      </c>
      <c r="E48" s="22">
        <v>4380.807409</v>
      </c>
      <c r="F48" s="23">
        <v>1.2547597131695001</v>
      </c>
    </row>
    <row r="49" spans="1:9" x14ac:dyDescent="0.2">
      <c r="A49" s="21" t="s">
        <v>810</v>
      </c>
      <c r="B49" s="21" t="s">
        <v>809</v>
      </c>
      <c r="C49" s="21" t="s">
        <v>152</v>
      </c>
      <c r="D49" s="24">
        <v>109850</v>
      </c>
      <c r="E49" s="22">
        <v>3691.0149249999999</v>
      </c>
      <c r="F49" s="23">
        <v>1.05718795559984</v>
      </c>
    </row>
    <row r="50" spans="1:9" x14ac:dyDescent="0.2">
      <c r="A50" s="21" t="s">
        <v>151</v>
      </c>
      <c r="B50" s="21" t="s">
        <v>150</v>
      </c>
      <c r="C50" s="21" t="s">
        <v>152</v>
      </c>
      <c r="D50" s="24">
        <v>194637</v>
      </c>
      <c r="E50" s="22">
        <v>3671.53505</v>
      </c>
      <c r="F50" s="23">
        <v>1.05160849042697</v>
      </c>
    </row>
    <row r="51" spans="1:9" x14ac:dyDescent="0.2">
      <c r="A51" s="21" t="s">
        <v>156</v>
      </c>
      <c r="B51" s="21" t="s">
        <v>155</v>
      </c>
      <c r="C51" s="21" t="s">
        <v>157</v>
      </c>
      <c r="D51" s="24">
        <v>32105</v>
      </c>
      <c r="E51" s="22">
        <v>3668.4296680000002</v>
      </c>
      <c r="F51" s="23">
        <v>1.05071904063751</v>
      </c>
    </row>
    <row r="52" spans="1:9" x14ac:dyDescent="0.2">
      <c r="A52" s="21" t="s">
        <v>812</v>
      </c>
      <c r="B52" s="21" t="s">
        <v>811</v>
      </c>
      <c r="C52" s="21" t="s">
        <v>227</v>
      </c>
      <c r="D52" s="24">
        <v>844057</v>
      </c>
      <c r="E52" s="22">
        <v>3566.9848820000002</v>
      </c>
      <c r="F52" s="23">
        <v>1.02166301997739</v>
      </c>
    </row>
    <row r="53" spans="1:9" x14ac:dyDescent="0.2">
      <c r="A53" s="21" t="s">
        <v>471</v>
      </c>
      <c r="B53" s="21" t="s">
        <v>470</v>
      </c>
      <c r="C53" s="21" t="s">
        <v>121</v>
      </c>
      <c r="D53" s="24">
        <v>85638</v>
      </c>
      <c r="E53" s="22">
        <v>3506.7048239999999</v>
      </c>
      <c r="F53" s="23">
        <v>1.0043974839187799</v>
      </c>
    </row>
    <row r="54" spans="1:9" x14ac:dyDescent="0.2">
      <c r="A54" s="21" t="s">
        <v>120</v>
      </c>
      <c r="B54" s="21" t="s">
        <v>119</v>
      </c>
      <c r="C54" s="21" t="s">
        <v>121</v>
      </c>
      <c r="D54" s="24">
        <v>185148</v>
      </c>
      <c r="E54" s="22">
        <v>3480.7824000000001</v>
      </c>
      <c r="F54" s="23">
        <v>0.99697273083877103</v>
      </c>
    </row>
    <row r="55" spans="1:9" x14ac:dyDescent="0.2">
      <c r="A55" s="21" t="s">
        <v>185</v>
      </c>
      <c r="B55" s="21" t="s">
        <v>184</v>
      </c>
      <c r="C55" s="21" t="s">
        <v>113</v>
      </c>
      <c r="D55" s="24">
        <v>353821</v>
      </c>
      <c r="E55" s="22">
        <v>3397.2123320000001</v>
      </c>
      <c r="F55" s="23">
        <v>0.97303642303902405</v>
      </c>
    </row>
    <row r="56" spans="1:9" x14ac:dyDescent="0.2">
      <c r="A56" s="21" t="s">
        <v>726</v>
      </c>
      <c r="B56" s="21" t="s">
        <v>725</v>
      </c>
      <c r="C56" s="21" t="s">
        <v>178</v>
      </c>
      <c r="D56" s="24">
        <v>188887</v>
      </c>
      <c r="E56" s="22">
        <v>3376.8273429999999</v>
      </c>
      <c r="F56" s="23">
        <v>0.96719771328473203</v>
      </c>
    </row>
    <row r="57" spans="1:9" x14ac:dyDescent="0.2">
      <c r="A57" s="21" t="s">
        <v>787</v>
      </c>
      <c r="B57" s="21" t="s">
        <v>786</v>
      </c>
      <c r="C57" s="21" t="s">
        <v>200</v>
      </c>
      <c r="D57" s="24">
        <v>44737</v>
      </c>
      <c r="E57" s="22">
        <v>1984.8241109999999</v>
      </c>
      <c r="F57" s="23">
        <v>0.56849733386904799</v>
      </c>
    </row>
    <row r="58" spans="1:9" x14ac:dyDescent="0.2">
      <c r="A58" s="21" t="s">
        <v>814</v>
      </c>
      <c r="B58" s="21" t="s">
        <v>813</v>
      </c>
      <c r="C58" s="21" t="s">
        <v>121</v>
      </c>
      <c r="D58" s="24">
        <v>35261</v>
      </c>
      <c r="E58" s="22">
        <v>1969.6441990000001</v>
      </c>
      <c r="F58" s="23">
        <v>0.56414947279030603</v>
      </c>
    </row>
    <row r="59" spans="1:9" x14ac:dyDescent="0.2">
      <c r="A59" s="21" t="s">
        <v>563</v>
      </c>
      <c r="B59" s="21" t="s">
        <v>562</v>
      </c>
      <c r="C59" s="21" t="s">
        <v>152</v>
      </c>
      <c r="D59" s="24">
        <v>100894</v>
      </c>
      <c r="E59" s="22">
        <v>1860.6367009999999</v>
      </c>
      <c r="F59" s="23">
        <v>0.53292732487236605</v>
      </c>
    </row>
    <row r="60" spans="1:9" x14ac:dyDescent="0.2">
      <c r="A60" s="20" t="s">
        <v>29</v>
      </c>
      <c r="B60" s="20"/>
      <c r="C60" s="20"/>
      <c r="D60" s="20"/>
      <c r="E60" s="25">
        <f>SUM(E7:E59)</f>
        <v>336948.25922900002</v>
      </c>
      <c r="F60" s="26">
        <f>SUM(F7:F59)</f>
        <v>96.509401494016529</v>
      </c>
      <c r="G60" s="14"/>
      <c r="H60" s="14"/>
      <c r="I60" s="14"/>
    </row>
    <row r="61" spans="1:9" x14ac:dyDescent="0.2">
      <c r="A61" s="21"/>
      <c r="B61" s="21"/>
      <c r="C61" s="21"/>
      <c r="D61" s="21"/>
      <c r="E61" s="22"/>
      <c r="F61" s="23"/>
    </row>
    <row r="62" spans="1:9" x14ac:dyDescent="0.2">
      <c r="A62" s="20" t="s">
        <v>485</v>
      </c>
      <c r="B62" s="21"/>
      <c r="C62" s="21"/>
      <c r="D62" s="21"/>
      <c r="E62" s="22"/>
      <c r="F62" s="23"/>
    </row>
    <row r="63" spans="1:9" x14ac:dyDescent="0.2">
      <c r="A63" s="21" t="s">
        <v>816</v>
      </c>
      <c r="B63" s="21" t="s">
        <v>815</v>
      </c>
      <c r="C63" s="21" t="s">
        <v>335</v>
      </c>
      <c r="D63" s="24">
        <v>269381</v>
      </c>
      <c r="E63" s="22">
        <v>3729.1869860000002</v>
      </c>
      <c r="F63" s="23">
        <v>1.0681212744700199</v>
      </c>
    </row>
    <row r="64" spans="1:9" x14ac:dyDescent="0.2">
      <c r="A64" s="20" t="s">
        <v>29</v>
      </c>
      <c r="B64" s="20"/>
      <c r="C64" s="20"/>
      <c r="D64" s="20"/>
      <c r="E64" s="25">
        <f>SUM(E62:E63)</f>
        <v>3729.1869860000002</v>
      </c>
      <c r="F64" s="26">
        <f>SUM(F62:F63)</f>
        <v>1.0681212744700199</v>
      </c>
      <c r="G64" s="14"/>
      <c r="H64" s="14"/>
      <c r="I64" s="14"/>
    </row>
    <row r="65" spans="1:9" x14ac:dyDescent="0.2">
      <c r="A65" s="21"/>
      <c r="B65" s="21"/>
      <c r="C65" s="21"/>
      <c r="D65" s="21"/>
      <c r="E65" s="22"/>
      <c r="F65" s="23"/>
    </row>
    <row r="66" spans="1:9" x14ac:dyDescent="0.2">
      <c r="A66" s="20" t="s">
        <v>38</v>
      </c>
      <c r="B66" s="20"/>
      <c r="C66" s="20"/>
      <c r="D66" s="20"/>
      <c r="E66" s="25">
        <f>E60+E64</f>
        <v>340677.446215</v>
      </c>
      <c r="F66" s="26">
        <f>F60+F64</f>
        <v>97.577522768486546</v>
      </c>
      <c r="G66" s="14"/>
      <c r="H66" s="14"/>
      <c r="I66" s="14"/>
    </row>
    <row r="67" spans="1:9" x14ac:dyDescent="0.2">
      <c r="A67" s="20"/>
      <c r="B67" s="20"/>
      <c r="C67" s="20"/>
      <c r="D67" s="20"/>
      <c r="E67" s="25"/>
      <c r="F67" s="26"/>
      <c r="G67" s="14"/>
      <c r="H67" s="14"/>
      <c r="I67" s="14"/>
    </row>
    <row r="68" spans="1:9" x14ac:dyDescent="0.2">
      <c r="A68" s="20" t="s">
        <v>40</v>
      </c>
      <c r="B68" s="20"/>
      <c r="C68" s="20"/>
      <c r="D68" s="20"/>
      <c r="E68" s="25">
        <f>E70-(E60+E64)</f>
        <v>8457.7199065000168</v>
      </c>
      <c r="F68" s="26">
        <f>F70-(F60+F64)</f>
        <v>2.4224772315134544</v>
      </c>
      <c r="G68" s="14"/>
      <c r="H68" s="14"/>
      <c r="I68" s="14"/>
    </row>
    <row r="69" spans="1:9" x14ac:dyDescent="0.2">
      <c r="A69" s="20"/>
      <c r="B69" s="20"/>
      <c r="C69" s="20"/>
      <c r="D69" s="20"/>
      <c r="E69" s="25"/>
      <c r="F69" s="26"/>
      <c r="G69" s="14"/>
      <c r="H69" s="14"/>
      <c r="I69" s="14"/>
    </row>
    <row r="70" spans="1:9" x14ac:dyDescent="0.2">
      <c r="A70" s="27" t="s">
        <v>39</v>
      </c>
      <c r="B70" s="27"/>
      <c r="C70" s="27"/>
      <c r="D70" s="27"/>
      <c r="E70" s="28">
        <v>349135.16612150002</v>
      </c>
      <c r="F70" s="29">
        <v>100</v>
      </c>
      <c r="G70" s="14"/>
      <c r="H70" s="14"/>
      <c r="I70" s="14"/>
    </row>
    <row r="72" spans="1:9" x14ac:dyDescent="0.2">
      <c r="A72" s="14" t="s">
        <v>42</v>
      </c>
    </row>
    <row r="73" spans="1:9" x14ac:dyDescent="0.2">
      <c r="A73" s="14" t="s">
        <v>43</v>
      </c>
    </row>
    <row r="74" spans="1:9" x14ac:dyDescent="0.2">
      <c r="A74" s="14" t="s">
        <v>44</v>
      </c>
      <c r="B74" s="14"/>
      <c r="C74" s="30" t="s">
        <v>46</v>
      </c>
      <c r="D74" s="14" t="s">
        <v>45</v>
      </c>
    </row>
    <row r="75" spans="1:9" x14ac:dyDescent="0.2">
      <c r="A75" s="7" t="s">
        <v>47</v>
      </c>
      <c r="C75" s="31">
        <v>178.6961</v>
      </c>
      <c r="D75" s="31">
        <v>182.1893</v>
      </c>
    </row>
    <row r="76" spans="1:9" x14ac:dyDescent="0.2">
      <c r="A76" s="7" t="s">
        <v>48</v>
      </c>
      <c r="C76" s="31">
        <v>22.130199999999999</v>
      </c>
      <c r="D76" s="31">
        <v>22.562799999999999</v>
      </c>
    </row>
    <row r="77" spans="1:9" x14ac:dyDescent="0.2">
      <c r="A77" s="7" t="s">
        <v>49</v>
      </c>
      <c r="C77" s="31">
        <v>194.83150000000001</v>
      </c>
      <c r="D77" s="31">
        <v>199.38669999999999</v>
      </c>
    </row>
    <row r="78" spans="1:9" x14ac:dyDescent="0.2">
      <c r="A78" s="7" t="s">
        <v>50</v>
      </c>
      <c r="C78" s="31">
        <v>25.061299999999999</v>
      </c>
      <c r="D78" s="31">
        <v>25.643699999999999</v>
      </c>
    </row>
    <row r="80" spans="1:9" x14ac:dyDescent="0.2">
      <c r="A80" s="7" t="s">
        <v>51</v>
      </c>
    </row>
    <row r="82" spans="1:4" x14ac:dyDescent="0.2">
      <c r="A82" s="14" t="s">
        <v>52</v>
      </c>
      <c r="D82" s="30" t="s">
        <v>53</v>
      </c>
    </row>
    <row r="84" spans="1:4" x14ac:dyDescent="0.2">
      <c r="A84" s="14" t="s">
        <v>351</v>
      </c>
      <c r="D84" s="52">
        <v>0.61960000000000004</v>
      </c>
    </row>
    <row r="86" spans="1:4" x14ac:dyDescent="0.2">
      <c r="A86" s="87" t="s">
        <v>55</v>
      </c>
      <c r="B86" s="87"/>
      <c r="C86" s="87"/>
      <c r="D86" s="30" t="s">
        <v>53</v>
      </c>
    </row>
    <row r="88" spans="1:4" x14ac:dyDescent="0.2">
      <c r="A88" s="14" t="s">
        <v>927</v>
      </c>
    </row>
    <row r="89" spans="1:4" x14ac:dyDescent="0.2">
      <c r="A89" s="64"/>
    </row>
    <row r="90" spans="1:4" x14ac:dyDescent="0.2">
      <c r="A90" s="63" t="s">
        <v>932</v>
      </c>
    </row>
    <row r="91" spans="1:4" x14ac:dyDescent="0.2">
      <c r="A91" s="65"/>
    </row>
    <row r="92" spans="1:4" x14ac:dyDescent="0.2">
      <c r="A92" s="66"/>
    </row>
    <row r="93" spans="1:4" x14ac:dyDescent="0.2">
      <c r="A93" s="66"/>
    </row>
    <row r="94" spans="1:4" x14ac:dyDescent="0.2">
      <c r="A94" s="66"/>
    </row>
    <row r="95" spans="1:4" x14ac:dyDescent="0.2">
      <c r="A95" s="66"/>
    </row>
    <row r="96" spans="1:4" x14ac:dyDescent="0.2">
      <c r="A96" s="66"/>
    </row>
    <row r="97" spans="1:1" x14ac:dyDescent="0.2">
      <c r="A97" s="66"/>
    </row>
    <row r="98" spans="1:1" x14ac:dyDescent="0.2">
      <c r="A98" s="66"/>
    </row>
    <row r="99" spans="1:1" x14ac:dyDescent="0.2">
      <c r="A99" s="66"/>
    </row>
    <row r="100" spans="1:1" x14ac:dyDescent="0.2">
      <c r="A100" s="66"/>
    </row>
    <row r="101" spans="1:1" x14ac:dyDescent="0.2">
      <c r="A101" s="66"/>
    </row>
    <row r="102" spans="1:1" x14ac:dyDescent="0.2">
      <c r="A102" s="66"/>
    </row>
    <row r="103" spans="1:1" x14ac:dyDescent="0.2">
      <c r="A103" s="66"/>
    </row>
    <row r="104" spans="1:1" x14ac:dyDescent="0.2">
      <c r="A104" s="66"/>
    </row>
    <row r="105" spans="1:1" x14ac:dyDescent="0.2">
      <c r="A105" s="66"/>
    </row>
    <row r="106" spans="1:1" x14ac:dyDescent="0.2">
      <c r="A106" s="66"/>
    </row>
    <row r="107" spans="1:1" x14ac:dyDescent="0.2">
      <c r="A107" s="66"/>
    </row>
    <row r="108" spans="1:1" x14ac:dyDescent="0.2">
      <c r="A108" s="63" t="s">
        <v>948</v>
      </c>
    </row>
    <row r="109" spans="1:1" x14ac:dyDescent="0.2">
      <c r="A109" s="66"/>
    </row>
    <row r="110" spans="1:1" x14ac:dyDescent="0.2">
      <c r="A110" s="63" t="s">
        <v>933</v>
      </c>
    </row>
    <row r="111" spans="1:1" x14ac:dyDescent="0.2">
      <c r="A111" s="66"/>
    </row>
    <row r="112" spans="1:1" x14ac:dyDescent="0.2">
      <c r="A112" s="66"/>
    </row>
    <row r="113" spans="1:1" x14ac:dyDescent="0.2">
      <c r="A113" s="66"/>
    </row>
    <row r="114" spans="1:1" x14ac:dyDescent="0.2">
      <c r="A114" s="66"/>
    </row>
    <row r="115" spans="1:1" x14ac:dyDescent="0.2">
      <c r="A115" s="66"/>
    </row>
    <row r="116" spans="1:1" x14ac:dyDescent="0.2">
      <c r="A116" s="66"/>
    </row>
    <row r="117" spans="1:1" x14ac:dyDescent="0.2">
      <c r="A117" s="66"/>
    </row>
    <row r="118" spans="1:1" x14ac:dyDescent="0.2">
      <c r="A118" s="66"/>
    </row>
    <row r="119" spans="1:1" x14ac:dyDescent="0.2">
      <c r="A119" s="66"/>
    </row>
    <row r="120" spans="1:1" x14ac:dyDescent="0.2">
      <c r="A120" s="66"/>
    </row>
    <row r="121" spans="1:1" x14ac:dyDescent="0.2">
      <c r="A121" s="66"/>
    </row>
    <row r="122" spans="1:1" x14ac:dyDescent="0.2">
      <c r="A122" s="66"/>
    </row>
    <row r="127" spans="1:1" x14ac:dyDescent="0.2">
      <c r="A127" s="7" t="s">
        <v>931</v>
      </c>
    </row>
  </sheetData>
  <mergeCells count="2">
    <mergeCell ref="A1:F1"/>
    <mergeCell ref="A86:C86"/>
  </mergeCells>
  <conditionalFormatting sqref="F2:F3">
    <cfRule type="cellIs" dxfId="42" priority="3" stopIfTrue="1" operator="between">
      <formula>0.009</formula>
      <formula>-0.009</formula>
    </cfRule>
  </conditionalFormatting>
  <conditionalFormatting sqref="F5:F124">
    <cfRule type="cellIs" dxfId="41" priority="1" stopIfTrue="1" operator="between">
      <formula>0.009</formula>
      <formula>-0.009</formula>
    </cfRule>
  </conditionalFormatting>
  <conditionalFormatting sqref="F225:F65536">
    <cfRule type="cellIs" dxfId="40" priority="2" stopIfTrue="1" operator="between">
      <formula>0.009</formula>
      <formula>-0.009</formula>
    </cfRule>
  </conditionalFormatting>
  <hyperlinks>
    <hyperlink ref="A89" r:id="rId1" tooltip="https://www.franklintempletonindia.com/downloadsServlet/pdf/product-labels-jg9o5k7l" display="https://www.franklintempletonindia.com/downloadsServlet/pdf/product-labels-jg9o5k7l" xr:uid="{00000000-0004-0000-19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18"/>
  <sheetViews>
    <sheetView workbookViewId="0">
      <selection sqref="A1:F1"/>
    </sheetView>
  </sheetViews>
  <sheetFormatPr defaultColWidth="9.109375" defaultRowHeight="10.199999999999999" x14ac:dyDescent="0.2"/>
  <cols>
    <col min="1" max="1" width="38.6640625" style="7" bestFit="1" customWidth="1"/>
    <col min="2" max="2" width="34.109375" style="7" bestFit="1" customWidth="1"/>
    <col min="3" max="3" width="35.44140625" style="7" bestFit="1" customWidth="1"/>
    <col min="4" max="4" width="15.33203125" style="7" bestFit="1" customWidth="1"/>
    <col min="5" max="5" width="30.5546875" style="10" customWidth="1"/>
    <col min="6" max="6" width="13.5546875" style="11" bestFit="1" customWidth="1"/>
    <col min="7" max="16384" width="9.109375" style="7"/>
  </cols>
  <sheetData>
    <row r="1" spans="1:6" s="1" customFormat="1" ht="13.8" x14ac:dyDescent="0.2">
      <c r="A1" s="81" t="s">
        <v>21</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5.5" customHeight="1" x14ac:dyDescent="0.2">
      <c r="A4" s="6" t="s">
        <v>2</v>
      </c>
      <c r="B4" s="6" t="s">
        <v>0</v>
      </c>
      <c r="C4" s="13" t="s">
        <v>463</v>
      </c>
      <c r="D4" s="13" t="s">
        <v>1</v>
      </c>
      <c r="E4" s="53" t="s">
        <v>6</v>
      </c>
      <c r="F4" s="12" t="s">
        <v>3</v>
      </c>
    </row>
    <row r="5" spans="1:6" x14ac:dyDescent="0.2">
      <c r="A5" s="16" t="s">
        <v>110</v>
      </c>
      <c r="B5" s="17"/>
      <c r="C5" s="17"/>
      <c r="D5" s="17"/>
      <c r="E5" s="18"/>
      <c r="F5" s="19"/>
    </row>
    <row r="6" spans="1:6" x14ac:dyDescent="0.2">
      <c r="A6" s="20" t="s">
        <v>26</v>
      </c>
      <c r="B6" s="21"/>
      <c r="C6" s="21"/>
      <c r="D6" s="21"/>
      <c r="E6" s="22"/>
      <c r="F6" s="23"/>
    </row>
    <row r="7" spans="1:6" x14ac:dyDescent="0.2">
      <c r="A7" s="21" t="s">
        <v>115</v>
      </c>
      <c r="B7" s="21" t="s">
        <v>114</v>
      </c>
      <c r="C7" s="21" t="s">
        <v>113</v>
      </c>
      <c r="D7" s="24">
        <v>4568806</v>
      </c>
      <c r="E7" s="22">
        <v>58556.102099999996</v>
      </c>
      <c r="F7" s="23">
        <v>7.6218647239499804</v>
      </c>
    </row>
    <row r="8" spans="1:6" x14ac:dyDescent="0.2">
      <c r="A8" s="21" t="s">
        <v>126</v>
      </c>
      <c r="B8" s="21" t="s">
        <v>125</v>
      </c>
      <c r="C8" s="21" t="s">
        <v>113</v>
      </c>
      <c r="D8" s="24">
        <v>5181245</v>
      </c>
      <c r="E8" s="22">
        <v>55164.715519999998</v>
      </c>
      <c r="F8" s="23">
        <v>7.1804301199998104</v>
      </c>
    </row>
    <row r="9" spans="1:6" x14ac:dyDescent="0.2">
      <c r="A9" s="21" t="s">
        <v>112</v>
      </c>
      <c r="B9" s="21" t="s">
        <v>111</v>
      </c>
      <c r="C9" s="21" t="s">
        <v>113</v>
      </c>
      <c r="D9" s="24">
        <v>3070382</v>
      </c>
      <c r="E9" s="22">
        <v>54433.267290000003</v>
      </c>
      <c r="F9" s="23">
        <v>7.08522228918976</v>
      </c>
    </row>
    <row r="10" spans="1:6" x14ac:dyDescent="0.2">
      <c r="A10" s="21" t="s">
        <v>261</v>
      </c>
      <c r="B10" s="21" t="s">
        <v>260</v>
      </c>
      <c r="C10" s="21" t="s">
        <v>163</v>
      </c>
      <c r="D10" s="24">
        <v>1361891</v>
      </c>
      <c r="E10" s="22">
        <v>40953.42426</v>
      </c>
      <c r="F10" s="23">
        <v>5.3306393099593201</v>
      </c>
    </row>
    <row r="11" spans="1:6" x14ac:dyDescent="0.2">
      <c r="A11" s="21" t="s">
        <v>130</v>
      </c>
      <c r="B11" s="21" t="s">
        <v>129</v>
      </c>
      <c r="C11" s="21" t="s">
        <v>131</v>
      </c>
      <c r="D11" s="24">
        <v>3217821</v>
      </c>
      <c r="E11" s="22">
        <v>39111.005340000003</v>
      </c>
      <c r="F11" s="23">
        <v>5.0908236926372403</v>
      </c>
    </row>
    <row r="12" spans="1:6" x14ac:dyDescent="0.2">
      <c r="A12" s="21" t="s">
        <v>128</v>
      </c>
      <c r="B12" s="21" t="s">
        <v>127</v>
      </c>
      <c r="C12" s="21" t="s">
        <v>121</v>
      </c>
      <c r="D12" s="24">
        <v>1669577</v>
      </c>
      <c r="E12" s="22">
        <v>32012.469400000002</v>
      </c>
      <c r="F12" s="23">
        <v>4.1668537094511997</v>
      </c>
    </row>
    <row r="13" spans="1:6" x14ac:dyDescent="0.2">
      <c r="A13" s="21" t="s">
        <v>120</v>
      </c>
      <c r="B13" s="21" t="s">
        <v>119</v>
      </c>
      <c r="C13" s="21" t="s">
        <v>121</v>
      </c>
      <c r="D13" s="24">
        <v>1658358</v>
      </c>
      <c r="E13" s="22">
        <v>31177.130399999998</v>
      </c>
      <c r="F13" s="23">
        <v>4.0581230967856499</v>
      </c>
    </row>
    <row r="14" spans="1:6" x14ac:dyDescent="0.2">
      <c r="A14" s="21" t="s">
        <v>117</v>
      </c>
      <c r="B14" s="21" t="s">
        <v>116</v>
      </c>
      <c r="C14" s="21" t="s">
        <v>118</v>
      </c>
      <c r="D14" s="24">
        <v>818455</v>
      </c>
      <c r="E14" s="22">
        <v>29526.99181</v>
      </c>
      <c r="F14" s="23">
        <v>3.84333535208108</v>
      </c>
    </row>
    <row r="15" spans="1:6" x14ac:dyDescent="0.2">
      <c r="A15" s="21" t="s">
        <v>257</v>
      </c>
      <c r="B15" s="21" t="s">
        <v>256</v>
      </c>
      <c r="C15" s="21" t="s">
        <v>113</v>
      </c>
      <c r="D15" s="24">
        <v>1551933</v>
      </c>
      <c r="E15" s="22">
        <v>27718.299350000001</v>
      </c>
      <c r="F15" s="23">
        <v>3.6079096874115599</v>
      </c>
    </row>
    <row r="16" spans="1:6" x14ac:dyDescent="0.2">
      <c r="A16" s="21" t="s">
        <v>804</v>
      </c>
      <c r="B16" s="21" t="s">
        <v>803</v>
      </c>
      <c r="C16" s="21" t="s">
        <v>152</v>
      </c>
      <c r="D16" s="24">
        <v>916557</v>
      </c>
      <c r="E16" s="22">
        <v>26400.507829999999</v>
      </c>
      <c r="F16" s="23">
        <v>3.4363813865240598</v>
      </c>
    </row>
    <row r="17" spans="1:6" x14ac:dyDescent="0.2">
      <c r="A17" s="21" t="s">
        <v>761</v>
      </c>
      <c r="B17" s="21" t="s">
        <v>760</v>
      </c>
      <c r="C17" s="21" t="s">
        <v>429</v>
      </c>
      <c r="D17" s="24">
        <v>1631880</v>
      </c>
      <c r="E17" s="22">
        <v>17657.757539999999</v>
      </c>
      <c r="F17" s="23">
        <v>2.2983947781966099</v>
      </c>
    </row>
    <row r="18" spans="1:6" x14ac:dyDescent="0.2">
      <c r="A18" s="21" t="s">
        <v>148</v>
      </c>
      <c r="B18" s="21" t="s">
        <v>147</v>
      </c>
      <c r="C18" s="21" t="s">
        <v>149</v>
      </c>
      <c r="D18" s="24">
        <v>227862</v>
      </c>
      <c r="E18" s="22">
        <v>16625.609039999999</v>
      </c>
      <c r="F18" s="23">
        <v>2.1640467604854399</v>
      </c>
    </row>
    <row r="19" spans="1:6" x14ac:dyDescent="0.2">
      <c r="A19" s="21" t="s">
        <v>409</v>
      </c>
      <c r="B19" s="21" t="s">
        <v>408</v>
      </c>
      <c r="C19" s="21" t="s">
        <v>213</v>
      </c>
      <c r="D19" s="24">
        <v>1734745</v>
      </c>
      <c r="E19" s="22">
        <v>15867.712519999999</v>
      </c>
      <c r="F19" s="23">
        <v>2.0653963287964001</v>
      </c>
    </row>
    <row r="20" spans="1:6" x14ac:dyDescent="0.2">
      <c r="A20" s="21" t="s">
        <v>381</v>
      </c>
      <c r="B20" s="21" t="s">
        <v>380</v>
      </c>
      <c r="C20" s="21" t="s">
        <v>157</v>
      </c>
      <c r="D20" s="24">
        <v>635855</v>
      </c>
      <c r="E20" s="22">
        <v>15532.03009</v>
      </c>
      <c r="F20" s="23">
        <v>2.02170274298877</v>
      </c>
    </row>
    <row r="21" spans="1:6" x14ac:dyDescent="0.2">
      <c r="A21" s="21" t="s">
        <v>471</v>
      </c>
      <c r="B21" s="21" t="s">
        <v>470</v>
      </c>
      <c r="C21" s="21" t="s">
        <v>121</v>
      </c>
      <c r="D21" s="24">
        <v>377008</v>
      </c>
      <c r="E21" s="22">
        <v>15437.72358</v>
      </c>
      <c r="F21" s="23">
        <v>2.00942748155521</v>
      </c>
    </row>
    <row r="22" spans="1:6" x14ac:dyDescent="0.2">
      <c r="A22" s="21" t="s">
        <v>136</v>
      </c>
      <c r="B22" s="21" t="s">
        <v>135</v>
      </c>
      <c r="C22" s="21" t="s">
        <v>137</v>
      </c>
      <c r="D22" s="24">
        <v>5425879</v>
      </c>
      <c r="E22" s="22">
        <v>15086.656559999999</v>
      </c>
      <c r="F22" s="23">
        <v>1.9637313843165201</v>
      </c>
    </row>
    <row r="23" spans="1:6" x14ac:dyDescent="0.2">
      <c r="A23" s="21" t="s">
        <v>287</v>
      </c>
      <c r="B23" s="21" t="s">
        <v>286</v>
      </c>
      <c r="C23" s="21" t="s">
        <v>227</v>
      </c>
      <c r="D23" s="24">
        <v>1240981</v>
      </c>
      <c r="E23" s="22">
        <v>14717.41417</v>
      </c>
      <c r="F23" s="23">
        <v>1.91566951807205</v>
      </c>
    </row>
    <row r="24" spans="1:6" x14ac:dyDescent="0.2">
      <c r="A24" s="21" t="s">
        <v>810</v>
      </c>
      <c r="B24" s="21" t="s">
        <v>809</v>
      </c>
      <c r="C24" s="21" t="s">
        <v>152</v>
      </c>
      <c r="D24" s="24">
        <v>436172</v>
      </c>
      <c r="E24" s="22">
        <v>14655.59729</v>
      </c>
      <c r="F24" s="23">
        <v>1.9076232192215501</v>
      </c>
    </row>
    <row r="25" spans="1:6" x14ac:dyDescent="0.2">
      <c r="A25" s="21" t="s">
        <v>156</v>
      </c>
      <c r="B25" s="21" t="s">
        <v>155</v>
      </c>
      <c r="C25" s="21" t="s">
        <v>157</v>
      </c>
      <c r="D25" s="24">
        <v>125150</v>
      </c>
      <c r="E25" s="22">
        <v>14300.07703</v>
      </c>
      <c r="F25" s="23">
        <v>1.8613474728660999</v>
      </c>
    </row>
    <row r="26" spans="1:6" x14ac:dyDescent="0.2">
      <c r="A26" s="21" t="s">
        <v>283</v>
      </c>
      <c r="B26" s="21" t="s">
        <v>282</v>
      </c>
      <c r="C26" s="21" t="s">
        <v>146</v>
      </c>
      <c r="D26" s="24">
        <v>4274868</v>
      </c>
      <c r="E26" s="22">
        <v>13196.517519999999</v>
      </c>
      <c r="F26" s="23">
        <v>1.7177043511691601</v>
      </c>
    </row>
    <row r="27" spans="1:6" x14ac:dyDescent="0.2">
      <c r="A27" s="21" t="s">
        <v>151</v>
      </c>
      <c r="B27" s="21" t="s">
        <v>150</v>
      </c>
      <c r="C27" s="21" t="s">
        <v>152</v>
      </c>
      <c r="D27" s="24">
        <v>643080</v>
      </c>
      <c r="E27" s="22">
        <v>12130.739579999999</v>
      </c>
      <c r="F27" s="23">
        <v>1.5789790092641101</v>
      </c>
    </row>
    <row r="28" spans="1:6" x14ac:dyDescent="0.2">
      <c r="A28" s="21" t="s">
        <v>724</v>
      </c>
      <c r="B28" s="21" t="s">
        <v>723</v>
      </c>
      <c r="C28" s="21" t="s">
        <v>197</v>
      </c>
      <c r="D28" s="24">
        <v>431666</v>
      </c>
      <c r="E28" s="22">
        <v>12028.373089999999</v>
      </c>
      <c r="F28" s="23">
        <v>1.5656546329640399</v>
      </c>
    </row>
    <row r="29" spans="1:6" x14ac:dyDescent="0.2">
      <c r="A29" s="21" t="s">
        <v>386</v>
      </c>
      <c r="B29" s="21" t="s">
        <v>385</v>
      </c>
      <c r="C29" s="21" t="s">
        <v>178</v>
      </c>
      <c r="D29" s="24">
        <v>830737</v>
      </c>
      <c r="E29" s="22">
        <v>11550.56725</v>
      </c>
      <c r="F29" s="23">
        <v>1.5034617726781201</v>
      </c>
    </row>
    <row r="30" spans="1:6" x14ac:dyDescent="0.2">
      <c r="A30" s="21" t="s">
        <v>271</v>
      </c>
      <c r="B30" s="21" t="s">
        <v>270</v>
      </c>
      <c r="C30" s="21" t="s">
        <v>160</v>
      </c>
      <c r="D30" s="24">
        <v>343545</v>
      </c>
      <c r="E30" s="22">
        <v>11176.034170000001</v>
      </c>
      <c r="F30" s="23">
        <v>1.4547112519291601</v>
      </c>
    </row>
    <row r="31" spans="1:6" x14ac:dyDescent="0.2">
      <c r="A31" s="21" t="s">
        <v>535</v>
      </c>
      <c r="B31" s="21" t="s">
        <v>534</v>
      </c>
      <c r="C31" s="21" t="s">
        <v>121</v>
      </c>
      <c r="D31" s="24">
        <v>170697</v>
      </c>
      <c r="E31" s="22">
        <v>11023.10017</v>
      </c>
      <c r="F31" s="23">
        <v>1.43480483367574</v>
      </c>
    </row>
    <row r="32" spans="1:6" x14ac:dyDescent="0.2">
      <c r="A32" s="21" t="s">
        <v>165</v>
      </c>
      <c r="B32" s="21" t="s">
        <v>164</v>
      </c>
      <c r="C32" s="21" t="s">
        <v>166</v>
      </c>
      <c r="D32" s="24">
        <v>1290791</v>
      </c>
      <c r="E32" s="22">
        <v>9269.1701709999998</v>
      </c>
      <c r="F32" s="23">
        <v>1.2065072402869901</v>
      </c>
    </row>
    <row r="33" spans="1:6" x14ac:dyDescent="0.2">
      <c r="A33" s="21" t="s">
        <v>133</v>
      </c>
      <c r="B33" s="21" t="s">
        <v>132</v>
      </c>
      <c r="C33" s="21" t="s">
        <v>134</v>
      </c>
      <c r="D33" s="24">
        <v>533052</v>
      </c>
      <c r="E33" s="22">
        <v>8664.4937339999997</v>
      </c>
      <c r="F33" s="23">
        <v>1.1278004644038699</v>
      </c>
    </row>
    <row r="34" spans="1:6" x14ac:dyDescent="0.2">
      <c r="A34" s="21" t="s">
        <v>424</v>
      </c>
      <c r="B34" s="21" t="s">
        <v>423</v>
      </c>
      <c r="C34" s="21" t="s">
        <v>163</v>
      </c>
      <c r="D34" s="24">
        <v>450000</v>
      </c>
      <c r="E34" s="22">
        <v>8127.45</v>
      </c>
      <c r="F34" s="23">
        <v>1.0578969950028001</v>
      </c>
    </row>
    <row r="35" spans="1:6" x14ac:dyDescent="0.2">
      <c r="A35" s="21" t="s">
        <v>719</v>
      </c>
      <c r="B35" s="21" t="s">
        <v>718</v>
      </c>
      <c r="C35" s="21" t="s">
        <v>446</v>
      </c>
      <c r="D35" s="24">
        <v>211920</v>
      </c>
      <c r="E35" s="22">
        <v>7810.6294799999996</v>
      </c>
      <c r="F35" s="23">
        <v>1.01665854062126</v>
      </c>
    </row>
    <row r="36" spans="1:6" x14ac:dyDescent="0.2">
      <c r="A36" s="21" t="s">
        <v>701</v>
      </c>
      <c r="B36" s="21" t="s">
        <v>700</v>
      </c>
      <c r="C36" s="21" t="s">
        <v>178</v>
      </c>
      <c r="D36" s="24">
        <v>677787</v>
      </c>
      <c r="E36" s="22">
        <v>7549.8693929999999</v>
      </c>
      <c r="F36" s="23">
        <v>0.98271710604412599</v>
      </c>
    </row>
    <row r="37" spans="1:6" x14ac:dyDescent="0.2">
      <c r="A37" s="21" t="s">
        <v>800</v>
      </c>
      <c r="B37" s="21" t="s">
        <v>799</v>
      </c>
      <c r="C37" s="21" t="s">
        <v>722</v>
      </c>
      <c r="D37" s="24">
        <v>3407745</v>
      </c>
      <c r="E37" s="22">
        <v>7514.0777250000001</v>
      </c>
      <c r="F37" s="23">
        <v>0.97805833877722903</v>
      </c>
    </row>
    <row r="38" spans="1:6" x14ac:dyDescent="0.2">
      <c r="A38" s="21" t="s">
        <v>796</v>
      </c>
      <c r="B38" s="21" t="s">
        <v>795</v>
      </c>
      <c r="C38" s="21" t="s">
        <v>227</v>
      </c>
      <c r="D38" s="24">
        <v>1131423</v>
      </c>
      <c r="E38" s="22">
        <v>7510.9515860000001</v>
      </c>
      <c r="F38" s="23">
        <v>0.97765142971546204</v>
      </c>
    </row>
    <row r="39" spans="1:6" x14ac:dyDescent="0.2">
      <c r="A39" s="21" t="s">
        <v>269</v>
      </c>
      <c r="B39" s="21" t="s">
        <v>268</v>
      </c>
      <c r="C39" s="21" t="s">
        <v>146</v>
      </c>
      <c r="D39" s="24">
        <v>1908098</v>
      </c>
      <c r="E39" s="22">
        <v>7487.3765519999997</v>
      </c>
      <c r="F39" s="23">
        <v>0.97458282177254096</v>
      </c>
    </row>
    <row r="40" spans="1:6" x14ac:dyDescent="0.2">
      <c r="A40" s="21" t="s">
        <v>185</v>
      </c>
      <c r="B40" s="21" t="s">
        <v>184</v>
      </c>
      <c r="C40" s="21" t="s">
        <v>113</v>
      </c>
      <c r="D40" s="24">
        <v>777859</v>
      </c>
      <c r="E40" s="22">
        <v>7468.6131889999997</v>
      </c>
      <c r="F40" s="23">
        <v>0.97214051756472097</v>
      </c>
    </row>
    <row r="41" spans="1:6" x14ac:dyDescent="0.2">
      <c r="A41" s="21" t="s">
        <v>697</v>
      </c>
      <c r="B41" s="21" t="s">
        <v>696</v>
      </c>
      <c r="C41" s="21" t="s">
        <v>200</v>
      </c>
      <c r="D41" s="24">
        <v>224099</v>
      </c>
      <c r="E41" s="22">
        <v>7337.00126</v>
      </c>
      <c r="F41" s="23">
        <v>0.95500945379987201</v>
      </c>
    </row>
    <row r="42" spans="1:6" x14ac:dyDescent="0.2">
      <c r="A42" s="21" t="s">
        <v>802</v>
      </c>
      <c r="B42" s="21" t="s">
        <v>801</v>
      </c>
      <c r="C42" s="21" t="s">
        <v>190</v>
      </c>
      <c r="D42" s="24">
        <v>1215659</v>
      </c>
      <c r="E42" s="22">
        <v>7230.739732</v>
      </c>
      <c r="F42" s="23">
        <v>0.941178085885507</v>
      </c>
    </row>
    <row r="43" spans="1:6" x14ac:dyDescent="0.2">
      <c r="A43" s="21" t="s">
        <v>713</v>
      </c>
      <c r="B43" s="21" t="s">
        <v>712</v>
      </c>
      <c r="C43" s="21" t="s">
        <v>190</v>
      </c>
      <c r="D43" s="24">
        <v>330000</v>
      </c>
      <c r="E43" s="22">
        <v>7095.165</v>
      </c>
      <c r="F43" s="23">
        <v>0.923531209979644</v>
      </c>
    </row>
    <row r="44" spans="1:6" x14ac:dyDescent="0.2">
      <c r="A44" s="21" t="s">
        <v>177</v>
      </c>
      <c r="B44" s="21" t="s">
        <v>176</v>
      </c>
      <c r="C44" s="21" t="s">
        <v>178</v>
      </c>
      <c r="D44" s="24">
        <v>1092178</v>
      </c>
      <c r="E44" s="22">
        <v>6739.2843489999996</v>
      </c>
      <c r="F44" s="23">
        <v>0.87720855388547603</v>
      </c>
    </row>
    <row r="45" spans="1:6" x14ac:dyDescent="0.2">
      <c r="A45" s="21" t="s">
        <v>814</v>
      </c>
      <c r="B45" s="21" t="s">
        <v>813</v>
      </c>
      <c r="C45" s="21" t="s">
        <v>121</v>
      </c>
      <c r="D45" s="24">
        <v>118148</v>
      </c>
      <c r="E45" s="22">
        <v>6599.629132</v>
      </c>
      <c r="F45" s="23">
        <v>0.85903054794255895</v>
      </c>
    </row>
    <row r="46" spans="1:6" x14ac:dyDescent="0.2">
      <c r="A46" s="21" t="s">
        <v>303</v>
      </c>
      <c r="B46" s="21" t="s">
        <v>302</v>
      </c>
      <c r="C46" s="21" t="s">
        <v>304</v>
      </c>
      <c r="D46" s="24">
        <v>1090002</v>
      </c>
      <c r="E46" s="22">
        <v>6566.7170489999999</v>
      </c>
      <c r="F46" s="23">
        <v>0.85474659741625802</v>
      </c>
    </row>
    <row r="47" spans="1:6" x14ac:dyDescent="0.2">
      <c r="A47" s="21" t="s">
        <v>553</v>
      </c>
      <c r="B47" s="21" t="s">
        <v>552</v>
      </c>
      <c r="C47" s="21" t="s">
        <v>197</v>
      </c>
      <c r="D47" s="24">
        <v>521821</v>
      </c>
      <c r="E47" s="22">
        <v>6486.2350299999998</v>
      </c>
      <c r="F47" s="23">
        <v>0.844270779533422</v>
      </c>
    </row>
    <row r="48" spans="1:6" x14ac:dyDescent="0.2">
      <c r="A48" s="21" t="s">
        <v>215</v>
      </c>
      <c r="B48" s="21" t="s">
        <v>214</v>
      </c>
      <c r="C48" s="21" t="s">
        <v>190</v>
      </c>
      <c r="D48" s="24">
        <v>159451</v>
      </c>
      <c r="E48" s="22">
        <v>5702.3663880000004</v>
      </c>
      <c r="F48" s="23">
        <v>0.74223972663875903</v>
      </c>
    </row>
    <row r="49" spans="1:9" x14ac:dyDescent="0.2">
      <c r="A49" s="21" t="s">
        <v>689</v>
      </c>
      <c r="B49" s="21" t="s">
        <v>688</v>
      </c>
      <c r="C49" s="21" t="s">
        <v>149</v>
      </c>
      <c r="D49" s="24">
        <v>464491</v>
      </c>
      <c r="E49" s="22">
        <v>5240.1552170000004</v>
      </c>
      <c r="F49" s="23">
        <v>0.68207672239294703</v>
      </c>
    </row>
    <row r="50" spans="1:9" x14ac:dyDescent="0.2">
      <c r="A50" s="21" t="s">
        <v>162</v>
      </c>
      <c r="B50" s="21" t="s">
        <v>161</v>
      </c>
      <c r="C50" s="21" t="s">
        <v>163</v>
      </c>
      <c r="D50" s="24">
        <v>523925</v>
      </c>
      <c r="E50" s="22">
        <v>3877.830888</v>
      </c>
      <c r="F50" s="23">
        <v>0.50475187710096603</v>
      </c>
    </row>
    <row r="51" spans="1:9" x14ac:dyDescent="0.2">
      <c r="A51" s="21" t="s">
        <v>730</v>
      </c>
      <c r="B51" s="21" t="s">
        <v>729</v>
      </c>
      <c r="C51" s="21" t="s">
        <v>190</v>
      </c>
      <c r="D51" s="24">
        <v>6357995</v>
      </c>
      <c r="E51" s="22">
        <v>3702.8962879999999</v>
      </c>
      <c r="F51" s="23">
        <v>0.48198178467812502</v>
      </c>
    </row>
    <row r="52" spans="1:9" x14ac:dyDescent="0.2">
      <c r="A52" s="21" t="s">
        <v>736</v>
      </c>
      <c r="B52" s="21" t="s">
        <v>735</v>
      </c>
      <c r="C52" s="21" t="s">
        <v>200</v>
      </c>
      <c r="D52" s="24">
        <v>116780</v>
      </c>
      <c r="E52" s="22">
        <v>3645.6380399999998</v>
      </c>
      <c r="F52" s="23">
        <v>0.47452885313153598</v>
      </c>
    </row>
    <row r="53" spans="1:9" x14ac:dyDescent="0.2">
      <c r="A53" s="21" t="s">
        <v>787</v>
      </c>
      <c r="B53" s="21" t="s">
        <v>786</v>
      </c>
      <c r="C53" s="21" t="s">
        <v>200</v>
      </c>
      <c r="D53" s="24">
        <v>13002</v>
      </c>
      <c r="E53" s="22">
        <v>576.85323300000005</v>
      </c>
      <c r="F53" s="23">
        <v>7.5085211443730898E-2</v>
      </c>
    </row>
    <row r="54" spans="1:9" x14ac:dyDescent="0.2">
      <c r="A54" s="20" t="s">
        <v>29</v>
      </c>
      <c r="B54" s="20"/>
      <c r="C54" s="20"/>
      <c r="D54" s="20"/>
      <c r="E54" s="25">
        <f>SUM(E7:E53)</f>
        <v>748242.96633600013</v>
      </c>
      <c r="F54" s="26">
        <f>SUM(F7:F53)</f>
        <v>97.393891764186463</v>
      </c>
      <c r="G54" s="14"/>
      <c r="H54" s="14"/>
      <c r="I54" s="14"/>
    </row>
    <row r="55" spans="1:9" x14ac:dyDescent="0.2">
      <c r="A55" s="21"/>
      <c r="B55" s="21"/>
      <c r="C55" s="21"/>
      <c r="D55" s="21"/>
      <c r="E55" s="22"/>
      <c r="F55" s="23"/>
    </row>
    <row r="56" spans="1:9" x14ac:dyDescent="0.2">
      <c r="A56" s="20" t="s">
        <v>38</v>
      </c>
      <c r="B56" s="20"/>
      <c r="C56" s="20"/>
      <c r="D56" s="20"/>
      <c r="E56" s="25">
        <f>E54</f>
        <v>748242.96633600013</v>
      </c>
      <c r="F56" s="26">
        <f>F54</f>
        <v>97.393891764186463</v>
      </c>
      <c r="G56" s="14"/>
      <c r="H56" s="14"/>
      <c r="I56" s="14"/>
    </row>
    <row r="57" spans="1:9" x14ac:dyDescent="0.2">
      <c r="A57" s="20"/>
      <c r="B57" s="20"/>
      <c r="C57" s="20"/>
      <c r="D57" s="20"/>
      <c r="E57" s="25"/>
      <c r="F57" s="26"/>
      <c r="G57" s="14"/>
      <c r="H57" s="14"/>
      <c r="I57" s="14"/>
    </row>
    <row r="58" spans="1:9" x14ac:dyDescent="0.2">
      <c r="A58" s="20" t="s">
        <v>40</v>
      </c>
      <c r="B58" s="20"/>
      <c r="C58" s="20"/>
      <c r="D58" s="20"/>
      <c r="E58" s="25">
        <f>E60-(E54)</f>
        <v>20021.811651999829</v>
      </c>
      <c r="F58" s="26">
        <f>F60-(F54)</f>
        <v>2.6061082358135366</v>
      </c>
      <c r="G58" s="14"/>
      <c r="H58" s="14"/>
      <c r="I58" s="14"/>
    </row>
    <row r="59" spans="1:9" x14ac:dyDescent="0.2">
      <c r="A59" s="20"/>
      <c r="B59" s="20"/>
      <c r="C59" s="20"/>
      <c r="D59" s="20"/>
      <c r="E59" s="25"/>
      <c r="F59" s="26"/>
      <c r="G59" s="14"/>
      <c r="H59" s="14"/>
      <c r="I59" s="14"/>
    </row>
    <row r="60" spans="1:9" x14ac:dyDescent="0.2">
      <c r="A60" s="27" t="s">
        <v>39</v>
      </c>
      <c r="B60" s="27"/>
      <c r="C60" s="27"/>
      <c r="D60" s="27"/>
      <c r="E60" s="28">
        <v>768264.77798799996</v>
      </c>
      <c r="F60" s="29">
        <v>100</v>
      </c>
      <c r="G60" s="14"/>
      <c r="H60" s="14"/>
      <c r="I60" s="14"/>
    </row>
    <row r="62" spans="1:9" x14ac:dyDescent="0.2">
      <c r="A62" s="14" t="s">
        <v>42</v>
      </c>
    </row>
    <row r="63" spans="1:9" x14ac:dyDescent="0.2">
      <c r="A63" s="14" t="s">
        <v>43</v>
      </c>
    </row>
    <row r="64" spans="1:9" x14ac:dyDescent="0.2">
      <c r="A64" s="14" t="s">
        <v>44</v>
      </c>
      <c r="B64" s="14"/>
      <c r="C64" s="30" t="s">
        <v>46</v>
      </c>
      <c r="D64" s="14" t="s">
        <v>45</v>
      </c>
    </row>
    <row r="65" spans="1:4" x14ac:dyDescent="0.2">
      <c r="A65" s="7" t="s">
        <v>47</v>
      </c>
      <c r="C65" s="31">
        <v>965.99419999999998</v>
      </c>
      <c r="D65" s="31">
        <v>981.60400000000004</v>
      </c>
    </row>
    <row r="66" spans="1:4" x14ac:dyDescent="0.2">
      <c r="A66" s="7" t="s">
        <v>48</v>
      </c>
      <c r="C66" s="31">
        <v>48.9711</v>
      </c>
      <c r="D66" s="31">
        <v>49.762500000000003</v>
      </c>
    </row>
    <row r="67" spans="1:4" x14ac:dyDescent="0.2">
      <c r="A67" s="7" t="s">
        <v>49</v>
      </c>
      <c r="C67" s="31">
        <v>1060.8694</v>
      </c>
      <c r="D67" s="31">
        <v>1082.3345999999999</v>
      </c>
    </row>
    <row r="68" spans="1:4" x14ac:dyDescent="0.2">
      <c r="A68" s="7" t="s">
        <v>50</v>
      </c>
      <c r="C68" s="31">
        <v>56.465600000000002</v>
      </c>
      <c r="D68" s="31">
        <v>57.604500000000002</v>
      </c>
    </row>
    <row r="70" spans="1:4" x14ac:dyDescent="0.2">
      <c r="A70" s="7" t="s">
        <v>51</v>
      </c>
    </row>
    <row r="72" spans="1:4" x14ac:dyDescent="0.2">
      <c r="A72" s="14" t="s">
        <v>52</v>
      </c>
      <c r="D72" s="30" t="s">
        <v>53</v>
      </c>
    </row>
    <row r="74" spans="1:4" x14ac:dyDescent="0.2">
      <c r="A74" s="14" t="s">
        <v>351</v>
      </c>
      <c r="D74" s="52">
        <v>0.43730000000000002</v>
      </c>
    </row>
    <row r="76" spans="1:4" x14ac:dyDescent="0.2">
      <c r="A76" s="87" t="s">
        <v>55</v>
      </c>
      <c r="B76" s="87"/>
      <c r="C76" s="87"/>
      <c r="D76" s="30" t="s">
        <v>53</v>
      </c>
    </row>
    <row r="78" spans="1:4" x14ac:dyDescent="0.2">
      <c r="A78" s="14" t="s">
        <v>927</v>
      </c>
    </row>
    <row r="79" spans="1:4" x14ac:dyDescent="0.2">
      <c r="A79" s="64"/>
    </row>
    <row r="80" spans="1:4" x14ac:dyDescent="0.2">
      <c r="A80" s="63" t="s">
        <v>932</v>
      </c>
    </row>
    <row r="81" spans="1:1" x14ac:dyDescent="0.2">
      <c r="A81" s="65"/>
    </row>
    <row r="82" spans="1:1" x14ac:dyDescent="0.2">
      <c r="A82" s="66"/>
    </row>
    <row r="83" spans="1:1" x14ac:dyDescent="0.2">
      <c r="A83" s="66"/>
    </row>
    <row r="84" spans="1:1" x14ac:dyDescent="0.2">
      <c r="A84" s="66"/>
    </row>
    <row r="85" spans="1:1" x14ac:dyDescent="0.2">
      <c r="A85" s="66"/>
    </row>
    <row r="86" spans="1:1" x14ac:dyDescent="0.2">
      <c r="A86" s="66"/>
    </row>
    <row r="87" spans="1:1" x14ac:dyDescent="0.2">
      <c r="A87" s="66"/>
    </row>
    <row r="88" spans="1:1" x14ac:dyDescent="0.2">
      <c r="A88" s="66"/>
    </row>
    <row r="89" spans="1:1" x14ac:dyDescent="0.2">
      <c r="A89" s="66"/>
    </row>
    <row r="90" spans="1:1" x14ac:dyDescent="0.2">
      <c r="A90" s="66"/>
    </row>
    <row r="91" spans="1:1" x14ac:dyDescent="0.2">
      <c r="A91" s="66"/>
    </row>
    <row r="92" spans="1:1" x14ac:dyDescent="0.2">
      <c r="A92" s="66"/>
    </row>
    <row r="93" spans="1:1" x14ac:dyDescent="0.2">
      <c r="A93" s="66"/>
    </row>
    <row r="94" spans="1:1" x14ac:dyDescent="0.2">
      <c r="A94" s="66"/>
    </row>
    <row r="95" spans="1:1" x14ac:dyDescent="0.2">
      <c r="A95" s="66"/>
    </row>
    <row r="96" spans="1:1" x14ac:dyDescent="0.2">
      <c r="A96" s="66"/>
    </row>
    <row r="97" spans="1:1" x14ac:dyDescent="0.2">
      <c r="A97" s="66"/>
    </row>
    <row r="98" spans="1:1" x14ac:dyDescent="0.2">
      <c r="A98" s="63" t="s">
        <v>949</v>
      </c>
    </row>
    <row r="99" spans="1:1" x14ac:dyDescent="0.2">
      <c r="A99" s="66"/>
    </row>
    <row r="100" spans="1:1" x14ac:dyDescent="0.2">
      <c r="A100" s="63" t="s">
        <v>933</v>
      </c>
    </row>
    <row r="101" spans="1:1" x14ac:dyDescent="0.2">
      <c r="A101" s="66"/>
    </row>
    <row r="102" spans="1:1" x14ac:dyDescent="0.2">
      <c r="A102" s="66"/>
    </row>
    <row r="103" spans="1:1" x14ac:dyDescent="0.2">
      <c r="A103" s="66"/>
    </row>
    <row r="104" spans="1:1" x14ac:dyDescent="0.2">
      <c r="A104" s="66"/>
    </row>
    <row r="105" spans="1:1" x14ac:dyDescent="0.2">
      <c r="A105" s="66"/>
    </row>
    <row r="106" spans="1:1" x14ac:dyDescent="0.2">
      <c r="A106" s="66"/>
    </row>
    <row r="107" spans="1:1" x14ac:dyDescent="0.2">
      <c r="A107" s="66"/>
    </row>
    <row r="108" spans="1:1" x14ac:dyDescent="0.2">
      <c r="A108" s="66"/>
    </row>
    <row r="109" spans="1:1" x14ac:dyDescent="0.2">
      <c r="A109" s="66"/>
    </row>
    <row r="110" spans="1:1" x14ac:dyDescent="0.2">
      <c r="A110" s="66"/>
    </row>
    <row r="111" spans="1:1" x14ac:dyDescent="0.2">
      <c r="A111" s="66"/>
    </row>
    <row r="112" spans="1:1" x14ac:dyDescent="0.2">
      <c r="A112" s="66"/>
    </row>
    <row r="118" spans="1:1" x14ac:dyDescent="0.2">
      <c r="A118" s="7" t="s">
        <v>931</v>
      </c>
    </row>
  </sheetData>
  <mergeCells count="2">
    <mergeCell ref="A1:F1"/>
    <mergeCell ref="A76:C76"/>
  </mergeCells>
  <conditionalFormatting sqref="F2:F3">
    <cfRule type="cellIs" dxfId="39" priority="3" stopIfTrue="1" operator="between">
      <formula>0.009</formula>
      <formula>-0.009</formula>
    </cfRule>
  </conditionalFormatting>
  <conditionalFormatting sqref="F5:F114">
    <cfRule type="cellIs" dxfId="38" priority="1" stopIfTrue="1" operator="between">
      <formula>0.009</formula>
      <formula>-0.009</formula>
    </cfRule>
  </conditionalFormatting>
  <conditionalFormatting sqref="F215:F65536">
    <cfRule type="cellIs" dxfId="37" priority="2" stopIfTrue="1" operator="between">
      <formula>0.009</formula>
      <formula>-0.009</formula>
    </cfRule>
  </conditionalFormatting>
  <hyperlinks>
    <hyperlink ref="A79" r:id="rId1" tooltip="https://www.franklintempletonindia.com/downloadsServlet/pdf/product-labels-jg9o5k7l" display="https://www.franklintempletonindia.com/downloadsServlet/pdf/product-labels-jg9o5k7l" xr:uid="{00000000-0004-0000-1A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17"/>
  <sheetViews>
    <sheetView workbookViewId="0">
      <selection sqref="A1:F1"/>
    </sheetView>
  </sheetViews>
  <sheetFormatPr defaultColWidth="9.109375" defaultRowHeight="10.199999999999999" x14ac:dyDescent="0.2"/>
  <cols>
    <col min="1" max="1" width="38.6640625" style="7" bestFit="1" customWidth="1"/>
    <col min="2" max="2" width="32.109375" style="7" bestFit="1" customWidth="1"/>
    <col min="3" max="3" width="24.6640625" style="7" bestFit="1" customWidth="1"/>
    <col min="4" max="4" width="15.33203125" style="7" bestFit="1" customWidth="1"/>
    <col min="5" max="5" width="30.5546875" style="10" customWidth="1"/>
    <col min="6" max="6" width="13.5546875" style="11" bestFit="1" customWidth="1"/>
    <col min="7" max="16384" width="9.109375" style="7"/>
  </cols>
  <sheetData>
    <row r="1" spans="1:6" s="1" customFormat="1" ht="13.8" x14ac:dyDescent="0.2">
      <c r="A1" s="81" t="s">
        <v>22</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5.5" customHeight="1" x14ac:dyDescent="0.2">
      <c r="A4" s="6" t="s">
        <v>2</v>
      </c>
      <c r="B4" s="6" t="s">
        <v>0</v>
      </c>
      <c r="C4" s="13" t="s">
        <v>463</v>
      </c>
      <c r="D4" s="13" t="s">
        <v>1</v>
      </c>
      <c r="E4" s="53" t="s">
        <v>6</v>
      </c>
      <c r="F4" s="12" t="s">
        <v>3</v>
      </c>
    </row>
    <row r="5" spans="1:6" x14ac:dyDescent="0.2">
      <c r="A5" s="16" t="s">
        <v>110</v>
      </c>
      <c r="B5" s="17"/>
      <c r="C5" s="17"/>
      <c r="D5" s="17"/>
      <c r="E5" s="18"/>
      <c r="F5" s="19"/>
    </row>
    <row r="6" spans="1:6" x14ac:dyDescent="0.2">
      <c r="A6" s="20" t="s">
        <v>26</v>
      </c>
      <c r="B6" s="21"/>
      <c r="C6" s="21"/>
      <c r="D6" s="21"/>
      <c r="E6" s="22"/>
      <c r="F6" s="23"/>
    </row>
    <row r="7" spans="1:6" x14ac:dyDescent="0.2">
      <c r="A7" s="21" t="s">
        <v>117</v>
      </c>
      <c r="B7" s="21" t="s">
        <v>116</v>
      </c>
      <c r="C7" s="21" t="s">
        <v>118</v>
      </c>
      <c r="D7" s="24">
        <v>720000</v>
      </c>
      <c r="E7" s="22">
        <v>25975.08</v>
      </c>
      <c r="F7" s="23">
        <v>9.3313473759344205</v>
      </c>
    </row>
    <row r="8" spans="1:6" x14ac:dyDescent="0.2">
      <c r="A8" s="21" t="s">
        <v>115</v>
      </c>
      <c r="B8" s="21" t="s">
        <v>114</v>
      </c>
      <c r="C8" s="21" t="s">
        <v>113</v>
      </c>
      <c r="D8" s="24">
        <v>1200000</v>
      </c>
      <c r="E8" s="22">
        <v>15379.8</v>
      </c>
      <c r="F8" s="23">
        <v>5.5250746628074401</v>
      </c>
    </row>
    <row r="9" spans="1:6" x14ac:dyDescent="0.2">
      <c r="A9" s="21" t="s">
        <v>145</v>
      </c>
      <c r="B9" s="21" t="s">
        <v>144</v>
      </c>
      <c r="C9" s="21" t="s">
        <v>146</v>
      </c>
      <c r="D9" s="24">
        <v>3930000</v>
      </c>
      <c r="E9" s="22">
        <v>13100.655000000001</v>
      </c>
      <c r="F9" s="23">
        <v>4.70630938027033</v>
      </c>
    </row>
    <row r="10" spans="1:6" x14ac:dyDescent="0.2">
      <c r="A10" s="21" t="s">
        <v>123</v>
      </c>
      <c r="B10" s="21" t="s">
        <v>122</v>
      </c>
      <c r="C10" s="21" t="s">
        <v>124</v>
      </c>
      <c r="D10" s="24">
        <v>710000</v>
      </c>
      <c r="E10" s="22">
        <v>11273.025</v>
      </c>
      <c r="F10" s="23">
        <v>4.0497473829760304</v>
      </c>
    </row>
    <row r="11" spans="1:6" x14ac:dyDescent="0.2">
      <c r="A11" s="21" t="s">
        <v>209</v>
      </c>
      <c r="B11" s="21" t="s">
        <v>208</v>
      </c>
      <c r="C11" s="21" t="s">
        <v>210</v>
      </c>
      <c r="D11" s="24">
        <v>4500000</v>
      </c>
      <c r="E11" s="22">
        <v>10766.25</v>
      </c>
      <c r="F11" s="23">
        <v>3.8676923684606099</v>
      </c>
    </row>
    <row r="12" spans="1:6" x14ac:dyDescent="0.2">
      <c r="A12" s="21" t="s">
        <v>254</v>
      </c>
      <c r="B12" s="21" t="s">
        <v>253</v>
      </c>
      <c r="C12" s="21" t="s">
        <v>255</v>
      </c>
      <c r="D12" s="24">
        <v>235000</v>
      </c>
      <c r="E12" s="22">
        <v>10702.487499999999</v>
      </c>
      <c r="F12" s="23">
        <v>3.8447861815669402</v>
      </c>
    </row>
    <row r="13" spans="1:6" x14ac:dyDescent="0.2">
      <c r="A13" s="21" t="s">
        <v>130</v>
      </c>
      <c r="B13" s="21" t="s">
        <v>129</v>
      </c>
      <c r="C13" s="21" t="s">
        <v>131</v>
      </c>
      <c r="D13" s="24">
        <v>880000</v>
      </c>
      <c r="E13" s="22">
        <v>10695.96</v>
      </c>
      <c r="F13" s="23">
        <v>3.8424412274803199</v>
      </c>
    </row>
    <row r="14" spans="1:6" x14ac:dyDescent="0.2">
      <c r="A14" s="21" t="s">
        <v>283</v>
      </c>
      <c r="B14" s="21" t="s">
        <v>282</v>
      </c>
      <c r="C14" s="21" t="s">
        <v>146</v>
      </c>
      <c r="D14" s="24">
        <v>3365000</v>
      </c>
      <c r="E14" s="22">
        <v>10387.754999999999</v>
      </c>
      <c r="F14" s="23">
        <v>3.7317209556659598</v>
      </c>
    </row>
    <row r="15" spans="1:6" x14ac:dyDescent="0.2">
      <c r="A15" s="21" t="s">
        <v>126</v>
      </c>
      <c r="B15" s="21" t="s">
        <v>125</v>
      </c>
      <c r="C15" s="21" t="s">
        <v>113</v>
      </c>
      <c r="D15" s="24">
        <v>900000</v>
      </c>
      <c r="E15" s="22">
        <v>9582.2999999999993</v>
      </c>
      <c r="F15" s="23">
        <v>3.4423674522048202</v>
      </c>
    </row>
    <row r="16" spans="1:6" x14ac:dyDescent="0.2">
      <c r="A16" s="21" t="s">
        <v>787</v>
      </c>
      <c r="B16" s="21" t="s">
        <v>786</v>
      </c>
      <c r="C16" s="21" t="s">
        <v>200</v>
      </c>
      <c r="D16" s="24">
        <v>200000</v>
      </c>
      <c r="E16" s="22">
        <v>8873.2999999999993</v>
      </c>
      <c r="F16" s="23">
        <v>3.1876646643967601</v>
      </c>
    </row>
    <row r="17" spans="1:6" x14ac:dyDescent="0.2">
      <c r="A17" s="21" t="s">
        <v>818</v>
      </c>
      <c r="B17" s="21" t="s">
        <v>817</v>
      </c>
      <c r="C17" s="21" t="s">
        <v>118</v>
      </c>
      <c r="D17" s="24">
        <v>3100000</v>
      </c>
      <c r="E17" s="22">
        <v>8490.9</v>
      </c>
      <c r="F17" s="23">
        <v>3.0502904104365198</v>
      </c>
    </row>
    <row r="18" spans="1:6" x14ac:dyDescent="0.2">
      <c r="A18" s="21" t="s">
        <v>584</v>
      </c>
      <c r="B18" s="21" t="s">
        <v>583</v>
      </c>
      <c r="C18" s="21" t="s">
        <v>200</v>
      </c>
      <c r="D18" s="24">
        <v>530000</v>
      </c>
      <c r="E18" s="22">
        <v>8146.1</v>
      </c>
      <c r="F18" s="23">
        <v>2.92642366680293</v>
      </c>
    </row>
    <row r="19" spans="1:6" x14ac:dyDescent="0.2">
      <c r="A19" s="21" t="s">
        <v>605</v>
      </c>
      <c r="B19" s="21" t="s">
        <v>604</v>
      </c>
      <c r="C19" s="21" t="s">
        <v>218</v>
      </c>
      <c r="D19" s="24">
        <v>130000</v>
      </c>
      <c r="E19" s="22">
        <v>8104.33</v>
      </c>
      <c r="F19" s="23">
        <v>2.9114181161023001</v>
      </c>
    </row>
    <row r="20" spans="1:6" x14ac:dyDescent="0.2">
      <c r="A20" s="21" t="s">
        <v>571</v>
      </c>
      <c r="B20" s="21" t="s">
        <v>570</v>
      </c>
      <c r="C20" s="21" t="s">
        <v>197</v>
      </c>
      <c r="D20" s="24">
        <v>485000</v>
      </c>
      <c r="E20" s="22">
        <v>7646.9949999999999</v>
      </c>
      <c r="F20" s="23">
        <v>2.7471240406972202</v>
      </c>
    </row>
    <row r="21" spans="1:6" x14ac:dyDescent="0.2">
      <c r="A21" s="21" t="s">
        <v>791</v>
      </c>
      <c r="B21" s="21" t="s">
        <v>790</v>
      </c>
      <c r="C21" s="21" t="s">
        <v>255</v>
      </c>
      <c r="D21" s="24">
        <v>2000000</v>
      </c>
      <c r="E21" s="22">
        <v>6923</v>
      </c>
      <c r="F21" s="23">
        <v>2.48703441466182</v>
      </c>
    </row>
    <row r="22" spans="1:6" x14ac:dyDescent="0.2">
      <c r="A22" s="21" t="s">
        <v>586</v>
      </c>
      <c r="B22" s="21" t="s">
        <v>585</v>
      </c>
      <c r="C22" s="21" t="s">
        <v>241</v>
      </c>
      <c r="D22" s="24">
        <v>762057</v>
      </c>
      <c r="E22" s="22">
        <v>6257.6310560000002</v>
      </c>
      <c r="F22" s="23">
        <v>2.24800574758466</v>
      </c>
    </row>
    <row r="23" spans="1:6" x14ac:dyDescent="0.2">
      <c r="A23" s="21" t="s">
        <v>577</v>
      </c>
      <c r="B23" s="21" t="s">
        <v>576</v>
      </c>
      <c r="C23" s="21" t="s">
        <v>578</v>
      </c>
      <c r="D23" s="24">
        <v>950000</v>
      </c>
      <c r="E23" s="22">
        <v>6243.4</v>
      </c>
      <c r="F23" s="23">
        <v>2.2428933503538402</v>
      </c>
    </row>
    <row r="24" spans="1:6" x14ac:dyDescent="0.2">
      <c r="A24" s="21" t="s">
        <v>192</v>
      </c>
      <c r="B24" s="21" t="s">
        <v>191</v>
      </c>
      <c r="C24" s="21" t="s">
        <v>160</v>
      </c>
      <c r="D24" s="24">
        <v>80000</v>
      </c>
      <c r="E24" s="22">
        <v>5910.04</v>
      </c>
      <c r="F24" s="23">
        <v>2.1231363385855802</v>
      </c>
    </row>
    <row r="25" spans="1:6" x14ac:dyDescent="0.2">
      <c r="A25" s="21" t="s">
        <v>199</v>
      </c>
      <c r="B25" s="21" t="s">
        <v>198</v>
      </c>
      <c r="C25" s="21" t="s">
        <v>200</v>
      </c>
      <c r="D25" s="24">
        <v>575197</v>
      </c>
      <c r="E25" s="22">
        <v>5908.1359860000002</v>
      </c>
      <c r="F25" s="23">
        <v>2.1224523362247498</v>
      </c>
    </row>
    <row r="26" spans="1:6" x14ac:dyDescent="0.2">
      <c r="A26" s="21" t="s">
        <v>575</v>
      </c>
      <c r="B26" s="21" t="s">
        <v>574</v>
      </c>
      <c r="C26" s="21" t="s">
        <v>241</v>
      </c>
      <c r="D26" s="24">
        <v>1000000</v>
      </c>
      <c r="E26" s="22">
        <v>5901.5</v>
      </c>
      <c r="F26" s="23">
        <v>2.1200684093784101</v>
      </c>
    </row>
    <row r="27" spans="1:6" x14ac:dyDescent="0.2">
      <c r="A27" s="21" t="s">
        <v>229</v>
      </c>
      <c r="B27" s="21" t="s">
        <v>228</v>
      </c>
      <c r="C27" s="21" t="s">
        <v>230</v>
      </c>
      <c r="D27" s="24">
        <v>3950000</v>
      </c>
      <c r="E27" s="22">
        <v>5452.9750000000004</v>
      </c>
      <c r="F27" s="23">
        <v>1.9589392586004</v>
      </c>
    </row>
    <row r="28" spans="1:6" x14ac:dyDescent="0.2">
      <c r="A28" s="21" t="s">
        <v>691</v>
      </c>
      <c r="B28" s="21" t="s">
        <v>690</v>
      </c>
      <c r="C28" s="21" t="s">
        <v>200</v>
      </c>
      <c r="D28" s="24">
        <v>335000</v>
      </c>
      <c r="E28" s="22">
        <v>5253.6374999999998</v>
      </c>
      <c r="F28" s="23">
        <v>1.8873287974372199</v>
      </c>
    </row>
    <row r="29" spans="1:6" x14ac:dyDescent="0.2">
      <c r="A29" s="21" t="s">
        <v>234</v>
      </c>
      <c r="B29" s="21" t="s">
        <v>233</v>
      </c>
      <c r="C29" s="21" t="s">
        <v>124</v>
      </c>
      <c r="D29" s="24">
        <v>1425000</v>
      </c>
      <c r="E29" s="22">
        <v>4870.6499999999996</v>
      </c>
      <c r="F29" s="23">
        <v>1.74974348862814</v>
      </c>
    </row>
    <row r="30" spans="1:6" x14ac:dyDescent="0.2">
      <c r="A30" s="21" t="s">
        <v>789</v>
      </c>
      <c r="B30" s="21" t="s">
        <v>788</v>
      </c>
      <c r="C30" s="21" t="s">
        <v>157</v>
      </c>
      <c r="D30" s="24">
        <v>266526</v>
      </c>
      <c r="E30" s="22">
        <v>4710.1807349999999</v>
      </c>
      <c r="F30" s="23">
        <v>1.6920961414447699</v>
      </c>
    </row>
    <row r="31" spans="1:6" x14ac:dyDescent="0.2">
      <c r="A31" s="21" t="s">
        <v>154</v>
      </c>
      <c r="B31" s="21" t="s">
        <v>153</v>
      </c>
      <c r="C31" s="21" t="s">
        <v>113</v>
      </c>
      <c r="D31" s="24">
        <v>575000</v>
      </c>
      <c r="E31" s="22">
        <v>4570.9624999999996</v>
      </c>
      <c r="F31" s="23">
        <v>1.64208306306928</v>
      </c>
    </row>
    <row r="32" spans="1:6" x14ac:dyDescent="0.2">
      <c r="A32" s="21" t="s">
        <v>265</v>
      </c>
      <c r="B32" s="21" t="s">
        <v>264</v>
      </c>
      <c r="C32" s="21" t="s">
        <v>131</v>
      </c>
      <c r="D32" s="24">
        <v>1550000</v>
      </c>
      <c r="E32" s="22">
        <v>4532.9750000000004</v>
      </c>
      <c r="F32" s="23">
        <v>1.6284363463529801</v>
      </c>
    </row>
    <row r="33" spans="1:9" x14ac:dyDescent="0.2">
      <c r="A33" s="21" t="s">
        <v>232</v>
      </c>
      <c r="B33" s="21" t="s">
        <v>231</v>
      </c>
      <c r="C33" s="21" t="s">
        <v>200</v>
      </c>
      <c r="D33" s="24">
        <v>100000</v>
      </c>
      <c r="E33" s="22">
        <v>4478.3</v>
      </c>
      <c r="F33" s="23">
        <v>1.60879477382349</v>
      </c>
    </row>
    <row r="34" spans="1:9" x14ac:dyDescent="0.2">
      <c r="A34" s="21" t="s">
        <v>697</v>
      </c>
      <c r="B34" s="21" t="s">
        <v>696</v>
      </c>
      <c r="C34" s="21" t="s">
        <v>200</v>
      </c>
      <c r="D34" s="24">
        <v>124000</v>
      </c>
      <c r="E34" s="22">
        <v>4059.76</v>
      </c>
      <c r="F34" s="23">
        <v>1.4584375032886701</v>
      </c>
    </row>
    <row r="35" spans="1:9" x14ac:dyDescent="0.2">
      <c r="A35" s="21" t="s">
        <v>744</v>
      </c>
      <c r="B35" s="21" t="s">
        <v>743</v>
      </c>
      <c r="C35" s="21" t="s">
        <v>255</v>
      </c>
      <c r="D35" s="24">
        <v>485000</v>
      </c>
      <c r="E35" s="22">
        <v>3821.8</v>
      </c>
      <c r="F35" s="23">
        <v>1.37295220655129</v>
      </c>
    </row>
    <row r="36" spans="1:9" x14ac:dyDescent="0.2">
      <c r="A36" s="21" t="s">
        <v>450</v>
      </c>
      <c r="B36" s="21" t="s">
        <v>449</v>
      </c>
      <c r="C36" s="21" t="s">
        <v>137</v>
      </c>
      <c r="D36" s="24">
        <v>158903</v>
      </c>
      <c r="E36" s="22">
        <v>3573.410664</v>
      </c>
      <c r="F36" s="23">
        <v>1.28372025120433</v>
      </c>
    </row>
    <row r="37" spans="1:9" x14ac:dyDescent="0.2">
      <c r="A37" s="21" t="s">
        <v>207</v>
      </c>
      <c r="B37" s="21" t="s">
        <v>206</v>
      </c>
      <c r="C37" s="21" t="s">
        <v>157</v>
      </c>
      <c r="D37" s="24">
        <v>419853</v>
      </c>
      <c r="E37" s="22">
        <v>3510.3909330000001</v>
      </c>
      <c r="F37" s="23">
        <v>1.26108089835156</v>
      </c>
    </row>
    <row r="38" spans="1:9" x14ac:dyDescent="0.2">
      <c r="A38" s="21" t="s">
        <v>644</v>
      </c>
      <c r="B38" s="21" t="s">
        <v>643</v>
      </c>
      <c r="C38" s="21" t="s">
        <v>118</v>
      </c>
      <c r="D38" s="24">
        <v>180000</v>
      </c>
      <c r="E38" s="22">
        <v>2827.26</v>
      </c>
      <c r="F38" s="23">
        <v>1.01567137356591</v>
      </c>
    </row>
    <row r="39" spans="1:9" x14ac:dyDescent="0.2">
      <c r="A39" s="21" t="s">
        <v>452</v>
      </c>
      <c r="B39" s="21" t="s">
        <v>451</v>
      </c>
      <c r="C39" s="21" t="s">
        <v>255</v>
      </c>
      <c r="D39" s="24">
        <v>3500000</v>
      </c>
      <c r="E39" s="22">
        <v>2798.6</v>
      </c>
      <c r="F39" s="23">
        <v>1.0053754893648099</v>
      </c>
    </row>
    <row r="40" spans="1:9" x14ac:dyDescent="0.2">
      <c r="A40" s="21" t="s">
        <v>159</v>
      </c>
      <c r="B40" s="21" t="s">
        <v>158</v>
      </c>
      <c r="C40" s="21" t="s">
        <v>160</v>
      </c>
      <c r="D40" s="24">
        <v>700000</v>
      </c>
      <c r="E40" s="22">
        <v>2770.6</v>
      </c>
      <c r="F40" s="23">
        <v>0.99531670507901804</v>
      </c>
    </row>
    <row r="41" spans="1:9" x14ac:dyDescent="0.2">
      <c r="A41" s="21" t="s">
        <v>171</v>
      </c>
      <c r="B41" s="21" t="s">
        <v>170</v>
      </c>
      <c r="C41" s="21" t="s">
        <v>163</v>
      </c>
      <c r="D41" s="24">
        <v>20000</v>
      </c>
      <c r="E41" s="22">
        <v>2171.6799999999998</v>
      </c>
      <c r="F41" s="23">
        <v>0.780159309205949</v>
      </c>
    </row>
    <row r="42" spans="1:9" x14ac:dyDescent="0.2">
      <c r="A42" s="21" t="s">
        <v>771</v>
      </c>
      <c r="B42" s="21" t="s">
        <v>770</v>
      </c>
      <c r="C42" s="21" t="s">
        <v>160</v>
      </c>
      <c r="D42" s="24">
        <v>317957</v>
      </c>
      <c r="E42" s="22">
        <v>2031.74523</v>
      </c>
      <c r="F42" s="23">
        <v>0.72988882115195697</v>
      </c>
    </row>
    <row r="43" spans="1:9" x14ac:dyDescent="0.2">
      <c r="A43" s="21" t="s">
        <v>553</v>
      </c>
      <c r="B43" s="21" t="s">
        <v>552</v>
      </c>
      <c r="C43" s="21" t="s">
        <v>197</v>
      </c>
      <c r="D43" s="24">
        <v>97590</v>
      </c>
      <c r="E43" s="22">
        <v>1213.0436999999999</v>
      </c>
      <c r="F43" s="23">
        <v>0.43577660384063399</v>
      </c>
    </row>
    <row r="44" spans="1:9" x14ac:dyDescent="0.2">
      <c r="A44" s="21" t="s">
        <v>820</v>
      </c>
      <c r="B44" s="21" t="s">
        <v>819</v>
      </c>
      <c r="C44" s="21" t="s">
        <v>597</v>
      </c>
      <c r="D44" s="24">
        <v>100000</v>
      </c>
      <c r="E44" s="22">
        <v>964</v>
      </c>
      <c r="F44" s="23">
        <v>0.34630957326794698</v>
      </c>
    </row>
    <row r="45" spans="1:9" x14ac:dyDescent="0.2">
      <c r="A45" s="21" t="s">
        <v>757</v>
      </c>
      <c r="B45" s="21" t="s">
        <v>756</v>
      </c>
      <c r="C45" s="21" t="s">
        <v>118</v>
      </c>
      <c r="D45" s="24">
        <v>63500</v>
      </c>
      <c r="E45" s="22">
        <v>916.01925000000006</v>
      </c>
      <c r="F45" s="23">
        <v>0.32907285847793</v>
      </c>
    </row>
    <row r="46" spans="1:9" x14ac:dyDescent="0.2">
      <c r="A46" s="21" t="s">
        <v>746</v>
      </c>
      <c r="B46" s="21" t="s">
        <v>745</v>
      </c>
      <c r="C46" s="21" t="s">
        <v>597</v>
      </c>
      <c r="D46" s="24">
        <v>24937</v>
      </c>
      <c r="E46" s="22">
        <v>711.85160199999996</v>
      </c>
      <c r="F46" s="23">
        <v>0.25572720385759801</v>
      </c>
    </row>
    <row r="47" spans="1:9" x14ac:dyDescent="0.2">
      <c r="A47" s="21" t="s">
        <v>673</v>
      </c>
      <c r="B47" s="21" t="s">
        <v>1318</v>
      </c>
      <c r="C47" s="21" t="s">
        <v>197</v>
      </c>
      <c r="D47" s="24">
        <v>62553</v>
      </c>
      <c r="E47" s="22">
        <v>479.5000215</v>
      </c>
      <c r="F47" s="23">
        <v>0.17225668861787999</v>
      </c>
    </row>
    <row r="48" spans="1:9" x14ac:dyDescent="0.2">
      <c r="A48" s="20" t="s">
        <v>29</v>
      </c>
      <c r="B48" s="20"/>
      <c r="C48" s="20"/>
      <c r="D48" s="20"/>
      <c r="E48" s="25">
        <f>SUM(E7:E47)</f>
        <v>261987.98667750004</v>
      </c>
      <c r="F48" s="26">
        <f>SUM(F7:F47)</f>
        <v>94.117165837773427</v>
      </c>
      <c r="G48" s="14"/>
      <c r="H48" s="14"/>
      <c r="I48" s="14"/>
    </row>
    <row r="49" spans="1:9" x14ac:dyDescent="0.2">
      <c r="A49" s="21"/>
      <c r="B49" s="21"/>
      <c r="C49" s="21"/>
      <c r="D49" s="21"/>
      <c r="E49" s="22"/>
      <c r="F49" s="23"/>
    </row>
    <row r="50" spans="1:9" x14ac:dyDescent="0.2">
      <c r="A50" s="20" t="s">
        <v>38</v>
      </c>
      <c r="B50" s="20"/>
      <c r="C50" s="20"/>
      <c r="D50" s="20"/>
      <c r="E50" s="25">
        <f>E48</f>
        <v>261987.98667750004</v>
      </c>
      <c r="F50" s="26">
        <f>F48</f>
        <v>94.117165837773427</v>
      </c>
      <c r="G50" s="14"/>
      <c r="H50" s="14"/>
      <c r="I50" s="14"/>
    </row>
    <row r="51" spans="1:9" x14ac:dyDescent="0.2">
      <c r="A51" s="20"/>
      <c r="B51" s="20"/>
      <c r="C51" s="20"/>
      <c r="D51" s="20"/>
      <c r="E51" s="25"/>
      <c r="F51" s="26"/>
      <c r="G51" s="14"/>
      <c r="H51" s="14"/>
      <c r="I51" s="14"/>
    </row>
    <row r="52" spans="1:9" x14ac:dyDescent="0.2">
      <c r="A52" s="20" t="s">
        <v>40</v>
      </c>
      <c r="B52" s="20"/>
      <c r="C52" s="20"/>
      <c r="D52" s="20"/>
      <c r="E52" s="25">
        <f>E54-(E48)</f>
        <v>16375.672433399974</v>
      </c>
      <c r="F52" s="26">
        <f>F54-(F48)</f>
        <v>5.8828341622265725</v>
      </c>
      <c r="G52" s="14"/>
      <c r="H52" s="14"/>
      <c r="I52" s="14"/>
    </row>
    <row r="53" spans="1:9" x14ac:dyDescent="0.2">
      <c r="A53" s="20"/>
      <c r="B53" s="20"/>
      <c r="C53" s="20"/>
      <c r="D53" s="20"/>
      <c r="E53" s="25"/>
      <c r="F53" s="26"/>
      <c r="G53" s="14"/>
      <c r="H53" s="14"/>
      <c r="I53" s="14"/>
    </row>
    <row r="54" spans="1:9" x14ac:dyDescent="0.2">
      <c r="A54" s="27" t="s">
        <v>39</v>
      </c>
      <c r="B54" s="27"/>
      <c r="C54" s="27"/>
      <c r="D54" s="27"/>
      <c r="E54" s="28">
        <v>278363.65911090001</v>
      </c>
      <c r="F54" s="29">
        <v>100</v>
      </c>
      <c r="G54" s="14"/>
      <c r="H54" s="14"/>
      <c r="I54" s="14"/>
    </row>
    <row r="55" spans="1:9" x14ac:dyDescent="0.2">
      <c r="A55" s="14"/>
      <c r="B55" s="14"/>
      <c r="C55" s="14"/>
      <c r="D55" s="14"/>
      <c r="E55" s="78"/>
      <c r="F55" s="15"/>
      <c r="G55" s="14"/>
      <c r="H55" s="14"/>
      <c r="I55" s="14"/>
    </row>
    <row r="56" spans="1:9" x14ac:dyDescent="0.2">
      <c r="A56" s="14" t="s">
        <v>1320</v>
      </c>
      <c r="B56" s="14"/>
      <c r="C56" s="14"/>
      <c r="D56" s="14"/>
      <c r="E56" s="78"/>
      <c r="F56" s="15"/>
      <c r="G56" s="10"/>
      <c r="H56" s="14"/>
      <c r="I56" s="14"/>
    </row>
    <row r="58" spans="1:9" x14ac:dyDescent="0.2">
      <c r="A58" s="14" t="s">
        <v>42</v>
      </c>
    </row>
    <row r="59" spans="1:9" x14ac:dyDescent="0.2">
      <c r="A59" s="14" t="s">
        <v>43</v>
      </c>
    </row>
    <row r="60" spans="1:9" x14ac:dyDescent="0.2">
      <c r="A60" s="14" t="s">
        <v>44</v>
      </c>
      <c r="B60" s="14"/>
      <c r="C60" s="30" t="s">
        <v>46</v>
      </c>
      <c r="D60" s="14" t="s">
        <v>45</v>
      </c>
    </row>
    <row r="61" spans="1:9" x14ac:dyDescent="0.2">
      <c r="A61" s="7" t="s">
        <v>47</v>
      </c>
      <c r="C61" s="31">
        <v>143.2336</v>
      </c>
      <c r="D61" s="31">
        <v>138.23009999999999</v>
      </c>
    </row>
    <row r="62" spans="1:9" x14ac:dyDescent="0.2">
      <c r="A62" s="7" t="s">
        <v>48</v>
      </c>
      <c r="C62" s="31">
        <v>48.912799999999997</v>
      </c>
      <c r="D62" s="31">
        <v>43.222200000000001</v>
      </c>
    </row>
    <row r="63" spans="1:9" x14ac:dyDescent="0.2">
      <c r="A63" s="7" t="s">
        <v>49</v>
      </c>
      <c r="C63" s="31">
        <v>162.9034</v>
      </c>
      <c r="D63" s="31">
        <v>158.0564</v>
      </c>
    </row>
    <row r="64" spans="1:9" x14ac:dyDescent="0.2">
      <c r="A64" s="7" t="s">
        <v>50</v>
      </c>
      <c r="C64" s="31">
        <v>58.4696</v>
      </c>
      <c r="D64" s="31">
        <v>51.899000000000001</v>
      </c>
    </row>
    <row r="66" spans="1:4" x14ac:dyDescent="0.2">
      <c r="A66" s="14" t="s">
        <v>52</v>
      </c>
    </row>
    <row r="67" spans="1:4" x14ac:dyDescent="0.2">
      <c r="A67" s="84" t="s">
        <v>57</v>
      </c>
      <c r="B67" s="85"/>
      <c r="C67" s="33" t="s">
        <v>58</v>
      </c>
    </row>
    <row r="68" spans="1:4" x14ac:dyDescent="0.2">
      <c r="A68" s="79" t="s">
        <v>48</v>
      </c>
      <c r="B68" s="80"/>
      <c r="C68" s="34">
        <v>4</v>
      </c>
    </row>
    <row r="69" spans="1:4" x14ac:dyDescent="0.2">
      <c r="A69" s="79" t="s">
        <v>50</v>
      </c>
      <c r="B69" s="80"/>
      <c r="C69" s="34">
        <v>4.8499999999999996</v>
      </c>
    </row>
    <row r="70" spans="1:4" x14ac:dyDescent="0.2">
      <c r="A70" s="7" t="s">
        <v>59</v>
      </c>
    </row>
    <row r="71" spans="1:4" x14ac:dyDescent="0.2">
      <c r="A71" s="7" t="s">
        <v>51</v>
      </c>
    </row>
    <row r="73" spans="1:4" x14ac:dyDescent="0.2">
      <c r="A73" s="14" t="s">
        <v>351</v>
      </c>
      <c r="D73" s="52">
        <v>0.1075</v>
      </c>
    </row>
    <row r="75" spans="1:4" x14ac:dyDescent="0.2">
      <c r="A75" s="87" t="s">
        <v>55</v>
      </c>
      <c r="B75" s="87"/>
      <c r="C75" s="87"/>
      <c r="D75" s="30" t="s">
        <v>53</v>
      </c>
    </row>
    <row r="77" spans="1:4" x14ac:dyDescent="0.2">
      <c r="A77" s="14" t="s">
        <v>927</v>
      </c>
    </row>
    <row r="78" spans="1:4" x14ac:dyDescent="0.2">
      <c r="A78" s="64"/>
    </row>
    <row r="79" spans="1:4" x14ac:dyDescent="0.2">
      <c r="A79" s="63" t="s">
        <v>932</v>
      </c>
    </row>
    <row r="80" spans="1:4" x14ac:dyDescent="0.2">
      <c r="A80" s="65"/>
    </row>
    <row r="81" spans="1:1" x14ac:dyDescent="0.2">
      <c r="A81" s="66"/>
    </row>
    <row r="82" spans="1:1" x14ac:dyDescent="0.2">
      <c r="A82" s="66"/>
    </row>
    <row r="83" spans="1:1" x14ac:dyDescent="0.2">
      <c r="A83" s="66"/>
    </row>
    <row r="84" spans="1:1" x14ac:dyDescent="0.2">
      <c r="A84" s="66"/>
    </row>
    <row r="85" spans="1:1" x14ac:dyDescent="0.2">
      <c r="A85" s="66"/>
    </row>
    <row r="86" spans="1:1" x14ac:dyDescent="0.2">
      <c r="A86" s="66"/>
    </row>
    <row r="87" spans="1:1" x14ac:dyDescent="0.2">
      <c r="A87" s="66"/>
    </row>
    <row r="88" spans="1:1" x14ac:dyDescent="0.2">
      <c r="A88" s="66"/>
    </row>
    <row r="89" spans="1:1" x14ac:dyDescent="0.2">
      <c r="A89" s="66"/>
    </row>
    <row r="90" spans="1:1" x14ac:dyDescent="0.2">
      <c r="A90" s="66"/>
    </row>
    <row r="91" spans="1:1" x14ac:dyDescent="0.2">
      <c r="A91" s="66"/>
    </row>
    <row r="92" spans="1:1" x14ac:dyDescent="0.2">
      <c r="A92" s="66"/>
    </row>
    <row r="93" spans="1:1" x14ac:dyDescent="0.2">
      <c r="A93" s="66"/>
    </row>
    <row r="94" spans="1:1" x14ac:dyDescent="0.2">
      <c r="A94" s="66"/>
    </row>
    <row r="95" spans="1:1" x14ac:dyDescent="0.2">
      <c r="A95" s="66"/>
    </row>
    <row r="96" spans="1:1" x14ac:dyDescent="0.2">
      <c r="A96" s="66"/>
    </row>
    <row r="97" spans="1:1" x14ac:dyDescent="0.2">
      <c r="A97" s="63" t="s">
        <v>950</v>
      </c>
    </row>
    <row r="98" spans="1:1" x14ac:dyDescent="0.2">
      <c r="A98" s="66"/>
    </row>
    <row r="99" spans="1:1" x14ac:dyDescent="0.2">
      <c r="A99" s="63" t="s">
        <v>933</v>
      </c>
    </row>
    <row r="100" spans="1:1" x14ac:dyDescent="0.2">
      <c r="A100" s="66"/>
    </row>
    <row r="101" spans="1:1" x14ac:dyDescent="0.2">
      <c r="A101" s="66"/>
    </row>
    <row r="102" spans="1:1" x14ac:dyDescent="0.2">
      <c r="A102" s="66"/>
    </row>
    <row r="103" spans="1:1" x14ac:dyDescent="0.2">
      <c r="A103" s="66"/>
    </row>
    <row r="104" spans="1:1" x14ac:dyDescent="0.2">
      <c r="A104" s="66"/>
    </row>
    <row r="105" spans="1:1" x14ac:dyDescent="0.2">
      <c r="A105" s="66"/>
    </row>
    <row r="106" spans="1:1" x14ac:dyDescent="0.2">
      <c r="A106" s="66"/>
    </row>
    <row r="107" spans="1:1" x14ac:dyDescent="0.2">
      <c r="A107" s="66"/>
    </row>
    <row r="108" spans="1:1" x14ac:dyDescent="0.2">
      <c r="A108" s="66"/>
    </row>
    <row r="109" spans="1:1" x14ac:dyDescent="0.2">
      <c r="A109" s="66"/>
    </row>
    <row r="110" spans="1:1" x14ac:dyDescent="0.2">
      <c r="A110" s="66"/>
    </row>
    <row r="111" spans="1:1" x14ac:dyDescent="0.2">
      <c r="A111" s="66"/>
    </row>
    <row r="117" spans="1:1" x14ac:dyDescent="0.2">
      <c r="A117" s="7" t="s">
        <v>931</v>
      </c>
    </row>
  </sheetData>
  <mergeCells count="5">
    <mergeCell ref="A1:F1"/>
    <mergeCell ref="A67:B67"/>
    <mergeCell ref="A68:B68"/>
    <mergeCell ref="A69:B69"/>
    <mergeCell ref="A75:C75"/>
  </mergeCells>
  <conditionalFormatting sqref="F2:F3">
    <cfRule type="cellIs" dxfId="36" priority="5" stopIfTrue="1" operator="between">
      <formula>0.009</formula>
      <formula>-0.009</formula>
    </cfRule>
  </conditionalFormatting>
  <conditionalFormatting sqref="F5:F113">
    <cfRule type="cellIs" dxfId="35" priority="1" stopIfTrue="1" operator="between">
      <formula>0.009</formula>
      <formula>-0.009</formula>
    </cfRule>
  </conditionalFormatting>
  <conditionalFormatting sqref="F214:F65538">
    <cfRule type="cellIs" dxfId="34" priority="4" stopIfTrue="1" operator="between">
      <formula>0.009</formula>
      <formula>-0.009</formula>
    </cfRule>
  </conditionalFormatting>
  <hyperlinks>
    <hyperlink ref="A78" r:id="rId1" tooltip="https://www.franklintempletonindia.com/downloadsServlet/pdf/product-labels-jg9o5k7l" display="https://www.franklintempletonindia.com/downloadsServlet/pdf/product-labels-jg9o5k7l" xr:uid="{00000000-0004-0000-1B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25"/>
  <sheetViews>
    <sheetView workbookViewId="0">
      <selection sqref="A1:F1"/>
    </sheetView>
  </sheetViews>
  <sheetFormatPr defaultColWidth="9.109375" defaultRowHeight="10.199999999999999" x14ac:dyDescent="0.2"/>
  <cols>
    <col min="1" max="1" width="38.6640625" style="7" bestFit="1" customWidth="1"/>
    <col min="2" max="2" width="33.109375" style="7" bestFit="1" customWidth="1"/>
    <col min="3" max="3" width="25.5546875" style="7" bestFit="1" customWidth="1"/>
    <col min="4" max="4" width="15.33203125" style="7" bestFit="1" customWidth="1"/>
    <col min="5" max="5" width="30.5546875" style="10" customWidth="1"/>
    <col min="6" max="6" width="13.5546875" style="11" bestFit="1" customWidth="1"/>
    <col min="7" max="16384" width="9.109375" style="7"/>
  </cols>
  <sheetData>
    <row r="1" spans="1:6" s="1" customFormat="1" ht="13.8" x14ac:dyDescent="0.2">
      <c r="A1" s="81" t="s">
        <v>23</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5.5" customHeight="1" x14ac:dyDescent="0.2">
      <c r="A4" s="6" t="s">
        <v>2</v>
      </c>
      <c r="B4" s="6" t="s">
        <v>0</v>
      </c>
      <c r="C4" s="13" t="s">
        <v>463</v>
      </c>
      <c r="D4" s="13" t="s">
        <v>1</v>
      </c>
      <c r="E4" s="53" t="s">
        <v>6</v>
      </c>
      <c r="F4" s="12" t="s">
        <v>3</v>
      </c>
    </row>
    <row r="5" spans="1:6" x14ac:dyDescent="0.2">
      <c r="A5" s="16" t="s">
        <v>110</v>
      </c>
      <c r="B5" s="17"/>
      <c r="C5" s="17"/>
      <c r="D5" s="17"/>
      <c r="E5" s="18"/>
      <c r="F5" s="19"/>
    </row>
    <row r="6" spans="1:6" x14ac:dyDescent="0.2">
      <c r="A6" s="20" t="s">
        <v>26</v>
      </c>
      <c r="B6" s="21"/>
      <c r="C6" s="21"/>
      <c r="D6" s="21"/>
      <c r="E6" s="22"/>
      <c r="F6" s="23"/>
    </row>
    <row r="7" spans="1:6" x14ac:dyDescent="0.2">
      <c r="A7" s="21" t="s">
        <v>115</v>
      </c>
      <c r="B7" s="21" t="s">
        <v>114</v>
      </c>
      <c r="C7" s="21" t="s">
        <v>113</v>
      </c>
      <c r="D7" s="24">
        <v>103868</v>
      </c>
      <c r="E7" s="22">
        <v>1331.2242220000001</v>
      </c>
      <c r="F7" s="23">
        <v>5.3242564932227499</v>
      </c>
    </row>
    <row r="8" spans="1:6" x14ac:dyDescent="0.2">
      <c r="A8" s="21" t="s">
        <v>112</v>
      </c>
      <c r="B8" s="21" t="s">
        <v>111</v>
      </c>
      <c r="C8" s="21" t="s">
        <v>113</v>
      </c>
      <c r="D8" s="24">
        <v>52213</v>
      </c>
      <c r="E8" s="22">
        <v>925.65817049999998</v>
      </c>
      <c r="F8" s="23">
        <v>3.7021873876250102</v>
      </c>
    </row>
    <row r="9" spans="1:6" x14ac:dyDescent="0.2">
      <c r="A9" s="21" t="s">
        <v>136</v>
      </c>
      <c r="B9" s="21" t="s">
        <v>135</v>
      </c>
      <c r="C9" s="21" t="s">
        <v>137</v>
      </c>
      <c r="D9" s="24">
        <v>279667</v>
      </c>
      <c r="E9" s="22">
        <v>777.61409349999997</v>
      </c>
      <c r="F9" s="23">
        <v>3.1100822972697499</v>
      </c>
    </row>
    <row r="10" spans="1:6" x14ac:dyDescent="0.2">
      <c r="A10" s="21" t="s">
        <v>693</v>
      </c>
      <c r="B10" s="21" t="s">
        <v>692</v>
      </c>
      <c r="C10" s="21" t="s">
        <v>166</v>
      </c>
      <c r="D10" s="24">
        <v>85863</v>
      </c>
      <c r="E10" s="22">
        <v>753.49075649999997</v>
      </c>
      <c r="F10" s="23">
        <v>3.0136005539707198</v>
      </c>
    </row>
    <row r="11" spans="1:6" x14ac:dyDescent="0.2">
      <c r="A11" s="21" t="s">
        <v>687</v>
      </c>
      <c r="B11" s="21" t="s">
        <v>686</v>
      </c>
      <c r="C11" s="21" t="s">
        <v>197</v>
      </c>
      <c r="D11" s="24">
        <v>32490</v>
      </c>
      <c r="E11" s="22">
        <v>751.00635</v>
      </c>
      <c r="F11" s="23">
        <v>3.0036641231119501</v>
      </c>
    </row>
    <row r="12" spans="1:6" x14ac:dyDescent="0.2">
      <c r="A12" s="21" t="s">
        <v>117</v>
      </c>
      <c r="B12" s="21" t="s">
        <v>116</v>
      </c>
      <c r="C12" s="21" t="s">
        <v>118</v>
      </c>
      <c r="D12" s="24">
        <v>18306</v>
      </c>
      <c r="E12" s="22">
        <v>660.41640900000004</v>
      </c>
      <c r="F12" s="23">
        <v>2.6413479380403699</v>
      </c>
    </row>
    <row r="13" spans="1:6" x14ac:dyDescent="0.2">
      <c r="A13" s="21" t="s">
        <v>133</v>
      </c>
      <c r="B13" s="21" t="s">
        <v>132</v>
      </c>
      <c r="C13" s="21" t="s">
        <v>134</v>
      </c>
      <c r="D13" s="24">
        <v>36512</v>
      </c>
      <c r="E13" s="22">
        <v>593.48430399999995</v>
      </c>
      <c r="F13" s="23">
        <v>2.3736517162003601</v>
      </c>
    </row>
    <row r="14" spans="1:6" x14ac:dyDescent="0.2">
      <c r="A14" s="21" t="s">
        <v>177</v>
      </c>
      <c r="B14" s="21" t="s">
        <v>176</v>
      </c>
      <c r="C14" s="21" t="s">
        <v>178</v>
      </c>
      <c r="D14" s="24">
        <v>81715</v>
      </c>
      <c r="E14" s="22">
        <v>504.22240749999997</v>
      </c>
      <c r="F14" s="23">
        <v>2.0166470702636299</v>
      </c>
    </row>
    <row r="15" spans="1:6" x14ac:dyDescent="0.2">
      <c r="A15" s="21" t="s">
        <v>120</v>
      </c>
      <c r="B15" s="21" t="s">
        <v>119</v>
      </c>
      <c r="C15" s="21" t="s">
        <v>121</v>
      </c>
      <c r="D15" s="24">
        <v>26515</v>
      </c>
      <c r="E15" s="22">
        <v>498.48200000000003</v>
      </c>
      <c r="F15" s="23">
        <v>1.9936882017270401</v>
      </c>
    </row>
    <row r="16" spans="1:6" x14ac:dyDescent="0.2">
      <c r="A16" s="21" t="s">
        <v>409</v>
      </c>
      <c r="B16" s="21" t="s">
        <v>408</v>
      </c>
      <c r="C16" s="21" t="s">
        <v>213</v>
      </c>
      <c r="D16" s="24">
        <v>51251</v>
      </c>
      <c r="E16" s="22">
        <v>468.79289699999998</v>
      </c>
      <c r="F16" s="23">
        <v>1.8749460718789099</v>
      </c>
    </row>
    <row r="17" spans="1:9" x14ac:dyDescent="0.2">
      <c r="A17" s="21" t="s">
        <v>162</v>
      </c>
      <c r="B17" s="21" t="s">
        <v>161</v>
      </c>
      <c r="C17" s="21" t="s">
        <v>163</v>
      </c>
      <c r="D17" s="24">
        <v>45274</v>
      </c>
      <c r="E17" s="22">
        <v>335.09551099999999</v>
      </c>
      <c r="F17" s="23">
        <v>1.34022084394701</v>
      </c>
    </row>
    <row r="18" spans="1:9" x14ac:dyDescent="0.2">
      <c r="A18" s="21" t="s">
        <v>810</v>
      </c>
      <c r="B18" s="21" t="s">
        <v>809</v>
      </c>
      <c r="C18" s="21" t="s">
        <v>152</v>
      </c>
      <c r="D18" s="24">
        <v>9805</v>
      </c>
      <c r="E18" s="22">
        <v>329.45290249999999</v>
      </c>
      <c r="F18" s="23">
        <v>1.3176531243635301</v>
      </c>
    </row>
    <row r="19" spans="1:9" x14ac:dyDescent="0.2">
      <c r="A19" s="21" t="s">
        <v>689</v>
      </c>
      <c r="B19" s="21" t="s">
        <v>688</v>
      </c>
      <c r="C19" s="21" t="s">
        <v>149</v>
      </c>
      <c r="D19" s="24">
        <v>27401</v>
      </c>
      <c r="E19" s="22">
        <v>309.12438150000003</v>
      </c>
      <c r="F19" s="23">
        <v>1.2363488195415699</v>
      </c>
    </row>
    <row r="20" spans="1:9" x14ac:dyDescent="0.2">
      <c r="A20" s="21" t="s">
        <v>713</v>
      </c>
      <c r="B20" s="21" t="s">
        <v>712</v>
      </c>
      <c r="C20" s="21" t="s">
        <v>190</v>
      </c>
      <c r="D20" s="24">
        <v>12937</v>
      </c>
      <c r="E20" s="22">
        <v>278.15196850000001</v>
      </c>
      <c r="F20" s="23">
        <v>1.1124740670387301</v>
      </c>
    </row>
    <row r="21" spans="1:9" x14ac:dyDescent="0.2">
      <c r="A21" s="21" t="s">
        <v>217</v>
      </c>
      <c r="B21" s="21" t="s">
        <v>216</v>
      </c>
      <c r="C21" s="21" t="s">
        <v>218</v>
      </c>
      <c r="D21" s="24">
        <v>21799</v>
      </c>
      <c r="E21" s="22">
        <v>273.53385200000002</v>
      </c>
      <c r="F21" s="23">
        <v>1.0940038226161599</v>
      </c>
    </row>
    <row r="22" spans="1:9" x14ac:dyDescent="0.2">
      <c r="A22" s="21" t="s">
        <v>148</v>
      </c>
      <c r="B22" s="21" t="s">
        <v>147</v>
      </c>
      <c r="C22" s="21" t="s">
        <v>149</v>
      </c>
      <c r="D22" s="24">
        <v>3360</v>
      </c>
      <c r="E22" s="22">
        <v>245.15736000000001</v>
      </c>
      <c r="F22" s="23">
        <v>0.98051150532727205</v>
      </c>
    </row>
    <row r="23" spans="1:9" x14ac:dyDescent="0.2">
      <c r="A23" s="21" t="s">
        <v>257</v>
      </c>
      <c r="B23" s="21" t="s">
        <v>256</v>
      </c>
      <c r="C23" s="21" t="s">
        <v>113</v>
      </c>
      <c r="D23" s="24">
        <v>12867</v>
      </c>
      <c r="E23" s="22">
        <v>229.81105350000001</v>
      </c>
      <c r="F23" s="23">
        <v>0.919133661775976</v>
      </c>
    </row>
    <row r="24" spans="1:9" x14ac:dyDescent="0.2">
      <c r="A24" s="21" t="s">
        <v>215</v>
      </c>
      <c r="B24" s="21" t="s">
        <v>214</v>
      </c>
      <c r="C24" s="21" t="s">
        <v>190</v>
      </c>
      <c r="D24" s="24">
        <v>5805</v>
      </c>
      <c r="E24" s="22">
        <v>207.60131250000001</v>
      </c>
      <c r="F24" s="23">
        <v>0.83030538192813097</v>
      </c>
    </row>
    <row r="25" spans="1:9" x14ac:dyDescent="0.2">
      <c r="A25" s="21" t="s">
        <v>303</v>
      </c>
      <c r="B25" s="21" t="s">
        <v>302</v>
      </c>
      <c r="C25" s="21" t="s">
        <v>304</v>
      </c>
      <c r="D25" s="24">
        <v>28035</v>
      </c>
      <c r="E25" s="22">
        <v>168.89685750000001</v>
      </c>
      <c r="F25" s="23">
        <v>0.67550618097849802</v>
      </c>
    </row>
    <row r="26" spans="1:9" x14ac:dyDescent="0.2">
      <c r="A26" s="20" t="s">
        <v>29</v>
      </c>
      <c r="B26" s="20"/>
      <c r="C26" s="20"/>
      <c r="D26" s="20"/>
      <c r="E26" s="25">
        <f>SUM(E7:E25)</f>
        <v>9641.2168090000014</v>
      </c>
      <c r="F26" s="26">
        <f>SUM(F7:F25)</f>
        <v>38.560229260827363</v>
      </c>
      <c r="G26" s="14"/>
      <c r="H26" s="14"/>
      <c r="I26" s="14"/>
    </row>
    <row r="27" spans="1:9" x14ac:dyDescent="0.2">
      <c r="A27" s="21"/>
      <c r="B27" s="21"/>
      <c r="C27" s="21"/>
      <c r="D27" s="21"/>
      <c r="E27" s="22"/>
      <c r="F27" s="23"/>
    </row>
    <row r="28" spans="1:9" x14ac:dyDescent="0.2">
      <c r="A28" s="20" t="s">
        <v>485</v>
      </c>
      <c r="B28" s="21"/>
      <c r="C28" s="21"/>
      <c r="D28" s="21"/>
      <c r="E28" s="22"/>
      <c r="F28" s="23"/>
    </row>
    <row r="29" spans="1:9" x14ac:dyDescent="0.2">
      <c r="A29" s="21" t="s">
        <v>822</v>
      </c>
      <c r="B29" s="21" t="s">
        <v>821</v>
      </c>
      <c r="C29" s="21" t="s">
        <v>488</v>
      </c>
      <c r="D29" s="24">
        <v>122000</v>
      </c>
      <c r="E29" s="22">
        <v>3426.2242150000002</v>
      </c>
      <c r="F29" s="23">
        <v>13.703248650737599</v>
      </c>
    </row>
    <row r="30" spans="1:9" x14ac:dyDescent="0.2">
      <c r="A30" s="21" t="s">
        <v>824</v>
      </c>
      <c r="B30" s="21" t="s">
        <v>823</v>
      </c>
      <c r="C30" s="21" t="s">
        <v>121</v>
      </c>
      <c r="D30" s="24">
        <v>27900</v>
      </c>
      <c r="E30" s="22">
        <v>1282.5091689999999</v>
      </c>
      <c r="F30" s="23">
        <v>5.1294197159417099</v>
      </c>
    </row>
    <row r="31" spans="1:9" x14ac:dyDescent="0.2">
      <c r="A31" s="21" t="s">
        <v>826</v>
      </c>
      <c r="B31" s="21" t="s">
        <v>825</v>
      </c>
      <c r="C31" s="21" t="s">
        <v>488</v>
      </c>
      <c r="D31" s="24">
        <v>23765</v>
      </c>
      <c r="E31" s="22">
        <v>735.43904640000005</v>
      </c>
      <c r="F31" s="23">
        <v>2.94140239747286</v>
      </c>
    </row>
    <row r="32" spans="1:9" x14ac:dyDescent="0.2">
      <c r="A32" s="21" t="s">
        <v>828</v>
      </c>
      <c r="B32" s="21" t="s">
        <v>827</v>
      </c>
      <c r="C32" s="21" t="s">
        <v>178</v>
      </c>
      <c r="D32" s="24">
        <v>111800</v>
      </c>
      <c r="E32" s="22">
        <v>693.85771079999995</v>
      </c>
      <c r="F32" s="23">
        <v>2.7750970580668799</v>
      </c>
    </row>
    <row r="33" spans="1:6" x14ac:dyDescent="0.2">
      <c r="A33" s="21" t="s">
        <v>830</v>
      </c>
      <c r="B33" s="21" t="s">
        <v>829</v>
      </c>
      <c r="C33" s="21" t="s">
        <v>190</v>
      </c>
      <c r="D33" s="24">
        <v>20900</v>
      </c>
      <c r="E33" s="22">
        <v>652.05002160000004</v>
      </c>
      <c r="F33" s="23">
        <v>2.60788641314989</v>
      </c>
    </row>
    <row r="34" spans="1:6" x14ac:dyDescent="0.2">
      <c r="A34" s="21" t="s">
        <v>487</v>
      </c>
      <c r="B34" s="21" t="s">
        <v>486</v>
      </c>
      <c r="C34" s="21" t="s">
        <v>488</v>
      </c>
      <c r="D34" s="24">
        <v>17000</v>
      </c>
      <c r="E34" s="22">
        <v>628.42412119999995</v>
      </c>
      <c r="F34" s="23">
        <v>2.5133941769554902</v>
      </c>
    </row>
    <row r="35" spans="1:6" x14ac:dyDescent="0.2">
      <c r="A35" s="21" t="s">
        <v>832</v>
      </c>
      <c r="B35" s="21" t="s">
        <v>831</v>
      </c>
      <c r="C35" s="21" t="s">
        <v>137</v>
      </c>
      <c r="D35" s="24">
        <v>68604</v>
      </c>
      <c r="E35" s="22">
        <v>623.15612850000002</v>
      </c>
      <c r="F35" s="23">
        <v>2.49232474036044</v>
      </c>
    </row>
    <row r="36" spans="1:6" x14ac:dyDescent="0.2">
      <c r="A36" s="21" t="s">
        <v>834</v>
      </c>
      <c r="B36" s="21" t="s">
        <v>833</v>
      </c>
      <c r="C36" s="21" t="s">
        <v>366</v>
      </c>
      <c r="D36" s="24">
        <v>13921</v>
      </c>
      <c r="E36" s="22">
        <v>574.09565369999996</v>
      </c>
      <c r="F36" s="23">
        <v>2.2961064420469799</v>
      </c>
    </row>
    <row r="37" spans="1:6" x14ac:dyDescent="0.2">
      <c r="A37" s="21" t="s">
        <v>502</v>
      </c>
      <c r="B37" s="21" t="s">
        <v>501</v>
      </c>
      <c r="C37" s="21" t="s">
        <v>163</v>
      </c>
      <c r="D37" s="24">
        <v>4104</v>
      </c>
      <c r="E37" s="22">
        <v>506.10478810000001</v>
      </c>
      <c r="F37" s="23">
        <v>2.0241756871312</v>
      </c>
    </row>
    <row r="38" spans="1:6" x14ac:dyDescent="0.2">
      <c r="A38" s="21" t="s">
        <v>836</v>
      </c>
      <c r="B38" s="21" t="s">
        <v>835</v>
      </c>
      <c r="C38" s="21" t="s">
        <v>137</v>
      </c>
      <c r="D38" s="24">
        <v>27790</v>
      </c>
      <c r="E38" s="22">
        <v>464.72319379999999</v>
      </c>
      <c r="F38" s="23">
        <v>1.8586692168382599</v>
      </c>
    </row>
    <row r="39" spans="1:6" x14ac:dyDescent="0.2">
      <c r="A39" s="21" t="s">
        <v>838</v>
      </c>
      <c r="B39" s="21" t="s">
        <v>837</v>
      </c>
      <c r="C39" s="21" t="s">
        <v>488</v>
      </c>
      <c r="D39" s="24">
        <v>4247</v>
      </c>
      <c r="E39" s="22">
        <v>429.61464360000002</v>
      </c>
      <c r="F39" s="23">
        <v>1.71825190525333</v>
      </c>
    </row>
    <row r="40" spans="1:6" x14ac:dyDescent="0.2">
      <c r="A40" s="21" t="s">
        <v>840</v>
      </c>
      <c r="B40" s="21" t="s">
        <v>839</v>
      </c>
      <c r="C40" s="21" t="s">
        <v>113</v>
      </c>
      <c r="D40" s="24">
        <v>793900</v>
      </c>
      <c r="E40" s="22">
        <v>408.56670659999997</v>
      </c>
      <c r="F40" s="23">
        <v>1.6340702825114899</v>
      </c>
    </row>
    <row r="41" spans="1:6" x14ac:dyDescent="0.2">
      <c r="A41" s="21" t="s">
        <v>842</v>
      </c>
      <c r="B41" s="21" t="s">
        <v>841</v>
      </c>
      <c r="C41" s="21" t="s">
        <v>137</v>
      </c>
      <c r="D41" s="24">
        <v>2649000</v>
      </c>
      <c r="E41" s="22">
        <v>401.58087019999999</v>
      </c>
      <c r="F41" s="23">
        <v>1.60613029749724</v>
      </c>
    </row>
    <row r="42" spans="1:6" x14ac:dyDescent="0.2">
      <c r="A42" s="21" t="s">
        <v>844</v>
      </c>
      <c r="B42" s="21" t="s">
        <v>843</v>
      </c>
      <c r="C42" s="21" t="s">
        <v>113</v>
      </c>
      <c r="D42" s="24">
        <v>14140</v>
      </c>
      <c r="E42" s="22">
        <v>388.84516930000001</v>
      </c>
      <c r="F42" s="23">
        <v>1.5551936204957499</v>
      </c>
    </row>
    <row r="43" spans="1:6" x14ac:dyDescent="0.2">
      <c r="A43" s="21" t="s">
        <v>846</v>
      </c>
      <c r="B43" s="21" t="s">
        <v>845</v>
      </c>
      <c r="C43" s="21" t="s">
        <v>113</v>
      </c>
      <c r="D43" s="24">
        <v>81500</v>
      </c>
      <c r="E43" s="22">
        <v>359.36669089999998</v>
      </c>
      <c r="F43" s="23">
        <v>1.43729388772517</v>
      </c>
    </row>
    <row r="44" spans="1:6" x14ac:dyDescent="0.2">
      <c r="A44" s="21" t="s">
        <v>848</v>
      </c>
      <c r="B44" s="21" t="s">
        <v>847</v>
      </c>
      <c r="C44" s="21" t="s">
        <v>134</v>
      </c>
      <c r="D44" s="24">
        <v>419900</v>
      </c>
      <c r="E44" s="22">
        <v>346.69526710000002</v>
      </c>
      <c r="F44" s="23">
        <v>1.3866142882027299</v>
      </c>
    </row>
    <row r="45" spans="1:6" x14ac:dyDescent="0.2">
      <c r="A45" s="21" t="s">
        <v>850</v>
      </c>
      <c r="B45" s="21" t="s">
        <v>849</v>
      </c>
      <c r="C45" s="21" t="s">
        <v>166</v>
      </c>
      <c r="D45" s="24">
        <v>3022</v>
      </c>
      <c r="E45" s="22">
        <v>290.49191070000001</v>
      </c>
      <c r="F45" s="23">
        <v>1.16182789962273</v>
      </c>
    </row>
    <row r="46" spans="1:6" x14ac:dyDescent="0.2">
      <c r="A46" s="21" t="s">
        <v>852</v>
      </c>
      <c r="B46" s="21" t="s">
        <v>851</v>
      </c>
      <c r="C46" s="21" t="s">
        <v>113</v>
      </c>
      <c r="D46" s="24">
        <v>131050</v>
      </c>
      <c r="E46" s="22">
        <v>279.37240359999998</v>
      </c>
      <c r="F46" s="23">
        <v>1.11735522033984</v>
      </c>
    </row>
    <row r="47" spans="1:6" x14ac:dyDescent="0.2">
      <c r="A47" s="21" t="s">
        <v>854</v>
      </c>
      <c r="B47" s="21" t="s">
        <v>853</v>
      </c>
      <c r="C47" s="21" t="s">
        <v>160</v>
      </c>
      <c r="D47" s="24">
        <v>31300</v>
      </c>
      <c r="E47" s="22">
        <v>276.14085010000002</v>
      </c>
      <c r="F47" s="23">
        <v>1.10443056090139</v>
      </c>
    </row>
    <row r="48" spans="1:6" x14ac:dyDescent="0.2">
      <c r="A48" s="21" t="s">
        <v>494</v>
      </c>
      <c r="B48" s="21" t="s">
        <v>493</v>
      </c>
      <c r="C48" s="21" t="s">
        <v>241</v>
      </c>
      <c r="D48" s="24">
        <v>53000</v>
      </c>
      <c r="E48" s="22">
        <v>254.7658295</v>
      </c>
      <c r="F48" s="23">
        <v>1.01894076110542</v>
      </c>
    </row>
    <row r="49" spans="1:9" x14ac:dyDescent="0.2">
      <c r="A49" s="21" t="s">
        <v>856</v>
      </c>
      <c r="B49" s="21" t="s">
        <v>855</v>
      </c>
      <c r="C49" s="21" t="s">
        <v>255</v>
      </c>
      <c r="D49" s="24">
        <v>50300</v>
      </c>
      <c r="E49" s="22">
        <v>237.75300899999999</v>
      </c>
      <c r="F49" s="23">
        <v>0.95089766324241098</v>
      </c>
    </row>
    <row r="50" spans="1:9" x14ac:dyDescent="0.2">
      <c r="A50" s="21" t="s">
        <v>858</v>
      </c>
      <c r="B50" s="21" t="s">
        <v>857</v>
      </c>
      <c r="C50" s="21" t="s">
        <v>113</v>
      </c>
      <c r="D50" s="24">
        <v>985100</v>
      </c>
      <c r="E50" s="22">
        <v>213.78965199999999</v>
      </c>
      <c r="F50" s="23">
        <v>0.85505576298387898</v>
      </c>
    </row>
    <row r="51" spans="1:9" x14ac:dyDescent="0.2">
      <c r="A51" s="21" t="s">
        <v>860</v>
      </c>
      <c r="B51" s="21" t="s">
        <v>859</v>
      </c>
      <c r="C51" s="21" t="s">
        <v>200</v>
      </c>
      <c r="D51" s="24">
        <v>155000</v>
      </c>
      <c r="E51" s="22">
        <v>202.98706279999999</v>
      </c>
      <c r="F51" s="23">
        <v>0.811850602845411</v>
      </c>
    </row>
    <row r="52" spans="1:9" x14ac:dyDescent="0.2">
      <c r="A52" s="21" t="s">
        <v>862</v>
      </c>
      <c r="B52" s="21" t="s">
        <v>861</v>
      </c>
      <c r="C52" s="21" t="s">
        <v>149</v>
      </c>
      <c r="D52" s="24">
        <v>313200</v>
      </c>
      <c r="E52" s="22">
        <v>192.00320249999999</v>
      </c>
      <c r="F52" s="23">
        <v>0.76792044550868099</v>
      </c>
    </row>
    <row r="53" spans="1:9" x14ac:dyDescent="0.2">
      <c r="A53" s="21" t="s">
        <v>864</v>
      </c>
      <c r="B53" s="21" t="s">
        <v>863</v>
      </c>
      <c r="C53" s="21" t="s">
        <v>488</v>
      </c>
      <c r="D53" s="24">
        <v>1279</v>
      </c>
      <c r="E53" s="22">
        <v>184.13781299999999</v>
      </c>
      <c r="F53" s="23">
        <v>0.73646267120963305</v>
      </c>
    </row>
    <row r="54" spans="1:9" x14ac:dyDescent="0.2">
      <c r="A54" s="21" t="s">
        <v>866</v>
      </c>
      <c r="B54" s="21" t="s">
        <v>865</v>
      </c>
      <c r="C54" s="21" t="s">
        <v>166</v>
      </c>
      <c r="D54" s="24">
        <v>270787</v>
      </c>
      <c r="E54" s="22">
        <v>176.1658784</v>
      </c>
      <c r="F54" s="23">
        <v>0.70457876776485595</v>
      </c>
    </row>
    <row r="55" spans="1:9" x14ac:dyDescent="0.2">
      <c r="A55" s="21" t="s">
        <v>868</v>
      </c>
      <c r="B55" s="21" t="s">
        <v>867</v>
      </c>
      <c r="C55" s="21" t="s">
        <v>166</v>
      </c>
      <c r="D55" s="24">
        <v>2350</v>
      </c>
      <c r="E55" s="22">
        <v>139.88844499999999</v>
      </c>
      <c r="F55" s="23">
        <v>0.55948648567940695</v>
      </c>
    </row>
    <row r="56" spans="1:9" x14ac:dyDescent="0.2">
      <c r="A56" s="21" t="s">
        <v>870</v>
      </c>
      <c r="B56" s="21" t="s">
        <v>869</v>
      </c>
      <c r="C56" s="21" t="s">
        <v>197</v>
      </c>
      <c r="D56" s="24">
        <v>327400</v>
      </c>
      <c r="E56" s="22">
        <v>126.9883713</v>
      </c>
      <c r="F56" s="23">
        <v>0.50789239655061402</v>
      </c>
    </row>
    <row r="57" spans="1:9" x14ac:dyDescent="0.2">
      <c r="A57" s="21" t="s">
        <v>872</v>
      </c>
      <c r="B57" s="21" t="s">
        <v>871</v>
      </c>
      <c r="C57" s="21" t="s">
        <v>221</v>
      </c>
      <c r="D57" s="24">
        <v>12800</v>
      </c>
      <c r="E57" s="22">
        <v>71.866482399999995</v>
      </c>
      <c r="F57" s="23">
        <v>0.287431357723056</v>
      </c>
    </row>
    <row r="58" spans="1:9" x14ac:dyDescent="0.2">
      <c r="A58" s="21" t="s">
        <v>874</v>
      </c>
      <c r="B58" s="21" t="s">
        <v>873</v>
      </c>
      <c r="C58" s="21" t="s">
        <v>160</v>
      </c>
      <c r="D58" s="24">
        <v>12600</v>
      </c>
      <c r="E58" s="22">
        <v>60.236220099999997</v>
      </c>
      <c r="F58" s="23">
        <v>0.240915903342555</v>
      </c>
    </row>
    <row r="59" spans="1:9" x14ac:dyDescent="0.2">
      <c r="A59" s="21" t="s">
        <v>876</v>
      </c>
      <c r="B59" s="21" t="s">
        <v>875</v>
      </c>
      <c r="C59" s="21" t="s">
        <v>137</v>
      </c>
      <c r="D59" s="24">
        <v>4500</v>
      </c>
      <c r="E59" s="22">
        <v>50.845977400000002</v>
      </c>
      <c r="F59" s="23">
        <v>0.203359449784867</v>
      </c>
    </row>
    <row r="60" spans="1:9" x14ac:dyDescent="0.2">
      <c r="A60" s="21" t="s">
        <v>877</v>
      </c>
      <c r="B60" s="21" t="s">
        <v>855</v>
      </c>
      <c r="C60" s="21" t="s">
        <v>255</v>
      </c>
      <c r="D60" s="24">
        <v>9600</v>
      </c>
      <c r="E60" s="22">
        <v>35.7161987</v>
      </c>
      <c r="F60" s="23">
        <v>0.14284761327134901</v>
      </c>
    </row>
    <row r="61" spans="1:9" x14ac:dyDescent="0.2">
      <c r="A61" s="21" t="s">
        <v>879</v>
      </c>
      <c r="B61" s="21" t="s">
        <v>878</v>
      </c>
      <c r="C61" s="21" t="s">
        <v>160</v>
      </c>
      <c r="D61" s="24">
        <v>8400</v>
      </c>
      <c r="E61" s="22">
        <v>31.9461555</v>
      </c>
      <c r="F61" s="23">
        <v>0.127769254077153</v>
      </c>
    </row>
    <row r="62" spans="1:9" x14ac:dyDescent="0.2">
      <c r="A62" s="20" t="s">
        <v>29</v>
      </c>
      <c r="B62" s="20"/>
      <c r="C62" s="20"/>
      <c r="D62" s="20"/>
      <c r="E62" s="25">
        <f>SUM(E28:E61)</f>
        <v>14746.348857800001</v>
      </c>
      <c r="F62" s="26">
        <f>SUM(F28:F61)</f>
        <v>58.978301596340259</v>
      </c>
      <c r="G62" s="14"/>
      <c r="H62" s="14"/>
      <c r="I62" s="14"/>
    </row>
    <row r="63" spans="1:9" x14ac:dyDescent="0.2">
      <c r="A63" s="21"/>
      <c r="B63" s="21"/>
      <c r="C63" s="21"/>
      <c r="D63" s="21"/>
      <c r="E63" s="22"/>
      <c r="F63" s="23"/>
    </row>
    <row r="64" spans="1:9" x14ac:dyDescent="0.2">
      <c r="A64" s="20" t="s">
        <v>38</v>
      </c>
      <c r="B64" s="20"/>
      <c r="C64" s="20"/>
      <c r="D64" s="20"/>
      <c r="E64" s="25">
        <f>E26+E62</f>
        <v>24387.565666800001</v>
      </c>
      <c r="F64" s="26">
        <f>F26+F62</f>
        <v>97.538530857167615</v>
      </c>
      <c r="G64" s="14"/>
      <c r="H64" s="14"/>
      <c r="I64" s="14"/>
    </row>
    <row r="65" spans="1:9" x14ac:dyDescent="0.2">
      <c r="A65" s="20"/>
      <c r="B65" s="20"/>
      <c r="C65" s="20"/>
      <c r="D65" s="20"/>
      <c r="E65" s="25"/>
      <c r="F65" s="26"/>
      <c r="G65" s="14"/>
      <c r="H65" s="14"/>
      <c r="I65" s="14"/>
    </row>
    <row r="66" spans="1:9" x14ac:dyDescent="0.2">
      <c r="A66" s="20" t="s">
        <v>40</v>
      </c>
      <c r="B66" s="20"/>
      <c r="C66" s="20"/>
      <c r="D66" s="20"/>
      <c r="E66" s="25">
        <f>E68-(E26+E62)</f>
        <v>615.44130129999758</v>
      </c>
      <c r="F66" s="26">
        <f>F68-(F26+F62)</f>
        <v>2.4614691428323852</v>
      </c>
      <c r="G66" s="14"/>
      <c r="H66" s="14"/>
      <c r="I66" s="14"/>
    </row>
    <row r="67" spans="1:9" x14ac:dyDescent="0.2">
      <c r="A67" s="20"/>
      <c r="B67" s="20"/>
      <c r="C67" s="20"/>
      <c r="D67" s="20"/>
      <c r="E67" s="25"/>
      <c r="F67" s="26"/>
      <c r="G67" s="14"/>
      <c r="H67" s="14"/>
      <c r="I67" s="14"/>
    </row>
    <row r="68" spans="1:9" x14ac:dyDescent="0.2">
      <c r="A68" s="27" t="s">
        <v>39</v>
      </c>
      <c r="B68" s="27"/>
      <c r="C68" s="27"/>
      <c r="D68" s="27"/>
      <c r="E68" s="28">
        <v>25003.006968099999</v>
      </c>
      <c r="F68" s="29">
        <v>100</v>
      </c>
      <c r="G68" s="14"/>
      <c r="H68" s="14"/>
      <c r="I68" s="14"/>
    </row>
    <row r="70" spans="1:9" x14ac:dyDescent="0.2">
      <c r="A70" s="14" t="s">
        <v>42</v>
      </c>
    </row>
    <row r="71" spans="1:9" x14ac:dyDescent="0.2">
      <c r="A71" s="14" t="s">
        <v>43</v>
      </c>
    </row>
    <row r="72" spans="1:9" x14ac:dyDescent="0.2">
      <c r="A72" s="14" t="s">
        <v>44</v>
      </c>
      <c r="B72" s="14"/>
      <c r="C72" s="30" t="s">
        <v>46</v>
      </c>
      <c r="D72" s="14" t="s">
        <v>45</v>
      </c>
    </row>
    <row r="73" spans="1:9" x14ac:dyDescent="0.2">
      <c r="A73" s="7" t="s">
        <v>47</v>
      </c>
      <c r="C73" s="31">
        <v>27.662700000000001</v>
      </c>
      <c r="D73" s="31">
        <v>28.748899999999999</v>
      </c>
    </row>
    <row r="74" spans="1:9" x14ac:dyDescent="0.2">
      <c r="A74" s="7" t="s">
        <v>48</v>
      </c>
      <c r="C74" s="31">
        <v>13.057399999999999</v>
      </c>
      <c r="D74" s="31">
        <v>13.57</v>
      </c>
    </row>
    <row r="75" spans="1:9" x14ac:dyDescent="0.2">
      <c r="A75" s="7" t="s">
        <v>49</v>
      </c>
      <c r="C75" s="31">
        <v>29.974399999999999</v>
      </c>
      <c r="D75" s="31">
        <v>31.287700000000001</v>
      </c>
    </row>
    <row r="76" spans="1:9" x14ac:dyDescent="0.2">
      <c r="A76" s="7" t="s">
        <v>50</v>
      </c>
      <c r="C76" s="31">
        <v>13.7279</v>
      </c>
      <c r="D76" s="31">
        <v>14.3284</v>
      </c>
    </row>
    <row r="78" spans="1:9" x14ac:dyDescent="0.2">
      <c r="A78" s="7" t="s">
        <v>51</v>
      </c>
    </row>
    <row r="80" spans="1:9" x14ac:dyDescent="0.2">
      <c r="A80" s="14" t="s">
        <v>52</v>
      </c>
      <c r="D80" s="30" t="s">
        <v>53</v>
      </c>
    </row>
    <row r="82" spans="1:4" x14ac:dyDescent="0.2">
      <c r="A82" s="14" t="s">
        <v>351</v>
      </c>
      <c r="D82" s="52">
        <v>0.111</v>
      </c>
    </row>
    <row r="84" spans="1:4" x14ac:dyDescent="0.2">
      <c r="A84" s="87" t="s">
        <v>55</v>
      </c>
      <c r="B84" s="87"/>
      <c r="C84" s="87"/>
      <c r="D84" s="30" t="s">
        <v>53</v>
      </c>
    </row>
    <row r="86" spans="1:4" x14ac:dyDescent="0.2">
      <c r="A86" s="14" t="s">
        <v>927</v>
      </c>
    </row>
    <row r="87" spans="1:4" x14ac:dyDescent="0.2">
      <c r="A87" s="64"/>
    </row>
    <row r="88" spans="1:4" x14ac:dyDescent="0.2">
      <c r="A88" s="63" t="s">
        <v>932</v>
      </c>
    </row>
    <row r="89" spans="1:4" x14ac:dyDescent="0.2">
      <c r="A89" s="65"/>
    </row>
    <row r="90" spans="1:4" x14ac:dyDescent="0.2">
      <c r="A90" s="66"/>
    </row>
    <row r="91" spans="1:4" x14ac:dyDescent="0.2">
      <c r="A91" s="66"/>
    </row>
    <row r="92" spans="1:4" x14ac:dyDescent="0.2">
      <c r="A92" s="66"/>
    </row>
    <row r="93" spans="1:4" x14ac:dyDescent="0.2">
      <c r="A93" s="66"/>
    </row>
    <row r="94" spans="1:4" x14ac:dyDescent="0.2">
      <c r="A94" s="66"/>
    </row>
    <row r="95" spans="1:4" x14ac:dyDescent="0.2">
      <c r="A95" s="66"/>
    </row>
    <row r="96" spans="1:4" x14ac:dyDescent="0.2">
      <c r="A96" s="66"/>
    </row>
    <row r="97" spans="1:1" x14ac:dyDescent="0.2">
      <c r="A97" s="66"/>
    </row>
    <row r="98" spans="1:1" x14ac:dyDescent="0.2">
      <c r="A98" s="66"/>
    </row>
    <row r="99" spans="1:1" x14ac:dyDescent="0.2">
      <c r="A99" s="66"/>
    </row>
    <row r="100" spans="1:1" x14ac:dyDescent="0.2">
      <c r="A100" s="66"/>
    </row>
    <row r="101" spans="1:1" x14ac:dyDescent="0.2">
      <c r="A101" s="66"/>
    </row>
    <row r="102" spans="1:1" x14ac:dyDescent="0.2">
      <c r="A102" s="66"/>
    </row>
    <row r="103" spans="1:1" x14ac:dyDescent="0.2">
      <c r="A103" s="66"/>
    </row>
    <row r="104" spans="1:1" x14ac:dyDescent="0.2">
      <c r="A104" s="66"/>
    </row>
    <row r="105" spans="1:1" x14ac:dyDescent="0.2">
      <c r="A105" s="66"/>
    </row>
    <row r="106" spans="1:1" x14ac:dyDescent="0.2">
      <c r="A106" s="63" t="s">
        <v>951</v>
      </c>
    </row>
    <row r="107" spans="1:1" x14ac:dyDescent="0.2">
      <c r="A107" s="66"/>
    </row>
    <row r="108" spans="1:1" x14ac:dyDescent="0.2">
      <c r="A108" s="63" t="s">
        <v>933</v>
      </c>
    </row>
    <row r="109" spans="1:1" x14ac:dyDescent="0.2">
      <c r="A109" s="66"/>
    </row>
    <row r="110" spans="1:1" x14ac:dyDescent="0.2">
      <c r="A110" s="66"/>
    </row>
    <row r="111" spans="1:1" x14ac:dyDescent="0.2">
      <c r="A111" s="66"/>
    </row>
    <row r="112" spans="1:1" x14ac:dyDescent="0.2">
      <c r="A112" s="66"/>
    </row>
    <row r="113" spans="1:1" x14ac:dyDescent="0.2">
      <c r="A113" s="66"/>
    </row>
    <row r="114" spans="1:1" x14ac:dyDescent="0.2">
      <c r="A114" s="66"/>
    </row>
    <row r="115" spans="1:1" x14ac:dyDescent="0.2">
      <c r="A115" s="66"/>
    </row>
    <row r="116" spans="1:1" x14ac:dyDescent="0.2">
      <c r="A116" s="66"/>
    </row>
    <row r="117" spans="1:1" x14ac:dyDescent="0.2">
      <c r="A117" s="66"/>
    </row>
    <row r="118" spans="1:1" x14ac:dyDescent="0.2">
      <c r="A118" s="66"/>
    </row>
    <row r="119" spans="1:1" x14ac:dyDescent="0.2">
      <c r="A119" s="66"/>
    </row>
    <row r="120" spans="1:1" x14ac:dyDescent="0.2">
      <c r="A120" s="66"/>
    </row>
    <row r="125" spans="1:1" x14ac:dyDescent="0.2">
      <c r="A125" s="7" t="s">
        <v>931</v>
      </c>
    </row>
  </sheetData>
  <mergeCells count="2">
    <mergeCell ref="A1:F1"/>
    <mergeCell ref="A84:C84"/>
  </mergeCells>
  <conditionalFormatting sqref="F2:F3">
    <cfRule type="cellIs" dxfId="33" priority="3" stopIfTrue="1" operator="between">
      <formula>0.009</formula>
      <formula>-0.009</formula>
    </cfRule>
  </conditionalFormatting>
  <conditionalFormatting sqref="F5:F122">
    <cfRule type="cellIs" dxfId="32" priority="1" stopIfTrue="1" operator="between">
      <formula>0.009</formula>
      <formula>-0.009</formula>
    </cfRule>
  </conditionalFormatting>
  <conditionalFormatting sqref="F223:F65536">
    <cfRule type="cellIs" dxfId="31" priority="2" stopIfTrue="1" operator="between">
      <formula>0.009</formula>
      <formula>-0.009</formula>
    </cfRule>
  </conditionalFormatting>
  <hyperlinks>
    <hyperlink ref="A89" r:id="rId1" tooltip="https://www.franklintempletonindia.com/downloadsServlet/pdf/product-labels-jg9o5k7l" display="https://www.franklintempletonindia.com/downloadsServlet/pdf/product-labels-jg9o5k7l" xr:uid="{00000000-0004-0000-1C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8"/>
  <sheetViews>
    <sheetView workbookViewId="0">
      <selection sqref="A1:G1"/>
    </sheetView>
  </sheetViews>
  <sheetFormatPr defaultColWidth="9.109375" defaultRowHeight="10.199999999999999" x14ac:dyDescent="0.2"/>
  <cols>
    <col min="1" max="1" width="36.88671875" style="7" bestFit="1" customWidth="1"/>
    <col min="2" max="2" width="49" style="7" bestFit="1" customWidth="1"/>
    <col min="3" max="3" width="24.6640625" style="7" bestFit="1" customWidth="1"/>
    <col min="4"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7" s="1" customFormat="1" ht="13.8" x14ac:dyDescent="0.2">
      <c r="A1" s="81" t="s">
        <v>1071</v>
      </c>
      <c r="B1" s="82"/>
      <c r="C1" s="82"/>
      <c r="D1" s="82"/>
      <c r="E1" s="82"/>
      <c r="F1" s="82"/>
      <c r="G1" s="82"/>
    </row>
    <row r="2" spans="1:7" s="1" customFormat="1" ht="11.4" x14ac:dyDescent="0.2">
      <c r="E2" s="5"/>
      <c r="F2" s="9"/>
      <c r="G2" s="10"/>
    </row>
    <row r="3" spans="1:7" s="1" customFormat="1" ht="12" x14ac:dyDescent="0.2">
      <c r="A3" s="8" t="s">
        <v>7</v>
      </c>
      <c r="B3" s="2"/>
      <c r="C3" s="3"/>
      <c r="D3" s="3"/>
      <c r="E3" s="4"/>
      <c r="F3" s="9"/>
      <c r="G3" s="10"/>
    </row>
    <row r="4" spans="1:7" s="1" customFormat="1" ht="26.25" customHeight="1" x14ac:dyDescent="0.2">
      <c r="A4" s="6" t="s">
        <v>2</v>
      </c>
      <c r="B4" s="6" t="s">
        <v>0</v>
      </c>
      <c r="C4" s="13" t="s">
        <v>964</v>
      </c>
      <c r="D4" s="13" t="s">
        <v>1</v>
      </c>
      <c r="E4" s="53" t="s">
        <v>6</v>
      </c>
      <c r="F4" s="12" t="s">
        <v>3</v>
      </c>
      <c r="G4" s="12" t="s">
        <v>5</v>
      </c>
    </row>
    <row r="5" spans="1:7" x14ac:dyDescent="0.2">
      <c r="A5" s="16" t="s">
        <v>30</v>
      </c>
      <c r="B5" s="17"/>
      <c r="C5" s="17"/>
      <c r="D5" s="17"/>
      <c r="E5" s="18"/>
      <c r="F5" s="19"/>
      <c r="G5" s="18"/>
    </row>
    <row r="6" spans="1:7" x14ac:dyDescent="0.2">
      <c r="A6" s="20" t="s">
        <v>31</v>
      </c>
      <c r="B6" s="21"/>
      <c r="C6" s="21"/>
      <c r="D6" s="21"/>
      <c r="E6" s="22"/>
      <c r="F6" s="23"/>
      <c r="G6" s="22"/>
    </row>
    <row r="7" spans="1:7" x14ac:dyDescent="0.2">
      <c r="A7" s="21" t="s">
        <v>987</v>
      </c>
      <c r="B7" s="21" t="s">
        <v>988</v>
      </c>
      <c r="C7" s="21" t="s">
        <v>34</v>
      </c>
      <c r="D7" s="24">
        <v>2500</v>
      </c>
      <c r="E7" s="22">
        <v>12331</v>
      </c>
      <c r="F7" s="23">
        <v>5.1947372398532199</v>
      </c>
      <c r="G7" s="22">
        <v>7.2499000000000002</v>
      </c>
    </row>
    <row r="8" spans="1:7" x14ac:dyDescent="0.2">
      <c r="A8" s="21" t="s">
        <v>1072</v>
      </c>
      <c r="B8" s="21" t="s">
        <v>1073</v>
      </c>
      <c r="C8" s="21" t="s">
        <v>34</v>
      </c>
      <c r="D8" s="24">
        <v>2000</v>
      </c>
      <c r="E8" s="22">
        <v>9860.93</v>
      </c>
      <c r="F8" s="23">
        <v>4.1541594591343598</v>
      </c>
      <c r="G8" s="22">
        <v>7.2502000000000004</v>
      </c>
    </row>
    <row r="9" spans="1:7" x14ac:dyDescent="0.2">
      <c r="A9" s="21" t="s">
        <v>1074</v>
      </c>
      <c r="B9" s="21" t="s">
        <v>1075</v>
      </c>
      <c r="C9" s="21" t="s">
        <v>971</v>
      </c>
      <c r="D9" s="24">
        <v>2000</v>
      </c>
      <c r="E9" s="22">
        <v>9733.43</v>
      </c>
      <c r="F9" s="23">
        <v>4.1004469461118003</v>
      </c>
      <c r="G9" s="22">
        <v>7.4599000000000002</v>
      </c>
    </row>
    <row r="10" spans="1:7" x14ac:dyDescent="0.2">
      <c r="A10" s="21" t="s">
        <v>1076</v>
      </c>
      <c r="B10" s="21" t="s">
        <v>1077</v>
      </c>
      <c r="C10" s="21" t="s">
        <v>34</v>
      </c>
      <c r="D10" s="24">
        <v>2000</v>
      </c>
      <c r="E10" s="22">
        <v>9689.74</v>
      </c>
      <c r="F10" s="23">
        <v>4.08204145831606</v>
      </c>
      <c r="G10" s="22">
        <v>7.5400999999999998</v>
      </c>
    </row>
    <row r="11" spans="1:7" x14ac:dyDescent="0.2">
      <c r="A11" s="21" t="s">
        <v>1078</v>
      </c>
      <c r="B11" s="21" t="s">
        <v>1079</v>
      </c>
      <c r="C11" s="21" t="s">
        <v>1002</v>
      </c>
      <c r="D11" s="24">
        <v>1700</v>
      </c>
      <c r="E11" s="22">
        <v>8384.2980000000007</v>
      </c>
      <c r="F11" s="23">
        <v>3.5320918863536499</v>
      </c>
      <c r="G11" s="22">
        <v>7.2999000000000001</v>
      </c>
    </row>
    <row r="12" spans="1:7" x14ac:dyDescent="0.2">
      <c r="A12" s="21" t="s">
        <v>1080</v>
      </c>
      <c r="B12" s="21" t="s">
        <v>1081</v>
      </c>
      <c r="C12" s="21" t="s">
        <v>971</v>
      </c>
      <c r="D12" s="24">
        <v>1500</v>
      </c>
      <c r="E12" s="22">
        <v>7415.7524999999996</v>
      </c>
      <c r="F12" s="23">
        <v>3.1240682566932598</v>
      </c>
      <c r="G12" s="22">
        <v>7.2747999999999999</v>
      </c>
    </row>
    <row r="13" spans="1:7" x14ac:dyDescent="0.2">
      <c r="A13" s="21" t="s">
        <v>1082</v>
      </c>
      <c r="B13" s="21" t="s">
        <v>1083</v>
      </c>
      <c r="C13" s="21" t="s">
        <v>34</v>
      </c>
      <c r="D13" s="24">
        <v>1500</v>
      </c>
      <c r="E13" s="22">
        <v>7400.0474999999997</v>
      </c>
      <c r="F13" s="23">
        <v>3.1174521389127201</v>
      </c>
      <c r="G13" s="22">
        <v>7.2500999999999998</v>
      </c>
    </row>
    <row r="14" spans="1:7" x14ac:dyDescent="0.2">
      <c r="A14" s="21" t="s">
        <v>1084</v>
      </c>
      <c r="B14" s="21" t="s">
        <v>1085</v>
      </c>
      <c r="C14" s="21" t="s">
        <v>34</v>
      </c>
      <c r="D14" s="24">
        <v>1200</v>
      </c>
      <c r="E14" s="22">
        <v>5629.5959999999995</v>
      </c>
      <c r="F14" s="23">
        <v>2.3716058702886</v>
      </c>
      <c r="G14" s="22">
        <v>7.5998999999999999</v>
      </c>
    </row>
    <row r="15" spans="1:7" x14ac:dyDescent="0.2">
      <c r="A15" s="21" t="s">
        <v>1086</v>
      </c>
      <c r="B15" s="21" t="s">
        <v>1087</v>
      </c>
      <c r="C15" s="21" t="s">
        <v>34</v>
      </c>
      <c r="D15" s="24">
        <v>1000</v>
      </c>
      <c r="E15" s="22">
        <v>4949.07</v>
      </c>
      <c r="F15" s="23">
        <v>2.0849175437223599</v>
      </c>
      <c r="G15" s="22">
        <v>7.3650000000000002</v>
      </c>
    </row>
    <row r="16" spans="1:7" x14ac:dyDescent="0.2">
      <c r="A16" s="21" t="s">
        <v>972</v>
      </c>
      <c r="B16" s="21" t="s">
        <v>973</v>
      </c>
      <c r="C16" s="21" t="s">
        <v>974</v>
      </c>
      <c r="D16" s="24">
        <v>1000</v>
      </c>
      <c r="E16" s="22">
        <v>4943.835</v>
      </c>
      <c r="F16" s="23">
        <v>2.0827121711288399</v>
      </c>
      <c r="G16" s="22">
        <v>7.2751000000000001</v>
      </c>
    </row>
    <row r="17" spans="1:9" x14ac:dyDescent="0.2">
      <c r="A17" s="21" t="s">
        <v>1088</v>
      </c>
      <c r="B17" s="21" t="s">
        <v>1089</v>
      </c>
      <c r="C17" s="21" t="s">
        <v>971</v>
      </c>
      <c r="D17" s="24">
        <v>1000</v>
      </c>
      <c r="E17" s="22">
        <v>4940.1450000000004</v>
      </c>
      <c r="F17" s="23">
        <v>2.0811576678107802</v>
      </c>
      <c r="G17" s="22">
        <v>7.2497999999999996</v>
      </c>
    </row>
    <row r="18" spans="1:9" x14ac:dyDescent="0.2">
      <c r="A18" s="21" t="s">
        <v>1090</v>
      </c>
      <c r="B18" s="21" t="s">
        <v>1091</v>
      </c>
      <c r="C18" s="21" t="s">
        <v>971</v>
      </c>
      <c r="D18" s="24">
        <v>1000</v>
      </c>
      <c r="E18" s="22">
        <v>4937.2349999999997</v>
      </c>
      <c r="F18" s="23">
        <v>2.0799317586900301</v>
      </c>
      <c r="G18" s="22">
        <v>7.2500999999999998</v>
      </c>
    </row>
    <row r="19" spans="1:9" x14ac:dyDescent="0.2">
      <c r="A19" s="21" t="s">
        <v>1092</v>
      </c>
      <c r="B19" s="21" t="s">
        <v>1093</v>
      </c>
      <c r="C19" s="21" t="s">
        <v>971</v>
      </c>
      <c r="D19" s="24">
        <v>1000</v>
      </c>
      <c r="E19" s="22">
        <v>4935.88</v>
      </c>
      <c r="F19" s="23">
        <v>2.0793609315908501</v>
      </c>
      <c r="G19" s="22">
        <v>7.2949999999999999</v>
      </c>
    </row>
    <row r="20" spans="1:9" x14ac:dyDescent="0.2">
      <c r="A20" s="21" t="s">
        <v>1094</v>
      </c>
      <c r="B20" s="21" t="s">
        <v>1095</v>
      </c>
      <c r="C20" s="21" t="s">
        <v>974</v>
      </c>
      <c r="D20" s="24">
        <v>1000</v>
      </c>
      <c r="E20" s="22">
        <v>4931.4350000000004</v>
      </c>
      <c r="F20" s="23">
        <v>2.0774883659407699</v>
      </c>
      <c r="G20" s="22">
        <v>7.2497999999999996</v>
      </c>
    </row>
    <row r="21" spans="1:9" x14ac:dyDescent="0.2">
      <c r="A21" s="21" t="s">
        <v>1096</v>
      </c>
      <c r="B21" s="21" t="s">
        <v>1097</v>
      </c>
      <c r="C21" s="21" t="s">
        <v>971</v>
      </c>
      <c r="D21" s="24">
        <v>1000</v>
      </c>
      <c r="E21" s="22">
        <v>4925.3900000000003</v>
      </c>
      <c r="F21" s="23">
        <v>2.0749417609115799</v>
      </c>
      <c r="G21" s="22">
        <v>7.2750000000000004</v>
      </c>
    </row>
    <row r="22" spans="1:9" x14ac:dyDescent="0.2">
      <c r="A22" s="21" t="s">
        <v>1098</v>
      </c>
      <c r="B22" s="21" t="s">
        <v>1099</v>
      </c>
      <c r="C22" s="21" t="s">
        <v>1002</v>
      </c>
      <c r="D22" s="24">
        <v>1000</v>
      </c>
      <c r="E22" s="22">
        <v>4797.8999999999996</v>
      </c>
      <c r="F22" s="23">
        <v>2.0212334606351301</v>
      </c>
      <c r="G22" s="22">
        <v>7.5</v>
      </c>
    </row>
    <row r="23" spans="1:9" x14ac:dyDescent="0.2">
      <c r="A23" s="21" t="s">
        <v>1100</v>
      </c>
      <c r="B23" s="21" t="s">
        <v>1101</v>
      </c>
      <c r="C23" s="21" t="s">
        <v>974</v>
      </c>
      <c r="D23" s="24">
        <v>1000</v>
      </c>
      <c r="E23" s="22">
        <v>4765.16</v>
      </c>
      <c r="F23" s="23">
        <v>2.0074409298401599</v>
      </c>
      <c r="G23" s="22">
        <v>7.59</v>
      </c>
    </row>
    <row r="24" spans="1:9" x14ac:dyDescent="0.2">
      <c r="A24" s="21" t="s">
        <v>1102</v>
      </c>
      <c r="B24" s="21" t="s">
        <v>1103</v>
      </c>
      <c r="C24" s="21" t="s">
        <v>34</v>
      </c>
      <c r="D24" s="24">
        <v>1000</v>
      </c>
      <c r="E24" s="22">
        <v>4759.4399999999996</v>
      </c>
      <c r="F24" s="23">
        <v>2.0050312390598499</v>
      </c>
      <c r="G24" s="22">
        <v>7.53</v>
      </c>
    </row>
    <row r="25" spans="1:9" x14ac:dyDescent="0.2">
      <c r="A25" s="21" t="s">
        <v>1104</v>
      </c>
      <c r="B25" s="21" t="s">
        <v>1105</v>
      </c>
      <c r="C25" s="21" t="s">
        <v>974</v>
      </c>
      <c r="D25" s="24">
        <v>1000</v>
      </c>
      <c r="E25" s="22">
        <v>4696.2700000000004</v>
      </c>
      <c r="F25" s="23">
        <v>1.97841932182349</v>
      </c>
      <c r="G25" s="22">
        <v>7.6150000000000002</v>
      </c>
    </row>
    <row r="26" spans="1:9" x14ac:dyDescent="0.2">
      <c r="A26" s="21" t="s">
        <v>1106</v>
      </c>
      <c r="B26" s="21" t="s">
        <v>1107</v>
      </c>
      <c r="C26" s="21" t="s">
        <v>34</v>
      </c>
      <c r="D26" s="24">
        <v>1000</v>
      </c>
      <c r="E26" s="22">
        <v>4660.0249999999996</v>
      </c>
      <c r="F26" s="23">
        <v>1.96315022351367</v>
      </c>
      <c r="G26" s="22">
        <v>7.5650000000000004</v>
      </c>
    </row>
    <row r="27" spans="1:9" x14ac:dyDescent="0.2">
      <c r="A27" s="21" t="s">
        <v>1108</v>
      </c>
      <c r="B27" s="21" t="s">
        <v>1109</v>
      </c>
      <c r="C27" s="21" t="s">
        <v>974</v>
      </c>
      <c r="D27" s="24">
        <v>600</v>
      </c>
      <c r="E27" s="22">
        <v>2970.498</v>
      </c>
      <c r="F27" s="23">
        <v>1.2513953922236201</v>
      </c>
      <c r="G27" s="22">
        <v>7.2500999999999998</v>
      </c>
    </row>
    <row r="28" spans="1:9" x14ac:dyDescent="0.2">
      <c r="A28" s="21" t="s">
        <v>1110</v>
      </c>
      <c r="B28" s="21" t="s">
        <v>1111</v>
      </c>
      <c r="C28" s="21" t="s">
        <v>34</v>
      </c>
      <c r="D28" s="24">
        <v>500</v>
      </c>
      <c r="E28" s="22">
        <v>2468.6174999999998</v>
      </c>
      <c r="F28" s="23">
        <v>1.0399658793450099</v>
      </c>
      <c r="G28" s="22">
        <v>7.2500999999999998</v>
      </c>
    </row>
    <row r="29" spans="1:9" x14ac:dyDescent="0.2">
      <c r="A29" s="21" t="s">
        <v>1112</v>
      </c>
      <c r="B29" s="21" t="s">
        <v>1113</v>
      </c>
      <c r="C29" s="21" t="s">
        <v>34</v>
      </c>
      <c r="D29" s="24">
        <v>500</v>
      </c>
      <c r="E29" s="22">
        <v>2468.0250000000001</v>
      </c>
      <c r="F29" s="23">
        <v>1.0397162741374399</v>
      </c>
      <c r="G29" s="22">
        <v>7.2751000000000001</v>
      </c>
    </row>
    <row r="30" spans="1:9" x14ac:dyDescent="0.2">
      <c r="A30" s="20" t="s">
        <v>29</v>
      </c>
      <c r="B30" s="20"/>
      <c r="C30" s="20"/>
      <c r="D30" s="20"/>
      <c r="E30" s="25">
        <f>SUM(E6:E29)</f>
        <v>136593.71950000001</v>
      </c>
      <c r="F30" s="26">
        <f>SUM(F6:F29)</f>
        <v>57.543466176037249</v>
      </c>
      <c r="G30" s="25"/>
      <c r="H30" s="14"/>
      <c r="I30" s="14"/>
    </row>
    <row r="31" spans="1:9" x14ac:dyDescent="0.2">
      <c r="A31" s="21"/>
      <c r="B31" s="21"/>
      <c r="C31" s="21"/>
      <c r="D31" s="21"/>
      <c r="E31" s="22"/>
      <c r="F31" s="23"/>
      <c r="G31" s="22"/>
    </row>
    <row r="32" spans="1:9" x14ac:dyDescent="0.2">
      <c r="A32" s="20" t="s">
        <v>993</v>
      </c>
      <c r="B32" s="21"/>
      <c r="C32" s="21"/>
      <c r="D32" s="21"/>
      <c r="E32" s="22"/>
      <c r="F32" s="23"/>
      <c r="G32" s="22"/>
    </row>
    <row r="33" spans="1:7" x14ac:dyDescent="0.2">
      <c r="A33" s="21" t="s">
        <v>1114</v>
      </c>
      <c r="B33" s="21" t="s">
        <v>1115</v>
      </c>
      <c r="C33" s="21" t="s">
        <v>34</v>
      </c>
      <c r="D33" s="24">
        <v>2000</v>
      </c>
      <c r="E33" s="22">
        <v>9384.74</v>
      </c>
      <c r="F33" s="23">
        <v>3.9535527016738401</v>
      </c>
      <c r="G33" s="22">
        <v>8.2799999999999994</v>
      </c>
    </row>
    <row r="34" spans="1:7" x14ac:dyDescent="0.2">
      <c r="A34" s="21" t="s">
        <v>1116</v>
      </c>
      <c r="B34" s="21" t="s">
        <v>1117</v>
      </c>
      <c r="C34" s="21" t="s">
        <v>34</v>
      </c>
      <c r="D34" s="24">
        <v>1500</v>
      </c>
      <c r="E34" s="22">
        <v>7443.0375000000004</v>
      </c>
      <c r="F34" s="23">
        <v>3.1355627344800898</v>
      </c>
      <c r="G34" s="22">
        <v>7.5496999999999996</v>
      </c>
    </row>
    <row r="35" spans="1:7" x14ac:dyDescent="0.2">
      <c r="A35" s="21" t="s">
        <v>1118</v>
      </c>
      <c r="B35" s="21" t="s">
        <v>1119</v>
      </c>
      <c r="C35" s="21" t="s">
        <v>34</v>
      </c>
      <c r="D35" s="24">
        <v>1500</v>
      </c>
      <c r="E35" s="22">
        <v>7404.3149999999996</v>
      </c>
      <c r="F35" s="23">
        <v>3.1192499283191801</v>
      </c>
      <c r="G35" s="22">
        <v>8.2751999999999999</v>
      </c>
    </row>
    <row r="36" spans="1:7" x14ac:dyDescent="0.2">
      <c r="A36" s="21" t="s">
        <v>1120</v>
      </c>
      <c r="B36" s="21" t="s">
        <v>1121</v>
      </c>
      <c r="C36" s="21" t="s">
        <v>1002</v>
      </c>
      <c r="D36" s="24">
        <v>1500</v>
      </c>
      <c r="E36" s="22">
        <v>7393.0349999999999</v>
      </c>
      <c r="F36" s="23">
        <v>3.1144979506964798</v>
      </c>
      <c r="G36" s="22">
        <v>7.7664</v>
      </c>
    </row>
    <row r="37" spans="1:7" x14ac:dyDescent="0.2">
      <c r="A37" s="21" t="s">
        <v>1122</v>
      </c>
      <c r="B37" s="21" t="s">
        <v>1123</v>
      </c>
      <c r="C37" s="21" t="s">
        <v>34</v>
      </c>
      <c r="D37" s="24">
        <v>1400</v>
      </c>
      <c r="E37" s="22">
        <v>6587.1890000000003</v>
      </c>
      <c r="F37" s="23">
        <v>2.7750154897616999</v>
      </c>
      <c r="G37" s="22">
        <v>7.915</v>
      </c>
    </row>
    <row r="38" spans="1:7" x14ac:dyDescent="0.2">
      <c r="A38" s="21" t="s">
        <v>1124</v>
      </c>
      <c r="B38" s="21" t="s">
        <v>1125</v>
      </c>
      <c r="C38" s="21" t="s">
        <v>34</v>
      </c>
      <c r="D38" s="24">
        <v>1000</v>
      </c>
      <c r="E38" s="22">
        <v>4975.54</v>
      </c>
      <c r="F38" s="23">
        <v>2.0960686827004502</v>
      </c>
      <c r="G38" s="22">
        <v>7.8015999999999996</v>
      </c>
    </row>
    <row r="39" spans="1:7" x14ac:dyDescent="0.2">
      <c r="A39" s="21" t="s">
        <v>1126</v>
      </c>
      <c r="B39" s="21" t="s">
        <v>1127</v>
      </c>
      <c r="C39" s="21" t="s">
        <v>34</v>
      </c>
      <c r="D39" s="24">
        <v>1000</v>
      </c>
      <c r="E39" s="22">
        <v>4921.835</v>
      </c>
      <c r="F39" s="23">
        <v>2.0734441296661301</v>
      </c>
      <c r="G39" s="22">
        <v>7.3375000000000004</v>
      </c>
    </row>
    <row r="40" spans="1:7" x14ac:dyDescent="0.2">
      <c r="A40" s="21" t="s">
        <v>1128</v>
      </c>
      <c r="B40" s="21" t="s">
        <v>1129</v>
      </c>
      <c r="C40" s="21" t="s">
        <v>34</v>
      </c>
      <c r="D40" s="24">
        <v>1000</v>
      </c>
      <c r="E40" s="22">
        <v>4916.9799999999996</v>
      </c>
      <c r="F40" s="23">
        <v>2.0713988414251499</v>
      </c>
      <c r="G40" s="22">
        <v>7.8011999999999997</v>
      </c>
    </row>
    <row r="41" spans="1:7" x14ac:dyDescent="0.2">
      <c r="A41" s="21" t="s">
        <v>1130</v>
      </c>
      <c r="B41" s="21" t="s">
        <v>1131</v>
      </c>
      <c r="C41" s="21" t="s">
        <v>1002</v>
      </c>
      <c r="D41" s="24">
        <v>1000</v>
      </c>
      <c r="E41" s="22">
        <v>4828.8599999999997</v>
      </c>
      <c r="F41" s="23">
        <v>2.0342761226208399</v>
      </c>
      <c r="G41" s="22">
        <v>8.0850000000000009</v>
      </c>
    </row>
    <row r="42" spans="1:7" x14ac:dyDescent="0.2">
      <c r="A42" s="21" t="s">
        <v>1132</v>
      </c>
      <c r="B42" s="21" t="s">
        <v>1133</v>
      </c>
      <c r="C42" s="21" t="s">
        <v>1002</v>
      </c>
      <c r="D42" s="24">
        <v>1000</v>
      </c>
      <c r="E42" s="22">
        <v>4748.0649999999996</v>
      </c>
      <c r="F42" s="23">
        <v>2.0002392403490101</v>
      </c>
      <c r="G42" s="22">
        <v>7.6550000000000002</v>
      </c>
    </row>
    <row r="43" spans="1:7" x14ac:dyDescent="0.2">
      <c r="A43" s="21" t="s">
        <v>1134</v>
      </c>
      <c r="B43" s="21" t="s">
        <v>1135</v>
      </c>
      <c r="C43" s="21" t="s">
        <v>34</v>
      </c>
      <c r="D43" s="24">
        <v>900</v>
      </c>
      <c r="E43" s="22">
        <v>4210.7624999999998</v>
      </c>
      <c r="F43" s="23">
        <v>1.7738873381661999</v>
      </c>
      <c r="G43" s="22">
        <v>7.835</v>
      </c>
    </row>
    <row r="44" spans="1:7" x14ac:dyDescent="0.2">
      <c r="A44" s="21" t="s">
        <v>1136</v>
      </c>
      <c r="B44" s="21" t="s">
        <v>1137</v>
      </c>
      <c r="C44" s="21" t="s">
        <v>1002</v>
      </c>
      <c r="D44" s="24">
        <v>500</v>
      </c>
      <c r="E44" s="22">
        <v>2483.9825000000001</v>
      </c>
      <c r="F44" s="23">
        <v>1.0464387637574999</v>
      </c>
      <c r="G44" s="22">
        <v>7.8460999999999999</v>
      </c>
    </row>
    <row r="45" spans="1:7" x14ac:dyDescent="0.2">
      <c r="A45" s="21" t="s">
        <v>1138</v>
      </c>
      <c r="B45" s="21" t="s">
        <v>1139</v>
      </c>
      <c r="C45" s="21" t="s">
        <v>34</v>
      </c>
      <c r="D45" s="24">
        <v>500</v>
      </c>
      <c r="E45" s="22">
        <v>2469.2249999999999</v>
      </c>
      <c r="F45" s="23">
        <v>1.0402218036717701</v>
      </c>
      <c r="G45" s="22">
        <v>7.3376000000000001</v>
      </c>
    </row>
    <row r="46" spans="1:7" x14ac:dyDescent="0.2">
      <c r="A46" s="21" t="s">
        <v>1140</v>
      </c>
      <c r="B46" s="21" t="s">
        <v>1141</v>
      </c>
      <c r="C46" s="21" t="s">
        <v>34</v>
      </c>
      <c r="D46" s="24">
        <v>500</v>
      </c>
      <c r="E46" s="22">
        <v>2466.2024999999999</v>
      </c>
      <c r="F46" s="23">
        <v>1.03894850115717</v>
      </c>
      <c r="G46" s="22">
        <v>8.2001000000000008</v>
      </c>
    </row>
    <row r="47" spans="1:7" x14ac:dyDescent="0.2">
      <c r="A47" s="21" t="s">
        <v>1142</v>
      </c>
      <c r="B47" s="21" t="s">
        <v>1143</v>
      </c>
      <c r="C47" s="21" t="s">
        <v>1002</v>
      </c>
      <c r="D47" s="24">
        <v>500</v>
      </c>
      <c r="E47" s="22">
        <v>2463.4749999999999</v>
      </c>
      <c r="F47" s="23">
        <v>1.0377994746531001</v>
      </c>
      <c r="G47" s="22">
        <v>7.5163000000000002</v>
      </c>
    </row>
    <row r="48" spans="1:7" x14ac:dyDescent="0.2">
      <c r="A48" s="21" t="s">
        <v>1144</v>
      </c>
      <c r="B48" s="21" t="s">
        <v>1145</v>
      </c>
      <c r="C48" s="21" t="s">
        <v>1002</v>
      </c>
      <c r="D48" s="24">
        <v>500</v>
      </c>
      <c r="E48" s="22">
        <v>2461.94</v>
      </c>
      <c r="F48" s="23">
        <v>1.0371528181237699</v>
      </c>
      <c r="G48" s="22">
        <v>7.9477000000000002</v>
      </c>
    </row>
    <row r="49" spans="1:9" x14ac:dyDescent="0.2">
      <c r="A49" s="21" t="s">
        <v>1146</v>
      </c>
      <c r="B49" s="21" t="s">
        <v>1147</v>
      </c>
      <c r="C49" s="21" t="s">
        <v>34</v>
      </c>
      <c r="D49" s="24">
        <v>500</v>
      </c>
      <c r="E49" s="22">
        <v>2445.0749999999998</v>
      </c>
      <c r="F49" s="23">
        <v>1.0300480217933801</v>
      </c>
      <c r="G49" s="22">
        <v>7.7351000000000001</v>
      </c>
    </row>
    <row r="50" spans="1:9" x14ac:dyDescent="0.2">
      <c r="A50" s="21" t="s">
        <v>1148</v>
      </c>
      <c r="B50" s="21" t="s">
        <v>1149</v>
      </c>
      <c r="C50" s="21" t="s">
        <v>1002</v>
      </c>
      <c r="D50" s="24">
        <v>500</v>
      </c>
      <c r="E50" s="22">
        <v>2354.89</v>
      </c>
      <c r="F50" s="23">
        <v>0.99205537091541296</v>
      </c>
      <c r="G50" s="22">
        <v>8.8549000000000007</v>
      </c>
    </row>
    <row r="51" spans="1:9" x14ac:dyDescent="0.2">
      <c r="A51" s="20" t="s">
        <v>29</v>
      </c>
      <c r="B51" s="20"/>
      <c r="C51" s="20"/>
      <c r="D51" s="20"/>
      <c r="E51" s="25">
        <f>SUM(E32:E50)</f>
        <v>83959.149000000005</v>
      </c>
      <c r="F51" s="26">
        <f>SUM(F32:F50)</f>
        <v>35.369857913931178</v>
      </c>
      <c r="G51" s="25"/>
      <c r="H51" s="14"/>
      <c r="I51" s="14"/>
    </row>
    <row r="52" spans="1:9" x14ac:dyDescent="0.2">
      <c r="A52" s="21"/>
      <c r="B52" s="21"/>
      <c r="C52" s="21"/>
      <c r="D52" s="21"/>
      <c r="E52" s="22"/>
      <c r="F52" s="23"/>
      <c r="G52" s="22"/>
    </row>
    <row r="53" spans="1:9" x14ac:dyDescent="0.2">
      <c r="A53" s="20" t="s">
        <v>35</v>
      </c>
      <c r="B53" s="21"/>
      <c r="C53" s="21"/>
      <c r="D53" s="21"/>
      <c r="E53" s="22"/>
      <c r="F53" s="23"/>
      <c r="G53" s="22"/>
    </row>
    <row r="54" spans="1:9" x14ac:dyDescent="0.2">
      <c r="A54" s="21" t="s">
        <v>1150</v>
      </c>
      <c r="B54" s="21" t="s">
        <v>1151</v>
      </c>
      <c r="C54" s="21" t="s">
        <v>37</v>
      </c>
      <c r="D54" s="24">
        <v>22500000</v>
      </c>
      <c r="E54" s="22">
        <v>21824.73</v>
      </c>
      <c r="F54" s="23">
        <v>9.1942046614825905</v>
      </c>
      <c r="G54" s="22">
        <v>6.6825000000000001</v>
      </c>
    </row>
    <row r="55" spans="1:9" x14ac:dyDescent="0.2">
      <c r="A55" s="21" t="s">
        <v>1152</v>
      </c>
      <c r="B55" s="21" t="s">
        <v>1153</v>
      </c>
      <c r="C55" s="21" t="s">
        <v>37</v>
      </c>
      <c r="D55" s="24">
        <v>6151200</v>
      </c>
      <c r="E55" s="22">
        <v>5893.7907340000002</v>
      </c>
      <c r="F55" s="23">
        <v>2.4829044043314901</v>
      </c>
      <c r="G55" s="22">
        <v>6.67</v>
      </c>
    </row>
    <row r="56" spans="1:9" x14ac:dyDescent="0.2">
      <c r="A56" s="20" t="s">
        <v>29</v>
      </c>
      <c r="B56" s="20"/>
      <c r="C56" s="20"/>
      <c r="D56" s="20"/>
      <c r="E56" s="25">
        <f>SUM(E53:E55)</f>
        <v>27718.520733999998</v>
      </c>
      <c r="F56" s="26">
        <f>SUM(F53:F55)</f>
        <v>11.677109065814081</v>
      </c>
      <c r="G56" s="25"/>
      <c r="H56" s="14"/>
      <c r="I56" s="14"/>
    </row>
    <row r="57" spans="1:9" x14ac:dyDescent="0.2">
      <c r="A57" s="21"/>
      <c r="B57" s="21"/>
      <c r="C57" s="21"/>
      <c r="D57" s="21"/>
      <c r="E57" s="22"/>
      <c r="F57" s="23"/>
      <c r="G57" s="22"/>
    </row>
    <row r="58" spans="1:9" x14ac:dyDescent="0.2">
      <c r="A58" s="20" t="s">
        <v>36</v>
      </c>
      <c r="B58" s="21"/>
      <c r="C58" s="21"/>
      <c r="D58" s="21"/>
      <c r="E58" s="22"/>
      <c r="F58" s="23"/>
      <c r="G58" s="22"/>
    </row>
    <row r="59" spans="1:9" x14ac:dyDescent="0.2">
      <c r="A59" s="21" t="s">
        <v>1154</v>
      </c>
      <c r="B59" s="21" t="s">
        <v>1155</v>
      </c>
      <c r="C59" s="21" t="s">
        <v>37</v>
      </c>
      <c r="D59" s="24">
        <v>5000000</v>
      </c>
      <c r="E59" s="22">
        <v>4977.1549999999997</v>
      </c>
      <c r="F59" s="23">
        <v>2.0967490411987399</v>
      </c>
      <c r="G59" s="22">
        <v>6.8155999999999999</v>
      </c>
    </row>
    <row r="60" spans="1:9" x14ac:dyDescent="0.2">
      <c r="A60" s="20" t="s">
        <v>29</v>
      </c>
      <c r="B60" s="20"/>
      <c r="C60" s="20"/>
      <c r="D60" s="20"/>
      <c r="E60" s="25">
        <f>SUM(E59:E59)</f>
        <v>4977.1549999999997</v>
      </c>
      <c r="F60" s="26">
        <f>SUM(F59:F59)</f>
        <v>2.0967490411987399</v>
      </c>
      <c r="G60" s="25"/>
      <c r="H60" s="14"/>
      <c r="I60" s="14"/>
    </row>
    <row r="61" spans="1:9" x14ac:dyDescent="0.2">
      <c r="A61" s="21"/>
      <c r="B61" s="21"/>
      <c r="C61" s="21"/>
      <c r="D61" s="21"/>
      <c r="E61" s="22"/>
      <c r="F61" s="23"/>
      <c r="G61" s="22"/>
    </row>
    <row r="62" spans="1:9" x14ac:dyDescent="0.2">
      <c r="A62" s="20" t="s">
        <v>1027</v>
      </c>
      <c r="B62" s="21"/>
      <c r="C62" s="21"/>
      <c r="D62" s="21"/>
      <c r="E62" s="22"/>
      <c r="F62" s="23"/>
      <c r="G62" s="22"/>
    </row>
    <row r="63" spans="1:9" x14ac:dyDescent="0.2">
      <c r="A63" s="21" t="s">
        <v>1028</v>
      </c>
      <c r="B63" s="21" t="s">
        <v>1029</v>
      </c>
      <c r="C63" s="21" t="s">
        <v>1030</v>
      </c>
      <c r="D63" s="24">
        <v>3966.085</v>
      </c>
      <c r="E63" s="22">
        <v>430.15243329999998</v>
      </c>
      <c r="F63" s="23">
        <v>0.18121229941424</v>
      </c>
      <c r="G63" s="22">
        <v>6.7</v>
      </c>
    </row>
    <row r="64" spans="1:9" x14ac:dyDescent="0.2">
      <c r="A64" s="20" t="s">
        <v>29</v>
      </c>
      <c r="B64" s="20"/>
      <c r="C64" s="20"/>
      <c r="D64" s="20"/>
      <c r="E64" s="25">
        <f>SUM(E63:E63)</f>
        <v>430.15243329999998</v>
      </c>
      <c r="F64" s="26">
        <f>SUM(F63:F63)</f>
        <v>0.18121229941424</v>
      </c>
      <c r="G64" s="25"/>
      <c r="H64" s="14"/>
      <c r="I64" s="14"/>
    </row>
    <row r="65" spans="1:9" x14ac:dyDescent="0.2">
      <c r="A65" s="21"/>
      <c r="B65" s="21"/>
      <c r="C65" s="21"/>
      <c r="D65" s="21"/>
      <c r="E65" s="22"/>
      <c r="F65" s="23"/>
      <c r="G65" s="22"/>
    </row>
    <row r="66" spans="1:9" x14ac:dyDescent="0.2">
      <c r="A66" s="20" t="s">
        <v>38</v>
      </c>
      <c r="B66" s="20"/>
      <c r="C66" s="20"/>
      <c r="D66" s="20"/>
      <c r="E66" s="25">
        <f>E30+E51+E56+E60+E64</f>
        <v>253678.69666730001</v>
      </c>
      <c r="F66" s="26">
        <f>F30+F51+F56+F60+F64</f>
        <v>106.86839449639548</v>
      </c>
      <c r="G66" s="25"/>
      <c r="H66" s="14"/>
      <c r="I66" s="14"/>
    </row>
    <row r="67" spans="1:9" x14ac:dyDescent="0.2">
      <c r="A67" s="20"/>
      <c r="B67" s="20"/>
      <c r="C67" s="20"/>
      <c r="D67" s="20"/>
      <c r="E67" s="25"/>
      <c r="F67" s="26"/>
      <c r="G67" s="25"/>
      <c r="H67" s="14"/>
      <c r="I67" s="14"/>
    </row>
    <row r="68" spans="1:9" x14ac:dyDescent="0.2">
      <c r="A68" s="20" t="s">
        <v>40</v>
      </c>
      <c r="B68" s="20"/>
      <c r="C68" s="20"/>
      <c r="D68" s="20"/>
      <c r="E68" s="25">
        <f>E70-(E30+E51+E56+E60+E64)</f>
        <v>-16303.841488900012</v>
      </c>
      <c r="F68" s="26">
        <f>F70-(F30+F51+F56+F60+F64)</f>
        <v>-6.8683944963954815</v>
      </c>
      <c r="G68" s="25"/>
      <c r="H68" s="14"/>
      <c r="I68" s="14"/>
    </row>
    <row r="69" spans="1:9" x14ac:dyDescent="0.2">
      <c r="A69" s="20"/>
      <c r="B69" s="20"/>
      <c r="C69" s="20"/>
      <c r="D69" s="20"/>
      <c r="E69" s="25"/>
      <c r="F69" s="26"/>
      <c r="G69" s="25"/>
      <c r="H69" s="14"/>
      <c r="I69" s="14"/>
    </row>
    <row r="70" spans="1:9" x14ac:dyDescent="0.2">
      <c r="A70" s="27" t="s">
        <v>39</v>
      </c>
      <c r="B70" s="27"/>
      <c r="C70" s="27"/>
      <c r="D70" s="27"/>
      <c r="E70" s="28">
        <v>237374.8551784</v>
      </c>
      <c r="F70" s="29">
        <v>100</v>
      </c>
      <c r="G70" s="28"/>
      <c r="H70" s="14"/>
      <c r="I70" s="14"/>
    </row>
    <row r="72" spans="1:9" x14ac:dyDescent="0.2">
      <c r="A72" s="14" t="s">
        <v>1031</v>
      </c>
    </row>
    <row r="73" spans="1:9" x14ac:dyDescent="0.2">
      <c r="A73" s="14" t="s">
        <v>41</v>
      </c>
    </row>
    <row r="74" spans="1:9" x14ac:dyDescent="0.2">
      <c r="A74" s="14" t="s">
        <v>1032</v>
      </c>
    </row>
    <row r="76" spans="1:9" x14ac:dyDescent="0.2">
      <c r="A76" s="14" t="s">
        <v>42</v>
      </c>
    </row>
    <row r="77" spans="1:9" x14ac:dyDescent="0.2">
      <c r="A77" s="14" t="s">
        <v>43</v>
      </c>
    </row>
    <row r="78" spans="1:9" x14ac:dyDescent="0.2">
      <c r="A78" s="14" t="s">
        <v>44</v>
      </c>
      <c r="B78" s="14"/>
      <c r="C78" s="30" t="s">
        <v>46</v>
      </c>
      <c r="D78" s="14" t="s">
        <v>45</v>
      </c>
    </row>
    <row r="79" spans="1:9" x14ac:dyDescent="0.2">
      <c r="A79" s="7" t="s">
        <v>1156</v>
      </c>
      <c r="C79" s="31">
        <v>46.482599999999998</v>
      </c>
      <c r="D79" s="31">
        <v>48.218899999999998</v>
      </c>
    </row>
    <row r="80" spans="1:9" x14ac:dyDescent="0.2">
      <c r="A80" s="7" t="s">
        <v>1157</v>
      </c>
      <c r="C80" s="31">
        <v>10.045199999999999</v>
      </c>
      <c r="D80" s="31">
        <v>10.045199999999999</v>
      </c>
    </row>
    <row r="81" spans="1:4" x14ac:dyDescent="0.2">
      <c r="A81" s="7" t="s">
        <v>1158</v>
      </c>
      <c r="C81" s="31">
        <v>10.028</v>
      </c>
      <c r="D81" s="31">
        <v>10.0251</v>
      </c>
    </row>
    <row r="82" spans="1:4" x14ac:dyDescent="0.2">
      <c r="A82" s="7" t="s">
        <v>1159</v>
      </c>
      <c r="C82" s="31">
        <v>10.386900000000001</v>
      </c>
      <c r="D82" s="31">
        <v>10.439299999999999</v>
      </c>
    </row>
    <row r="83" spans="1:4" x14ac:dyDescent="0.2">
      <c r="A83" s="7" t="s">
        <v>1160</v>
      </c>
      <c r="C83" s="31">
        <v>10.793200000000001</v>
      </c>
      <c r="D83" s="31">
        <v>10.9033</v>
      </c>
    </row>
    <row r="84" spans="1:4" x14ac:dyDescent="0.2">
      <c r="A84" s="7" t="s">
        <v>1161</v>
      </c>
      <c r="C84" s="31">
        <v>47.957500000000003</v>
      </c>
      <c r="D84" s="31">
        <v>49.783799999999999</v>
      </c>
    </row>
    <row r="85" spans="1:4" x14ac:dyDescent="0.2">
      <c r="A85" s="7" t="s">
        <v>1162</v>
      </c>
      <c r="C85" s="31">
        <v>10.056699999999999</v>
      </c>
      <c r="D85" s="31">
        <v>10.056699999999999</v>
      </c>
    </row>
    <row r="86" spans="1:4" x14ac:dyDescent="0.2">
      <c r="A86" s="7" t="s">
        <v>1163</v>
      </c>
      <c r="C86" s="31">
        <v>10.032999999999999</v>
      </c>
      <c r="D86" s="31">
        <v>10.0299</v>
      </c>
    </row>
    <row r="87" spans="1:4" x14ac:dyDescent="0.2">
      <c r="A87" s="7" t="s">
        <v>1164</v>
      </c>
      <c r="C87" s="31">
        <v>10.8123</v>
      </c>
      <c r="D87" s="31">
        <v>10.8584</v>
      </c>
    </row>
    <row r="88" spans="1:4" x14ac:dyDescent="0.2">
      <c r="A88" s="7" t="s">
        <v>1165</v>
      </c>
      <c r="C88" s="31">
        <v>11.3064</v>
      </c>
      <c r="D88" s="31">
        <v>11.4247</v>
      </c>
    </row>
    <row r="90" spans="1:4" x14ac:dyDescent="0.2">
      <c r="A90" s="14" t="s">
        <v>52</v>
      </c>
    </row>
    <row r="91" spans="1:4" x14ac:dyDescent="0.2">
      <c r="A91" s="84" t="s">
        <v>57</v>
      </c>
      <c r="B91" s="85"/>
      <c r="C91" s="33" t="s">
        <v>58</v>
      </c>
    </row>
    <row r="92" spans="1:4" x14ac:dyDescent="0.2">
      <c r="A92" s="79" t="s">
        <v>1157</v>
      </c>
      <c r="B92" s="80"/>
      <c r="C92" s="34">
        <v>0.36840256999999998</v>
      </c>
    </row>
    <row r="93" spans="1:4" x14ac:dyDescent="0.2">
      <c r="A93" s="79" t="s">
        <v>1158</v>
      </c>
      <c r="B93" s="80"/>
      <c r="C93" s="34">
        <v>0.37082288000000002</v>
      </c>
    </row>
    <row r="94" spans="1:4" x14ac:dyDescent="0.2">
      <c r="A94" s="79" t="s">
        <v>1159</v>
      </c>
      <c r="B94" s="80"/>
      <c r="C94" s="34">
        <v>0.33</v>
      </c>
    </row>
    <row r="95" spans="1:4" x14ac:dyDescent="0.2">
      <c r="A95" s="79" t="s">
        <v>1160</v>
      </c>
      <c r="B95" s="80"/>
      <c r="C95" s="34">
        <v>0.28999999999999998</v>
      </c>
    </row>
    <row r="96" spans="1:4" x14ac:dyDescent="0.2">
      <c r="A96" s="79" t="s">
        <v>1162</v>
      </c>
      <c r="B96" s="80"/>
      <c r="C96" s="34">
        <v>0.37690098999999999</v>
      </c>
    </row>
    <row r="97" spans="1:5" x14ac:dyDescent="0.2">
      <c r="A97" s="79" t="s">
        <v>1163</v>
      </c>
      <c r="B97" s="80"/>
      <c r="C97" s="34">
        <v>0.37827400999999999</v>
      </c>
    </row>
    <row r="98" spans="1:5" x14ac:dyDescent="0.2">
      <c r="A98" s="79" t="s">
        <v>1164</v>
      </c>
      <c r="B98" s="80"/>
      <c r="C98" s="34">
        <v>0.36</v>
      </c>
    </row>
    <row r="99" spans="1:5" x14ac:dyDescent="0.2">
      <c r="A99" s="79" t="s">
        <v>1165</v>
      </c>
      <c r="B99" s="80"/>
      <c r="C99" s="34">
        <v>0.31</v>
      </c>
    </row>
    <row r="100" spans="1:5" x14ac:dyDescent="0.2">
      <c r="A100" s="7" t="s">
        <v>59</v>
      </c>
    </row>
    <row r="101" spans="1:5" x14ac:dyDescent="0.2">
      <c r="A101" s="7" t="s">
        <v>51</v>
      </c>
    </row>
    <row r="103" spans="1:5" x14ac:dyDescent="0.2">
      <c r="A103" s="14" t="s">
        <v>1050</v>
      </c>
      <c r="D103" s="32">
        <v>0.39848145749813102</v>
      </c>
      <c r="E103" s="10" t="s">
        <v>54</v>
      </c>
    </row>
    <row r="105" spans="1:5" x14ac:dyDescent="0.2">
      <c r="A105" s="14" t="s">
        <v>1312</v>
      </c>
      <c r="D105" s="30" t="s">
        <v>53</v>
      </c>
    </row>
    <row r="107" spans="1:5" x14ac:dyDescent="0.2">
      <c r="A107" s="14" t="s">
        <v>1051</v>
      </c>
    </row>
    <row r="109" spans="1:5" x14ac:dyDescent="0.2">
      <c r="A109" s="63" t="s">
        <v>932</v>
      </c>
    </row>
    <row r="110" spans="1:5" x14ac:dyDescent="0.2">
      <c r="A110" s="66"/>
    </row>
    <row r="111" spans="1:5" x14ac:dyDescent="0.2">
      <c r="A111" s="66"/>
    </row>
    <row r="112" spans="1:5" x14ac:dyDescent="0.2">
      <c r="A112" s="66"/>
    </row>
    <row r="113" spans="1:1" x14ac:dyDescent="0.2">
      <c r="A113" s="66"/>
    </row>
    <row r="114" spans="1:1" x14ac:dyDescent="0.2">
      <c r="A114" s="66"/>
    </row>
    <row r="115" spans="1:1" x14ac:dyDescent="0.2">
      <c r="A115" s="66"/>
    </row>
    <row r="116" spans="1:1" x14ac:dyDescent="0.2">
      <c r="A116" s="66"/>
    </row>
    <row r="117" spans="1:1" x14ac:dyDescent="0.2">
      <c r="A117" s="66"/>
    </row>
    <row r="118" spans="1:1" x14ac:dyDescent="0.2">
      <c r="A118" s="66"/>
    </row>
    <row r="119" spans="1:1" x14ac:dyDescent="0.2">
      <c r="A119" s="66"/>
    </row>
    <row r="120" spans="1:1" x14ac:dyDescent="0.2">
      <c r="A120" s="66"/>
    </row>
    <row r="121" spans="1:1" x14ac:dyDescent="0.2">
      <c r="A121" s="66"/>
    </row>
    <row r="122" spans="1:1" x14ac:dyDescent="0.2">
      <c r="A122" s="66"/>
    </row>
    <row r="123" spans="1:1" x14ac:dyDescent="0.2">
      <c r="A123" s="63"/>
    </row>
    <row r="124" spans="1:1" x14ac:dyDescent="0.2">
      <c r="A124" s="66"/>
    </row>
    <row r="125" spans="1:1" x14ac:dyDescent="0.2">
      <c r="A125" s="63" t="s">
        <v>1166</v>
      </c>
    </row>
    <row r="126" spans="1:1" x14ac:dyDescent="0.2">
      <c r="A126" s="66"/>
    </row>
    <row r="127" spans="1:1" x14ac:dyDescent="0.2">
      <c r="A127" s="63" t="s">
        <v>1314</v>
      </c>
    </row>
    <row r="128" spans="1:1" x14ac:dyDescent="0.2">
      <c r="A128" s="66"/>
    </row>
    <row r="129" spans="1:1" x14ac:dyDescent="0.2">
      <c r="A129" s="66"/>
    </row>
    <row r="130" spans="1:1" x14ac:dyDescent="0.2">
      <c r="A130" s="66"/>
    </row>
    <row r="131" spans="1:1" x14ac:dyDescent="0.2">
      <c r="A131" s="66"/>
    </row>
    <row r="132" spans="1:1" x14ac:dyDescent="0.2">
      <c r="A132" s="66"/>
    </row>
    <row r="133" spans="1:1" x14ac:dyDescent="0.2">
      <c r="A133" s="66"/>
    </row>
    <row r="134" spans="1:1" x14ac:dyDescent="0.2">
      <c r="A134" s="66"/>
    </row>
    <row r="135" spans="1:1" x14ac:dyDescent="0.2">
      <c r="A135" s="66"/>
    </row>
    <row r="136" spans="1:1" x14ac:dyDescent="0.2">
      <c r="A136" s="66"/>
    </row>
    <row r="137" spans="1:1" x14ac:dyDescent="0.2">
      <c r="A137" s="66"/>
    </row>
    <row r="138" spans="1:1" x14ac:dyDescent="0.2">
      <c r="A138" s="66"/>
    </row>
    <row r="139" spans="1:1" x14ac:dyDescent="0.2">
      <c r="A139" s="66"/>
    </row>
    <row r="140" spans="1:1" x14ac:dyDescent="0.2">
      <c r="A140" s="66"/>
    </row>
    <row r="141" spans="1:1" x14ac:dyDescent="0.2">
      <c r="A141" s="14" t="s">
        <v>1167</v>
      </c>
    </row>
    <row r="143" spans="1:1" x14ac:dyDescent="0.2">
      <c r="A143" s="66"/>
    </row>
    <row r="144" spans="1:1" x14ac:dyDescent="0.2">
      <c r="A144" s="7" t="s">
        <v>931</v>
      </c>
    </row>
    <row r="146" spans="1:1" x14ac:dyDescent="0.2">
      <c r="A146" s="66"/>
    </row>
    <row r="147" spans="1:1" x14ac:dyDescent="0.2">
      <c r="A147" s="66"/>
    </row>
    <row r="148" spans="1:1" x14ac:dyDescent="0.2">
      <c r="A148" s="65"/>
    </row>
  </sheetData>
  <mergeCells count="10">
    <mergeCell ref="A96:B96"/>
    <mergeCell ref="A97:B97"/>
    <mergeCell ref="A98:B98"/>
    <mergeCell ref="A99:B99"/>
    <mergeCell ref="A1:G1"/>
    <mergeCell ref="A91:B91"/>
    <mergeCell ref="A92:B92"/>
    <mergeCell ref="A93:B93"/>
    <mergeCell ref="A94:B94"/>
    <mergeCell ref="A95:B95"/>
  </mergeCells>
  <conditionalFormatting sqref="F2:F3">
    <cfRule type="cellIs" dxfId="105" priority="2" stopIfTrue="1" operator="between">
      <formula>0.009</formula>
      <formula>-0.009</formula>
    </cfRule>
  </conditionalFormatting>
  <conditionalFormatting sqref="F5:F65536">
    <cfRule type="cellIs" dxfId="104"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23"/>
  <sheetViews>
    <sheetView workbookViewId="0">
      <selection sqref="A1:F1"/>
    </sheetView>
  </sheetViews>
  <sheetFormatPr defaultColWidth="9.109375" defaultRowHeight="10.199999999999999" x14ac:dyDescent="0.2"/>
  <cols>
    <col min="1" max="1" width="38.6640625" style="7" bestFit="1" customWidth="1"/>
    <col min="2" max="2" width="31.6640625" style="7" bestFit="1" customWidth="1"/>
    <col min="3" max="3" width="25.5546875" style="7" bestFit="1" customWidth="1"/>
    <col min="4" max="4" width="15.33203125" style="7" bestFit="1" customWidth="1"/>
    <col min="5" max="5" width="30.5546875" style="10" customWidth="1"/>
    <col min="6" max="6" width="13.5546875" style="11" bestFit="1" customWidth="1"/>
    <col min="7" max="16384" width="9.109375" style="7"/>
  </cols>
  <sheetData>
    <row r="1" spans="1:6" s="1" customFormat="1" ht="13.8" x14ac:dyDescent="0.2">
      <c r="A1" s="81" t="s">
        <v>918</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5.5" customHeight="1" x14ac:dyDescent="0.2">
      <c r="A4" s="6" t="s">
        <v>2</v>
      </c>
      <c r="B4" s="6" t="s">
        <v>0</v>
      </c>
      <c r="C4" s="13" t="s">
        <v>463</v>
      </c>
      <c r="D4" s="13" t="s">
        <v>1</v>
      </c>
      <c r="E4" s="53" t="s">
        <v>6</v>
      </c>
      <c r="F4" s="12" t="s">
        <v>3</v>
      </c>
    </row>
    <row r="5" spans="1:6" x14ac:dyDescent="0.2">
      <c r="A5" s="16" t="s">
        <v>110</v>
      </c>
      <c r="B5" s="17"/>
      <c r="C5" s="17"/>
      <c r="D5" s="17"/>
      <c r="E5" s="18"/>
      <c r="F5" s="19"/>
    </row>
    <row r="6" spans="1:6" x14ac:dyDescent="0.2">
      <c r="A6" s="20" t="s">
        <v>26</v>
      </c>
      <c r="B6" s="21"/>
      <c r="C6" s="21"/>
      <c r="D6" s="21"/>
      <c r="E6" s="22"/>
      <c r="F6" s="23"/>
    </row>
    <row r="7" spans="1:6" x14ac:dyDescent="0.2">
      <c r="A7" s="21" t="s">
        <v>112</v>
      </c>
      <c r="B7" s="21" t="s">
        <v>111</v>
      </c>
      <c r="C7" s="21" t="s">
        <v>113</v>
      </c>
      <c r="D7" s="24">
        <v>485834</v>
      </c>
      <c r="E7" s="22">
        <v>8613.1080689999999</v>
      </c>
      <c r="F7" s="23">
        <v>12.629094472920499</v>
      </c>
    </row>
    <row r="8" spans="1:6" x14ac:dyDescent="0.2">
      <c r="A8" s="21" t="s">
        <v>115</v>
      </c>
      <c r="B8" s="21" t="s">
        <v>114</v>
      </c>
      <c r="C8" s="21" t="s">
        <v>113</v>
      </c>
      <c r="D8" s="24">
        <v>451229</v>
      </c>
      <c r="E8" s="22">
        <v>5783.1764789999997</v>
      </c>
      <c r="F8" s="23">
        <v>8.4796662855923302</v>
      </c>
    </row>
    <row r="9" spans="1:6" x14ac:dyDescent="0.2">
      <c r="A9" s="21" t="s">
        <v>130</v>
      </c>
      <c r="B9" s="21" t="s">
        <v>129</v>
      </c>
      <c r="C9" s="21" t="s">
        <v>131</v>
      </c>
      <c r="D9" s="24">
        <v>434368</v>
      </c>
      <c r="E9" s="22">
        <v>5279.5258560000002</v>
      </c>
      <c r="F9" s="23">
        <v>7.7411812638955402</v>
      </c>
    </row>
    <row r="10" spans="1:6" x14ac:dyDescent="0.2">
      <c r="A10" s="21" t="s">
        <v>120</v>
      </c>
      <c r="B10" s="21" t="s">
        <v>119</v>
      </c>
      <c r="C10" s="21" t="s">
        <v>121</v>
      </c>
      <c r="D10" s="24">
        <v>230509</v>
      </c>
      <c r="E10" s="22">
        <v>4333.5691999999999</v>
      </c>
      <c r="F10" s="23">
        <v>6.3541586142077202</v>
      </c>
    </row>
    <row r="11" spans="1:6" x14ac:dyDescent="0.2">
      <c r="A11" s="21" t="s">
        <v>418</v>
      </c>
      <c r="B11" s="21" t="s">
        <v>417</v>
      </c>
      <c r="C11" s="21" t="s">
        <v>183</v>
      </c>
      <c r="D11" s="24">
        <v>595778</v>
      </c>
      <c r="E11" s="22">
        <v>2881.4802970000001</v>
      </c>
      <c r="F11" s="23">
        <v>4.2250122256850897</v>
      </c>
    </row>
    <row r="12" spans="1:6" x14ac:dyDescent="0.2">
      <c r="A12" s="21" t="s">
        <v>123</v>
      </c>
      <c r="B12" s="21" t="s">
        <v>122</v>
      </c>
      <c r="C12" s="21" t="s">
        <v>124</v>
      </c>
      <c r="D12" s="24">
        <v>171670</v>
      </c>
      <c r="E12" s="22">
        <v>2725.6904249999998</v>
      </c>
      <c r="F12" s="23">
        <v>3.99658306914246</v>
      </c>
    </row>
    <row r="13" spans="1:6" x14ac:dyDescent="0.2">
      <c r="A13" s="21" t="s">
        <v>117</v>
      </c>
      <c r="B13" s="21" t="s">
        <v>116</v>
      </c>
      <c r="C13" s="21" t="s">
        <v>118</v>
      </c>
      <c r="D13" s="24">
        <v>75397</v>
      </c>
      <c r="E13" s="22">
        <v>2720.0598709999999</v>
      </c>
      <c r="F13" s="23">
        <v>3.9883271877775499</v>
      </c>
    </row>
    <row r="14" spans="1:6" x14ac:dyDescent="0.2">
      <c r="A14" s="21" t="s">
        <v>471</v>
      </c>
      <c r="B14" s="21" t="s">
        <v>470</v>
      </c>
      <c r="C14" s="21" t="s">
        <v>121</v>
      </c>
      <c r="D14" s="24">
        <v>65462</v>
      </c>
      <c r="E14" s="22">
        <v>2680.5379760000001</v>
      </c>
      <c r="F14" s="23">
        <v>3.9303776367321701</v>
      </c>
    </row>
    <row r="15" spans="1:6" x14ac:dyDescent="0.2">
      <c r="A15" s="21" t="s">
        <v>154</v>
      </c>
      <c r="B15" s="21" t="s">
        <v>153</v>
      </c>
      <c r="C15" s="21" t="s">
        <v>113</v>
      </c>
      <c r="D15" s="24">
        <v>246414</v>
      </c>
      <c r="E15" s="22">
        <v>1958.868093</v>
      </c>
      <c r="F15" s="23">
        <v>2.8722187169025899</v>
      </c>
    </row>
    <row r="16" spans="1:6" x14ac:dyDescent="0.2">
      <c r="A16" s="21" t="s">
        <v>126</v>
      </c>
      <c r="B16" s="21" t="s">
        <v>125</v>
      </c>
      <c r="C16" s="21" t="s">
        <v>113</v>
      </c>
      <c r="D16" s="24">
        <v>182545</v>
      </c>
      <c r="E16" s="22">
        <v>1943.556615</v>
      </c>
      <c r="F16" s="23">
        <v>2.8497680404878798</v>
      </c>
    </row>
    <row r="17" spans="1:6" x14ac:dyDescent="0.2">
      <c r="A17" s="21" t="s">
        <v>261</v>
      </c>
      <c r="B17" s="21" t="s">
        <v>260</v>
      </c>
      <c r="C17" s="21" t="s">
        <v>163</v>
      </c>
      <c r="D17" s="24">
        <v>57067</v>
      </c>
      <c r="E17" s="22">
        <v>1716.0617569999999</v>
      </c>
      <c r="F17" s="23">
        <v>2.51620040952709</v>
      </c>
    </row>
    <row r="18" spans="1:6" x14ac:dyDescent="0.2">
      <c r="A18" s="21" t="s">
        <v>257</v>
      </c>
      <c r="B18" s="21" t="s">
        <v>256</v>
      </c>
      <c r="C18" s="21" t="s">
        <v>113</v>
      </c>
      <c r="D18" s="24">
        <v>94045</v>
      </c>
      <c r="E18" s="22">
        <v>1679.6907229999999</v>
      </c>
      <c r="F18" s="23">
        <v>2.4628708540653399</v>
      </c>
    </row>
    <row r="19" spans="1:6" x14ac:dyDescent="0.2">
      <c r="A19" s="21" t="s">
        <v>182</v>
      </c>
      <c r="B19" s="21" t="s">
        <v>181</v>
      </c>
      <c r="C19" s="21" t="s">
        <v>183</v>
      </c>
      <c r="D19" s="24">
        <v>57028</v>
      </c>
      <c r="E19" s="22">
        <v>1326.9560180000001</v>
      </c>
      <c r="F19" s="23">
        <v>1.94566848325613</v>
      </c>
    </row>
    <row r="20" spans="1:6" x14ac:dyDescent="0.2">
      <c r="A20" s="21" t="s">
        <v>151</v>
      </c>
      <c r="B20" s="21" t="s">
        <v>150</v>
      </c>
      <c r="C20" s="21" t="s">
        <v>152</v>
      </c>
      <c r="D20" s="24">
        <v>69140</v>
      </c>
      <c r="E20" s="22">
        <v>1304.2223899999999</v>
      </c>
      <c r="F20" s="23">
        <v>1.9123349718890099</v>
      </c>
    </row>
    <row r="21" spans="1:6" x14ac:dyDescent="0.2">
      <c r="A21" s="21" t="s">
        <v>128</v>
      </c>
      <c r="B21" s="21" t="s">
        <v>127</v>
      </c>
      <c r="C21" s="21" t="s">
        <v>121</v>
      </c>
      <c r="D21" s="24">
        <v>67645</v>
      </c>
      <c r="E21" s="22">
        <v>1297.02523</v>
      </c>
      <c r="F21" s="23">
        <v>1.9017820317832299</v>
      </c>
    </row>
    <row r="22" spans="1:6" x14ac:dyDescent="0.2">
      <c r="A22" s="21" t="s">
        <v>259</v>
      </c>
      <c r="B22" s="21" t="s">
        <v>258</v>
      </c>
      <c r="C22" s="21" t="s">
        <v>227</v>
      </c>
      <c r="D22" s="24">
        <v>17917</v>
      </c>
      <c r="E22" s="22">
        <v>1222.4769100000001</v>
      </c>
      <c r="F22" s="23">
        <v>1.7924744776999399</v>
      </c>
    </row>
    <row r="23" spans="1:6" x14ac:dyDescent="0.2">
      <c r="A23" s="21" t="s">
        <v>392</v>
      </c>
      <c r="B23" s="21" t="s">
        <v>391</v>
      </c>
      <c r="C23" s="21" t="s">
        <v>137</v>
      </c>
      <c r="D23" s="24">
        <v>14228</v>
      </c>
      <c r="E23" s="22">
        <v>1013.510238</v>
      </c>
      <c r="F23" s="23">
        <v>1.4860740678550599</v>
      </c>
    </row>
    <row r="24" spans="1:6" x14ac:dyDescent="0.2">
      <c r="A24" s="21" t="s">
        <v>145</v>
      </c>
      <c r="B24" s="21" t="s">
        <v>144</v>
      </c>
      <c r="C24" s="21" t="s">
        <v>146</v>
      </c>
      <c r="D24" s="24">
        <v>303297</v>
      </c>
      <c r="E24" s="22">
        <v>1011.0405500000001</v>
      </c>
      <c r="F24" s="23">
        <v>1.48245285204995</v>
      </c>
    </row>
    <row r="25" spans="1:6" x14ac:dyDescent="0.2">
      <c r="A25" s="21" t="s">
        <v>162</v>
      </c>
      <c r="B25" s="21" t="s">
        <v>161</v>
      </c>
      <c r="C25" s="21" t="s">
        <v>163</v>
      </c>
      <c r="D25" s="24">
        <v>135941</v>
      </c>
      <c r="E25" s="22">
        <v>1006.167312</v>
      </c>
      <c r="F25" s="23">
        <v>1.4753073962402701</v>
      </c>
    </row>
    <row r="26" spans="1:6" x14ac:dyDescent="0.2">
      <c r="A26" s="21" t="s">
        <v>171</v>
      </c>
      <c r="B26" s="21" t="s">
        <v>170</v>
      </c>
      <c r="C26" s="21" t="s">
        <v>163</v>
      </c>
      <c r="D26" s="24">
        <v>8429</v>
      </c>
      <c r="E26" s="22">
        <v>915.25453600000003</v>
      </c>
      <c r="F26" s="23">
        <v>1.34200522149666</v>
      </c>
    </row>
    <row r="27" spans="1:6" x14ac:dyDescent="0.2">
      <c r="A27" s="21" t="s">
        <v>283</v>
      </c>
      <c r="B27" s="21" t="s">
        <v>282</v>
      </c>
      <c r="C27" s="21" t="s">
        <v>146</v>
      </c>
      <c r="D27" s="24">
        <v>290150</v>
      </c>
      <c r="E27" s="22">
        <v>895.69304999999997</v>
      </c>
      <c r="F27" s="23">
        <v>1.3133229092876799</v>
      </c>
    </row>
    <row r="28" spans="1:6" x14ac:dyDescent="0.2">
      <c r="A28" s="21" t="s">
        <v>271</v>
      </c>
      <c r="B28" s="21" t="s">
        <v>270</v>
      </c>
      <c r="C28" s="21" t="s">
        <v>160</v>
      </c>
      <c r="D28" s="24">
        <v>26500</v>
      </c>
      <c r="E28" s="22">
        <v>862.08474999999999</v>
      </c>
      <c r="F28" s="23">
        <v>1.26404425257352</v>
      </c>
    </row>
    <row r="29" spans="1:6" x14ac:dyDescent="0.2">
      <c r="A29" s="21" t="s">
        <v>156</v>
      </c>
      <c r="B29" s="21" t="s">
        <v>155</v>
      </c>
      <c r="C29" s="21" t="s">
        <v>157</v>
      </c>
      <c r="D29" s="24">
        <v>7310</v>
      </c>
      <c r="E29" s="22">
        <v>835.26618499999995</v>
      </c>
      <c r="F29" s="23">
        <v>1.2247211431570499</v>
      </c>
    </row>
    <row r="30" spans="1:6" x14ac:dyDescent="0.2">
      <c r="A30" s="21" t="s">
        <v>229</v>
      </c>
      <c r="B30" s="21" t="s">
        <v>228</v>
      </c>
      <c r="C30" s="21" t="s">
        <v>230</v>
      </c>
      <c r="D30" s="24">
        <v>530769</v>
      </c>
      <c r="E30" s="22">
        <v>732.72660450000001</v>
      </c>
      <c r="F30" s="23">
        <v>1.07437099789311</v>
      </c>
    </row>
    <row r="31" spans="1:6" x14ac:dyDescent="0.2">
      <c r="A31" s="21" t="s">
        <v>175</v>
      </c>
      <c r="B31" s="21" t="s">
        <v>174</v>
      </c>
      <c r="C31" s="21" t="s">
        <v>121</v>
      </c>
      <c r="D31" s="24">
        <v>40642</v>
      </c>
      <c r="E31" s="22">
        <v>693.43380400000001</v>
      </c>
      <c r="F31" s="23">
        <v>1.0167573599769499</v>
      </c>
    </row>
    <row r="32" spans="1:6" x14ac:dyDescent="0.2">
      <c r="A32" s="21" t="s">
        <v>202</v>
      </c>
      <c r="B32" s="21" t="s">
        <v>201</v>
      </c>
      <c r="C32" s="21" t="s">
        <v>203</v>
      </c>
      <c r="D32" s="24">
        <v>229082</v>
      </c>
      <c r="E32" s="22">
        <v>671.55388300000004</v>
      </c>
      <c r="F32" s="23">
        <v>0.98467560886511096</v>
      </c>
    </row>
    <row r="33" spans="1:6" x14ac:dyDescent="0.2">
      <c r="A33" s="21" t="s">
        <v>388</v>
      </c>
      <c r="B33" s="21" t="s">
        <v>387</v>
      </c>
      <c r="C33" s="21" t="s">
        <v>160</v>
      </c>
      <c r="D33" s="24">
        <v>28973</v>
      </c>
      <c r="E33" s="22">
        <v>660.97553549999998</v>
      </c>
      <c r="F33" s="23">
        <v>0.96916495360865196</v>
      </c>
    </row>
    <row r="34" spans="1:6" x14ac:dyDescent="0.2">
      <c r="A34" s="21" t="s">
        <v>363</v>
      </c>
      <c r="B34" s="21" t="s">
        <v>362</v>
      </c>
      <c r="C34" s="21" t="s">
        <v>163</v>
      </c>
      <c r="D34" s="24">
        <v>7104</v>
      </c>
      <c r="E34" s="22">
        <v>625.05254400000001</v>
      </c>
      <c r="F34" s="23">
        <v>0.91649234695272597</v>
      </c>
    </row>
    <row r="35" spans="1:6" x14ac:dyDescent="0.2">
      <c r="A35" s="21" t="s">
        <v>209</v>
      </c>
      <c r="B35" s="21" t="s">
        <v>208</v>
      </c>
      <c r="C35" s="21" t="s">
        <v>210</v>
      </c>
      <c r="D35" s="24">
        <v>248469</v>
      </c>
      <c r="E35" s="22">
        <v>594.46208249999995</v>
      </c>
      <c r="F35" s="23">
        <v>0.87163863965463695</v>
      </c>
    </row>
    <row r="36" spans="1:6" x14ac:dyDescent="0.2">
      <c r="A36" s="21" t="s">
        <v>381</v>
      </c>
      <c r="B36" s="21" t="s">
        <v>380</v>
      </c>
      <c r="C36" s="21" t="s">
        <v>157</v>
      </c>
      <c r="D36" s="24">
        <v>23829</v>
      </c>
      <c r="E36" s="22">
        <v>582.07098299999996</v>
      </c>
      <c r="F36" s="23">
        <v>0.853470010519228</v>
      </c>
    </row>
    <row r="37" spans="1:6" x14ac:dyDescent="0.2">
      <c r="A37" s="21" t="s">
        <v>308</v>
      </c>
      <c r="B37" s="21" t="s">
        <v>307</v>
      </c>
      <c r="C37" s="21" t="s">
        <v>309</v>
      </c>
      <c r="D37" s="24">
        <v>47211</v>
      </c>
      <c r="E37" s="22">
        <v>581.21462099999997</v>
      </c>
      <c r="F37" s="23">
        <v>0.852214357331741</v>
      </c>
    </row>
    <row r="38" spans="1:6" x14ac:dyDescent="0.2">
      <c r="A38" s="21" t="s">
        <v>303</v>
      </c>
      <c r="B38" s="21" t="s">
        <v>302</v>
      </c>
      <c r="C38" s="21" t="s">
        <v>304</v>
      </c>
      <c r="D38" s="24">
        <v>93195</v>
      </c>
      <c r="E38" s="22">
        <v>561.45327750000001</v>
      </c>
      <c r="F38" s="23">
        <v>0.82323900116831705</v>
      </c>
    </row>
    <row r="39" spans="1:6" x14ac:dyDescent="0.2">
      <c r="A39" s="21" t="s">
        <v>383</v>
      </c>
      <c r="B39" s="21" t="s">
        <v>382</v>
      </c>
      <c r="C39" s="21" t="s">
        <v>384</v>
      </c>
      <c r="D39" s="24">
        <v>145277</v>
      </c>
      <c r="E39" s="22">
        <v>558.08159550000005</v>
      </c>
      <c r="F39" s="23">
        <v>0.81829522359470197</v>
      </c>
    </row>
    <row r="40" spans="1:6" x14ac:dyDescent="0.2">
      <c r="A40" s="21" t="s">
        <v>313</v>
      </c>
      <c r="B40" s="21" t="s">
        <v>312</v>
      </c>
      <c r="C40" s="21" t="s">
        <v>230</v>
      </c>
      <c r="D40" s="24">
        <v>61427</v>
      </c>
      <c r="E40" s="22">
        <v>553.76440500000001</v>
      </c>
      <c r="F40" s="23">
        <v>0.81196508048662597</v>
      </c>
    </row>
    <row r="41" spans="1:6" x14ac:dyDescent="0.2">
      <c r="A41" s="21" t="s">
        <v>881</v>
      </c>
      <c r="B41" s="21" t="s">
        <v>880</v>
      </c>
      <c r="C41" s="21" t="s">
        <v>227</v>
      </c>
      <c r="D41" s="24">
        <v>34977</v>
      </c>
      <c r="E41" s="22">
        <v>548.47433699999999</v>
      </c>
      <c r="F41" s="23">
        <v>0.80420844165137995</v>
      </c>
    </row>
    <row r="42" spans="1:6" x14ac:dyDescent="0.2">
      <c r="A42" s="21" t="s">
        <v>311</v>
      </c>
      <c r="B42" s="21" t="s">
        <v>310</v>
      </c>
      <c r="C42" s="21" t="s">
        <v>121</v>
      </c>
      <c r="D42" s="24">
        <v>181108</v>
      </c>
      <c r="E42" s="22">
        <v>546.67449799999997</v>
      </c>
      <c r="F42" s="23">
        <v>0.80156940164573398</v>
      </c>
    </row>
    <row r="43" spans="1:6" x14ac:dyDescent="0.2">
      <c r="A43" s="21" t="s">
        <v>426</v>
      </c>
      <c r="B43" s="21" t="s">
        <v>425</v>
      </c>
      <c r="C43" s="21" t="s">
        <v>152</v>
      </c>
      <c r="D43" s="24">
        <v>39054</v>
      </c>
      <c r="E43" s="22">
        <v>542.26478999999995</v>
      </c>
      <c r="F43" s="23">
        <v>0.79510360341310304</v>
      </c>
    </row>
    <row r="44" spans="1:6" x14ac:dyDescent="0.2">
      <c r="A44" s="21" t="s">
        <v>281</v>
      </c>
      <c r="B44" s="21" t="s">
        <v>280</v>
      </c>
      <c r="C44" s="21" t="s">
        <v>152</v>
      </c>
      <c r="D44" s="24">
        <v>35195</v>
      </c>
      <c r="E44" s="22">
        <v>538.13154999999995</v>
      </c>
      <c r="F44" s="23">
        <v>0.78904318039030097</v>
      </c>
    </row>
    <row r="45" spans="1:6" x14ac:dyDescent="0.2">
      <c r="A45" s="21" t="s">
        <v>883</v>
      </c>
      <c r="B45" s="21" t="s">
        <v>882</v>
      </c>
      <c r="C45" s="21" t="s">
        <v>227</v>
      </c>
      <c r="D45" s="24">
        <v>17900</v>
      </c>
      <c r="E45" s="22">
        <v>517.15785000000005</v>
      </c>
      <c r="F45" s="23">
        <v>0.758290188946941</v>
      </c>
    </row>
    <row r="46" spans="1:6" x14ac:dyDescent="0.2">
      <c r="A46" s="21" t="s">
        <v>885</v>
      </c>
      <c r="B46" s="21" t="s">
        <v>884</v>
      </c>
      <c r="C46" s="21" t="s">
        <v>366</v>
      </c>
      <c r="D46" s="24">
        <v>22944</v>
      </c>
      <c r="E46" s="22">
        <v>497.89627200000001</v>
      </c>
      <c r="F46" s="23">
        <v>0.73004762118733701</v>
      </c>
    </row>
    <row r="47" spans="1:6" x14ac:dyDescent="0.2">
      <c r="A47" s="21" t="s">
        <v>148</v>
      </c>
      <c r="B47" s="21" t="s">
        <v>147</v>
      </c>
      <c r="C47" s="21" t="s">
        <v>149</v>
      </c>
      <c r="D47" s="24">
        <v>6484</v>
      </c>
      <c r="E47" s="22">
        <v>473.09533399999998</v>
      </c>
      <c r="F47" s="23">
        <v>0.69368288658632205</v>
      </c>
    </row>
    <row r="48" spans="1:6" x14ac:dyDescent="0.2">
      <c r="A48" s="21" t="s">
        <v>403</v>
      </c>
      <c r="B48" s="21" t="s">
        <v>402</v>
      </c>
      <c r="C48" s="21" t="s">
        <v>163</v>
      </c>
      <c r="D48" s="24">
        <v>8809</v>
      </c>
      <c r="E48" s="22">
        <v>424.76117099999999</v>
      </c>
      <c r="F48" s="23">
        <v>0.62281221993423097</v>
      </c>
    </row>
    <row r="49" spans="1:9" x14ac:dyDescent="0.2">
      <c r="A49" s="21" t="s">
        <v>177</v>
      </c>
      <c r="B49" s="21" t="s">
        <v>176</v>
      </c>
      <c r="C49" s="21" t="s">
        <v>178</v>
      </c>
      <c r="D49" s="24">
        <v>68351</v>
      </c>
      <c r="E49" s="22">
        <v>421.75984549999998</v>
      </c>
      <c r="F49" s="23">
        <v>0.61841148294360704</v>
      </c>
    </row>
    <row r="50" spans="1:9" x14ac:dyDescent="0.2">
      <c r="A50" s="21" t="s">
        <v>185</v>
      </c>
      <c r="B50" s="21" t="s">
        <v>184</v>
      </c>
      <c r="C50" s="21" t="s">
        <v>113</v>
      </c>
      <c r="D50" s="24">
        <v>42304</v>
      </c>
      <c r="E50" s="22">
        <v>406.18185599999998</v>
      </c>
      <c r="F50" s="23">
        <v>0.59557003018142196</v>
      </c>
    </row>
    <row r="51" spans="1:9" x14ac:dyDescent="0.2">
      <c r="A51" s="21" t="s">
        <v>386</v>
      </c>
      <c r="B51" s="21" t="s">
        <v>385</v>
      </c>
      <c r="C51" s="21" t="s">
        <v>178</v>
      </c>
      <c r="D51" s="24">
        <v>28647</v>
      </c>
      <c r="E51" s="22">
        <v>398.30788799999999</v>
      </c>
      <c r="F51" s="23">
        <v>0.58402471054162097</v>
      </c>
    </row>
    <row r="52" spans="1:9" x14ac:dyDescent="0.2">
      <c r="A52" s="21" t="s">
        <v>887</v>
      </c>
      <c r="B52" s="21" t="s">
        <v>886</v>
      </c>
      <c r="C52" s="21" t="s">
        <v>888</v>
      </c>
      <c r="D52" s="24">
        <v>15072</v>
      </c>
      <c r="E52" s="22">
        <v>381.11812800000001</v>
      </c>
      <c r="F52" s="23">
        <v>0.55881997593621402</v>
      </c>
    </row>
    <row r="53" spans="1:9" x14ac:dyDescent="0.2">
      <c r="A53" s="21" t="s">
        <v>409</v>
      </c>
      <c r="B53" s="21" t="s">
        <v>408</v>
      </c>
      <c r="C53" s="21" t="s">
        <v>213</v>
      </c>
      <c r="D53" s="24">
        <v>41662</v>
      </c>
      <c r="E53" s="22">
        <v>381.082314</v>
      </c>
      <c r="F53" s="23">
        <v>0.55876746313992398</v>
      </c>
    </row>
    <row r="54" spans="1:9" x14ac:dyDescent="0.2">
      <c r="A54" s="21" t="s">
        <v>265</v>
      </c>
      <c r="B54" s="21" t="s">
        <v>264</v>
      </c>
      <c r="C54" s="21" t="s">
        <v>131</v>
      </c>
      <c r="D54" s="24">
        <v>123974</v>
      </c>
      <c r="E54" s="22">
        <v>362.56196299999999</v>
      </c>
      <c r="F54" s="23">
        <v>0.53161173020624897</v>
      </c>
    </row>
    <row r="55" spans="1:9" x14ac:dyDescent="0.2">
      <c r="A55" s="21" t="s">
        <v>365</v>
      </c>
      <c r="B55" s="21" t="s">
        <v>364</v>
      </c>
      <c r="C55" s="21" t="s">
        <v>366</v>
      </c>
      <c r="D55" s="24">
        <v>7548</v>
      </c>
      <c r="E55" s="22">
        <v>359.49236999999999</v>
      </c>
      <c r="F55" s="23">
        <v>0.52711089500484898</v>
      </c>
    </row>
    <row r="56" spans="1:9" x14ac:dyDescent="0.2">
      <c r="A56" s="21" t="s">
        <v>301</v>
      </c>
      <c r="B56" s="21" t="s">
        <v>300</v>
      </c>
      <c r="C56" s="21" t="s">
        <v>163</v>
      </c>
      <c r="D56" s="24">
        <v>8301</v>
      </c>
      <c r="E56" s="22">
        <v>345.37140599999998</v>
      </c>
      <c r="F56" s="23">
        <v>0.50640582698804804</v>
      </c>
    </row>
    <row r="57" spans="1:9" x14ac:dyDescent="0.2">
      <c r="A57" s="20" t="s">
        <v>29</v>
      </c>
      <c r="B57" s="20"/>
      <c r="C57" s="20"/>
      <c r="D57" s="20"/>
      <c r="E57" s="25">
        <f>SUM(E7:E56)</f>
        <v>67964.143438000014</v>
      </c>
      <c r="F57" s="26">
        <f>SUM(F7:F56)</f>
        <v>99.65340982297387</v>
      </c>
      <c r="G57" s="14"/>
      <c r="H57" s="14"/>
      <c r="I57" s="14"/>
    </row>
    <row r="58" spans="1:9" x14ac:dyDescent="0.2">
      <c r="A58" s="21"/>
      <c r="B58" s="21"/>
      <c r="C58" s="21"/>
      <c r="D58" s="21"/>
      <c r="E58" s="22"/>
      <c r="F58" s="23"/>
    </row>
    <row r="59" spans="1:9" x14ac:dyDescent="0.2">
      <c r="A59" s="20" t="s">
        <v>38</v>
      </c>
      <c r="B59" s="20"/>
      <c r="C59" s="20"/>
      <c r="D59" s="20"/>
      <c r="E59" s="25">
        <f>E57</f>
        <v>67964.143438000014</v>
      </c>
      <c r="F59" s="26">
        <f>F57</f>
        <v>99.65340982297387</v>
      </c>
      <c r="G59" s="14"/>
      <c r="H59" s="14"/>
      <c r="I59" s="14"/>
    </row>
    <row r="60" spans="1:9" x14ac:dyDescent="0.2">
      <c r="A60" s="20"/>
      <c r="B60" s="20"/>
      <c r="C60" s="20"/>
      <c r="D60" s="20"/>
      <c r="E60" s="25"/>
      <c r="F60" s="26"/>
      <c r="G60" s="14"/>
      <c r="H60" s="14"/>
      <c r="I60" s="14"/>
    </row>
    <row r="61" spans="1:9" x14ac:dyDescent="0.2">
      <c r="A61" s="20" t="s">
        <v>40</v>
      </c>
      <c r="B61" s="20"/>
      <c r="C61" s="20"/>
      <c r="D61" s="20"/>
      <c r="E61" s="25">
        <f>E63-(E57)</f>
        <v>236.37630209999043</v>
      </c>
      <c r="F61" s="26">
        <f>F63-(F57)</f>
        <v>0.34659017702612971</v>
      </c>
      <c r="G61" s="14"/>
      <c r="H61" s="14"/>
      <c r="I61" s="14"/>
    </row>
    <row r="62" spans="1:9" x14ac:dyDescent="0.2">
      <c r="A62" s="20"/>
      <c r="B62" s="20"/>
      <c r="C62" s="20"/>
      <c r="D62" s="20"/>
      <c r="E62" s="25"/>
      <c r="F62" s="26"/>
      <c r="G62" s="14"/>
      <c r="H62" s="14"/>
      <c r="I62" s="14"/>
    </row>
    <row r="63" spans="1:9" x14ac:dyDescent="0.2">
      <c r="A63" s="27" t="s">
        <v>39</v>
      </c>
      <c r="B63" s="27"/>
      <c r="C63" s="27"/>
      <c r="D63" s="27"/>
      <c r="E63" s="28">
        <v>68200.519740100004</v>
      </c>
      <c r="F63" s="29">
        <v>100</v>
      </c>
      <c r="G63" s="14"/>
      <c r="H63" s="14"/>
      <c r="I63" s="14"/>
    </row>
    <row r="65" spans="1:4" x14ac:dyDescent="0.2">
      <c r="A65" s="14" t="s">
        <v>42</v>
      </c>
    </row>
    <row r="66" spans="1:4" x14ac:dyDescent="0.2">
      <c r="A66" s="14" t="s">
        <v>43</v>
      </c>
    </row>
    <row r="67" spans="1:4" x14ac:dyDescent="0.2">
      <c r="A67" s="14" t="s">
        <v>44</v>
      </c>
      <c r="B67" s="14"/>
      <c r="C67" s="30" t="s">
        <v>46</v>
      </c>
      <c r="D67" s="14" t="s">
        <v>45</v>
      </c>
    </row>
    <row r="68" spans="1:4" x14ac:dyDescent="0.2">
      <c r="A68" s="7" t="s">
        <v>47</v>
      </c>
      <c r="C68" s="31">
        <v>192.0763</v>
      </c>
      <c r="D68" s="31">
        <v>189.5813</v>
      </c>
    </row>
    <row r="69" spans="1:4" x14ac:dyDescent="0.2">
      <c r="A69" s="7" t="s">
        <v>48</v>
      </c>
      <c r="C69" s="31">
        <v>182.63390000000001</v>
      </c>
      <c r="D69" s="31">
        <v>180.26140000000001</v>
      </c>
    </row>
    <row r="70" spans="1:4" x14ac:dyDescent="0.2">
      <c r="A70" s="7" t="s">
        <v>49</v>
      </c>
      <c r="C70" s="31">
        <v>200.97929999999999</v>
      </c>
      <c r="D70" s="31">
        <v>198.75120000000001</v>
      </c>
    </row>
    <row r="71" spans="1:4" x14ac:dyDescent="0.2">
      <c r="A71" s="7" t="s">
        <v>50</v>
      </c>
      <c r="C71" s="31">
        <v>191.53360000000001</v>
      </c>
      <c r="D71" s="31">
        <v>189.4093</v>
      </c>
    </row>
    <row r="73" spans="1:4" x14ac:dyDescent="0.2">
      <c r="A73" s="7" t="s">
        <v>51</v>
      </c>
    </row>
    <row r="75" spans="1:4" x14ac:dyDescent="0.2">
      <c r="A75" s="14" t="s">
        <v>52</v>
      </c>
      <c r="D75" s="30" t="s">
        <v>53</v>
      </c>
    </row>
    <row r="77" spans="1:4" x14ac:dyDescent="0.2">
      <c r="A77" s="14" t="s">
        <v>351</v>
      </c>
      <c r="D77" s="52">
        <v>3.6400000000000002E-2</v>
      </c>
    </row>
    <row r="79" spans="1:4" x14ac:dyDescent="0.2">
      <c r="A79" s="87" t="s">
        <v>55</v>
      </c>
      <c r="B79" s="87"/>
      <c r="C79" s="87"/>
      <c r="D79" s="30" t="s">
        <v>53</v>
      </c>
    </row>
    <row r="81" spans="1:1" x14ac:dyDescent="0.2">
      <c r="A81" s="14" t="s">
        <v>927</v>
      </c>
    </row>
    <row r="82" spans="1:1" x14ac:dyDescent="0.2">
      <c r="A82" s="14"/>
    </row>
    <row r="83" spans="1:1" x14ac:dyDescent="0.2">
      <c r="A83" s="63" t="s">
        <v>932</v>
      </c>
    </row>
    <row r="84" spans="1:1" x14ac:dyDescent="0.2">
      <c r="A84" s="65"/>
    </row>
    <row r="85" spans="1:1" x14ac:dyDescent="0.2">
      <c r="A85" s="66"/>
    </row>
    <row r="86" spans="1:1" x14ac:dyDescent="0.2">
      <c r="A86" s="66"/>
    </row>
    <row r="87" spans="1:1" x14ac:dyDescent="0.2">
      <c r="A87" s="66"/>
    </row>
    <row r="88" spans="1:1" x14ac:dyDescent="0.2">
      <c r="A88" s="66"/>
    </row>
    <row r="89" spans="1:1" x14ac:dyDescent="0.2">
      <c r="A89" s="66"/>
    </row>
    <row r="90" spans="1:1" x14ac:dyDescent="0.2">
      <c r="A90" s="66"/>
    </row>
    <row r="91" spans="1:1" x14ac:dyDescent="0.2">
      <c r="A91" s="66"/>
    </row>
    <row r="92" spans="1:1" x14ac:dyDescent="0.2">
      <c r="A92" s="66"/>
    </row>
    <row r="93" spans="1:1" x14ac:dyDescent="0.2">
      <c r="A93" s="66"/>
    </row>
    <row r="94" spans="1:1" x14ac:dyDescent="0.2">
      <c r="A94" s="66"/>
    </row>
    <row r="95" spans="1:1" x14ac:dyDescent="0.2">
      <c r="A95" s="66"/>
    </row>
    <row r="96" spans="1:1" x14ac:dyDescent="0.2">
      <c r="A96" s="66"/>
    </row>
    <row r="97" spans="1:1" x14ac:dyDescent="0.2">
      <c r="A97" s="66"/>
    </row>
    <row r="98" spans="1:1" x14ac:dyDescent="0.2">
      <c r="A98" s="66"/>
    </row>
    <row r="99" spans="1:1" x14ac:dyDescent="0.2">
      <c r="A99" s="66"/>
    </row>
    <row r="100" spans="1:1" x14ac:dyDescent="0.2">
      <c r="A100" s="66"/>
    </row>
    <row r="101" spans="1:1" x14ac:dyDescent="0.2">
      <c r="A101" s="63" t="s">
        <v>952</v>
      </c>
    </row>
    <row r="102" spans="1:1" x14ac:dyDescent="0.2">
      <c r="A102" s="66"/>
    </row>
    <row r="103" spans="1:1" x14ac:dyDescent="0.2">
      <c r="A103" s="63" t="s">
        <v>933</v>
      </c>
    </row>
    <row r="104" spans="1:1" x14ac:dyDescent="0.2">
      <c r="A104" s="66"/>
    </row>
    <row r="105" spans="1:1" x14ac:dyDescent="0.2">
      <c r="A105" s="66"/>
    </row>
    <row r="106" spans="1:1" x14ac:dyDescent="0.2">
      <c r="A106" s="66"/>
    </row>
    <row r="107" spans="1:1" x14ac:dyDescent="0.2">
      <c r="A107" s="66"/>
    </row>
    <row r="108" spans="1:1" x14ac:dyDescent="0.2">
      <c r="A108" s="66"/>
    </row>
    <row r="109" spans="1:1" x14ac:dyDescent="0.2">
      <c r="A109" s="66"/>
    </row>
    <row r="110" spans="1:1" x14ac:dyDescent="0.2">
      <c r="A110" s="66"/>
    </row>
    <row r="111" spans="1:1" x14ac:dyDescent="0.2">
      <c r="A111" s="66"/>
    </row>
    <row r="112" spans="1:1" x14ac:dyDescent="0.2">
      <c r="A112" s="66"/>
    </row>
    <row r="113" spans="1:1" x14ac:dyDescent="0.2">
      <c r="A113" s="66"/>
    </row>
    <row r="114" spans="1:1" x14ac:dyDescent="0.2">
      <c r="A114" s="66"/>
    </row>
    <row r="115" spans="1:1" x14ac:dyDescent="0.2">
      <c r="A115" s="66"/>
    </row>
    <row r="121" spans="1:1" x14ac:dyDescent="0.2">
      <c r="A121" s="14" t="s">
        <v>953</v>
      </c>
    </row>
    <row r="123" spans="1:1" x14ac:dyDescent="0.2">
      <c r="A123" s="7" t="s">
        <v>931</v>
      </c>
    </row>
  </sheetData>
  <mergeCells count="2">
    <mergeCell ref="A1:F1"/>
    <mergeCell ref="A79:C79"/>
  </mergeCells>
  <conditionalFormatting sqref="F2:F3">
    <cfRule type="cellIs" dxfId="30" priority="3" stopIfTrue="1" operator="between">
      <formula>0.009</formula>
      <formula>-0.009</formula>
    </cfRule>
  </conditionalFormatting>
  <conditionalFormatting sqref="F5:F120">
    <cfRule type="cellIs" dxfId="29" priority="1" stopIfTrue="1" operator="between">
      <formula>0.009</formula>
      <formula>-0.009</formula>
    </cfRule>
  </conditionalFormatting>
  <conditionalFormatting sqref="F221:F65536">
    <cfRule type="cellIs" dxfId="28" priority="2" stopIfTrue="1" operator="between">
      <formula>0.009</formula>
      <formula>-0.009</formula>
    </cfRule>
  </conditionalFormatting>
  <hyperlinks>
    <hyperlink ref="A84" r:id="rId1" tooltip="https://www.franklintempletonindia.com/downloadsServlet/pdf/product-labels-jg9o5k7l" display="https://www.franklintempletonindia.com/downloadsServlet/pdf/product-labels-jg9o5k7l" xr:uid="{00000000-0004-0000-1D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39"/>
  <sheetViews>
    <sheetView workbookViewId="0">
      <selection sqref="A1:F1"/>
    </sheetView>
  </sheetViews>
  <sheetFormatPr defaultColWidth="9.109375" defaultRowHeight="10.199999999999999" x14ac:dyDescent="0.2"/>
  <cols>
    <col min="1" max="1" width="38.6640625" style="7" bestFit="1" customWidth="1"/>
    <col min="2" max="2" width="34.109375" style="7" bestFit="1" customWidth="1"/>
    <col min="3" max="3" width="25.5546875" style="7" bestFit="1" customWidth="1"/>
    <col min="4" max="4" width="15.33203125" style="7" bestFit="1" customWidth="1"/>
    <col min="5" max="5" width="30.5546875" style="10" customWidth="1"/>
    <col min="6" max="6" width="14.6640625" style="11" bestFit="1" customWidth="1"/>
    <col min="7" max="16384" width="9.109375" style="7"/>
  </cols>
  <sheetData>
    <row r="1" spans="1:6" s="1" customFormat="1" ht="13.8" x14ac:dyDescent="0.2">
      <c r="A1" s="81" t="s">
        <v>919</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5.5" customHeight="1" x14ac:dyDescent="0.2">
      <c r="A4" s="6" t="s">
        <v>2</v>
      </c>
      <c r="B4" s="6" t="s">
        <v>0</v>
      </c>
      <c r="C4" s="13" t="s">
        <v>463</v>
      </c>
      <c r="D4" s="13" t="s">
        <v>1</v>
      </c>
      <c r="E4" s="53" t="s">
        <v>6</v>
      </c>
      <c r="F4" s="12" t="s">
        <v>3</v>
      </c>
    </row>
    <row r="5" spans="1:6" x14ac:dyDescent="0.2">
      <c r="A5" s="16" t="s">
        <v>110</v>
      </c>
      <c r="B5" s="17"/>
      <c r="C5" s="17"/>
      <c r="D5" s="17"/>
      <c r="E5" s="18"/>
      <c r="F5" s="19"/>
    </row>
    <row r="6" spans="1:6" x14ac:dyDescent="0.2">
      <c r="A6" s="20" t="s">
        <v>26</v>
      </c>
      <c r="B6" s="21"/>
      <c r="C6" s="21"/>
      <c r="D6" s="21"/>
      <c r="E6" s="22"/>
      <c r="F6" s="23"/>
    </row>
    <row r="7" spans="1:6" x14ac:dyDescent="0.2">
      <c r="A7" s="21" t="s">
        <v>115</v>
      </c>
      <c r="B7" s="21" t="s">
        <v>114</v>
      </c>
      <c r="C7" s="21" t="s">
        <v>113</v>
      </c>
      <c r="D7" s="24">
        <v>4546914</v>
      </c>
      <c r="E7" s="22">
        <v>58275.523280000001</v>
      </c>
      <c r="F7" s="23">
        <v>8.5017107499858593</v>
      </c>
    </row>
    <row r="8" spans="1:6" x14ac:dyDescent="0.2">
      <c r="A8" s="21" t="s">
        <v>112</v>
      </c>
      <c r="B8" s="21" t="s">
        <v>111</v>
      </c>
      <c r="C8" s="21" t="s">
        <v>113</v>
      </c>
      <c r="D8" s="24">
        <v>3260417</v>
      </c>
      <c r="E8" s="22">
        <v>57802.302779999998</v>
      </c>
      <c r="F8" s="23">
        <v>8.4326734666545207</v>
      </c>
    </row>
    <row r="9" spans="1:6" x14ac:dyDescent="0.2">
      <c r="A9" s="21" t="s">
        <v>120</v>
      </c>
      <c r="B9" s="21" t="s">
        <v>119</v>
      </c>
      <c r="C9" s="21" t="s">
        <v>121</v>
      </c>
      <c r="D9" s="24">
        <v>1922741</v>
      </c>
      <c r="E9" s="22">
        <v>36147.5308</v>
      </c>
      <c r="F9" s="23">
        <v>5.2734979265861899</v>
      </c>
    </row>
    <row r="10" spans="1:6" x14ac:dyDescent="0.2">
      <c r="A10" s="21" t="s">
        <v>123</v>
      </c>
      <c r="B10" s="21" t="s">
        <v>122</v>
      </c>
      <c r="C10" s="21" t="s">
        <v>124</v>
      </c>
      <c r="D10" s="24">
        <v>2213637</v>
      </c>
      <c r="E10" s="22">
        <v>35147.02147</v>
      </c>
      <c r="F10" s="23">
        <v>5.1275354289960298</v>
      </c>
    </row>
    <row r="11" spans="1:6" x14ac:dyDescent="0.2">
      <c r="A11" s="21" t="s">
        <v>117</v>
      </c>
      <c r="B11" s="21" t="s">
        <v>116</v>
      </c>
      <c r="C11" s="21" t="s">
        <v>118</v>
      </c>
      <c r="D11" s="24">
        <v>883853</v>
      </c>
      <c r="E11" s="22">
        <v>31886.322749999999</v>
      </c>
      <c r="F11" s="23">
        <v>4.6518379869139803</v>
      </c>
    </row>
    <row r="12" spans="1:6" x14ac:dyDescent="0.2">
      <c r="A12" s="21" t="s">
        <v>128</v>
      </c>
      <c r="B12" s="21" t="s">
        <v>127</v>
      </c>
      <c r="C12" s="21" t="s">
        <v>121</v>
      </c>
      <c r="D12" s="24">
        <v>1462587</v>
      </c>
      <c r="E12" s="22">
        <v>28043.64314</v>
      </c>
      <c r="F12" s="23">
        <v>4.0912364048034204</v>
      </c>
    </row>
    <row r="13" spans="1:6" x14ac:dyDescent="0.2">
      <c r="A13" s="21" t="s">
        <v>133</v>
      </c>
      <c r="B13" s="21" t="s">
        <v>132</v>
      </c>
      <c r="C13" s="21" t="s">
        <v>134</v>
      </c>
      <c r="D13" s="24">
        <v>1575000</v>
      </c>
      <c r="E13" s="22">
        <v>25600.837500000001</v>
      </c>
      <c r="F13" s="23">
        <v>3.73485990570398</v>
      </c>
    </row>
    <row r="14" spans="1:6" x14ac:dyDescent="0.2">
      <c r="A14" s="21" t="s">
        <v>126</v>
      </c>
      <c r="B14" s="21" t="s">
        <v>125</v>
      </c>
      <c r="C14" s="21" t="s">
        <v>113</v>
      </c>
      <c r="D14" s="24">
        <v>2252948</v>
      </c>
      <c r="E14" s="22">
        <v>23987.137360000001</v>
      </c>
      <c r="F14" s="23">
        <v>3.4994401092729102</v>
      </c>
    </row>
    <row r="15" spans="1:6" x14ac:dyDescent="0.2">
      <c r="A15" s="21" t="s">
        <v>136</v>
      </c>
      <c r="B15" s="21" t="s">
        <v>135</v>
      </c>
      <c r="C15" s="21" t="s">
        <v>137</v>
      </c>
      <c r="D15" s="24">
        <v>7500000</v>
      </c>
      <c r="E15" s="22">
        <v>20853.75</v>
      </c>
      <c r="F15" s="23">
        <v>3.0423158913677901</v>
      </c>
    </row>
    <row r="16" spans="1:6" x14ac:dyDescent="0.2">
      <c r="A16" s="21" t="s">
        <v>130</v>
      </c>
      <c r="B16" s="21" t="s">
        <v>129</v>
      </c>
      <c r="C16" s="21" t="s">
        <v>131</v>
      </c>
      <c r="D16" s="24">
        <v>1324806</v>
      </c>
      <c r="E16" s="22">
        <v>16102.354530000001</v>
      </c>
      <c r="F16" s="23">
        <v>2.3491433950755698</v>
      </c>
    </row>
    <row r="17" spans="1:6" x14ac:dyDescent="0.2">
      <c r="A17" s="21" t="s">
        <v>381</v>
      </c>
      <c r="B17" s="21" t="s">
        <v>380</v>
      </c>
      <c r="C17" s="21" t="s">
        <v>157</v>
      </c>
      <c r="D17" s="24">
        <v>658198</v>
      </c>
      <c r="E17" s="22">
        <v>16077.80255</v>
      </c>
      <c r="F17" s="23">
        <v>2.3455615510945802</v>
      </c>
    </row>
    <row r="18" spans="1:6" x14ac:dyDescent="0.2">
      <c r="A18" s="21" t="s">
        <v>145</v>
      </c>
      <c r="B18" s="21" t="s">
        <v>144</v>
      </c>
      <c r="C18" s="21" t="s">
        <v>146</v>
      </c>
      <c r="D18" s="24">
        <v>4581067</v>
      </c>
      <c r="E18" s="22">
        <v>15270.98684</v>
      </c>
      <c r="F18" s="23">
        <v>2.2278566655973302</v>
      </c>
    </row>
    <row r="19" spans="1:6" x14ac:dyDescent="0.2">
      <c r="A19" s="21" t="s">
        <v>162</v>
      </c>
      <c r="B19" s="21" t="s">
        <v>161</v>
      </c>
      <c r="C19" s="21" t="s">
        <v>163</v>
      </c>
      <c r="D19" s="24">
        <v>2061397</v>
      </c>
      <c r="E19" s="22">
        <v>15257.429899999999</v>
      </c>
      <c r="F19" s="23">
        <v>2.22587886812684</v>
      </c>
    </row>
    <row r="20" spans="1:6" x14ac:dyDescent="0.2">
      <c r="A20" s="21" t="s">
        <v>257</v>
      </c>
      <c r="B20" s="21" t="s">
        <v>256</v>
      </c>
      <c r="C20" s="21" t="s">
        <v>113</v>
      </c>
      <c r="D20" s="24">
        <v>843530</v>
      </c>
      <c r="E20" s="22">
        <v>15065.86757</v>
      </c>
      <c r="F20" s="23">
        <v>2.1979321860794201</v>
      </c>
    </row>
    <row r="21" spans="1:6" x14ac:dyDescent="0.2">
      <c r="A21" s="21" t="s">
        <v>148</v>
      </c>
      <c r="B21" s="21" t="s">
        <v>147</v>
      </c>
      <c r="C21" s="21" t="s">
        <v>149</v>
      </c>
      <c r="D21" s="24">
        <v>194847</v>
      </c>
      <c r="E21" s="22">
        <v>14216.719080000001</v>
      </c>
      <c r="F21" s="23">
        <v>2.0740514478305201</v>
      </c>
    </row>
    <row r="22" spans="1:6" x14ac:dyDescent="0.2">
      <c r="A22" s="21" t="s">
        <v>202</v>
      </c>
      <c r="B22" s="21" t="s">
        <v>201</v>
      </c>
      <c r="C22" s="21" t="s">
        <v>203</v>
      </c>
      <c r="D22" s="24">
        <v>4232579</v>
      </c>
      <c r="E22" s="22">
        <v>12407.805340000001</v>
      </c>
      <c r="F22" s="23">
        <v>1.81015229217192</v>
      </c>
    </row>
    <row r="23" spans="1:6" x14ac:dyDescent="0.2">
      <c r="A23" s="21" t="s">
        <v>142</v>
      </c>
      <c r="B23" s="21" t="s">
        <v>141</v>
      </c>
      <c r="C23" s="21" t="s">
        <v>143</v>
      </c>
      <c r="D23" s="24">
        <v>550412</v>
      </c>
      <c r="E23" s="22">
        <v>11607.36346</v>
      </c>
      <c r="F23" s="23">
        <v>1.69337727321176</v>
      </c>
    </row>
    <row r="24" spans="1:6" x14ac:dyDescent="0.2">
      <c r="A24" s="21" t="s">
        <v>175</v>
      </c>
      <c r="B24" s="21" t="s">
        <v>174</v>
      </c>
      <c r="C24" s="21" t="s">
        <v>121</v>
      </c>
      <c r="D24" s="24">
        <v>674952</v>
      </c>
      <c r="E24" s="22">
        <v>11516.03102</v>
      </c>
      <c r="F24" s="23">
        <v>1.6800529486366</v>
      </c>
    </row>
    <row r="25" spans="1:6" x14ac:dyDescent="0.2">
      <c r="A25" s="21" t="s">
        <v>407</v>
      </c>
      <c r="B25" s="21" t="s">
        <v>406</v>
      </c>
      <c r="C25" s="21" t="s">
        <v>160</v>
      </c>
      <c r="D25" s="24">
        <v>1499982</v>
      </c>
      <c r="E25" s="22">
        <v>11493.612080000001</v>
      </c>
      <c r="F25" s="23">
        <v>1.6767822900054301</v>
      </c>
    </row>
    <row r="26" spans="1:6" x14ac:dyDescent="0.2">
      <c r="A26" s="21" t="s">
        <v>212</v>
      </c>
      <c r="B26" s="21" t="s">
        <v>211</v>
      </c>
      <c r="C26" s="21" t="s">
        <v>213</v>
      </c>
      <c r="D26" s="24">
        <v>1633734</v>
      </c>
      <c r="E26" s="22">
        <v>10447.728929999999</v>
      </c>
      <c r="F26" s="23">
        <v>1.5242002878351399</v>
      </c>
    </row>
    <row r="27" spans="1:6" x14ac:dyDescent="0.2">
      <c r="A27" s="21" t="s">
        <v>154</v>
      </c>
      <c r="B27" s="21" t="s">
        <v>153</v>
      </c>
      <c r="C27" s="21" t="s">
        <v>113</v>
      </c>
      <c r="D27" s="24">
        <v>1310706</v>
      </c>
      <c r="E27" s="22">
        <v>10419.457350000001</v>
      </c>
      <c r="F27" s="23">
        <v>1.52007579813386</v>
      </c>
    </row>
    <row r="28" spans="1:6" x14ac:dyDescent="0.2">
      <c r="A28" s="21" t="s">
        <v>199</v>
      </c>
      <c r="B28" s="21" t="s">
        <v>198</v>
      </c>
      <c r="C28" s="21" t="s">
        <v>200</v>
      </c>
      <c r="D28" s="24">
        <v>1012130</v>
      </c>
      <c r="E28" s="22">
        <v>10396.0933</v>
      </c>
      <c r="F28" s="23">
        <v>1.51666725911322</v>
      </c>
    </row>
    <row r="29" spans="1:6" x14ac:dyDescent="0.2">
      <c r="A29" s="21" t="s">
        <v>740</v>
      </c>
      <c r="B29" s="21" t="s">
        <v>739</v>
      </c>
      <c r="C29" s="21" t="s">
        <v>152</v>
      </c>
      <c r="D29" s="24">
        <v>429940</v>
      </c>
      <c r="E29" s="22">
        <v>10128.096579999999</v>
      </c>
      <c r="F29" s="23">
        <v>1.47756970207477</v>
      </c>
    </row>
    <row r="30" spans="1:6" x14ac:dyDescent="0.2">
      <c r="A30" s="21" t="s">
        <v>261</v>
      </c>
      <c r="B30" s="21" t="s">
        <v>260</v>
      </c>
      <c r="C30" s="21" t="s">
        <v>163</v>
      </c>
      <c r="D30" s="24">
        <v>321590</v>
      </c>
      <c r="E30" s="22">
        <v>9670.5328900000004</v>
      </c>
      <c r="F30" s="23">
        <v>1.4108165624524101</v>
      </c>
    </row>
    <row r="31" spans="1:6" x14ac:dyDescent="0.2">
      <c r="A31" s="21" t="s">
        <v>165</v>
      </c>
      <c r="B31" s="21" t="s">
        <v>164</v>
      </c>
      <c r="C31" s="21" t="s">
        <v>166</v>
      </c>
      <c r="D31" s="24">
        <v>1330000</v>
      </c>
      <c r="E31" s="22">
        <v>9550.73</v>
      </c>
      <c r="F31" s="23">
        <v>1.3933387353911499</v>
      </c>
    </row>
    <row r="32" spans="1:6" x14ac:dyDescent="0.2">
      <c r="A32" s="21" t="s">
        <v>151</v>
      </c>
      <c r="B32" s="21" t="s">
        <v>150</v>
      </c>
      <c r="C32" s="21" t="s">
        <v>152</v>
      </c>
      <c r="D32" s="24">
        <v>447035</v>
      </c>
      <c r="E32" s="22">
        <v>8432.6447229999994</v>
      </c>
      <c r="F32" s="23">
        <v>1.23022329542848</v>
      </c>
    </row>
    <row r="33" spans="1:6" x14ac:dyDescent="0.2">
      <c r="A33" s="21" t="s">
        <v>705</v>
      </c>
      <c r="B33" s="21" t="s">
        <v>704</v>
      </c>
      <c r="C33" s="21" t="s">
        <v>140</v>
      </c>
      <c r="D33" s="24">
        <v>17012</v>
      </c>
      <c r="E33" s="22">
        <v>8083.1497280000003</v>
      </c>
      <c r="F33" s="23">
        <v>1.1792361023700599</v>
      </c>
    </row>
    <row r="34" spans="1:6" x14ac:dyDescent="0.2">
      <c r="A34" s="21" t="s">
        <v>662</v>
      </c>
      <c r="B34" s="21" t="s">
        <v>661</v>
      </c>
      <c r="C34" s="21" t="s">
        <v>166</v>
      </c>
      <c r="D34" s="24">
        <v>4200152</v>
      </c>
      <c r="E34" s="22">
        <v>7663.1773240000002</v>
      </c>
      <c r="F34" s="23">
        <v>1.11796708751062</v>
      </c>
    </row>
    <row r="35" spans="1:6" x14ac:dyDescent="0.2">
      <c r="A35" s="21" t="s">
        <v>215</v>
      </c>
      <c r="B35" s="21" t="s">
        <v>214</v>
      </c>
      <c r="C35" s="21" t="s">
        <v>190</v>
      </c>
      <c r="D35" s="24">
        <v>213945</v>
      </c>
      <c r="E35" s="22">
        <v>7651.208063</v>
      </c>
      <c r="F35" s="23">
        <v>1.1162209136594701</v>
      </c>
    </row>
    <row r="36" spans="1:6" x14ac:dyDescent="0.2">
      <c r="A36" s="21" t="s">
        <v>724</v>
      </c>
      <c r="B36" s="21" t="s">
        <v>723</v>
      </c>
      <c r="C36" s="21" t="s">
        <v>197</v>
      </c>
      <c r="D36" s="24">
        <v>262365</v>
      </c>
      <c r="E36" s="22">
        <v>7310.8007250000001</v>
      </c>
      <c r="F36" s="23">
        <v>1.0665595024535499</v>
      </c>
    </row>
    <row r="37" spans="1:6" x14ac:dyDescent="0.2">
      <c r="A37" s="21" t="s">
        <v>685</v>
      </c>
      <c r="B37" s="21" t="s">
        <v>684</v>
      </c>
      <c r="C37" s="21" t="s">
        <v>160</v>
      </c>
      <c r="D37" s="24">
        <v>390868</v>
      </c>
      <c r="E37" s="22">
        <v>6996.3417659999996</v>
      </c>
      <c r="F37" s="23">
        <v>1.02068365335453</v>
      </c>
    </row>
    <row r="38" spans="1:6" x14ac:dyDescent="0.2">
      <c r="A38" s="21" t="s">
        <v>291</v>
      </c>
      <c r="B38" s="21" t="s">
        <v>290</v>
      </c>
      <c r="C38" s="21" t="s">
        <v>131</v>
      </c>
      <c r="D38" s="24">
        <v>5039457</v>
      </c>
      <c r="E38" s="22">
        <v>6874.3232939999998</v>
      </c>
      <c r="F38" s="23">
        <v>1.0028825990402701</v>
      </c>
    </row>
    <row r="39" spans="1:6" x14ac:dyDescent="0.2">
      <c r="A39" s="21" t="s">
        <v>613</v>
      </c>
      <c r="B39" s="21" t="s">
        <v>612</v>
      </c>
      <c r="C39" s="21" t="s">
        <v>614</v>
      </c>
      <c r="D39" s="24">
        <v>1723096</v>
      </c>
      <c r="E39" s="22">
        <v>6842.4142160000001</v>
      </c>
      <c r="F39" s="23">
        <v>0.998227441331064</v>
      </c>
    </row>
    <row r="40" spans="1:6" x14ac:dyDescent="0.2">
      <c r="A40" s="21" t="s">
        <v>168</v>
      </c>
      <c r="B40" s="21" t="s">
        <v>167</v>
      </c>
      <c r="C40" s="21" t="s">
        <v>169</v>
      </c>
      <c r="D40" s="24">
        <v>3541198</v>
      </c>
      <c r="E40" s="22">
        <v>6762.9799400000002</v>
      </c>
      <c r="F40" s="23">
        <v>0.98663891839422602</v>
      </c>
    </row>
    <row r="41" spans="1:6" x14ac:dyDescent="0.2">
      <c r="A41" s="21" t="s">
        <v>217</v>
      </c>
      <c r="B41" s="21" t="s">
        <v>216</v>
      </c>
      <c r="C41" s="21" t="s">
        <v>218</v>
      </c>
      <c r="D41" s="24">
        <v>519375</v>
      </c>
      <c r="E41" s="22">
        <v>6517.1175000000003</v>
      </c>
      <c r="F41" s="23">
        <v>0.95077049145410897</v>
      </c>
    </row>
    <row r="42" spans="1:6" x14ac:dyDescent="0.2">
      <c r="A42" s="21" t="s">
        <v>287</v>
      </c>
      <c r="B42" s="21" t="s">
        <v>286</v>
      </c>
      <c r="C42" s="21" t="s">
        <v>227</v>
      </c>
      <c r="D42" s="24">
        <v>534037</v>
      </c>
      <c r="E42" s="22">
        <v>6333.4118019999996</v>
      </c>
      <c r="F42" s="23">
        <v>0.92396999924718204</v>
      </c>
    </row>
    <row r="43" spans="1:6" x14ac:dyDescent="0.2">
      <c r="A43" s="21" t="s">
        <v>173</v>
      </c>
      <c r="B43" s="21" t="s">
        <v>172</v>
      </c>
      <c r="C43" s="21" t="s">
        <v>152</v>
      </c>
      <c r="D43" s="24">
        <v>443906</v>
      </c>
      <c r="E43" s="22">
        <v>6097.9367220000004</v>
      </c>
      <c r="F43" s="23">
        <v>0.88961696548082803</v>
      </c>
    </row>
    <row r="44" spans="1:6" x14ac:dyDescent="0.2">
      <c r="A44" s="21" t="s">
        <v>281</v>
      </c>
      <c r="B44" s="21" t="s">
        <v>280</v>
      </c>
      <c r="C44" s="21" t="s">
        <v>152</v>
      </c>
      <c r="D44" s="24">
        <v>385000</v>
      </c>
      <c r="E44" s="22">
        <v>5886.65</v>
      </c>
      <c r="F44" s="23">
        <v>0.85879272753918101</v>
      </c>
    </row>
    <row r="45" spans="1:6" x14ac:dyDescent="0.2">
      <c r="A45" s="21" t="s">
        <v>194</v>
      </c>
      <c r="B45" s="21" t="s">
        <v>193</v>
      </c>
      <c r="C45" s="21" t="s">
        <v>121</v>
      </c>
      <c r="D45" s="24">
        <v>613201</v>
      </c>
      <c r="E45" s="22">
        <v>5861.8949599999996</v>
      </c>
      <c r="F45" s="23">
        <v>0.85518125950185298</v>
      </c>
    </row>
    <row r="46" spans="1:6" x14ac:dyDescent="0.2">
      <c r="A46" s="21" t="s">
        <v>229</v>
      </c>
      <c r="B46" s="21" t="s">
        <v>228</v>
      </c>
      <c r="C46" s="21" t="s">
        <v>230</v>
      </c>
      <c r="D46" s="24">
        <v>4228993</v>
      </c>
      <c r="E46" s="22">
        <v>5838.1248370000003</v>
      </c>
      <c r="F46" s="23">
        <v>0.85171347922527596</v>
      </c>
    </row>
    <row r="47" spans="1:6" x14ac:dyDescent="0.2">
      <c r="A47" s="21" t="s">
        <v>196</v>
      </c>
      <c r="B47" s="21" t="s">
        <v>195</v>
      </c>
      <c r="C47" s="21" t="s">
        <v>197</v>
      </c>
      <c r="D47" s="24">
        <v>337280</v>
      </c>
      <c r="E47" s="22">
        <v>5713.5231999999996</v>
      </c>
      <c r="F47" s="23">
        <v>0.83353557163860503</v>
      </c>
    </row>
    <row r="48" spans="1:6" x14ac:dyDescent="0.2">
      <c r="A48" s="21" t="s">
        <v>207</v>
      </c>
      <c r="B48" s="21" t="s">
        <v>206</v>
      </c>
      <c r="C48" s="21" t="s">
        <v>157</v>
      </c>
      <c r="D48" s="24">
        <v>675384</v>
      </c>
      <c r="E48" s="22">
        <v>5646.8856239999996</v>
      </c>
      <c r="F48" s="23">
        <v>0.82381393613290299</v>
      </c>
    </row>
    <row r="49" spans="1:9" x14ac:dyDescent="0.2">
      <c r="A49" s="21" t="s">
        <v>187</v>
      </c>
      <c r="B49" s="21" t="s">
        <v>186</v>
      </c>
      <c r="C49" s="21" t="s">
        <v>166</v>
      </c>
      <c r="D49" s="24">
        <v>3645399</v>
      </c>
      <c r="E49" s="22">
        <v>5576.0023099999999</v>
      </c>
      <c r="F49" s="23">
        <v>0.81347289758515895</v>
      </c>
    </row>
    <row r="50" spans="1:9" x14ac:dyDescent="0.2">
      <c r="A50" s="21" t="s">
        <v>232</v>
      </c>
      <c r="B50" s="21" t="s">
        <v>231</v>
      </c>
      <c r="C50" s="21" t="s">
        <v>200</v>
      </c>
      <c r="D50" s="24">
        <v>111808</v>
      </c>
      <c r="E50" s="22">
        <v>5007.0976639999999</v>
      </c>
      <c r="F50" s="23">
        <v>0.73047642715663796</v>
      </c>
    </row>
    <row r="51" spans="1:9" x14ac:dyDescent="0.2">
      <c r="A51" s="21" t="s">
        <v>185</v>
      </c>
      <c r="B51" s="21" t="s">
        <v>184</v>
      </c>
      <c r="C51" s="21" t="s">
        <v>113</v>
      </c>
      <c r="D51" s="24">
        <v>490288</v>
      </c>
      <c r="E51" s="22">
        <v>4707.5002320000003</v>
      </c>
      <c r="F51" s="23">
        <v>0.68676869936731599</v>
      </c>
    </row>
    <row r="52" spans="1:9" x14ac:dyDescent="0.2">
      <c r="A52" s="21" t="s">
        <v>236</v>
      </c>
      <c r="B52" s="21" t="s">
        <v>235</v>
      </c>
      <c r="C52" s="21" t="s">
        <v>221</v>
      </c>
      <c r="D52" s="24">
        <v>209500</v>
      </c>
      <c r="E52" s="22">
        <v>4688.5052500000002</v>
      </c>
      <c r="F52" s="23">
        <v>0.68399755577947896</v>
      </c>
    </row>
    <row r="53" spans="1:9" x14ac:dyDescent="0.2">
      <c r="A53" s="21" t="s">
        <v>189</v>
      </c>
      <c r="B53" s="21" t="s">
        <v>188</v>
      </c>
      <c r="C53" s="21" t="s">
        <v>190</v>
      </c>
      <c r="D53" s="24">
        <v>374730</v>
      </c>
      <c r="E53" s="22">
        <v>4496.5726350000004</v>
      </c>
      <c r="F53" s="23">
        <v>0.65599685352274995</v>
      </c>
    </row>
    <row r="54" spans="1:9" x14ac:dyDescent="0.2">
      <c r="A54" s="21" t="s">
        <v>622</v>
      </c>
      <c r="B54" s="21" t="s">
        <v>621</v>
      </c>
      <c r="C54" s="21" t="s">
        <v>157</v>
      </c>
      <c r="D54" s="24">
        <v>407700</v>
      </c>
      <c r="E54" s="22">
        <v>3936.95505</v>
      </c>
      <c r="F54" s="23">
        <v>0.57435525563582901</v>
      </c>
    </row>
    <row r="55" spans="1:9" x14ac:dyDescent="0.2">
      <c r="A55" s="21" t="s">
        <v>223</v>
      </c>
      <c r="B55" s="21" t="s">
        <v>222</v>
      </c>
      <c r="C55" s="21" t="s">
        <v>224</v>
      </c>
      <c r="D55" s="24">
        <v>110000</v>
      </c>
      <c r="E55" s="22">
        <v>3224.1</v>
      </c>
      <c r="F55" s="23">
        <v>0.47035812097866803</v>
      </c>
    </row>
    <row r="56" spans="1:9" x14ac:dyDescent="0.2">
      <c r="A56" s="21" t="s">
        <v>424</v>
      </c>
      <c r="B56" s="21" t="s">
        <v>423</v>
      </c>
      <c r="C56" s="21" t="s">
        <v>163</v>
      </c>
      <c r="D56" s="24">
        <v>174054</v>
      </c>
      <c r="E56" s="22">
        <v>3143.5892939999999</v>
      </c>
      <c r="F56" s="23">
        <v>0.45861255961493003</v>
      </c>
    </row>
    <row r="57" spans="1:9" x14ac:dyDescent="0.2">
      <c r="A57" s="21" t="s">
        <v>234</v>
      </c>
      <c r="B57" s="21" t="s">
        <v>233</v>
      </c>
      <c r="C57" s="21" t="s">
        <v>124</v>
      </c>
      <c r="D57" s="24">
        <v>808586</v>
      </c>
      <c r="E57" s="22">
        <v>2763.746948</v>
      </c>
      <c r="F57" s="23">
        <v>0.40319804637629397</v>
      </c>
    </row>
    <row r="58" spans="1:9" x14ac:dyDescent="0.2">
      <c r="A58" s="21" t="s">
        <v>480</v>
      </c>
      <c r="B58" s="21" t="s">
        <v>1319</v>
      </c>
      <c r="C58" s="21" t="s">
        <v>157</v>
      </c>
      <c r="D58" s="24">
        <v>26815</v>
      </c>
      <c r="E58" s="22">
        <v>466.3798875</v>
      </c>
      <c r="F58" s="23">
        <v>6.8039318739103197E-2</v>
      </c>
    </row>
    <row r="59" spans="1:9" x14ac:dyDescent="0.2">
      <c r="A59" s="21" t="s">
        <v>569</v>
      </c>
      <c r="B59" s="21" t="s">
        <v>568</v>
      </c>
      <c r="C59" s="21" t="s">
        <v>137</v>
      </c>
      <c r="D59" s="24">
        <v>7356</v>
      </c>
      <c r="E59" s="22">
        <v>61.117325999999998</v>
      </c>
      <c r="F59" s="23">
        <v>8.9162962118422701E-3</v>
      </c>
    </row>
    <row r="60" spans="1:9" x14ac:dyDescent="0.2">
      <c r="A60" s="20" t="s">
        <v>29</v>
      </c>
      <c r="B60" s="20"/>
      <c r="C60" s="20"/>
      <c r="D60" s="20"/>
      <c r="E60" s="25">
        <f>SUM(E7:E59)</f>
        <v>669956.83152050024</v>
      </c>
      <c r="F60" s="26">
        <f>SUM(F7:F59)</f>
        <v>97.738791107845401</v>
      </c>
      <c r="G60" s="14"/>
      <c r="H60" s="14"/>
      <c r="I60" s="14"/>
    </row>
    <row r="61" spans="1:9" x14ac:dyDescent="0.2">
      <c r="A61" s="21"/>
      <c r="B61" s="21"/>
      <c r="C61" s="21"/>
      <c r="D61" s="21"/>
      <c r="E61" s="22"/>
      <c r="F61" s="23"/>
    </row>
    <row r="62" spans="1:9" x14ac:dyDescent="0.2">
      <c r="A62" s="20" t="s">
        <v>331</v>
      </c>
      <c r="B62" s="21"/>
      <c r="C62" s="21"/>
      <c r="D62" s="21"/>
      <c r="E62" s="22"/>
      <c r="F62" s="23"/>
    </row>
    <row r="63" spans="1:9" x14ac:dyDescent="0.2">
      <c r="A63" s="21" t="s">
        <v>334</v>
      </c>
      <c r="B63" s="21" t="s">
        <v>333</v>
      </c>
      <c r="C63" s="21" t="s">
        <v>335</v>
      </c>
      <c r="D63" s="24">
        <v>3000</v>
      </c>
      <c r="E63" s="22">
        <v>2.9999999999999997E-4</v>
      </c>
      <c r="F63" s="23">
        <v>4.3766457707143199E-8</v>
      </c>
    </row>
    <row r="64" spans="1:9" x14ac:dyDescent="0.2">
      <c r="A64" s="21"/>
      <c r="B64" s="21" t="s">
        <v>332</v>
      </c>
      <c r="C64" s="21" t="s">
        <v>227</v>
      </c>
      <c r="D64" s="24">
        <v>2900</v>
      </c>
      <c r="E64" s="22">
        <v>2.9E-4</v>
      </c>
      <c r="F64" s="23">
        <v>4.2307575783571701E-8</v>
      </c>
    </row>
    <row r="65" spans="1:9" x14ac:dyDescent="0.2">
      <c r="A65" s="20" t="s">
        <v>29</v>
      </c>
      <c r="B65" s="20"/>
      <c r="C65" s="20"/>
      <c r="D65" s="20"/>
      <c r="E65" s="25">
        <f>SUM(E62:E64)</f>
        <v>5.9000000000000003E-4</v>
      </c>
      <c r="F65" s="26">
        <f>SUM(F62:F64)</f>
        <v>8.60740334907149E-8</v>
      </c>
      <c r="G65" s="14"/>
      <c r="H65" s="14"/>
      <c r="I65" s="14"/>
    </row>
    <row r="66" spans="1:9" x14ac:dyDescent="0.2">
      <c r="A66" s="21"/>
      <c r="B66" s="21"/>
      <c r="C66" s="21"/>
      <c r="D66" s="21"/>
      <c r="E66" s="22"/>
      <c r="F66" s="23"/>
    </row>
    <row r="67" spans="1:9" x14ac:dyDescent="0.2">
      <c r="A67" s="20" t="s">
        <v>38</v>
      </c>
      <c r="B67" s="20"/>
      <c r="C67" s="20"/>
      <c r="D67" s="20"/>
      <c r="E67" s="25">
        <f>E60+E65</f>
        <v>669956.8321105002</v>
      </c>
      <c r="F67" s="26">
        <f>F60+F65</f>
        <v>97.73879119391944</v>
      </c>
      <c r="G67" s="14"/>
      <c r="H67" s="14"/>
      <c r="I67" s="14"/>
    </row>
    <row r="68" spans="1:9" x14ac:dyDescent="0.2">
      <c r="A68" s="20"/>
      <c r="B68" s="20"/>
      <c r="C68" s="20"/>
      <c r="D68" s="20"/>
      <c r="E68" s="25"/>
      <c r="F68" s="26"/>
      <c r="G68" s="14"/>
      <c r="H68" s="14"/>
      <c r="I68" s="14"/>
    </row>
    <row r="69" spans="1:9" x14ac:dyDescent="0.2">
      <c r="A69" s="20" t="s">
        <v>40</v>
      </c>
      <c r="B69" s="20"/>
      <c r="C69" s="20"/>
      <c r="D69" s="20"/>
      <c r="E69" s="25">
        <f>E71-(E60+E65)</f>
        <v>15499.601232599816</v>
      </c>
      <c r="F69" s="26">
        <f>F71-(F60+F65)</f>
        <v>2.2612088060805604</v>
      </c>
      <c r="G69" s="14"/>
      <c r="H69" s="14"/>
      <c r="I69" s="14"/>
    </row>
    <row r="70" spans="1:9" x14ac:dyDescent="0.2">
      <c r="A70" s="20"/>
      <c r="B70" s="20"/>
      <c r="C70" s="20"/>
      <c r="D70" s="20"/>
      <c r="E70" s="25"/>
      <c r="F70" s="26"/>
      <c r="G70" s="14"/>
      <c r="H70" s="14"/>
      <c r="I70" s="14"/>
    </row>
    <row r="71" spans="1:9" x14ac:dyDescent="0.2">
      <c r="A71" s="27" t="s">
        <v>39</v>
      </c>
      <c r="B71" s="27"/>
      <c r="C71" s="27"/>
      <c r="D71" s="27"/>
      <c r="E71" s="28">
        <v>685456.43334310001</v>
      </c>
      <c r="F71" s="29">
        <v>100</v>
      </c>
      <c r="G71" s="14"/>
      <c r="H71" s="14"/>
      <c r="I71" s="14"/>
    </row>
    <row r="72" spans="1:9" x14ac:dyDescent="0.2">
      <c r="A72" s="14"/>
      <c r="B72" s="14"/>
      <c r="C72" s="14"/>
      <c r="D72" s="14"/>
      <c r="E72" s="78"/>
      <c r="F72" s="15" t="s">
        <v>749</v>
      </c>
      <c r="G72" s="14"/>
      <c r="H72" s="14"/>
      <c r="I72" s="14"/>
    </row>
    <row r="73" spans="1:9" x14ac:dyDescent="0.2">
      <c r="A73" s="14" t="s">
        <v>1320</v>
      </c>
      <c r="B73" s="14"/>
      <c r="C73" s="14"/>
      <c r="D73" s="14"/>
      <c r="E73" s="78"/>
      <c r="F73" s="15"/>
      <c r="G73" s="10"/>
      <c r="H73" s="14"/>
      <c r="I73" s="14"/>
    </row>
    <row r="74" spans="1:9" x14ac:dyDescent="0.2">
      <c r="A74" s="14" t="s">
        <v>41</v>
      </c>
    </row>
    <row r="75" spans="1:9" x14ac:dyDescent="0.2">
      <c r="A75" s="14" t="s">
        <v>350</v>
      </c>
    </row>
    <row r="77" spans="1:9" x14ac:dyDescent="0.2">
      <c r="A77" s="14" t="s">
        <v>42</v>
      </c>
    </row>
    <row r="78" spans="1:9" x14ac:dyDescent="0.2">
      <c r="A78" s="14" t="s">
        <v>43</v>
      </c>
    </row>
    <row r="79" spans="1:9" x14ac:dyDescent="0.2">
      <c r="A79" s="14" t="s">
        <v>44</v>
      </c>
      <c r="B79" s="14"/>
      <c r="C79" s="30" t="s">
        <v>46</v>
      </c>
      <c r="D79" s="14" t="s">
        <v>45</v>
      </c>
    </row>
    <row r="80" spans="1:9" x14ac:dyDescent="0.2">
      <c r="A80" s="7" t="s">
        <v>47</v>
      </c>
      <c r="C80" s="31">
        <v>1416.7809</v>
      </c>
      <c r="D80" s="31">
        <v>1465.3055999999999</v>
      </c>
    </row>
    <row r="81" spans="1:4" x14ac:dyDescent="0.2">
      <c r="A81" s="7" t="s">
        <v>48</v>
      </c>
      <c r="C81" s="31">
        <v>68.942099999999996</v>
      </c>
      <c r="D81" s="31">
        <v>71.303399999999996</v>
      </c>
    </row>
    <row r="82" spans="1:4" x14ac:dyDescent="0.2">
      <c r="A82" s="7" t="s">
        <v>49</v>
      </c>
      <c r="C82" s="31">
        <v>1566.5061000000001</v>
      </c>
      <c r="D82" s="31">
        <v>1626.7601999999999</v>
      </c>
    </row>
    <row r="83" spans="1:4" x14ac:dyDescent="0.2">
      <c r="A83" s="7" t="s">
        <v>50</v>
      </c>
      <c r="C83" s="31">
        <v>79.324799999999996</v>
      </c>
      <c r="D83" s="31">
        <v>82.370400000000004</v>
      </c>
    </row>
    <row r="85" spans="1:4" x14ac:dyDescent="0.2">
      <c r="A85" s="7" t="s">
        <v>51</v>
      </c>
    </row>
    <row r="87" spans="1:4" x14ac:dyDescent="0.2">
      <c r="A87" s="14" t="s">
        <v>52</v>
      </c>
      <c r="D87" s="30" t="s">
        <v>53</v>
      </c>
    </row>
    <row r="89" spans="1:4" x14ac:dyDescent="0.2">
      <c r="A89" s="14" t="s">
        <v>351</v>
      </c>
      <c r="D89" s="52">
        <v>0.10340000000000001</v>
      </c>
    </row>
    <row r="91" spans="1:4" x14ac:dyDescent="0.2">
      <c r="A91" s="87" t="s">
        <v>55</v>
      </c>
      <c r="B91" s="87"/>
      <c r="C91" s="87"/>
      <c r="D91" s="30" t="s">
        <v>53</v>
      </c>
    </row>
    <row r="92" spans="1:4" x14ac:dyDescent="0.2">
      <c r="A92" s="62" t="s">
        <v>925</v>
      </c>
    </row>
    <row r="93" spans="1:4" ht="14.4" x14ac:dyDescent="0.3">
      <c r="A93" s="35" t="s">
        <v>926</v>
      </c>
    </row>
    <row r="95" spans="1:4" x14ac:dyDescent="0.2">
      <c r="A95" s="14" t="s">
        <v>927</v>
      </c>
    </row>
    <row r="96" spans="1:4" x14ac:dyDescent="0.2">
      <c r="A96" s="64"/>
    </row>
    <row r="97" spans="1:1" x14ac:dyDescent="0.2">
      <c r="A97" s="63" t="s">
        <v>932</v>
      </c>
    </row>
    <row r="98" spans="1:1" x14ac:dyDescent="0.2">
      <c r="A98" s="65"/>
    </row>
    <row r="99" spans="1:1" x14ac:dyDescent="0.2">
      <c r="A99" s="66"/>
    </row>
    <row r="100" spans="1:1" x14ac:dyDescent="0.2">
      <c r="A100" s="66"/>
    </row>
    <row r="101" spans="1:1" x14ac:dyDescent="0.2">
      <c r="A101" s="66"/>
    </row>
    <row r="102" spans="1:1" x14ac:dyDescent="0.2">
      <c r="A102" s="66"/>
    </row>
    <row r="103" spans="1:1" x14ac:dyDescent="0.2">
      <c r="A103" s="66"/>
    </row>
    <row r="104" spans="1:1" x14ac:dyDescent="0.2">
      <c r="A104" s="66"/>
    </row>
    <row r="105" spans="1:1" x14ac:dyDescent="0.2">
      <c r="A105" s="66"/>
    </row>
    <row r="106" spans="1:1" x14ac:dyDescent="0.2">
      <c r="A106" s="66"/>
    </row>
    <row r="107" spans="1:1" x14ac:dyDescent="0.2">
      <c r="A107" s="66"/>
    </row>
    <row r="108" spans="1:1" x14ac:dyDescent="0.2">
      <c r="A108" s="66"/>
    </row>
    <row r="109" spans="1:1" x14ac:dyDescent="0.2">
      <c r="A109" s="66"/>
    </row>
    <row r="110" spans="1:1" x14ac:dyDescent="0.2">
      <c r="A110" s="66"/>
    </row>
    <row r="111" spans="1:1" x14ac:dyDescent="0.2">
      <c r="A111" s="66"/>
    </row>
    <row r="112" spans="1:1" x14ac:dyDescent="0.2">
      <c r="A112" s="66"/>
    </row>
    <row r="113" spans="1:1" x14ac:dyDescent="0.2">
      <c r="A113" s="66"/>
    </row>
    <row r="114" spans="1:1" x14ac:dyDescent="0.2">
      <c r="A114" s="66"/>
    </row>
    <row r="115" spans="1:1" x14ac:dyDescent="0.2">
      <c r="A115" s="66"/>
    </row>
    <row r="116" spans="1:1" x14ac:dyDescent="0.2">
      <c r="A116" s="63" t="s">
        <v>945</v>
      </c>
    </row>
    <row r="117" spans="1:1" x14ac:dyDescent="0.2">
      <c r="A117" s="66"/>
    </row>
    <row r="118" spans="1:1" x14ac:dyDescent="0.2">
      <c r="A118" s="63" t="s">
        <v>933</v>
      </c>
    </row>
    <row r="119" spans="1:1" x14ac:dyDescent="0.2">
      <c r="A119" s="66"/>
    </row>
    <row r="120" spans="1:1" x14ac:dyDescent="0.2">
      <c r="A120" s="66"/>
    </row>
    <row r="121" spans="1:1" x14ac:dyDescent="0.2">
      <c r="A121" s="66"/>
    </row>
    <row r="122" spans="1:1" x14ac:dyDescent="0.2">
      <c r="A122" s="66"/>
    </row>
    <row r="123" spans="1:1" x14ac:dyDescent="0.2">
      <c r="A123" s="66"/>
    </row>
    <row r="124" spans="1:1" x14ac:dyDescent="0.2">
      <c r="A124" s="66"/>
    </row>
    <row r="125" spans="1:1" x14ac:dyDescent="0.2">
      <c r="A125" s="66"/>
    </row>
    <row r="126" spans="1:1" x14ac:dyDescent="0.2">
      <c r="A126" s="66"/>
    </row>
    <row r="127" spans="1:1" x14ac:dyDescent="0.2">
      <c r="A127" s="66"/>
    </row>
    <row r="128" spans="1:1" x14ac:dyDescent="0.2">
      <c r="A128" s="66"/>
    </row>
    <row r="129" spans="1:1" x14ac:dyDescent="0.2">
      <c r="A129" s="66"/>
    </row>
    <row r="130" spans="1:1" x14ac:dyDescent="0.2">
      <c r="A130" s="66"/>
    </row>
    <row r="137" spans="1:1" x14ac:dyDescent="0.2">
      <c r="A137" s="14" t="s">
        <v>954</v>
      </c>
    </row>
    <row r="139" spans="1:1" x14ac:dyDescent="0.2">
      <c r="A139" s="7" t="s">
        <v>931</v>
      </c>
    </row>
  </sheetData>
  <mergeCells count="2">
    <mergeCell ref="A1:F1"/>
    <mergeCell ref="A91:C91"/>
  </mergeCells>
  <conditionalFormatting sqref="F2:F3">
    <cfRule type="cellIs" dxfId="27" priority="6" stopIfTrue="1" operator="between">
      <formula>0.009</formula>
      <formula>-0.009</formula>
    </cfRule>
  </conditionalFormatting>
  <conditionalFormatting sqref="F5:F132">
    <cfRule type="cellIs" dxfId="26" priority="1" stopIfTrue="1" operator="between">
      <formula>0.009</formula>
      <formula>-0.009</formula>
    </cfRule>
  </conditionalFormatting>
  <conditionalFormatting sqref="F233:F65537">
    <cfRule type="cellIs" dxfId="25" priority="5" stopIfTrue="1" operator="between">
      <formula>0.009</formula>
      <formula>-0.009</formula>
    </cfRule>
  </conditionalFormatting>
  <hyperlinks>
    <hyperlink ref="A93" r:id="rId1" xr:uid="{00000000-0004-0000-1E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167"/>
  <sheetViews>
    <sheetView workbookViewId="0">
      <selection sqref="A1:F1"/>
    </sheetView>
  </sheetViews>
  <sheetFormatPr defaultColWidth="9.109375" defaultRowHeight="10.199999999999999" x14ac:dyDescent="0.2"/>
  <cols>
    <col min="1" max="1" width="36.88671875" style="7" bestFit="1" customWidth="1"/>
    <col min="2" max="2" width="33.5546875" style="7" bestFit="1" customWidth="1"/>
    <col min="3" max="3" width="18.88671875" style="7" bestFit="1" customWidth="1"/>
    <col min="4" max="4" width="26.109375" style="7" customWidth="1"/>
    <col min="5" max="5" width="30.5546875" style="10" customWidth="1"/>
    <col min="6" max="6" width="13.5546875" style="11" bestFit="1" customWidth="1"/>
    <col min="7" max="16384" width="9.109375" style="7"/>
  </cols>
  <sheetData>
    <row r="1" spans="1:8" s="1" customFormat="1" ht="13.8" x14ac:dyDescent="0.2">
      <c r="A1" s="81" t="s">
        <v>24</v>
      </c>
      <c r="B1" s="82"/>
      <c r="C1" s="82"/>
      <c r="D1" s="82"/>
      <c r="E1" s="82"/>
      <c r="F1" s="82"/>
    </row>
    <row r="2" spans="1:8" s="1" customFormat="1" ht="11.4" x14ac:dyDescent="0.2">
      <c r="E2" s="5"/>
      <c r="F2" s="9"/>
    </row>
    <row r="3" spans="1:8" s="1" customFormat="1" ht="12" x14ac:dyDescent="0.2">
      <c r="A3" s="8" t="s">
        <v>7</v>
      </c>
      <c r="B3" s="2"/>
      <c r="C3" s="3"/>
      <c r="D3" s="3"/>
      <c r="E3" s="4"/>
      <c r="F3" s="9"/>
    </row>
    <row r="4" spans="1:8" s="1" customFormat="1" ht="25.5" customHeight="1" x14ac:dyDescent="0.2">
      <c r="A4" s="6" t="s">
        <v>2</v>
      </c>
      <c r="B4" s="6" t="s">
        <v>0</v>
      </c>
      <c r="C4" s="13" t="s">
        <v>1</v>
      </c>
      <c r="D4" s="53" t="s">
        <v>6</v>
      </c>
      <c r="E4" s="12" t="s">
        <v>3</v>
      </c>
    </row>
    <row r="5" spans="1:8" x14ac:dyDescent="0.2">
      <c r="A5" s="16" t="s">
        <v>511</v>
      </c>
      <c r="B5" s="17"/>
      <c r="C5" s="17"/>
      <c r="D5" s="18"/>
      <c r="E5" s="19"/>
      <c r="F5" s="7"/>
    </row>
    <row r="6" spans="1:8" x14ac:dyDescent="0.2">
      <c r="A6" s="21" t="s">
        <v>890</v>
      </c>
      <c r="B6" s="21" t="s">
        <v>889</v>
      </c>
      <c r="C6" s="24">
        <v>4482174.943</v>
      </c>
      <c r="D6" s="22">
        <v>368611.23233000003</v>
      </c>
      <c r="E6" s="23">
        <v>98.331479231591004</v>
      </c>
      <c r="F6" s="7"/>
    </row>
    <row r="7" spans="1:8" x14ac:dyDescent="0.2">
      <c r="A7" s="20" t="s">
        <v>29</v>
      </c>
      <c r="B7" s="20"/>
      <c r="C7" s="20"/>
      <c r="D7" s="25">
        <f>SUM(D6:D6)</f>
        <v>368611.23233000003</v>
      </c>
      <c r="E7" s="26">
        <f>SUM(E6:E6)</f>
        <v>98.331479231591004</v>
      </c>
      <c r="F7" s="14"/>
      <c r="G7" s="14"/>
      <c r="H7" s="14"/>
    </row>
    <row r="8" spans="1:8" x14ac:dyDescent="0.2">
      <c r="A8" s="21"/>
      <c r="B8" s="21"/>
      <c r="C8" s="21"/>
      <c r="D8" s="22"/>
      <c r="E8" s="23"/>
      <c r="F8" s="7"/>
    </row>
    <row r="9" spans="1:8" x14ac:dyDescent="0.2">
      <c r="A9" s="20" t="s">
        <v>38</v>
      </c>
      <c r="B9" s="20"/>
      <c r="C9" s="20"/>
      <c r="D9" s="25">
        <f>D7</f>
        <v>368611.23233000003</v>
      </c>
      <c r="E9" s="26">
        <f>E7</f>
        <v>98.331479231591004</v>
      </c>
      <c r="F9" s="14"/>
      <c r="G9" s="14"/>
      <c r="H9" s="14"/>
    </row>
    <row r="10" spans="1:8" x14ac:dyDescent="0.2">
      <c r="A10" s="20"/>
      <c r="B10" s="20"/>
      <c r="C10" s="20"/>
      <c r="D10" s="25"/>
      <c r="E10" s="26"/>
      <c r="F10" s="14"/>
      <c r="G10" s="14"/>
      <c r="H10" s="14"/>
    </row>
    <row r="11" spans="1:8" x14ac:dyDescent="0.2">
      <c r="A11" s="20" t="s">
        <v>40</v>
      </c>
      <c r="B11" s="20"/>
      <c r="C11" s="20"/>
      <c r="D11" s="25">
        <f>D13-(D7)</f>
        <v>6254.7162049999461</v>
      </c>
      <c r="E11" s="26">
        <f>E13-(E7)</f>
        <v>1.668520768408996</v>
      </c>
      <c r="F11" s="14"/>
      <c r="G11" s="14"/>
      <c r="H11" s="14"/>
    </row>
    <row r="12" spans="1:8" x14ac:dyDescent="0.2">
      <c r="A12" s="20"/>
      <c r="B12" s="20"/>
      <c r="C12" s="20"/>
      <c r="D12" s="25"/>
      <c r="E12" s="26"/>
      <c r="F12" s="14"/>
      <c r="G12" s="14"/>
      <c r="H12" s="14"/>
    </row>
    <row r="13" spans="1:8" x14ac:dyDescent="0.2">
      <c r="A13" s="27" t="s">
        <v>39</v>
      </c>
      <c r="B13" s="27"/>
      <c r="C13" s="27"/>
      <c r="D13" s="28">
        <v>374865.94853499997</v>
      </c>
      <c r="E13" s="29">
        <v>100</v>
      </c>
      <c r="F13" s="14"/>
      <c r="G13" s="14"/>
      <c r="H13" s="14"/>
    </row>
    <row r="15" spans="1:8" x14ac:dyDescent="0.2">
      <c r="A15" s="14" t="s">
        <v>42</v>
      </c>
    </row>
    <row r="16" spans="1:8" x14ac:dyDescent="0.2">
      <c r="A16" s="14" t="s">
        <v>43</v>
      </c>
    </row>
    <row r="17" spans="1:6" x14ac:dyDescent="0.2">
      <c r="A17" s="14" t="s">
        <v>44</v>
      </c>
      <c r="B17" s="14"/>
      <c r="C17" s="30" t="s">
        <v>46</v>
      </c>
      <c r="D17" s="30" t="s">
        <v>45</v>
      </c>
    </row>
    <row r="18" spans="1:6" x14ac:dyDescent="0.2">
      <c r="A18" s="7" t="s">
        <v>47</v>
      </c>
      <c r="C18" s="31">
        <v>67.430000000000007</v>
      </c>
      <c r="D18" s="31">
        <v>72.370400000000004</v>
      </c>
    </row>
    <row r="19" spans="1:6" x14ac:dyDescent="0.2">
      <c r="A19" s="7" t="s">
        <v>48</v>
      </c>
      <c r="C19" s="31">
        <v>67.430000000000007</v>
      </c>
      <c r="D19" s="31">
        <v>72.370400000000004</v>
      </c>
    </row>
    <row r="20" spans="1:6" x14ac:dyDescent="0.2">
      <c r="A20" s="7" t="s">
        <v>49</v>
      </c>
      <c r="C20" s="31">
        <v>75.452600000000004</v>
      </c>
      <c r="D20" s="31">
        <v>81.365200000000002</v>
      </c>
    </row>
    <row r="21" spans="1:6" x14ac:dyDescent="0.2">
      <c r="A21" s="7" t="s">
        <v>50</v>
      </c>
      <c r="C21" s="31">
        <v>75.452600000000004</v>
      </c>
      <c r="D21" s="31">
        <v>81.365200000000002</v>
      </c>
    </row>
    <row r="23" spans="1:6" x14ac:dyDescent="0.2">
      <c r="A23" s="7" t="s">
        <v>51</v>
      </c>
    </row>
    <row r="25" spans="1:6" x14ac:dyDescent="0.2">
      <c r="A25" s="14" t="s">
        <v>52</v>
      </c>
      <c r="D25" s="30" t="s">
        <v>53</v>
      </c>
    </row>
    <row r="27" spans="1:6" x14ac:dyDescent="0.2">
      <c r="A27" s="14" t="s">
        <v>351</v>
      </c>
      <c r="D27" s="52">
        <v>1.46E-2</v>
      </c>
    </row>
    <row r="29" spans="1:6" x14ac:dyDescent="0.2">
      <c r="A29" s="87" t="s">
        <v>55</v>
      </c>
      <c r="B29" s="87"/>
      <c r="C29" s="87"/>
      <c r="D29" s="30" t="s">
        <v>53</v>
      </c>
    </row>
    <row r="31" spans="1:6" x14ac:dyDescent="0.2">
      <c r="A31" s="14" t="s">
        <v>927</v>
      </c>
      <c r="F31" s="7"/>
    </row>
    <row r="32" spans="1:6" x14ac:dyDescent="0.2">
      <c r="A32" s="64"/>
      <c r="F32" s="7"/>
    </row>
    <row r="33" spans="1:6" x14ac:dyDescent="0.2">
      <c r="A33" s="63" t="s">
        <v>932</v>
      </c>
      <c r="F33" s="7"/>
    </row>
    <row r="34" spans="1:6" x14ac:dyDescent="0.2">
      <c r="A34" s="65"/>
      <c r="F34" s="7"/>
    </row>
    <row r="35" spans="1:6" x14ac:dyDescent="0.2">
      <c r="A35" s="66"/>
      <c r="F35" s="7"/>
    </row>
    <row r="36" spans="1:6" x14ac:dyDescent="0.2">
      <c r="A36" s="66"/>
      <c r="F36" s="7"/>
    </row>
    <row r="37" spans="1:6" x14ac:dyDescent="0.2">
      <c r="A37" s="66"/>
      <c r="F37" s="7"/>
    </row>
    <row r="38" spans="1:6" x14ac:dyDescent="0.2">
      <c r="A38" s="66"/>
      <c r="F38" s="7"/>
    </row>
    <row r="39" spans="1:6" x14ac:dyDescent="0.2">
      <c r="A39" s="66"/>
      <c r="F39" s="7"/>
    </row>
    <row r="40" spans="1:6" x14ac:dyDescent="0.2">
      <c r="A40" s="66"/>
      <c r="F40" s="7"/>
    </row>
    <row r="41" spans="1:6" x14ac:dyDescent="0.2">
      <c r="A41" s="66"/>
      <c r="F41" s="7"/>
    </row>
    <row r="42" spans="1:6" x14ac:dyDescent="0.2">
      <c r="A42" s="66"/>
      <c r="F42" s="7"/>
    </row>
    <row r="43" spans="1:6" x14ac:dyDescent="0.2">
      <c r="A43" s="66"/>
      <c r="F43" s="7"/>
    </row>
    <row r="44" spans="1:6" x14ac:dyDescent="0.2">
      <c r="A44" s="66"/>
      <c r="F44" s="7"/>
    </row>
    <row r="45" spans="1:6" x14ac:dyDescent="0.2">
      <c r="A45" s="66"/>
      <c r="F45" s="7"/>
    </row>
    <row r="46" spans="1:6" x14ac:dyDescent="0.2">
      <c r="A46" s="66"/>
      <c r="F46" s="7"/>
    </row>
    <row r="47" spans="1:6" x14ac:dyDescent="0.2">
      <c r="A47" s="66"/>
      <c r="F47" s="7"/>
    </row>
    <row r="48" spans="1:6" x14ac:dyDescent="0.2">
      <c r="A48" s="66"/>
      <c r="F48" s="7"/>
    </row>
    <row r="49" spans="1:6" x14ac:dyDescent="0.2">
      <c r="A49" s="66"/>
      <c r="F49" s="7"/>
    </row>
    <row r="50" spans="1:6" x14ac:dyDescent="0.2">
      <c r="A50" s="66"/>
      <c r="F50" s="7"/>
    </row>
    <row r="51" spans="1:6" x14ac:dyDescent="0.2">
      <c r="A51" s="63" t="s">
        <v>955</v>
      </c>
      <c r="F51" s="7"/>
    </row>
    <row r="52" spans="1:6" x14ac:dyDescent="0.2">
      <c r="A52" s="66"/>
      <c r="F52" s="7"/>
    </row>
    <row r="53" spans="1:6" x14ac:dyDescent="0.2">
      <c r="A53" s="63" t="s">
        <v>933</v>
      </c>
      <c r="F53" s="7"/>
    </row>
    <row r="54" spans="1:6" x14ac:dyDescent="0.2">
      <c r="A54" s="66"/>
      <c r="F54" s="7"/>
    </row>
    <row r="55" spans="1:6" x14ac:dyDescent="0.2">
      <c r="A55" s="66"/>
      <c r="F55" s="7"/>
    </row>
    <row r="56" spans="1:6" x14ac:dyDescent="0.2">
      <c r="A56" s="66"/>
      <c r="F56" s="7"/>
    </row>
    <row r="57" spans="1:6" x14ac:dyDescent="0.2">
      <c r="A57" s="66"/>
      <c r="F57" s="7"/>
    </row>
    <row r="58" spans="1:6" x14ac:dyDescent="0.2">
      <c r="A58" s="66"/>
      <c r="F58" s="7"/>
    </row>
    <row r="59" spans="1:6" x14ac:dyDescent="0.2">
      <c r="A59" s="66"/>
      <c r="F59" s="7"/>
    </row>
    <row r="60" spans="1:6" x14ac:dyDescent="0.2">
      <c r="A60" s="66"/>
      <c r="F60" s="7"/>
    </row>
    <row r="61" spans="1:6" x14ac:dyDescent="0.2">
      <c r="A61" s="66"/>
      <c r="F61" s="7"/>
    </row>
    <row r="62" spans="1:6" x14ac:dyDescent="0.2">
      <c r="A62" s="66"/>
      <c r="F62" s="7"/>
    </row>
    <row r="63" spans="1:6" x14ac:dyDescent="0.2">
      <c r="A63" s="66"/>
      <c r="F63" s="7"/>
    </row>
    <row r="64" spans="1:6" x14ac:dyDescent="0.2">
      <c r="A64" s="66"/>
      <c r="F64" s="7"/>
    </row>
    <row r="65" spans="1:6" x14ac:dyDescent="0.2">
      <c r="A65" s="66"/>
      <c r="F65" s="7"/>
    </row>
    <row r="66" spans="1:6" x14ac:dyDescent="0.2">
      <c r="F66" s="7"/>
    </row>
    <row r="67" spans="1:6" x14ac:dyDescent="0.2">
      <c r="F67" s="7"/>
    </row>
    <row r="68" spans="1:6" x14ac:dyDescent="0.2">
      <c r="F68" s="7"/>
    </row>
    <row r="69" spans="1:6" x14ac:dyDescent="0.2">
      <c r="F69" s="7"/>
    </row>
    <row r="70" spans="1:6" x14ac:dyDescent="0.2">
      <c r="F70" s="7"/>
    </row>
    <row r="71" spans="1:6" x14ac:dyDescent="0.2">
      <c r="F71" s="7"/>
    </row>
    <row r="72" spans="1:6" x14ac:dyDescent="0.2">
      <c r="A72" s="7" t="s">
        <v>931</v>
      </c>
      <c r="F72" s="7"/>
    </row>
    <row r="73" spans="1:6" x14ac:dyDescent="0.2">
      <c r="F73" s="7"/>
    </row>
    <row r="74" spans="1:6" x14ac:dyDescent="0.2">
      <c r="F74" s="7"/>
    </row>
    <row r="75" spans="1:6" x14ac:dyDescent="0.2">
      <c r="F75" s="7"/>
    </row>
    <row r="76" spans="1:6" x14ac:dyDescent="0.2">
      <c r="F76" s="7"/>
    </row>
    <row r="77" spans="1:6" x14ac:dyDescent="0.2">
      <c r="F77" s="7"/>
    </row>
    <row r="78" spans="1:6" x14ac:dyDescent="0.2">
      <c r="F78" s="7"/>
    </row>
    <row r="79" spans="1:6" x14ac:dyDescent="0.2">
      <c r="F79" s="7"/>
    </row>
    <row r="80" spans="1:6" x14ac:dyDescent="0.2">
      <c r="F80" s="7"/>
    </row>
    <row r="81" spans="6:6" x14ac:dyDescent="0.2">
      <c r="F81" s="7"/>
    </row>
    <row r="82" spans="6:6" x14ac:dyDescent="0.2">
      <c r="F82" s="7"/>
    </row>
    <row r="83" spans="6:6" x14ac:dyDescent="0.2">
      <c r="F83" s="7"/>
    </row>
    <row r="84" spans="6:6" x14ac:dyDescent="0.2">
      <c r="F84" s="7"/>
    </row>
    <row r="85" spans="6:6" x14ac:dyDescent="0.2">
      <c r="F85" s="7"/>
    </row>
    <row r="86" spans="6:6" x14ac:dyDescent="0.2">
      <c r="F86" s="7"/>
    </row>
    <row r="87" spans="6:6" x14ac:dyDescent="0.2">
      <c r="F87" s="7"/>
    </row>
    <row r="88" spans="6:6" x14ac:dyDescent="0.2">
      <c r="F88" s="7"/>
    </row>
    <row r="89" spans="6:6" x14ac:dyDescent="0.2">
      <c r="F89" s="7"/>
    </row>
    <row r="90" spans="6:6" x14ac:dyDescent="0.2">
      <c r="F90" s="7"/>
    </row>
    <row r="91" spans="6:6" x14ac:dyDescent="0.2">
      <c r="F91" s="7"/>
    </row>
    <row r="92" spans="6:6" x14ac:dyDescent="0.2">
      <c r="F92" s="7"/>
    </row>
    <row r="93" spans="6:6" x14ac:dyDescent="0.2">
      <c r="F93" s="7"/>
    </row>
    <row r="94" spans="6:6" x14ac:dyDescent="0.2">
      <c r="F94" s="7"/>
    </row>
    <row r="95" spans="6:6" x14ac:dyDescent="0.2">
      <c r="F95" s="7"/>
    </row>
    <row r="96" spans="6: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row r="167" spans="6:6" x14ac:dyDescent="0.2">
      <c r="F167" s="7"/>
    </row>
  </sheetData>
  <mergeCells count="2">
    <mergeCell ref="A1:F1"/>
    <mergeCell ref="A29:C29"/>
  </mergeCells>
  <conditionalFormatting sqref="F2:F3 E5:E13 F14:F30">
    <cfRule type="cellIs" dxfId="24" priority="2" stopIfTrue="1" operator="between">
      <formula>0.009</formula>
      <formula>-0.009</formula>
    </cfRule>
  </conditionalFormatting>
  <conditionalFormatting sqref="F168:F65536">
    <cfRule type="cellIs" dxfId="23" priority="1" stopIfTrue="1" operator="between">
      <formula>0.009</formula>
      <formula>-0.009</formula>
    </cfRule>
  </conditionalFormatting>
  <hyperlinks>
    <hyperlink ref="A34" r:id="rId1" tooltip="https://www.franklintempletonindia.com/downloadsServlet/pdf/product-labels-jg9o5k7l" display="https://www.franklintempletonindia.com/downloadsServlet/pdf/product-labels-jg9o5k7l" xr:uid="{00000000-0004-0000-1F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66"/>
  <sheetViews>
    <sheetView workbookViewId="0">
      <selection sqref="A1:F1"/>
    </sheetView>
  </sheetViews>
  <sheetFormatPr defaultColWidth="9.109375" defaultRowHeight="10.199999999999999" x14ac:dyDescent="0.2"/>
  <cols>
    <col min="1" max="1" width="36.88671875" style="7" bestFit="1" customWidth="1"/>
    <col min="2" max="2" width="39.33203125" style="7" bestFit="1" customWidth="1"/>
    <col min="3" max="3" width="18.88671875" style="7" bestFit="1" customWidth="1"/>
    <col min="4" max="4" width="26.5546875" style="7" customWidth="1"/>
    <col min="5" max="5" width="30.5546875" style="10" customWidth="1"/>
    <col min="6" max="6" width="13.5546875" style="11" bestFit="1" customWidth="1"/>
    <col min="7" max="16384" width="9.109375" style="7"/>
  </cols>
  <sheetData>
    <row r="1" spans="1:8" s="1" customFormat="1" ht="13.8" x14ac:dyDescent="0.2">
      <c r="A1" s="81" t="s">
        <v>920</v>
      </c>
      <c r="B1" s="82"/>
      <c r="C1" s="82"/>
      <c r="D1" s="82"/>
      <c r="E1" s="82"/>
      <c r="F1" s="82"/>
    </row>
    <row r="2" spans="1:8" s="1" customFormat="1" ht="11.4" x14ac:dyDescent="0.2">
      <c r="E2" s="5"/>
      <c r="F2" s="9"/>
    </row>
    <row r="3" spans="1:8" s="1" customFormat="1" ht="12" x14ac:dyDescent="0.2">
      <c r="A3" s="8" t="s">
        <v>7</v>
      </c>
      <c r="B3" s="2"/>
      <c r="C3" s="3"/>
      <c r="D3" s="3"/>
      <c r="E3" s="4"/>
      <c r="F3" s="9"/>
    </row>
    <row r="4" spans="1:8" s="1" customFormat="1" ht="25.5" customHeight="1" x14ac:dyDescent="0.2">
      <c r="A4" s="6" t="s">
        <v>2</v>
      </c>
      <c r="B4" s="6" t="s">
        <v>0</v>
      </c>
      <c r="C4" s="13" t="s">
        <v>1</v>
      </c>
      <c r="D4" s="53" t="s">
        <v>6</v>
      </c>
      <c r="E4" s="12" t="s">
        <v>3</v>
      </c>
    </row>
    <row r="5" spans="1:8" x14ac:dyDescent="0.2">
      <c r="A5" s="16" t="s">
        <v>511</v>
      </c>
      <c r="B5" s="17"/>
      <c r="C5" s="17"/>
      <c r="D5" s="18"/>
      <c r="E5" s="19"/>
      <c r="F5" s="7"/>
    </row>
    <row r="6" spans="1:8" x14ac:dyDescent="0.2">
      <c r="A6" s="21" t="s">
        <v>892</v>
      </c>
      <c r="B6" s="21" t="s">
        <v>891</v>
      </c>
      <c r="C6" s="24">
        <v>53944.135999999999</v>
      </c>
      <c r="D6" s="22">
        <v>1516.6789819999999</v>
      </c>
      <c r="E6" s="23">
        <v>98.289166287509602</v>
      </c>
      <c r="F6" s="7"/>
    </row>
    <row r="7" spans="1:8" x14ac:dyDescent="0.2">
      <c r="A7" s="20" t="s">
        <v>29</v>
      </c>
      <c r="B7" s="20"/>
      <c r="C7" s="20"/>
      <c r="D7" s="25">
        <f>SUM(D6:D6)</f>
        <v>1516.6789819999999</v>
      </c>
      <c r="E7" s="26">
        <f>SUM(E6:E6)</f>
        <v>98.289166287509602</v>
      </c>
      <c r="F7" s="14"/>
      <c r="G7" s="14"/>
      <c r="H7" s="14"/>
    </row>
    <row r="8" spans="1:8" x14ac:dyDescent="0.2">
      <c r="A8" s="21"/>
      <c r="B8" s="21"/>
      <c r="C8" s="21"/>
      <c r="D8" s="22"/>
      <c r="E8" s="23"/>
      <c r="F8" s="7"/>
    </row>
    <row r="9" spans="1:8" x14ac:dyDescent="0.2">
      <c r="A9" s="20" t="s">
        <v>38</v>
      </c>
      <c r="B9" s="20"/>
      <c r="C9" s="20"/>
      <c r="D9" s="25">
        <f>D7</f>
        <v>1516.6789819999999</v>
      </c>
      <c r="E9" s="26">
        <f>E7</f>
        <v>98.289166287509602</v>
      </c>
      <c r="F9" s="14"/>
      <c r="G9" s="14"/>
      <c r="H9" s="14"/>
    </row>
    <row r="10" spans="1:8" x14ac:dyDescent="0.2">
      <c r="A10" s="20"/>
      <c r="B10" s="20"/>
      <c r="C10" s="20"/>
      <c r="D10" s="25"/>
      <c r="E10" s="26"/>
      <c r="F10" s="14"/>
      <c r="G10" s="14"/>
      <c r="H10" s="14"/>
    </row>
    <row r="11" spans="1:8" x14ac:dyDescent="0.2">
      <c r="A11" s="20" t="s">
        <v>40</v>
      </c>
      <c r="B11" s="20"/>
      <c r="C11" s="20"/>
      <c r="D11" s="25">
        <f>D13-(D7)</f>
        <v>26.399507000000085</v>
      </c>
      <c r="E11" s="26">
        <f>E13-(E7)</f>
        <v>1.7108337124903983</v>
      </c>
      <c r="F11" s="14"/>
      <c r="G11" s="14"/>
      <c r="H11" s="14"/>
    </row>
    <row r="12" spans="1:8" x14ac:dyDescent="0.2">
      <c r="A12" s="20"/>
      <c r="B12" s="20"/>
      <c r="C12" s="20"/>
      <c r="D12" s="25"/>
      <c r="E12" s="26"/>
      <c r="F12" s="14"/>
      <c r="G12" s="14"/>
      <c r="H12" s="14"/>
    </row>
    <row r="13" spans="1:8" x14ac:dyDescent="0.2">
      <c r="A13" s="27" t="s">
        <v>39</v>
      </c>
      <c r="B13" s="27"/>
      <c r="C13" s="27"/>
      <c r="D13" s="28">
        <v>1543.078489</v>
      </c>
      <c r="E13" s="29">
        <v>100</v>
      </c>
      <c r="F13" s="14"/>
      <c r="G13" s="14"/>
      <c r="H13" s="14"/>
    </row>
    <row r="15" spans="1:8" x14ac:dyDescent="0.2">
      <c r="A15" s="14" t="s">
        <v>42</v>
      </c>
    </row>
    <row r="16" spans="1:8" x14ac:dyDescent="0.2">
      <c r="A16" s="14" t="s">
        <v>43</v>
      </c>
    </row>
    <row r="17" spans="1:6" x14ac:dyDescent="0.2">
      <c r="A17" s="14" t="s">
        <v>44</v>
      </c>
      <c r="B17" s="14"/>
      <c r="C17" s="30" t="s">
        <v>46</v>
      </c>
      <c r="D17" s="30" t="s">
        <v>45</v>
      </c>
    </row>
    <row r="18" spans="1:6" x14ac:dyDescent="0.2">
      <c r="A18" s="7" t="s">
        <v>47</v>
      </c>
      <c r="C18" s="31">
        <v>10.2113</v>
      </c>
      <c r="D18" s="31">
        <v>10.044600000000001</v>
      </c>
    </row>
    <row r="19" spans="1:6" x14ac:dyDescent="0.2">
      <c r="A19" s="7" t="s">
        <v>48</v>
      </c>
      <c r="C19" s="31">
        <v>10.2113</v>
      </c>
      <c r="D19" s="31">
        <v>10.044600000000001</v>
      </c>
    </row>
    <row r="20" spans="1:6" x14ac:dyDescent="0.2">
      <c r="A20" s="7" t="s">
        <v>49</v>
      </c>
      <c r="C20" s="31">
        <v>11.403600000000001</v>
      </c>
      <c r="D20" s="31">
        <v>11.267200000000001</v>
      </c>
    </row>
    <row r="21" spans="1:6" x14ac:dyDescent="0.2">
      <c r="A21" s="7" t="s">
        <v>50</v>
      </c>
      <c r="C21" s="31">
        <v>11.403600000000001</v>
      </c>
      <c r="D21" s="31">
        <v>11.267200000000001</v>
      </c>
    </row>
    <row r="23" spans="1:6" x14ac:dyDescent="0.2">
      <c r="A23" s="7" t="s">
        <v>51</v>
      </c>
    </row>
    <row r="25" spans="1:6" x14ac:dyDescent="0.2">
      <c r="A25" s="14" t="s">
        <v>52</v>
      </c>
      <c r="D25" s="30" t="s">
        <v>53</v>
      </c>
    </row>
    <row r="27" spans="1:6" x14ac:dyDescent="0.2">
      <c r="A27" s="14" t="s">
        <v>351</v>
      </c>
      <c r="D27" s="52">
        <v>1.17E-2</v>
      </c>
    </row>
    <row r="29" spans="1:6" x14ac:dyDescent="0.2">
      <c r="A29" s="87" t="s">
        <v>55</v>
      </c>
      <c r="B29" s="87"/>
      <c r="C29" s="87"/>
      <c r="D29" s="30" t="s">
        <v>53</v>
      </c>
    </row>
    <row r="31" spans="1:6" x14ac:dyDescent="0.2">
      <c r="A31" s="14" t="s">
        <v>927</v>
      </c>
      <c r="F31" s="7"/>
    </row>
    <row r="32" spans="1:6" x14ac:dyDescent="0.2">
      <c r="A32" s="64"/>
      <c r="F32" s="7"/>
    </row>
    <row r="33" spans="1:6" x14ac:dyDescent="0.2">
      <c r="A33" s="63" t="s">
        <v>932</v>
      </c>
      <c r="F33" s="7"/>
    </row>
    <row r="34" spans="1:6" x14ac:dyDescent="0.2">
      <c r="A34" s="65"/>
      <c r="F34" s="7"/>
    </row>
    <row r="35" spans="1:6" x14ac:dyDescent="0.2">
      <c r="A35" s="66"/>
      <c r="F35" s="7"/>
    </row>
    <row r="36" spans="1:6" x14ac:dyDescent="0.2">
      <c r="A36" s="66"/>
      <c r="F36" s="7"/>
    </row>
    <row r="37" spans="1:6" x14ac:dyDescent="0.2">
      <c r="A37" s="66"/>
      <c r="F37" s="7"/>
    </row>
    <row r="38" spans="1:6" x14ac:dyDescent="0.2">
      <c r="A38" s="66"/>
      <c r="F38" s="7"/>
    </row>
    <row r="39" spans="1:6" x14ac:dyDescent="0.2">
      <c r="A39" s="66"/>
      <c r="F39" s="7"/>
    </row>
    <row r="40" spans="1:6" x14ac:dyDescent="0.2">
      <c r="A40" s="66"/>
      <c r="F40" s="7"/>
    </row>
    <row r="41" spans="1:6" x14ac:dyDescent="0.2">
      <c r="A41" s="66"/>
      <c r="F41" s="7"/>
    </row>
    <row r="42" spans="1:6" x14ac:dyDescent="0.2">
      <c r="A42" s="66"/>
      <c r="F42" s="7"/>
    </row>
    <row r="43" spans="1:6" x14ac:dyDescent="0.2">
      <c r="A43" s="66"/>
      <c r="F43" s="7"/>
    </row>
    <row r="44" spans="1:6" x14ac:dyDescent="0.2">
      <c r="A44" s="66"/>
      <c r="F44" s="7"/>
    </row>
    <row r="45" spans="1:6" x14ac:dyDescent="0.2">
      <c r="A45" s="66"/>
      <c r="F45" s="7"/>
    </row>
    <row r="46" spans="1:6" x14ac:dyDescent="0.2">
      <c r="A46" s="66"/>
      <c r="F46" s="7"/>
    </row>
    <row r="47" spans="1:6" x14ac:dyDescent="0.2">
      <c r="A47" s="66"/>
      <c r="F47" s="7"/>
    </row>
    <row r="48" spans="1:6" x14ac:dyDescent="0.2">
      <c r="A48" s="66"/>
      <c r="F48" s="7"/>
    </row>
    <row r="49" spans="1:6" x14ac:dyDescent="0.2">
      <c r="A49" s="66"/>
      <c r="F49" s="7"/>
    </row>
    <row r="50" spans="1:6" x14ac:dyDescent="0.2">
      <c r="A50" s="63" t="s">
        <v>956</v>
      </c>
      <c r="F50" s="7"/>
    </row>
    <row r="51" spans="1:6" x14ac:dyDescent="0.2">
      <c r="A51" s="66"/>
      <c r="F51" s="7"/>
    </row>
    <row r="52" spans="1:6" x14ac:dyDescent="0.2">
      <c r="A52" s="63" t="s">
        <v>933</v>
      </c>
      <c r="F52" s="7"/>
    </row>
    <row r="53" spans="1:6" x14ac:dyDescent="0.2">
      <c r="A53" s="66"/>
      <c r="F53" s="7"/>
    </row>
    <row r="54" spans="1:6" x14ac:dyDescent="0.2">
      <c r="A54" s="66"/>
      <c r="F54" s="7"/>
    </row>
    <row r="55" spans="1:6" x14ac:dyDescent="0.2">
      <c r="A55" s="66"/>
      <c r="F55" s="7"/>
    </row>
    <row r="56" spans="1:6" x14ac:dyDescent="0.2">
      <c r="A56" s="66"/>
      <c r="F56" s="7"/>
    </row>
    <row r="57" spans="1:6" x14ac:dyDescent="0.2">
      <c r="A57" s="66"/>
      <c r="F57" s="7"/>
    </row>
    <row r="58" spans="1:6" x14ac:dyDescent="0.2">
      <c r="A58" s="66"/>
      <c r="F58" s="7"/>
    </row>
    <row r="59" spans="1:6" x14ac:dyDescent="0.2">
      <c r="A59" s="66"/>
      <c r="F59" s="7"/>
    </row>
    <row r="60" spans="1:6" x14ac:dyDescent="0.2">
      <c r="A60" s="66"/>
      <c r="F60" s="7"/>
    </row>
    <row r="61" spans="1:6" x14ac:dyDescent="0.2">
      <c r="A61" s="66"/>
      <c r="F61" s="7"/>
    </row>
    <row r="62" spans="1:6" x14ac:dyDescent="0.2">
      <c r="A62" s="66"/>
      <c r="F62" s="7"/>
    </row>
    <row r="63" spans="1:6" x14ac:dyDescent="0.2">
      <c r="A63" s="66"/>
      <c r="F63" s="7"/>
    </row>
    <row r="64" spans="1:6" x14ac:dyDescent="0.2">
      <c r="A64" s="66"/>
      <c r="F64" s="7"/>
    </row>
    <row r="65" spans="1:6" x14ac:dyDescent="0.2">
      <c r="F65" s="7"/>
    </row>
    <row r="66" spans="1:6" x14ac:dyDescent="0.2">
      <c r="F66" s="7"/>
    </row>
    <row r="67" spans="1:6" x14ac:dyDescent="0.2">
      <c r="F67" s="7"/>
    </row>
    <row r="68" spans="1:6" x14ac:dyDescent="0.2">
      <c r="F68" s="7"/>
    </row>
    <row r="69" spans="1:6" x14ac:dyDescent="0.2">
      <c r="F69" s="7"/>
    </row>
    <row r="70" spans="1:6" x14ac:dyDescent="0.2">
      <c r="F70" s="7"/>
    </row>
    <row r="71" spans="1:6" x14ac:dyDescent="0.2">
      <c r="A71" s="7" t="s">
        <v>931</v>
      </c>
      <c r="F71" s="7"/>
    </row>
    <row r="72" spans="1:6" x14ac:dyDescent="0.2">
      <c r="F72" s="7"/>
    </row>
    <row r="73" spans="1:6" x14ac:dyDescent="0.2">
      <c r="F73" s="7"/>
    </row>
    <row r="74" spans="1:6" x14ac:dyDescent="0.2">
      <c r="F74" s="7"/>
    </row>
    <row r="75" spans="1:6" x14ac:dyDescent="0.2">
      <c r="F75" s="7"/>
    </row>
    <row r="76" spans="1:6" x14ac:dyDescent="0.2">
      <c r="F76" s="7"/>
    </row>
    <row r="77" spans="1:6" x14ac:dyDescent="0.2">
      <c r="F77" s="7"/>
    </row>
    <row r="78" spans="1:6" x14ac:dyDescent="0.2">
      <c r="F78" s="7"/>
    </row>
    <row r="79" spans="1:6" x14ac:dyDescent="0.2">
      <c r="F79" s="7"/>
    </row>
    <row r="80" spans="1:6" x14ac:dyDescent="0.2">
      <c r="F80" s="7"/>
    </row>
    <row r="81" spans="6:6" x14ac:dyDescent="0.2">
      <c r="F81" s="7"/>
    </row>
    <row r="82" spans="6:6" x14ac:dyDescent="0.2">
      <c r="F82" s="7"/>
    </row>
    <row r="83" spans="6:6" x14ac:dyDescent="0.2">
      <c r="F83" s="7"/>
    </row>
    <row r="84" spans="6:6" x14ac:dyDescent="0.2">
      <c r="F84" s="7"/>
    </row>
    <row r="85" spans="6:6" x14ac:dyDescent="0.2">
      <c r="F85" s="7"/>
    </row>
    <row r="86" spans="6:6" x14ac:dyDescent="0.2">
      <c r="F86" s="7"/>
    </row>
    <row r="87" spans="6:6" x14ac:dyDescent="0.2">
      <c r="F87" s="7"/>
    </row>
    <row r="88" spans="6:6" x14ac:dyDescent="0.2">
      <c r="F88" s="7"/>
    </row>
    <row r="89" spans="6:6" x14ac:dyDescent="0.2">
      <c r="F89" s="7"/>
    </row>
    <row r="90" spans="6:6" x14ac:dyDescent="0.2">
      <c r="F90" s="7"/>
    </row>
    <row r="91" spans="6:6" x14ac:dyDescent="0.2">
      <c r="F91" s="7"/>
    </row>
    <row r="92" spans="6:6" x14ac:dyDescent="0.2">
      <c r="F92" s="7"/>
    </row>
    <row r="93" spans="6:6" x14ac:dyDescent="0.2">
      <c r="F93" s="7"/>
    </row>
    <row r="94" spans="6:6" x14ac:dyDescent="0.2">
      <c r="F94" s="7"/>
    </row>
    <row r="95" spans="6:6" x14ac:dyDescent="0.2">
      <c r="F95" s="7"/>
    </row>
    <row r="96" spans="6: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sheetData>
  <mergeCells count="2">
    <mergeCell ref="A1:F1"/>
    <mergeCell ref="A29:C29"/>
  </mergeCells>
  <conditionalFormatting sqref="F2:F3 E5:E13 F14:F30">
    <cfRule type="cellIs" dxfId="22" priority="2" stopIfTrue="1" operator="between">
      <formula>0.009</formula>
      <formula>-0.009</formula>
    </cfRule>
  </conditionalFormatting>
  <conditionalFormatting sqref="F167:F65536">
    <cfRule type="cellIs" dxfId="21"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180"/>
  <sheetViews>
    <sheetView workbookViewId="0">
      <selection sqref="A1:F1"/>
    </sheetView>
  </sheetViews>
  <sheetFormatPr defaultColWidth="9.109375" defaultRowHeight="10.199999999999999" x14ac:dyDescent="0.2"/>
  <cols>
    <col min="1" max="1" width="36.88671875" style="7" bestFit="1" customWidth="1"/>
    <col min="2" max="2" width="75.33203125" style="7" customWidth="1"/>
    <col min="3" max="3" width="15.33203125" style="7" bestFit="1" customWidth="1"/>
    <col min="4" max="4" width="27.6640625" style="7" customWidth="1"/>
    <col min="5" max="5" width="30.5546875" style="10" customWidth="1"/>
    <col min="6" max="6" width="14.6640625" style="11" bestFit="1" customWidth="1"/>
    <col min="7" max="16384" width="9.109375" style="7"/>
  </cols>
  <sheetData>
    <row r="1" spans="1:8" s="1" customFormat="1" ht="13.8" x14ac:dyDescent="0.2">
      <c r="A1" s="81" t="s">
        <v>921</v>
      </c>
      <c r="B1" s="82"/>
      <c r="C1" s="82"/>
      <c r="D1" s="82"/>
      <c r="E1" s="82"/>
      <c r="F1" s="82"/>
    </row>
    <row r="2" spans="1:8" s="1" customFormat="1" ht="11.4" x14ac:dyDescent="0.2">
      <c r="E2" s="5"/>
      <c r="F2" s="9"/>
    </row>
    <row r="3" spans="1:8" s="1" customFormat="1" ht="12" x14ac:dyDescent="0.2">
      <c r="A3" s="8" t="s">
        <v>7</v>
      </c>
      <c r="B3" s="2"/>
      <c r="C3" s="3"/>
      <c r="D3" s="3"/>
      <c r="E3" s="4"/>
      <c r="F3" s="9"/>
    </row>
    <row r="4" spans="1:8" s="1" customFormat="1" ht="25.5" customHeight="1" x14ac:dyDescent="0.2">
      <c r="A4" s="6" t="s">
        <v>2</v>
      </c>
      <c r="B4" s="6" t="s">
        <v>0</v>
      </c>
      <c r="C4" s="13" t="s">
        <v>1</v>
      </c>
      <c r="D4" s="53" t="s">
        <v>6</v>
      </c>
      <c r="E4" s="12" t="s">
        <v>3</v>
      </c>
    </row>
    <row r="5" spans="1:8" x14ac:dyDescent="0.2">
      <c r="A5" s="16" t="s">
        <v>916</v>
      </c>
      <c r="B5" s="17"/>
      <c r="C5" s="17"/>
      <c r="D5" s="18"/>
      <c r="E5" s="19"/>
      <c r="F5" s="7"/>
    </row>
    <row r="6" spans="1:8" x14ac:dyDescent="0.2">
      <c r="A6" s="21" t="s">
        <v>898</v>
      </c>
      <c r="B6" s="60" t="s">
        <v>897</v>
      </c>
      <c r="C6" s="24">
        <v>2169066</v>
      </c>
      <c r="D6" s="22">
        <v>1390.154399</v>
      </c>
      <c r="E6" s="23">
        <v>22.725396674743401</v>
      </c>
      <c r="F6" s="7"/>
    </row>
    <row r="7" spans="1:8" x14ac:dyDescent="0.2">
      <c r="A7" s="59" t="s">
        <v>38</v>
      </c>
      <c r="B7" s="58"/>
      <c r="C7" s="21"/>
      <c r="D7" s="25">
        <f>SUM(D6)</f>
        <v>1390.154399</v>
      </c>
      <c r="E7" s="25">
        <f>SUM(E6)</f>
        <v>22.725396674743401</v>
      </c>
      <c r="F7" s="7"/>
    </row>
    <row r="8" spans="1:8" x14ac:dyDescent="0.2">
      <c r="A8" s="59"/>
      <c r="B8" s="58"/>
      <c r="C8" s="21"/>
      <c r="D8" s="22"/>
      <c r="E8" s="23"/>
      <c r="F8" s="7"/>
    </row>
    <row r="9" spans="1:8" x14ac:dyDescent="0.2">
      <c r="A9" s="20" t="s">
        <v>56</v>
      </c>
      <c r="B9" s="21"/>
      <c r="C9" s="21"/>
      <c r="D9" s="22"/>
      <c r="E9" s="23"/>
      <c r="F9" s="7"/>
    </row>
    <row r="10" spans="1:8" x14ac:dyDescent="0.2">
      <c r="A10" s="21" t="s">
        <v>894</v>
      </c>
      <c r="B10" s="60" t="s">
        <v>893</v>
      </c>
      <c r="C10" s="24">
        <v>164001.63200000001</v>
      </c>
      <c r="D10" s="22">
        <v>1775.0464079999999</v>
      </c>
      <c r="E10" s="23">
        <v>29.0173766071565</v>
      </c>
      <c r="F10" s="7"/>
    </row>
    <row r="11" spans="1:8" x14ac:dyDescent="0.2">
      <c r="A11" s="21" t="s">
        <v>895</v>
      </c>
      <c r="B11" s="60" t="s">
        <v>923</v>
      </c>
      <c r="C11" s="24">
        <v>2232978.6749999998</v>
      </c>
      <c r="D11" s="22">
        <v>1397.333298</v>
      </c>
      <c r="E11" s="23">
        <v>22.8427529393283</v>
      </c>
      <c r="F11" s="7"/>
    </row>
    <row r="12" spans="1:8" x14ac:dyDescent="0.2">
      <c r="A12" s="21" t="s">
        <v>896</v>
      </c>
      <c r="B12" s="60" t="s">
        <v>924</v>
      </c>
      <c r="C12" s="24">
        <v>4289153.97</v>
      </c>
      <c r="D12" s="22">
        <v>1395.9480510000001</v>
      </c>
      <c r="E12" s="23">
        <v>22.820107765820801</v>
      </c>
      <c r="F12" s="7"/>
    </row>
    <row r="13" spans="1:8" ht="20.399999999999999" x14ac:dyDescent="0.2">
      <c r="A13" s="21" t="s">
        <v>900</v>
      </c>
      <c r="B13" s="60" t="s">
        <v>899</v>
      </c>
      <c r="C13" s="24">
        <v>48.798999999999999</v>
      </c>
      <c r="D13" s="22">
        <v>1.2611296000000001</v>
      </c>
      <c r="E13" s="23">
        <v>2.06161779143933E-2</v>
      </c>
      <c r="F13" s="7"/>
    </row>
    <row r="14" spans="1:8" x14ac:dyDescent="0.2">
      <c r="A14" s="21" t="s">
        <v>902</v>
      </c>
      <c r="B14" s="60" t="s">
        <v>901</v>
      </c>
      <c r="C14" s="24">
        <v>13.571999999999999</v>
      </c>
      <c r="D14" s="22">
        <v>0.51930540000000003</v>
      </c>
      <c r="E14" s="23">
        <v>8.4892881098859001E-3</v>
      </c>
      <c r="F14" s="7"/>
    </row>
    <row r="15" spans="1:8" ht="20.399999999999999" x14ac:dyDescent="0.2">
      <c r="A15" s="21" t="s">
        <v>904</v>
      </c>
      <c r="B15" s="60" t="s">
        <v>903</v>
      </c>
      <c r="C15" s="24">
        <v>23973.544999999998</v>
      </c>
      <c r="D15" s="22">
        <v>2.3973545E-5</v>
      </c>
      <c r="E15" s="23">
        <v>3.9190489935270202E-7</v>
      </c>
      <c r="F15" s="7"/>
    </row>
    <row r="16" spans="1:8" x14ac:dyDescent="0.2">
      <c r="A16" s="20" t="s">
        <v>29</v>
      </c>
      <c r="B16" s="20"/>
      <c r="C16" s="20"/>
      <c r="D16" s="25">
        <f>SUM(D10:D15)</f>
        <v>4570.1082159735442</v>
      </c>
      <c r="E16" s="26">
        <f>SUM(E10:E15)</f>
        <v>74.709343170234774</v>
      </c>
      <c r="F16" s="14"/>
      <c r="G16" s="14"/>
      <c r="H16" s="14"/>
    </row>
    <row r="17" spans="1:8" x14ac:dyDescent="0.2">
      <c r="A17" s="21"/>
      <c r="B17" s="21"/>
      <c r="C17" s="21"/>
      <c r="D17" s="22"/>
      <c r="E17" s="23"/>
      <c r="F17" s="7"/>
    </row>
    <row r="18" spans="1:8" x14ac:dyDescent="0.2">
      <c r="A18" s="20" t="s">
        <v>38</v>
      </c>
      <c r="B18" s="20"/>
      <c r="C18" s="20"/>
      <c r="D18" s="26">
        <f>D16+D7</f>
        <v>5960.2626149735443</v>
      </c>
      <c r="E18" s="26">
        <f>E16+E7</f>
        <v>97.434739844978168</v>
      </c>
      <c r="F18" s="14"/>
      <c r="G18" s="14"/>
      <c r="H18" s="14"/>
    </row>
    <row r="19" spans="1:8" x14ac:dyDescent="0.2">
      <c r="A19" s="20"/>
      <c r="B19" s="20"/>
      <c r="C19" s="20"/>
      <c r="D19" s="25"/>
      <c r="E19" s="26"/>
      <c r="F19" s="14"/>
      <c r="G19" s="14"/>
      <c r="H19" s="14"/>
    </row>
    <row r="20" spans="1:8" x14ac:dyDescent="0.2">
      <c r="A20" s="20" t="s">
        <v>40</v>
      </c>
      <c r="B20" s="20"/>
      <c r="C20" s="20"/>
      <c r="D20" s="26">
        <f>D22-(D18)</f>
        <v>156.92169162645587</v>
      </c>
      <c r="E20" s="26">
        <f>E22-(E18)</f>
        <v>2.5652601550218321</v>
      </c>
      <c r="F20" s="14"/>
      <c r="G20" s="14"/>
      <c r="H20" s="14"/>
    </row>
    <row r="21" spans="1:8" x14ac:dyDescent="0.2">
      <c r="A21" s="20"/>
      <c r="B21" s="20"/>
      <c r="C21" s="20"/>
      <c r="D21" s="25"/>
      <c r="E21" s="26"/>
      <c r="F21" s="14"/>
      <c r="G21" s="14"/>
      <c r="H21" s="14"/>
    </row>
    <row r="22" spans="1:8" x14ac:dyDescent="0.2">
      <c r="A22" s="27" t="s">
        <v>39</v>
      </c>
      <c r="B22" s="27"/>
      <c r="C22" s="27"/>
      <c r="D22" s="28">
        <v>6117.1843066000001</v>
      </c>
      <c r="E22" s="29">
        <v>100</v>
      </c>
      <c r="F22" s="14"/>
      <c r="G22" s="14"/>
      <c r="H22" s="14"/>
    </row>
    <row r="23" spans="1:8" x14ac:dyDescent="0.2">
      <c r="F23" s="15" t="s">
        <v>749</v>
      </c>
    </row>
    <row r="24" spans="1:8" ht="15" customHeight="1" x14ac:dyDescent="0.2">
      <c r="A24" s="14" t="s">
        <v>350</v>
      </c>
    </row>
    <row r="25" spans="1:8" ht="34.200000000000003" customHeight="1" x14ac:dyDescent="0.2">
      <c r="A25" s="88" t="s">
        <v>1317</v>
      </c>
      <c r="B25" s="88"/>
      <c r="C25" s="88"/>
      <c r="D25" s="88"/>
      <c r="E25" s="88"/>
    </row>
    <row r="27" spans="1:8" x14ac:dyDescent="0.2">
      <c r="A27" s="14" t="s">
        <v>42</v>
      </c>
    </row>
    <row r="28" spans="1:8" x14ac:dyDescent="0.2">
      <c r="A28" s="14" t="s">
        <v>43</v>
      </c>
    </row>
    <row r="29" spans="1:8" x14ac:dyDescent="0.2">
      <c r="A29" s="14" t="s">
        <v>44</v>
      </c>
      <c r="B29" s="14"/>
      <c r="C29" s="30" t="s">
        <v>46</v>
      </c>
      <c r="D29" s="30" t="s">
        <v>45</v>
      </c>
    </row>
    <row r="30" spans="1:8" x14ac:dyDescent="0.2">
      <c r="A30" s="7" t="s">
        <v>47</v>
      </c>
      <c r="C30" s="31">
        <v>18.4602</v>
      </c>
      <c r="D30" s="31">
        <v>18.909099999999999</v>
      </c>
    </row>
    <row r="31" spans="1:8" x14ac:dyDescent="0.2">
      <c r="A31" s="7" t="s">
        <v>48</v>
      </c>
      <c r="C31" s="31">
        <v>18.4602</v>
      </c>
      <c r="D31" s="31">
        <v>18.909099999999999</v>
      </c>
    </row>
    <row r="32" spans="1:8" x14ac:dyDescent="0.2">
      <c r="A32" s="7" t="s">
        <v>49</v>
      </c>
      <c r="C32" s="31">
        <v>20.614899999999999</v>
      </c>
      <c r="D32" s="31">
        <v>21.220500000000001</v>
      </c>
    </row>
    <row r="33" spans="1:6" x14ac:dyDescent="0.2">
      <c r="A33" s="7" t="s">
        <v>50</v>
      </c>
      <c r="C33" s="31">
        <v>20.614899999999999</v>
      </c>
      <c r="D33" s="31">
        <v>21.220500000000001</v>
      </c>
    </row>
    <row r="35" spans="1:6" x14ac:dyDescent="0.2">
      <c r="A35" s="7" t="s">
        <v>51</v>
      </c>
    </row>
    <row r="37" spans="1:6" x14ac:dyDescent="0.2">
      <c r="A37" s="14" t="s">
        <v>52</v>
      </c>
      <c r="D37" s="30" t="s">
        <v>53</v>
      </c>
    </row>
    <row r="39" spans="1:6" x14ac:dyDescent="0.2">
      <c r="A39" s="14" t="s">
        <v>351</v>
      </c>
      <c r="D39" s="52">
        <v>0.49690000000000001</v>
      </c>
    </row>
    <row r="41" spans="1:6" x14ac:dyDescent="0.2">
      <c r="A41" s="87" t="s">
        <v>55</v>
      </c>
      <c r="B41" s="87"/>
      <c r="C41" s="87"/>
      <c r="D41" s="30" t="s">
        <v>53</v>
      </c>
    </row>
    <row r="42" spans="1:6" x14ac:dyDescent="0.2">
      <c r="A42" s="62" t="s">
        <v>925</v>
      </c>
    </row>
    <row r="43" spans="1:6" ht="14.4" x14ac:dyDescent="0.3">
      <c r="A43" s="35" t="s">
        <v>926</v>
      </c>
    </row>
    <row r="45" spans="1:6" x14ac:dyDescent="0.2">
      <c r="A45" s="14" t="s">
        <v>927</v>
      </c>
      <c r="F45" s="7"/>
    </row>
    <row r="46" spans="1:6" x14ac:dyDescent="0.2">
      <c r="A46" s="14"/>
      <c r="F46" s="7"/>
    </row>
    <row r="47" spans="1:6" x14ac:dyDescent="0.2">
      <c r="A47" s="63" t="s">
        <v>932</v>
      </c>
      <c r="F47" s="7"/>
    </row>
    <row r="48" spans="1:6" x14ac:dyDescent="0.2">
      <c r="A48" s="65"/>
      <c r="F48" s="7"/>
    </row>
    <row r="49" spans="1:6" x14ac:dyDescent="0.2">
      <c r="A49" s="66"/>
      <c r="F49" s="7"/>
    </row>
    <row r="50" spans="1:6" x14ac:dyDescent="0.2">
      <c r="A50" s="66"/>
      <c r="F50" s="7"/>
    </row>
    <row r="51" spans="1:6" x14ac:dyDescent="0.2">
      <c r="A51" s="66"/>
      <c r="F51" s="7"/>
    </row>
    <row r="52" spans="1:6" x14ac:dyDescent="0.2">
      <c r="A52" s="66"/>
      <c r="F52" s="7"/>
    </row>
    <row r="53" spans="1:6" x14ac:dyDescent="0.2">
      <c r="A53" s="66"/>
      <c r="F53" s="7"/>
    </row>
    <row r="54" spans="1:6" x14ac:dyDescent="0.2">
      <c r="A54" s="66"/>
      <c r="F54" s="7"/>
    </row>
    <row r="55" spans="1:6" x14ac:dyDescent="0.2">
      <c r="A55" s="66"/>
      <c r="F55" s="7"/>
    </row>
    <row r="56" spans="1:6" x14ac:dyDescent="0.2">
      <c r="A56" s="66"/>
      <c r="F56" s="7"/>
    </row>
    <row r="57" spans="1:6" x14ac:dyDescent="0.2">
      <c r="A57" s="66"/>
      <c r="F57" s="7"/>
    </row>
    <row r="58" spans="1:6" x14ac:dyDescent="0.2">
      <c r="A58" s="66"/>
      <c r="F58" s="7"/>
    </row>
    <row r="59" spans="1:6" x14ac:dyDescent="0.2">
      <c r="A59" s="66"/>
      <c r="B59" s="67"/>
      <c r="C59" s="67"/>
      <c r="D59" s="67"/>
      <c r="E59" s="67"/>
      <c r="F59" s="7"/>
    </row>
    <row r="60" spans="1:6" x14ac:dyDescent="0.2">
      <c r="A60" s="66"/>
      <c r="F60" s="7"/>
    </row>
    <row r="61" spans="1:6" x14ac:dyDescent="0.2">
      <c r="A61" s="66"/>
      <c r="F61" s="7"/>
    </row>
    <row r="62" spans="1:6" x14ac:dyDescent="0.2">
      <c r="A62" s="66"/>
      <c r="F62" s="7"/>
    </row>
    <row r="63" spans="1:6" x14ac:dyDescent="0.2">
      <c r="A63" s="66"/>
      <c r="F63" s="7"/>
    </row>
    <row r="64" spans="1:6" x14ac:dyDescent="0.2">
      <c r="A64" s="68" t="s">
        <v>957</v>
      </c>
      <c r="F64" s="7"/>
    </row>
    <row r="65" spans="1:6" x14ac:dyDescent="0.2">
      <c r="A65" s="66"/>
      <c r="F65" s="7"/>
    </row>
    <row r="66" spans="1:6" x14ac:dyDescent="0.2">
      <c r="A66" s="63" t="s">
        <v>933</v>
      </c>
      <c r="F66" s="7"/>
    </row>
    <row r="67" spans="1:6" x14ac:dyDescent="0.2">
      <c r="A67" s="66"/>
      <c r="F67" s="7"/>
    </row>
    <row r="68" spans="1:6" x14ac:dyDescent="0.2">
      <c r="A68" s="66"/>
      <c r="F68" s="7"/>
    </row>
    <row r="69" spans="1:6" x14ac:dyDescent="0.2">
      <c r="A69" s="66"/>
      <c r="F69" s="7"/>
    </row>
    <row r="70" spans="1:6" x14ac:dyDescent="0.2">
      <c r="A70" s="66"/>
      <c r="F70" s="7"/>
    </row>
    <row r="71" spans="1:6" x14ac:dyDescent="0.2">
      <c r="A71" s="66"/>
      <c r="F71" s="7"/>
    </row>
    <row r="72" spans="1:6" x14ac:dyDescent="0.2">
      <c r="A72" s="66"/>
      <c r="F72" s="7"/>
    </row>
    <row r="73" spans="1:6" x14ac:dyDescent="0.2">
      <c r="A73" s="66"/>
      <c r="F73" s="7"/>
    </row>
    <row r="74" spans="1:6" x14ac:dyDescent="0.2">
      <c r="A74" s="66"/>
      <c r="F74" s="7"/>
    </row>
    <row r="75" spans="1:6" x14ac:dyDescent="0.2">
      <c r="A75" s="66"/>
      <c r="F75" s="7"/>
    </row>
    <row r="76" spans="1:6" x14ac:dyDescent="0.2">
      <c r="A76" s="66"/>
      <c r="F76" s="7"/>
    </row>
    <row r="77" spans="1:6" x14ac:dyDescent="0.2">
      <c r="A77" s="66"/>
      <c r="F77" s="7"/>
    </row>
    <row r="78" spans="1:6" x14ac:dyDescent="0.2">
      <c r="A78" s="66"/>
      <c r="F78" s="7"/>
    </row>
    <row r="79" spans="1:6" x14ac:dyDescent="0.2">
      <c r="F79" s="7"/>
    </row>
    <row r="80" spans="1:6" x14ac:dyDescent="0.2">
      <c r="F80" s="7"/>
    </row>
    <row r="81" spans="1:6" x14ac:dyDescent="0.2">
      <c r="F81" s="7"/>
    </row>
    <row r="82" spans="1:6" x14ac:dyDescent="0.2">
      <c r="F82" s="7"/>
    </row>
    <row r="83" spans="1:6" x14ac:dyDescent="0.2">
      <c r="A83" s="14" t="s">
        <v>958</v>
      </c>
      <c r="F83" s="7"/>
    </row>
    <row r="84" spans="1:6" x14ac:dyDescent="0.2">
      <c r="F84" s="7"/>
    </row>
    <row r="85" spans="1:6" x14ac:dyDescent="0.2">
      <c r="A85" s="7" t="s">
        <v>931</v>
      </c>
      <c r="F85" s="7"/>
    </row>
    <row r="86" spans="1:6" x14ac:dyDescent="0.2">
      <c r="F86" s="7"/>
    </row>
    <row r="87" spans="1:6" x14ac:dyDescent="0.2">
      <c r="F87" s="7"/>
    </row>
    <row r="88" spans="1:6" x14ac:dyDescent="0.2">
      <c r="F88" s="7"/>
    </row>
    <row r="89" spans="1:6" x14ac:dyDescent="0.2">
      <c r="F89" s="7"/>
    </row>
    <row r="90" spans="1:6" x14ac:dyDescent="0.2">
      <c r="F90" s="7"/>
    </row>
    <row r="91" spans="1:6" x14ac:dyDescent="0.2">
      <c r="F91" s="7"/>
    </row>
    <row r="92" spans="1:6" x14ac:dyDescent="0.2">
      <c r="F92" s="7"/>
    </row>
    <row r="93" spans="1:6" x14ac:dyDescent="0.2">
      <c r="F93" s="7"/>
    </row>
    <row r="94" spans="1:6" x14ac:dyDescent="0.2">
      <c r="F94" s="7"/>
    </row>
    <row r="95" spans="1:6" x14ac:dyDescent="0.2">
      <c r="F95" s="7"/>
    </row>
    <row r="96" spans="1: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row r="167" spans="6:6" x14ac:dyDescent="0.2">
      <c r="F167" s="7"/>
    </row>
    <row r="168" spans="6:6" x14ac:dyDescent="0.2">
      <c r="F168" s="7"/>
    </row>
    <row r="169" spans="6:6" x14ac:dyDescent="0.2">
      <c r="F169" s="7"/>
    </row>
    <row r="170" spans="6:6" x14ac:dyDescent="0.2">
      <c r="F170" s="7"/>
    </row>
    <row r="171" spans="6:6" x14ac:dyDescent="0.2">
      <c r="F171" s="7"/>
    </row>
    <row r="172" spans="6:6" x14ac:dyDescent="0.2">
      <c r="F172" s="7"/>
    </row>
    <row r="173" spans="6:6" x14ac:dyDescent="0.2">
      <c r="F173" s="7"/>
    </row>
    <row r="174" spans="6:6" x14ac:dyDescent="0.2">
      <c r="F174" s="7"/>
    </row>
    <row r="175" spans="6:6" x14ac:dyDescent="0.2">
      <c r="F175" s="7"/>
    </row>
    <row r="176" spans="6:6" x14ac:dyDescent="0.2">
      <c r="F176" s="7"/>
    </row>
    <row r="177" spans="6:6" x14ac:dyDescent="0.2">
      <c r="F177" s="7"/>
    </row>
    <row r="178" spans="6:6" x14ac:dyDescent="0.2">
      <c r="F178" s="7"/>
    </row>
    <row r="179" spans="6:6" x14ac:dyDescent="0.2">
      <c r="F179" s="7"/>
    </row>
    <row r="180" spans="6:6" x14ac:dyDescent="0.2">
      <c r="F180" s="7"/>
    </row>
  </sheetData>
  <mergeCells count="3">
    <mergeCell ref="A1:F1"/>
    <mergeCell ref="A41:C41"/>
    <mergeCell ref="A25:E25"/>
  </mergeCells>
  <conditionalFormatting sqref="D18">
    <cfRule type="cellIs" dxfId="20" priority="5" stopIfTrue="1" operator="between">
      <formula>0.009</formula>
      <formula>-0.009</formula>
    </cfRule>
  </conditionalFormatting>
  <conditionalFormatting sqref="D20">
    <cfRule type="cellIs" dxfId="19" priority="3" stopIfTrue="1" operator="between">
      <formula>0.009</formula>
      <formula>-0.009</formula>
    </cfRule>
  </conditionalFormatting>
  <conditionalFormatting sqref="E5:E6">
    <cfRule type="cellIs" dxfId="18" priority="6" stopIfTrue="1" operator="between">
      <formula>0.009</formula>
      <formula>-0.009</formula>
    </cfRule>
  </conditionalFormatting>
  <conditionalFormatting sqref="E8:E22">
    <cfRule type="cellIs" dxfId="17" priority="2" stopIfTrue="1" operator="between">
      <formula>0.009</formula>
      <formula>-0.009</formula>
    </cfRule>
  </conditionalFormatting>
  <conditionalFormatting sqref="F2:F3 F23:F44">
    <cfRule type="cellIs" dxfId="16" priority="7" stopIfTrue="1" operator="between">
      <formula>0.009</formula>
      <formula>-0.009</formula>
    </cfRule>
  </conditionalFormatting>
  <conditionalFormatting sqref="F181:F65537">
    <cfRule type="cellIs" dxfId="15" priority="1" stopIfTrue="1" operator="between">
      <formula>0.009</formula>
      <formula>-0.009</formula>
    </cfRule>
  </conditionalFormatting>
  <hyperlinks>
    <hyperlink ref="A43" r:id="rId1" xr:uid="{00000000-0004-0000-21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180"/>
  <sheetViews>
    <sheetView workbookViewId="0">
      <selection sqref="A1:F1"/>
    </sheetView>
  </sheetViews>
  <sheetFormatPr defaultColWidth="9.109375" defaultRowHeight="10.199999999999999" x14ac:dyDescent="0.2"/>
  <cols>
    <col min="1" max="1" width="36.88671875" style="7" bestFit="1" customWidth="1"/>
    <col min="2" max="2" width="72.6640625" style="7" customWidth="1"/>
    <col min="3" max="3" width="24.6640625" style="7" bestFit="1" customWidth="1"/>
    <col min="4" max="4" width="26.44140625" style="7" customWidth="1"/>
    <col min="5" max="5" width="30.5546875" style="10" customWidth="1"/>
    <col min="6" max="6" width="14.6640625" style="11" bestFit="1" customWidth="1"/>
    <col min="7" max="16384" width="9.109375" style="7"/>
  </cols>
  <sheetData>
    <row r="1" spans="1:8" s="1" customFormat="1" ht="13.8" x14ac:dyDescent="0.2">
      <c r="A1" s="81" t="s">
        <v>922</v>
      </c>
      <c r="B1" s="82"/>
      <c r="C1" s="82"/>
      <c r="D1" s="82"/>
      <c r="E1" s="82"/>
      <c r="F1" s="82"/>
    </row>
    <row r="2" spans="1:8" s="1" customFormat="1" ht="11.4" x14ac:dyDescent="0.2">
      <c r="E2" s="5"/>
      <c r="F2" s="9"/>
    </row>
    <row r="3" spans="1:8" s="1" customFormat="1" ht="12" x14ac:dyDescent="0.2">
      <c r="A3" s="8" t="s">
        <v>7</v>
      </c>
      <c r="B3" s="2"/>
      <c r="C3" s="3"/>
      <c r="D3" s="3"/>
      <c r="E3" s="4"/>
      <c r="F3" s="9"/>
    </row>
    <row r="4" spans="1:8" s="1" customFormat="1" ht="25.5" customHeight="1" x14ac:dyDescent="0.2">
      <c r="A4" s="6" t="s">
        <v>2</v>
      </c>
      <c r="B4" s="6" t="s">
        <v>0</v>
      </c>
      <c r="C4" s="13" t="s">
        <v>1</v>
      </c>
      <c r="D4" s="53" t="s">
        <v>6</v>
      </c>
      <c r="E4" s="12" t="s">
        <v>3</v>
      </c>
    </row>
    <row r="5" spans="1:8" x14ac:dyDescent="0.2">
      <c r="A5" s="16" t="s">
        <v>56</v>
      </c>
      <c r="B5" s="17"/>
      <c r="C5" s="17"/>
      <c r="D5" s="18"/>
      <c r="E5" s="19"/>
      <c r="F5" s="7"/>
    </row>
    <row r="6" spans="1:8" x14ac:dyDescent="0.2">
      <c r="A6" s="21" t="s">
        <v>906</v>
      </c>
      <c r="B6" s="60" t="s">
        <v>905</v>
      </c>
      <c r="C6" s="24">
        <v>3408168.43</v>
      </c>
      <c r="D6" s="22">
        <v>60902.920129999999</v>
      </c>
      <c r="E6" s="23">
        <v>46.660054479845101</v>
      </c>
      <c r="F6" s="7"/>
    </row>
    <row r="7" spans="1:8" x14ac:dyDescent="0.2">
      <c r="A7" s="21" t="s">
        <v>895</v>
      </c>
      <c r="B7" s="60" t="s">
        <v>923</v>
      </c>
      <c r="C7" s="24">
        <v>54194072.523999996</v>
      </c>
      <c r="D7" s="22">
        <v>33913.078959999999</v>
      </c>
      <c r="E7" s="23">
        <v>25.9821057590542</v>
      </c>
      <c r="F7" s="7"/>
    </row>
    <row r="8" spans="1:8" x14ac:dyDescent="0.2">
      <c r="A8" s="21" t="s">
        <v>896</v>
      </c>
      <c r="B8" s="60" t="s">
        <v>924</v>
      </c>
      <c r="C8" s="24">
        <v>103985902.20200001</v>
      </c>
      <c r="D8" s="22">
        <v>33843.251730000004</v>
      </c>
      <c r="E8" s="23">
        <v>25.928608449745798</v>
      </c>
      <c r="F8" s="7"/>
    </row>
    <row r="9" spans="1:8" ht="20.399999999999999" x14ac:dyDescent="0.2">
      <c r="A9" s="21" t="s">
        <v>900</v>
      </c>
      <c r="B9" s="60" t="s">
        <v>899</v>
      </c>
      <c r="C9" s="24">
        <v>1210.933</v>
      </c>
      <c r="D9" s="22">
        <v>31.294564099999999</v>
      </c>
      <c r="E9" s="23">
        <v>2.39759614598468E-2</v>
      </c>
      <c r="F9" s="7"/>
    </row>
    <row r="10" spans="1:8" ht="20.399999999999999" x14ac:dyDescent="0.2">
      <c r="A10" s="21" t="s">
        <v>908</v>
      </c>
      <c r="B10" s="60" t="s">
        <v>907</v>
      </c>
      <c r="C10" s="24">
        <v>1483902.88</v>
      </c>
      <c r="D10" s="22">
        <v>1.48390288E-3</v>
      </c>
      <c r="E10" s="23">
        <v>1.1368747028189301E-6</v>
      </c>
      <c r="F10" s="7"/>
    </row>
    <row r="11" spans="1:8" ht="20.399999999999999" x14ac:dyDescent="0.2">
      <c r="A11" s="21" t="s">
        <v>904</v>
      </c>
      <c r="B11" s="60" t="s">
        <v>903</v>
      </c>
      <c r="C11" s="24">
        <v>1370528.45</v>
      </c>
      <c r="D11" s="22">
        <v>1.3705284499999999E-3</v>
      </c>
      <c r="E11" s="23">
        <v>1.05001421946067E-6</v>
      </c>
      <c r="F11" s="7"/>
    </row>
    <row r="12" spans="1:8" x14ac:dyDescent="0.2">
      <c r="A12" s="20" t="s">
        <v>29</v>
      </c>
      <c r="B12" s="20"/>
      <c r="C12" s="20"/>
      <c r="D12" s="25">
        <f>SUM(D6:D11)</f>
        <v>128690.54823853132</v>
      </c>
      <c r="E12" s="26">
        <f>SUM(E6:E11)</f>
        <v>98.594746836993849</v>
      </c>
      <c r="F12" s="14"/>
      <c r="G12" s="14"/>
      <c r="H12" s="14"/>
    </row>
    <row r="13" spans="1:8" x14ac:dyDescent="0.2">
      <c r="A13" s="21"/>
      <c r="B13" s="21"/>
      <c r="C13" s="21"/>
      <c r="D13" s="22"/>
      <c r="E13" s="23"/>
      <c r="F13" s="7"/>
    </row>
    <row r="14" spans="1:8" x14ac:dyDescent="0.2">
      <c r="A14" s="20" t="s">
        <v>38</v>
      </c>
      <c r="B14" s="20"/>
      <c r="C14" s="20"/>
      <c r="D14" s="25">
        <f>D12</f>
        <v>128690.54823853132</v>
      </c>
      <c r="E14" s="26">
        <f>E12</f>
        <v>98.594746836993849</v>
      </c>
      <c r="F14" s="14"/>
      <c r="G14" s="14"/>
      <c r="H14" s="14"/>
    </row>
    <row r="15" spans="1:8" x14ac:dyDescent="0.2">
      <c r="A15" s="20"/>
      <c r="B15" s="20"/>
      <c r="C15" s="20"/>
      <c r="D15" s="25"/>
      <c r="E15" s="26"/>
      <c r="F15" s="14"/>
      <c r="G15" s="14"/>
      <c r="H15" s="14"/>
    </row>
    <row r="16" spans="1:8" x14ac:dyDescent="0.2">
      <c r="A16" s="20" t="s">
        <v>40</v>
      </c>
      <c r="B16" s="20"/>
      <c r="C16" s="20"/>
      <c r="D16" s="25">
        <f>D18-(D12)</f>
        <v>1834.2031980686734</v>
      </c>
      <c r="E16" s="26">
        <f>E18-(E12)</f>
        <v>1.4052531630061509</v>
      </c>
      <c r="F16" s="14"/>
      <c r="G16" s="14"/>
      <c r="H16" s="14"/>
    </row>
    <row r="17" spans="1:8" x14ac:dyDescent="0.2">
      <c r="A17" s="20"/>
      <c r="B17" s="20"/>
      <c r="C17" s="20"/>
      <c r="D17" s="25"/>
      <c r="E17" s="26"/>
      <c r="F17" s="14"/>
      <c r="G17" s="14"/>
      <c r="H17" s="14"/>
    </row>
    <row r="18" spans="1:8" x14ac:dyDescent="0.2">
      <c r="A18" s="27" t="s">
        <v>39</v>
      </c>
      <c r="B18" s="27"/>
      <c r="C18" s="27"/>
      <c r="D18" s="28">
        <v>130524.7514366</v>
      </c>
      <c r="E18" s="29">
        <v>100</v>
      </c>
      <c r="F18" s="14"/>
      <c r="G18" s="14"/>
      <c r="H18" s="14"/>
    </row>
    <row r="19" spans="1:8" x14ac:dyDescent="0.2">
      <c r="F19" s="15" t="s">
        <v>749</v>
      </c>
    </row>
    <row r="20" spans="1:8" x14ac:dyDescent="0.2">
      <c r="A20" s="14" t="s">
        <v>350</v>
      </c>
    </row>
    <row r="21" spans="1:8" ht="34.799999999999997" customHeight="1" x14ac:dyDescent="0.2">
      <c r="A21" s="88" t="s">
        <v>1317</v>
      </c>
      <c r="B21" s="88"/>
      <c r="C21" s="88"/>
      <c r="D21" s="88"/>
      <c r="E21" s="88"/>
    </row>
    <row r="23" spans="1:8" x14ac:dyDescent="0.2">
      <c r="A23" s="14" t="s">
        <v>42</v>
      </c>
    </row>
    <row r="24" spans="1:8" x14ac:dyDescent="0.2">
      <c r="A24" s="14" t="s">
        <v>43</v>
      </c>
    </row>
    <row r="25" spans="1:8" x14ac:dyDescent="0.2">
      <c r="A25" s="14" t="s">
        <v>44</v>
      </c>
      <c r="B25" s="14"/>
      <c r="C25" s="30" t="s">
        <v>46</v>
      </c>
      <c r="D25" s="30" t="s">
        <v>45</v>
      </c>
    </row>
    <row r="26" spans="1:8" x14ac:dyDescent="0.2">
      <c r="A26" s="7" t="s">
        <v>47</v>
      </c>
      <c r="C26" s="31">
        <v>154.4066</v>
      </c>
      <c r="D26" s="31">
        <v>159.34870000000001</v>
      </c>
    </row>
    <row r="27" spans="1:8" x14ac:dyDescent="0.2">
      <c r="A27" s="7" t="s">
        <v>48</v>
      </c>
      <c r="C27" s="31">
        <v>44.363500000000002</v>
      </c>
      <c r="D27" s="31">
        <v>44.068899999999999</v>
      </c>
    </row>
    <row r="28" spans="1:8" x14ac:dyDescent="0.2">
      <c r="A28" s="7" t="s">
        <v>49</v>
      </c>
      <c r="C28" s="31">
        <v>172.87430000000001</v>
      </c>
      <c r="D28" s="31">
        <v>179.23990000000001</v>
      </c>
    </row>
    <row r="29" spans="1:8" x14ac:dyDescent="0.2">
      <c r="A29" s="7" t="s">
        <v>50</v>
      </c>
      <c r="C29" s="31">
        <v>52.0002</v>
      </c>
      <c r="D29" s="31">
        <v>51.888100000000001</v>
      </c>
    </row>
    <row r="31" spans="1:8" x14ac:dyDescent="0.2">
      <c r="A31" s="14" t="s">
        <v>52</v>
      </c>
    </row>
    <row r="32" spans="1:8" x14ac:dyDescent="0.2">
      <c r="A32" s="84" t="s">
        <v>57</v>
      </c>
      <c r="B32" s="85"/>
      <c r="C32" s="33" t="s">
        <v>58</v>
      </c>
    </row>
    <row r="33" spans="1:6" x14ac:dyDescent="0.2">
      <c r="A33" s="79" t="s">
        <v>48</v>
      </c>
      <c r="B33" s="80"/>
      <c r="C33" s="34">
        <v>1.7</v>
      </c>
    </row>
    <row r="34" spans="1:6" x14ac:dyDescent="0.2">
      <c r="A34" s="79" t="s">
        <v>50</v>
      </c>
      <c r="B34" s="80"/>
      <c r="C34" s="34">
        <v>2</v>
      </c>
    </row>
    <row r="35" spans="1:6" x14ac:dyDescent="0.2">
      <c r="A35" s="7" t="s">
        <v>59</v>
      </c>
    </row>
    <row r="36" spans="1:6" x14ac:dyDescent="0.2">
      <c r="A36" s="7" t="s">
        <v>51</v>
      </c>
    </row>
    <row r="38" spans="1:6" x14ac:dyDescent="0.2">
      <c r="A38" s="14" t="s">
        <v>351</v>
      </c>
      <c r="D38" s="52">
        <v>0.12</v>
      </c>
    </row>
    <row r="40" spans="1:6" x14ac:dyDescent="0.2">
      <c r="A40" s="87" t="s">
        <v>55</v>
      </c>
      <c r="B40" s="87"/>
      <c r="C40" s="87"/>
      <c r="D40" s="30" t="s">
        <v>53</v>
      </c>
    </row>
    <row r="41" spans="1:6" x14ac:dyDescent="0.2">
      <c r="A41" s="62" t="s">
        <v>925</v>
      </c>
    </row>
    <row r="42" spans="1:6" ht="14.4" x14ac:dyDescent="0.3">
      <c r="A42" s="35" t="s">
        <v>926</v>
      </c>
    </row>
    <row r="44" spans="1:6" x14ac:dyDescent="0.2">
      <c r="A44" s="14" t="s">
        <v>927</v>
      </c>
      <c r="F44" s="7"/>
    </row>
    <row r="45" spans="1:6" x14ac:dyDescent="0.2">
      <c r="A45" s="64"/>
      <c r="F45" s="7"/>
    </row>
    <row r="46" spans="1:6" x14ac:dyDescent="0.2">
      <c r="A46" s="63" t="s">
        <v>932</v>
      </c>
      <c r="F46" s="7"/>
    </row>
    <row r="47" spans="1:6" x14ac:dyDescent="0.2">
      <c r="A47" s="65"/>
      <c r="F47" s="7"/>
    </row>
    <row r="48" spans="1:6" x14ac:dyDescent="0.2">
      <c r="A48" s="66"/>
      <c r="F48" s="7"/>
    </row>
    <row r="49" spans="1:6" x14ac:dyDescent="0.2">
      <c r="A49" s="66"/>
      <c r="F49" s="7"/>
    </row>
    <row r="50" spans="1:6" x14ac:dyDescent="0.2">
      <c r="A50" s="66"/>
      <c r="F50" s="7"/>
    </row>
    <row r="51" spans="1:6" x14ac:dyDescent="0.2">
      <c r="A51" s="66"/>
      <c r="F51" s="7"/>
    </row>
    <row r="52" spans="1:6" x14ac:dyDescent="0.2">
      <c r="A52" s="66"/>
      <c r="F52" s="7"/>
    </row>
    <row r="53" spans="1:6" x14ac:dyDescent="0.2">
      <c r="A53" s="66"/>
      <c r="F53" s="7"/>
    </row>
    <row r="54" spans="1:6" x14ac:dyDescent="0.2">
      <c r="A54" s="66"/>
      <c r="F54" s="7"/>
    </row>
    <row r="55" spans="1:6" x14ac:dyDescent="0.2">
      <c r="A55" s="66"/>
      <c r="F55" s="7"/>
    </row>
    <row r="56" spans="1:6" x14ac:dyDescent="0.2">
      <c r="A56" s="66"/>
      <c r="F56" s="7"/>
    </row>
    <row r="57" spans="1:6" x14ac:dyDescent="0.2">
      <c r="A57" s="66"/>
      <c r="F57" s="7"/>
    </row>
    <row r="58" spans="1:6" x14ac:dyDescent="0.2">
      <c r="A58" s="66"/>
      <c r="F58" s="7"/>
    </row>
    <row r="59" spans="1:6" x14ac:dyDescent="0.2">
      <c r="A59" s="66"/>
      <c r="F59" s="7"/>
    </row>
    <row r="60" spans="1:6" x14ac:dyDescent="0.2">
      <c r="A60" s="66"/>
      <c r="F60" s="7"/>
    </row>
    <row r="61" spans="1:6" x14ac:dyDescent="0.2">
      <c r="A61" s="66"/>
      <c r="F61" s="7"/>
    </row>
    <row r="62" spans="1:6" x14ac:dyDescent="0.2">
      <c r="A62" s="66"/>
      <c r="F62" s="7"/>
    </row>
    <row r="63" spans="1:6" x14ac:dyDescent="0.2">
      <c r="A63" s="66"/>
      <c r="F63" s="7"/>
    </row>
    <row r="64" spans="1:6" x14ac:dyDescent="0.2">
      <c r="A64" s="63" t="s">
        <v>959</v>
      </c>
      <c r="F64" s="7"/>
    </row>
    <row r="65" spans="1:6" x14ac:dyDescent="0.2">
      <c r="A65" s="66"/>
      <c r="F65" s="7"/>
    </row>
    <row r="66" spans="1:6" x14ac:dyDescent="0.2">
      <c r="A66" s="63" t="s">
        <v>933</v>
      </c>
      <c r="F66" s="7"/>
    </row>
    <row r="67" spans="1:6" x14ac:dyDescent="0.2">
      <c r="A67" s="66"/>
      <c r="F67" s="7"/>
    </row>
    <row r="68" spans="1:6" x14ac:dyDescent="0.2">
      <c r="A68" s="66"/>
      <c r="F68" s="7"/>
    </row>
    <row r="69" spans="1:6" x14ac:dyDescent="0.2">
      <c r="A69" s="66"/>
      <c r="F69" s="7"/>
    </row>
    <row r="70" spans="1:6" x14ac:dyDescent="0.2">
      <c r="A70" s="66"/>
      <c r="F70" s="7"/>
    </row>
    <row r="71" spans="1:6" x14ac:dyDescent="0.2">
      <c r="A71" s="66"/>
      <c r="F71" s="7"/>
    </row>
    <row r="72" spans="1:6" x14ac:dyDescent="0.2">
      <c r="A72" s="66"/>
      <c r="F72" s="7"/>
    </row>
    <row r="73" spans="1:6" x14ac:dyDescent="0.2">
      <c r="A73" s="66"/>
      <c r="F73" s="7"/>
    </row>
    <row r="74" spans="1:6" x14ac:dyDescent="0.2">
      <c r="A74" s="66"/>
      <c r="F74" s="7"/>
    </row>
    <row r="75" spans="1:6" x14ac:dyDescent="0.2">
      <c r="A75" s="66"/>
      <c r="F75" s="7"/>
    </row>
    <row r="76" spans="1:6" x14ac:dyDescent="0.2">
      <c r="A76" s="66"/>
      <c r="F76" s="7"/>
    </row>
    <row r="77" spans="1:6" x14ac:dyDescent="0.2">
      <c r="A77" s="66"/>
      <c r="F77" s="7"/>
    </row>
    <row r="78" spans="1:6" x14ac:dyDescent="0.2">
      <c r="A78" s="66"/>
      <c r="B78" s="69"/>
      <c r="C78" s="69"/>
      <c r="D78" s="69"/>
      <c r="E78" s="69"/>
      <c r="F78" s="7"/>
    </row>
    <row r="79" spans="1:6" x14ac:dyDescent="0.2">
      <c r="A79" s="66"/>
      <c r="F79" s="7"/>
    </row>
    <row r="80" spans="1:6" x14ac:dyDescent="0.2">
      <c r="F80" s="7"/>
    </row>
    <row r="81" spans="1:6" x14ac:dyDescent="0.2">
      <c r="F81" s="7"/>
    </row>
    <row r="82" spans="1:6" x14ac:dyDescent="0.2">
      <c r="F82" s="7"/>
    </row>
    <row r="83" spans="1:6" x14ac:dyDescent="0.2">
      <c r="A83" s="70" t="s">
        <v>960</v>
      </c>
      <c r="F83" s="7"/>
    </row>
    <row r="84" spans="1:6" x14ac:dyDescent="0.2">
      <c r="F84" s="7"/>
    </row>
    <row r="85" spans="1:6" x14ac:dyDescent="0.2">
      <c r="A85" s="7" t="s">
        <v>931</v>
      </c>
      <c r="F85" s="7"/>
    </row>
    <row r="86" spans="1:6" x14ac:dyDescent="0.2">
      <c r="F86" s="7"/>
    </row>
    <row r="87" spans="1:6" x14ac:dyDescent="0.2">
      <c r="F87" s="7"/>
    </row>
    <row r="88" spans="1:6" x14ac:dyDescent="0.2">
      <c r="F88" s="7"/>
    </row>
    <row r="89" spans="1:6" x14ac:dyDescent="0.2">
      <c r="F89" s="7"/>
    </row>
    <row r="90" spans="1:6" x14ac:dyDescent="0.2">
      <c r="F90" s="7"/>
    </row>
    <row r="91" spans="1:6" x14ac:dyDescent="0.2">
      <c r="F91" s="7"/>
    </row>
    <row r="92" spans="1:6" x14ac:dyDescent="0.2">
      <c r="F92" s="7"/>
    </row>
    <row r="93" spans="1:6" x14ac:dyDescent="0.2">
      <c r="F93" s="7"/>
    </row>
    <row r="94" spans="1:6" x14ac:dyDescent="0.2">
      <c r="F94" s="7"/>
    </row>
    <row r="95" spans="1:6" x14ac:dyDescent="0.2">
      <c r="F95" s="7"/>
    </row>
    <row r="96" spans="1: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row r="167" spans="6:6" x14ac:dyDescent="0.2">
      <c r="F167" s="7"/>
    </row>
    <row r="168" spans="6:6" x14ac:dyDescent="0.2">
      <c r="F168" s="7"/>
    </row>
    <row r="169" spans="6:6" x14ac:dyDescent="0.2">
      <c r="F169" s="7"/>
    </row>
    <row r="170" spans="6:6" x14ac:dyDescent="0.2">
      <c r="F170" s="7"/>
    </row>
    <row r="171" spans="6:6" x14ac:dyDescent="0.2">
      <c r="F171" s="7"/>
    </row>
    <row r="172" spans="6:6" x14ac:dyDescent="0.2">
      <c r="F172" s="7"/>
    </row>
    <row r="173" spans="6:6" x14ac:dyDescent="0.2">
      <c r="F173" s="7"/>
    </row>
    <row r="174" spans="6:6" x14ac:dyDescent="0.2">
      <c r="F174" s="7"/>
    </row>
    <row r="175" spans="6:6" x14ac:dyDescent="0.2">
      <c r="F175" s="7"/>
    </row>
    <row r="176" spans="6:6" x14ac:dyDescent="0.2">
      <c r="F176" s="7"/>
    </row>
    <row r="177" spans="6:6" x14ac:dyDescent="0.2">
      <c r="F177" s="7"/>
    </row>
    <row r="178" spans="6:6" x14ac:dyDescent="0.2">
      <c r="F178" s="7"/>
    </row>
    <row r="179" spans="6:6" x14ac:dyDescent="0.2">
      <c r="F179" s="7"/>
    </row>
    <row r="180" spans="6:6" x14ac:dyDescent="0.2">
      <c r="F180" s="7"/>
    </row>
  </sheetData>
  <mergeCells count="6">
    <mergeCell ref="A1:F1"/>
    <mergeCell ref="A32:B32"/>
    <mergeCell ref="A33:B33"/>
    <mergeCell ref="A34:B34"/>
    <mergeCell ref="A40:C40"/>
    <mergeCell ref="A21:E21"/>
  </mergeCells>
  <conditionalFormatting sqref="F2:F3 E5:E18 F19:F43">
    <cfRule type="cellIs" dxfId="14" priority="2" stopIfTrue="1" operator="between">
      <formula>0.009</formula>
      <formula>-0.009</formula>
    </cfRule>
  </conditionalFormatting>
  <conditionalFormatting sqref="F181:F65537">
    <cfRule type="cellIs" dxfId="13" priority="1" stopIfTrue="1" operator="between">
      <formula>0.009</formula>
      <formula>-0.009</formula>
    </cfRule>
  </conditionalFormatting>
  <hyperlinks>
    <hyperlink ref="A42" r:id="rId1" xr:uid="{00000000-0004-0000-22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71"/>
  <sheetViews>
    <sheetView zoomScaleNormal="100" workbookViewId="0">
      <selection sqref="A1:G1"/>
    </sheetView>
  </sheetViews>
  <sheetFormatPr defaultColWidth="9.44140625" defaultRowHeight="10.199999999999999" x14ac:dyDescent="0.2"/>
  <cols>
    <col min="1" max="1" width="38.5546875" style="7" bestFit="1" customWidth="1"/>
    <col min="2" max="2" width="60" style="7" customWidth="1"/>
    <col min="3" max="3" width="15.44140625" style="7" bestFit="1" customWidth="1"/>
    <col min="4" max="4" width="14.5546875" style="7" bestFit="1" customWidth="1"/>
    <col min="5" max="5" width="25.6640625" style="10" customWidth="1"/>
    <col min="6" max="6" width="13.5546875" style="11" bestFit="1" customWidth="1"/>
    <col min="7" max="7" width="11" style="10" customWidth="1"/>
    <col min="8" max="8" width="9.44140625" style="7"/>
    <col min="9" max="13" width="9.44140625" style="7" customWidth="1"/>
    <col min="14" max="16384" width="9.44140625" style="7"/>
  </cols>
  <sheetData>
    <row r="1" spans="1:7" s="1" customFormat="1" ht="15" customHeight="1" x14ac:dyDescent="0.2">
      <c r="A1" s="81" t="s">
        <v>1291</v>
      </c>
      <c r="B1" s="82"/>
      <c r="C1" s="82"/>
      <c r="D1" s="82"/>
      <c r="E1" s="82"/>
      <c r="F1" s="82"/>
      <c r="G1" s="82"/>
    </row>
    <row r="2" spans="1:7" s="1" customFormat="1" ht="11.4" x14ac:dyDescent="0.2">
      <c r="A2" s="8" t="s">
        <v>7</v>
      </c>
      <c r="B2" s="7"/>
      <c r="C2" s="7"/>
      <c r="D2" s="7"/>
      <c r="E2" s="10"/>
      <c r="F2" s="11"/>
      <c r="G2" s="10"/>
    </row>
    <row r="3" spans="1:7" s="1" customFormat="1" ht="20.399999999999999" x14ac:dyDescent="0.2">
      <c r="A3" s="6" t="s">
        <v>2</v>
      </c>
      <c r="B3" s="6" t="s">
        <v>0</v>
      </c>
      <c r="C3" s="13" t="s">
        <v>964</v>
      </c>
      <c r="D3" s="13" t="s">
        <v>1</v>
      </c>
      <c r="E3" s="53" t="s">
        <v>6</v>
      </c>
      <c r="F3" s="12" t="s">
        <v>3</v>
      </c>
      <c r="G3" s="12" t="s">
        <v>5</v>
      </c>
    </row>
    <row r="4" spans="1:7" s="1" customFormat="1" ht="39.75" customHeight="1" x14ac:dyDescent="0.2">
      <c r="A4" s="16" t="s">
        <v>25</v>
      </c>
      <c r="B4" s="17"/>
      <c r="C4" s="17"/>
      <c r="D4" s="17"/>
      <c r="E4" s="18"/>
      <c r="F4" s="19"/>
      <c r="G4" s="18"/>
    </row>
    <row r="5" spans="1:7" x14ac:dyDescent="0.2">
      <c r="A5" s="20" t="s">
        <v>26</v>
      </c>
      <c r="B5" s="21"/>
      <c r="C5" s="21"/>
      <c r="D5" s="21"/>
      <c r="E5" s="22"/>
      <c r="F5" s="23"/>
      <c r="G5" s="22"/>
    </row>
    <row r="6" spans="1:7" ht="20.399999999999999" x14ac:dyDescent="0.2">
      <c r="A6" s="21" t="s">
        <v>1292</v>
      </c>
      <c r="B6" s="21" t="s">
        <v>1293</v>
      </c>
      <c r="C6" s="60" t="s">
        <v>1294</v>
      </c>
      <c r="D6" s="24">
        <v>682</v>
      </c>
      <c r="E6" s="22">
        <v>0</v>
      </c>
      <c r="F6" s="23">
        <v>100</v>
      </c>
      <c r="G6" s="22">
        <v>0</v>
      </c>
    </row>
    <row r="7" spans="1:7" x14ac:dyDescent="0.2">
      <c r="A7" s="20" t="s">
        <v>29</v>
      </c>
      <c r="B7" s="20"/>
      <c r="C7" s="20"/>
      <c r="D7" s="20"/>
      <c r="E7" s="25">
        <v>0</v>
      </c>
      <c r="F7" s="26">
        <v>100</v>
      </c>
      <c r="G7" s="25"/>
    </row>
    <row r="8" spans="1:7" x14ac:dyDescent="0.2">
      <c r="A8" s="21"/>
      <c r="B8" s="21"/>
      <c r="C8" s="21"/>
      <c r="D8" s="21"/>
      <c r="E8" s="22"/>
      <c r="F8" s="23"/>
      <c r="G8" s="22"/>
    </row>
    <row r="9" spans="1:7" x14ac:dyDescent="0.2">
      <c r="A9" s="20" t="s">
        <v>38</v>
      </c>
      <c r="B9" s="20"/>
      <c r="C9" s="20"/>
      <c r="D9" s="20"/>
      <c r="E9" s="25">
        <v>0</v>
      </c>
      <c r="F9" s="26">
        <v>100</v>
      </c>
      <c r="G9" s="25"/>
    </row>
    <row r="10" spans="1:7" x14ac:dyDescent="0.2">
      <c r="A10" s="20"/>
      <c r="B10" s="20"/>
      <c r="C10" s="20"/>
      <c r="D10" s="20"/>
      <c r="E10" s="25"/>
      <c r="F10" s="26"/>
      <c r="G10" s="25"/>
    </row>
    <row r="11" spans="1:7" x14ac:dyDescent="0.2">
      <c r="A11" s="20" t="s">
        <v>40</v>
      </c>
      <c r="B11" s="20"/>
      <c r="C11" s="20"/>
      <c r="D11" s="20"/>
      <c r="E11" s="75">
        <v>0</v>
      </c>
      <c r="F11" s="75">
        <v>0</v>
      </c>
      <c r="G11" s="25"/>
    </row>
    <row r="12" spans="1:7" x14ac:dyDescent="0.2">
      <c r="A12" s="20"/>
      <c r="B12" s="20"/>
      <c r="C12" s="20"/>
      <c r="D12" s="20"/>
      <c r="E12" s="25"/>
      <c r="F12" s="26"/>
      <c r="G12" s="25"/>
    </row>
    <row r="13" spans="1:7" x14ac:dyDescent="0.2">
      <c r="A13" s="27" t="s">
        <v>39</v>
      </c>
      <c r="B13" s="27"/>
      <c r="C13" s="27"/>
      <c r="D13" s="27"/>
      <c r="E13" s="28">
        <v>0</v>
      </c>
      <c r="F13" s="29">
        <v>100</v>
      </c>
      <c r="G13" s="28"/>
    </row>
    <row r="15" spans="1:7" x14ac:dyDescent="0.2">
      <c r="A15" s="14" t="s">
        <v>41</v>
      </c>
    </row>
    <row r="16" spans="1:7" x14ac:dyDescent="0.2">
      <c r="A16" s="14" t="s">
        <v>1295</v>
      </c>
    </row>
    <row r="17" spans="1:7" ht="23.25" customHeight="1" x14ac:dyDescent="0.2">
      <c r="A17" s="88" t="s">
        <v>1296</v>
      </c>
      <c r="B17" s="88"/>
      <c r="C17" s="88"/>
      <c r="D17" s="88"/>
      <c r="E17" s="88"/>
      <c r="F17" s="88"/>
      <c r="G17" s="88"/>
    </row>
    <row r="19" spans="1:7" x14ac:dyDescent="0.2">
      <c r="A19" s="14" t="s">
        <v>42</v>
      </c>
    </row>
    <row r="20" spans="1:7" x14ac:dyDescent="0.2">
      <c r="A20" s="14" t="s">
        <v>43</v>
      </c>
    </row>
    <row r="21" spans="1:7" x14ac:dyDescent="0.2">
      <c r="A21" s="14" t="s">
        <v>44</v>
      </c>
      <c r="B21" s="14"/>
      <c r="C21" s="30" t="s">
        <v>46</v>
      </c>
      <c r="D21" s="14" t="s">
        <v>45</v>
      </c>
    </row>
    <row r="22" spans="1:7" x14ac:dyDescent="0.2">
      <c r="A22" s="7" t="s">
        <v>47</v>
      </c>
      <c r="C22" s="31">
        <v>0</v>
      </c>
      <c r="D22" s="31">
        <v>0</v>
      </c>
    </row>
    <row r="23" spans="1:7" x14ac:dyDescent="0.2">
      <c r="A23" s="7" t="s">
        <v>48</v>
      </c>
      <c r="C23" s="31">
        <v>0</v>
      </c>
      <c r="D23" s="31">
        <v>0</v>
      </c>
    </row>
    <row r="24" spans="1:7" x14ac:dyDescent="0.2">
      <c r="A24" s="7" t="s">
        <v>49</v>
      </c>
      <c r="C24" s="31">
        <v>0</v>
      </c>
      <c r="D24" s="31">
        <v>0</v>
      </c>
    </row>
    <row r="25" spans="1:7" ht="15" customHeight="1" x14ac:dyDescent="0.2">
      <c r="A25" s="7" t="s">
        <v>50</v>
      </c>
      <c r="C25" s="31">
        <v>0</v>
      </c>
      <c r="D25" s="31">
        <v>0</v>
      </c>
    </row>
    <row r="27" spans="1:7" ht="25.5" customHeight="1" x14ac:dyDescent="0.2">
      <c r="A27" s="7" t="s">
        <v>51</v>
      </c>
    </row>
    <row r="29" spans="1:7" ht="14.4" x14ac:dyDescent="0.3">
      <c r="A29" s="89" t="s">
        <v>1313</v>
      </c>
      <c r="B29" s="90"/>
      <c r="C29" s="90"/>
      <c r="D29" s="30" t="s">
        <v>53</v>
      </c>
    </row>
    <row r="31" spans="1:7" ht="14.4" x14ac:dyDescent="0.3">
      <c r="A31" s="14" t="s">
        <v>1297</v>
      </c>
      <c r="B31"/>
      <c r="C31"/>
    </row>
    <row r="34" spans="1:7" ht="27" customHeight="1" x14ac:dyDescent="0.2"/>
    <row r="36" spans="1:7" ht="22.5" customHeight="1" x14ac:dyDescent="0.2"/>
    <row r="39" spans="1:7" ht="46.5" customHeight="1" x14ac:dyDescent="0.2"/>
    <row r="41" spans="1:7" ht="24.75" customHeight="1" x14ac:dyDescent="0.2"/>
    <row r="43" spans="1:7" s="1" customFormat="1" ht="11.4" x14ac:dyDescent="0.2">
      <c r="A43" s="7"/>
      <c r="B43" s="7"/>
      <c r="C43" s="7"/>
      <c r="D43" s="7"/>
      <c r="E43" s="10"/>
      <c r="F43" s="11"/>
      <c r="G43" s="10"/>
    </row>
    <row r="45" spans="1:7" s="1" customFormat="1" ht="11.4" x14ac:dyDescent="0.2">
      <c r="A45" s="7"/>
      <c r="B45" s="7"/>
      <c r="C45" s="7"/>
      <c r="D45" s="7"/>
      <c r="E45" s="10"/>
      <c r="F45" s="11"/>
      <c r="G45" s="10"/>
    </row>
    <row r="49" spans="8:9" x14ac:dyDescent="0.2">
      <c r="H49" s="14"/>
      <c r="I49" s="14"/>
    </row>
    <row r="51" spans="8:9" x14ac:dyDescent="0.2">
      <c r="H51" s="14"/>
      <c r="I51" s="14"/>
    </row>
    <row r="52" spans="8:9" x14ac:dyDescent="0.2">
      <c r="H52" s="14"/>
      <c r="I52" s="14"/>
    </row>
    <row r="53" spans="8:9" x14ac:dyDescent="0.2">
      <c r="H53" s="14"/>
      <c r="I53" s="14"/>
    </row>
    <row r="54" spans="8:9" x14ac:dyDescent="0.2">
      <c r="H54" s="14"/>
      <c r="I54" s="14"/>
    </row>
    <row r="55" spans="8:9" x14ac:dyDescent="0.2">
      <c r="H55" s="14"/>
      <c r="I55" s="14"/>
    </row>
    <row r="59" spans="8:9" ht="25.5" customHeight="1" x14ac:dyDescent="0.2"/>
    <row r="71" spans="1:9" s="10" customFormat="1" ht="15.75" customHeight="1" x14ac:dyDescent="0.2">
      <c r="A71" s="7"/>
      <c r="B71" s="7"/>
      <c r="C71" s="7"/>
      <c r="D71" s="7"/>
      <c r="F71" s="11"/>
      <c r="H71" s="7"/>
      <c r="I71" s="7"/>
    </row>
  </sheetData>
  <mergeCells count="3">
    <mergeCell ref="A1:G1"/>
    <mergeCell ref="A17:G17"/>
    <mergeCell ref="A29:C29"/>
  </mergeCells>
  <conditionalFormatting sqref="F2 F18:F65441">
    <cfRule type="cellIs" dxfId="12" priority="3" stopIfTrue="1" operator="between">
      <formula>0.009</formula>
      <formula>-0.009</formula>
    </cfRule>
  </conditionalFormatting>
  <conditionalFormatting sqref="F4:F10">
    <cfRule type="cellIs" dxfId="11" priority="2" stopIfTrue="1" operator="between">
      <formula>0.009</formula>
      <formula>-0.009</formula>
    </cfRule>
  </conditionalFormatting>
  <conditionalFormatting sqref="F12:F16">
    <cfRule type="cellIs" dxfId="10" priority="1" stopIfTrue="1" operator="between">
      <formula>0.009</formula>
      <formula>-0.009</formula>
    </cfRule>
  </conditionalFormatting>
  <pageMargins left="0.7" right="0.7" top="0.75" bottom="0.75" header="0.3" footer="0.3"/>
  <pageSetup orientation="portrait" horizontalDpi="90" verticalDpi="90" r:id="rId1"/>
  <headerFooter>
    <oddFooter>&amp;C&amp;1#&amp;"Calibri"&amp;10&amp;K000000PUBLIC</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117"/>
  <sheetViews>
    <sheetView zoomScaleNormal="100" workbookViewId="0">
      <selection sqref="A1:G1"/>
    </sheetView>
  </sheetViews>
  <sheetFormatPr defaultColWidth="9.33203125" defaultRowHeight="10.199999999999999" x14ac:dyDescent="0.2"/>
  <cols>
    <col min="1" max="1" width="38.5546875" style="7" bestFit="1" customWidth="1"/>
    <col min="2" max="2" width="48.5546875" style="7" bestFit="1" customWidth="1"/>
    <col min="3" max="4" width="15.44140625" style="7" bestFit="1" customWidth="1"/>
    <col min="5" max="5" width="23" style="10" customWidth="1"/>
    <col min="6" max="6" width="14.5546875" style="11" bestFit="1" customWidth="1"/>
    <col min="7" max="7" width="8.5546875" style="10" customWidth="1"/>
    <col min="8" max="16384" width="9.33203125" style="7"/>
  </cols>
  <sheetData>
    <row r="1" spans="1:9" s="1" customFormat="1" ht="13.8" x14ac:dyDescent="0.2">
      <c r="A1" s="81" t="s">
        <v>1298</v>
      </c>
      <c r="B1" s="82"/>
      <c r="C1" s="82"/>
      <c r="D1" s="82"/>
      <c r="E1" s="82"/>
      <c r="F1" s="82"/>
      <c r="G1" s="82"/>
    </row>
    <row r="2" spans="1:9" s="1" customFormat="1" ht="12" x14ac:dyDescent="0.25">
      <c r="A2" s="36"/>
      <c r="E2" s="5"/>
      <c r="F2" s="9"/>
      <c r="G2" s="10"/>
    </row>
    <row r="3" spans="1:9" s="1" customFormat="1" ht="12" x14ac:dyDescent="0.2">
      <c r="A3" s="8" t="s">
        <v>7</v>
      </c>
      <c r="B3" s="2"/>
      <c r="C3" s="3"/>
      <c r="D3" s="3"/>
      <c r="E3" s="4"/>
      <c r="F3" s="9"/>
      <c r="G3" s="10"/>
    </row>
    <row r="4" spans="1:9" s="1" customFormat="1" ht="30.6" x14ac:dyDescent="0.2">
      <c r="A4" s="6" t="s">
        <v>2</v>
      </c>
      <c r="B4" s="6" t="s">
        <v>0</v>
      </c>
      <c r="C4" s="13" t="s">
        <v>964</v>
      </c>
      <c r="D4" s="13" t="s">
        <v>1</v>
      </c>
      <c r="E4" s="53" t="s">
        <v>6</v>
      </c>
      <c r="F4" s="12" t="s">
        <v>3</v>
      </c>
      <c r="G4" s="12" t="s">
        <v>5</v>
      </c>
    </row>
    <row r="5" spans="1:9" x14ac:dyDescent="0.2">
      <c r="A5" s="20" t="s">
        <v>40</v>
      </c>
      <c r="B5" s="20"/>
      <c r="C5" s="20"/>
      <c r="D5" s="20"/>
      <c r="E5" s="25">
        <v>1250.9374829999999</v>
      </c>
      <c r="F5" s="26">
        <v>100</v>
      </c>
      <c r="G5" s="25"/>
      <c r="H5" s="14"/>
      <c r="I5" s="14"/>
    </row>
    <row r="6" spans="1:9" x14ac:dyDescent="0.2">
      <c r="A6" s="20"/>
      <c r="B6" s="20"/>
      <c r="C6" s="20"/>
      <c r="D6" s="20"/>
      <c r="E6" s="25"/>
      <c r="F6" s="26"/>
      <c r="G6" s="25"/>
      <c r="H6" s="14"/>
      <c r="I6" s="14"/>
    </row>
    <row r="7" spans="1:9" x14ac:dyDescent="0.2">
      <c r="A7" s="27" t="s">
        <v>39</v>
      </c>
      <c r="B7" s="27"/>
      <c r="C7" s="27"/>
      <c r="D7" s="27"/>
      <c r="E7" s="28">
        <v>1250.9374829999999</v>
      </c>
      <c r="F7" s="29">
        <v>100</v>
      </c>
      <c r="G7" s="28"/>
      <c r="H7" s="14"/>
      <c r="I7" s="14"/>
    </row>
    <row r="8" spans="1:9" x14ac:dyDescent="0.2">
      <c r="F8" s="15"/>
    </row>
    <row r="9" spans="1:9" x14ac:dyDescent="0.2">
      <c r="A9" s="14" t="s">
        <v>42</v>
      </c>
    </row>
    <row r="10" spans="1:9" x14ac:dyDescent="0.2">
      <c r="A10" s="14" t="s">
        <v>43</v>
      </c>
    </row>
    <row r="11" spans="1:9" x14ac:dyDescent="0.2">
      <c r="A11" s="14" t="s">
        <v>44</v>
      </c>
      <c r="B11" s="14"/>
      <c r="C11" s="30" t="s">
        <v>46</v>
      </c>
      <c r="D11" s="14" t="s">
        <v>45</v>
      </c>
    </row>
    <row r="12" spans="1:9" x14ac:dyDescent="0.2">
      <c r="A12" s="7" t="s">
        <v>1156</v>
      </c>
      <c r="C12" s="31">
        <v>5149.4098999999997</v>
      </c>
      <c r="D12" s="31">
        <v>5149.4098999999997</v>
      </c>
    </row>
    <row r="13" spans="1:9" x14ac:dyDescent="0.2">
      <c r="A13" s="7" t="s">
        <v>1158</v>
      </c>
      <c r="C13" s="31">
        <v>1301.4838999999999</v>
      </c>
      <c r="D13" s="31">
        <v>1301.4838999999999</v>
      </c>
    </row>
    <row r="14" spans="1:9" x14ac:dyDescent="0.2">
      <c r="A14" s="7" t="s">
        <v>1159</v>
      </c>
      <c r="C14" s="31">
        <v>1436.9029</v>
      </c>
      <c r="D14" s="31">
        <v>1436.9029</v>
      </c>
    </row>
    <row r="15" spans="1:9" x14ac:dyDescent="0.2">
      <c r="A15" s="7" t="s">
        <v>1160</v>
      </c>
      <c r="C15" s="31">
        <v>1494.8231000000001</v>
      </c>
      <c r="D15" s="31">
        <v>1494.8231000000001</v>
      </c>
    </row>
    <row r="16" spans="1:9" x14ac:dyDescent="0.2">
      <c r="A16" s="7" t="s">
        <v>1299</v>
      </c>
      <c r="C16" s="31">
        <v>4256.4772999999996</v>
      </c>
      <c r="D16" s="31">
        <v>4256.4772999999996</v>
      </c>
    </row>
    <row r="17" spans="1:7" x14ac:dyDescent="0.2">
      <c r="A17" s="7" t="s">
        <v>1161</v>
      </c>
      <c r="C17" s="31">
        <v>5168.6697999999997</v>
      </c>
      <c r="D17" s="31">
        <v>5168.6697999999997</v>
      </c>
    </row>
    <row r="18" spans="1:7" x14ac:dyDescent="0.2">
      <c r="A18" s="7" t="s">
        <v>1163</v>
      </c>
      <c r="C18" s="31">
        <v>1240.3343</v>
      </c>
      <c r="D18" s="31">
        <v>1240.3343</v>
      </c>
    </row>
    <row r="19" spans="1:7" x14ac:dyDescent="0.2">
      <c r="A19" s="7" t="s">
        <v>1164</v>
      </c>
      <c r="C19" s="31">
        <v>1465.75</v>
      </c>
      <c r="D19" s="31">
        <v>1465.75</v>
      </c>
    </row>
    <row r="20" spans="1:7" x14ac:dyDescent="0.2">
      <c r="A20" s="7" t="s">
        <v>1165</v>
      </c>
      <c r="C20" s="31">
        <v>1526.9039</v>
      </c>
      <c r="D20" s="31">
        <v>1526.9039</v>
      </c>
    </row>
    <row r="22" spans="1:7" x14ac:dyDescent="0.2">
      <c r="A22" s="7" t="s">
        <v>51</v>
      </c>
    </row>
    <row r="25" spans="1:7" x14ac:dyDescent="0.2">
      <c r="A25" s="14" t="s">
        <v>52</v>
      </c>
      <c r="D25" s="30" t="s">
        <v>53</v>
      </c>
    </row>
    <row r="27" spans="1:7" x14ac:dyDescent="0.2">
      <c r="A27" s="14" t="s">
        <v>1050</v>
      </c>
      <c r="D27" s="32">
        <v>4.3683085271177498E-11</v>
      </c>
      <c r="E27" s="10" t="s">
        <v>54</v>
      </c>
    </row>
    <row r="29" spans="1:7" ht="15" customHeight="1" x14ac:dyDescent="0.3">
      <c r="A29" s="89" t="s">
        <v>1312</v>
      </c>
      <c r="B29" s="90"/>
      <c r="C29" s="90"/>
      <c r="D29" s="30" t="s">
        <v>53</v>
      </c>
    </row>
    <row r="31" spans="1:7" ht="25.5" customHeight="1" x14ac:dyDescent="0.3">
      <c r="A31" s="91" t="s">
        <v>1300</v>
      </c>
      <c r="B31" s="92"/>
      <c r="C31" s="92"/>
      <c r="D31" s="92"/>
      <c r="E31" s="92"/>
      <c r="F31" s="92"/>
      <c r="G31" s="92"/>
    </row>
    <row r="33" spans="1:7" ht="32.25" customHeight="1" x14ac:dyDescent="0.2">
      <c r="A33" s="88" t="s">
        <v>1301</v>
      </c>
      <c r="B33" s="88"/>
      <c r="C33" s="88"/>
      <c r="D33" s="88"/>
      <c r="E33" s="88"/>
      <c r="F33" s="88"/>
      <c r="G33" s="88"/>
    </row>
    <row r="34" spans="1:7" x14ac:dyDescent="0.2">
      <c r="A34" s="64" t="s">
        <v>1206</v>
      </c>
    </row>
    <row r="36" spans="1:7" ht="69" customHeight="1" x14ac:dyDescent="0.3">
      <c r="A36" s="91" t="s">
        <v>1302</v>
      </c>
      <c r="B36" s="92"/>
      <c r="C36" s="92"/>
      <c r="D36" s="92"/>
      <c r="E36" s="92"/>
      <c r="F36" s="92"/>
      <c r="G36" s="92"/>
    </row>
    <row r="38" spans="1:7" ht="45.75" customHeight="1" x14ac:dyDescent="0.3">
      <c r="A38" s="91" t="s">
        <v>1303</v>
      </c>
      <c r="B38" s="92"/>
      <c r="C38" s="92"/>
      <c r="D38" s="92"/>
      <c r="E38" s="92"/>
      <c r="F38" s="92"/>
      <c r="G38" s="92"/>
    </row>
    <row r="39" spans="1:7" x14ac:dyDescent="0.2">
      <c r="A39" s="64" t="s">
        <v>1304</v>
      </c>
    </row>
    <row r="41" spans="1:7" ht="25.5" customHeight="1" x14ac:dyDescent="0.3">
      <c r="A41" s="91" t="s">
        <v>1305</v>
      </c>
      <c r="B41" s="92"/>
      <c r="C41" s="92"/>
      <c r="D41" s="92"/>
      <c r="E41" s="92"/>
      <c r="F41" s="92"/>
      <c r="G41" s="92"/>
    </row>
    <row r="43" spans="1:7" ht="33.75" customHeight="1" x14ac:dyDescent="0.3">
      <c r="A43" s="91" t="s">
        <v>1306</v>
      </c>
      <c r="B43" s="92"/>
      <c r="C43" s="92"/>
      <c r="D43" s="92"/>
      <c r="E43" s="92"/>
      <c r="F43" s="92"/>
      <c r="G43" s="92"/>
    </row>
    <row r="44" spans="1:7" x14ac:dyDescent="0.2">
      <c r="A44" s="14"/>
    </row>
    <row r="45" spans="1:7" x14ac:dyDescent="0.2">
      <c r="A45" s="14" t="s">
        <v>1307</v>
      </c>
    </row>
    <row r="46" spans="1:7" x14ac:dyDescent="0.2">
      <c r="A46" s="14"/>
    </row>
    <row r="47" spans="1:7" x14ac:dyDescent="0.2">
      <c r="A47" s="63" t="s">
        <v>932</v>
      </c>
    </row>
    <row r="48" spans="1:7" x14ac:dyDescent="0.2">
      <c r="A48" s="65"/>
    </row>
    <row r="49" spans="1:1" x14ac:dyDescent="0.2">
      <c r="A49" s="66"/>
    </row>
    <row r="50" spans="1:1" x14ac:dyDescent="0.2">
      <c r="A50" s="66"/>
    </row>
    <row r="51" spans="1:1" x14ac:dyDescent="0.2">
      <c r="A51" s="66"/>
    </row>
    <row r="52" spans="1:1" x14ac:dyDescent="0.2">
      <c r="A52" s="66"/>
    </row>
    <row r="53" spans="1:1" x14ac:dyDescent="0.2">
      <c r="A53" s="66"/>
    </row>
    <row r="54" spans="1:1" x14ac:dyDescent="0.2">
      <c r="A54" s="66"/>
    </row>
    <row r="55" spans="1:1" x14ac:dyDescent="0.2">
      <c r="A55" s="66"/>
    </row>
    <row r="56" spans="1:1" x14ac:dyDescent="0.2">
      <c r="A56" s="66"/>
    </row>
    <row r="57" spans="1:1" x14ac:dyDescent="0.2">
      <c r="A57" s="66"/>
    </row>
    <row r="58" spans="1:1" x14ac:dyDescent="0.2">
      <c r="A58" s="66"/>
    </row>
    <row r="59" spans="1:1" x14ac:dyDescent="0.2">
      <c r="A59" s="66"/>
    </row>
    <row r="60" spans="1:1" x14ac:dyDescent="0.2">
      <c r="A60" s="66"/>
    </row>
    <row r="61" spans="1:1" x14ac:dyDescent="0.2">
      <c r="A61" s="63" t="s">
        <v>1308</v>
      </c>
    </row>
    <row r="62" spans="1:1" x14ac:dyDescent="0.2">
      <c r="A62" s="66"/>
    </row>
    <row r="63" spans="1:1" x14ac:dyDescent="0.2">
      <c r="A63" s="63" t="s">
        <v>933</v>
      </c>
    </row>
    <row r="64" spans="1:1" x14ac:dyDescent="0.2">
      <c r="A64" s="66"/>
    </row>
    <row r="65" spans="1:1" x14ac:dyDescent="0.2">
      <c r="A65" s="66"/>
    </row>
    <row r="66" spans="1:1" x14ac:dyDescent="0.2">
      <c r="A66" s="66"/>
    </row>
    <row r="67" spans="1:1" x14ac:dyDescent="0.2">
      <c r="A67" s="66"/>
    </row>
    <row r="68" spans="1:1" x14ac:dyDescent="0.2">
      <c r="A68" s="66"/>
    </row>
    <row r="69" spans="1:1" x14ac:dyDescent="0.2">
      <c r="A69" s="66"/>
    </row>
    <row r="70" spans="1:1" x14ac:dyDescent="0.2">
      <c r="A70" s="66"/>
    </row>
    <row r="71" spans="1:1" x14ac:dyDescent="0.2">
      <c r="A71" s="66"/>
    </row>
    <row r="72" spans="1:1" x14ac:dyDescent="0.2">
      <c r="A72" s="66"/>
    </row>
    <row r="73" spans="1:1" x14ac:dyDescent="0.2">
      <c r="A73" s="66"/>
    </row>
    <row r="74" spans="1:1" x14ac:dyDescent="0.2">
      <c r="A74" s="66"/>
    </row>
    <row r="75" spans="1:1" x14ac:dyDescent="0.2">
      <c r="A75" s="66"/>
    </row>
    <row r="76" spans="1:1" x14ac:dyDescent="0.2">
      <c r="A76" s="66"/>
    </row>
    <row r="77" spans="1:1" x14ac:dyDescent="0.2">
      <c r="A77" s="7" t="s">
        <v>931</v>
      </c>
    </row>
    <row r="79" spans="1:1" x14ac:dyDescent="0.2">
      <c r="A79" s="66"/>
    </row>
    <row r="80" spans="1:1" x14ac:dyDescent="0.2">
      <c r="A80" s="65"/>
    </row>
    <row r="81" spans="1:9" x14ac:dyDescent="0.2">
      <c r="A81" s="66"/>
    </row>
    <row r="82" spans="1:9" ht="37.200000000000003" customHeight="1" x14ac:dyDescent="0.2">
      <c r="A82" s="88" t="s">
        <v>1317</v>
      </c>
      <c r="B82" s="88"/>
      <c r="C82" s="88"/>
      <c r="D82" s="88"/>
      <c r="E82" s="88"/>
    </row>
    <row r="83" spans="1:9" x14ac:dyDescent="0.2">
      <c r="A83" s="14"/>
    </row>
    <row r="84" spans="1:9" s="1" customFormat="1" ht="13.8" x14ac:dyDescent="0.2">
      <c r="A84" s="81" t="s">
        <v>1309</v>
      </c>
      <c r="B84" s="82"/>
      <c r="C84" s="82"/>
      <c r="D84" s="82"/>
      <c r="E84" s="82"/>
      <c r="F84" s="82"/>
      <c r="G84" s="82"/>
    </row>
    <row r="85" spans="1:9" x14ac:dyDescent="0.2">
      <c r="A85" s="8" t="s">
        <v>7</v>
      </c>
    </row>
    <row r="86" spans="1:9" s="1" customFormat="1" ht="30.6" x14ac:dyDescent="0.2">
      <c r="A86" s="6" t="s">
        <v>2</v>
      </c>
      <c r="B86" s="6" t="s">
        <v>0</v>
      </c>
      <c r="C86" s="13" t="s">
        <v>964</v>
      </c>
      <c r="D86" s="13" t="s">
        <v>1</v>
      </c>
      <c r="E86" s="53" t="s">
        <v>6</v>
      </c>
      <c r="F86" s="12" t="s">
        <v>3</v>
      </c>
      <c r="G86" s="12" t="s">
        <v>5</v>
      </c>
    </row>
    <row r="87" spans="1:9" x14ac:dyDescent="0.2">
      <c r="A87" s="16" t="s">
        <v>25</v>
      </c>
      <c r="B87" s="17"/>
      <c r="C87" s="17"/>
      <c r="D87" s="17"/>
      <c r="E87" s="18"/>
      <c r="F87" s="19"/>
      <c r="G87" s="18"/>
    </row>
    <row r="88" spans="1:9" x14ac:dyDescent="0.2">
      <c r="A88" s="20" t="s">
        <v>26</v>
      </c>
      <c r="B88" s="21"/>
      <c r="C88" s="21"/>
      <c r="D88" s="21"/>
      <c r="E88" s="22"/>
      <c r="F88" s="23"/>
      <c r="G88" s="22"/>
    </row>
    <row r="89" spans="1:9" ht="20.399999999999999" x14ac:dyDescent="0.2">
      <c r="A89" s="21" t="s">
        <v>1292</v>
      </c>
      <c r="B89" s="21" t="s">
        <v>1293</v>
      </c>
      <c r="C89" s="60" t="s">
        <v>1294</v>
      </c>
      <c r="D89" s="24">
        <v>3523</v>
      </c>
      <c r="E89" s="22">
        <v>0</v>
      </c>
      <c r="F89" s="23">
        <v>100</v>
      </c>
      <c r="G89" s="22"/>
    </row>
    <row r="90" spans="1:9" x14ac:dyDescent="0.2">
      <c r="A90" s="20" t="s">
        <v>29</v>
      </c>
      <c r="B90" s="20"/>
      <c r="C90" s="20"/>
      <c r="D90" s="20"/>
      <c r="E90" s="25">
        <f>SUM(E88:E89)</f>
        <v>0</v>
      </c>
      <c r="F90" s="26">
        <f>SUM(F88:F89)</f>
        <v>100</v>
      </c>
      <c r="G90" s="25"/>
      <c r="H90" s="14"/>
      <c r="I90" s="14"/>
    </row>
    <row r="91" spans="1:9" x14ac:dyDescent="0.2">
      <c r="A91" s="21"/>
      <c r="B91" s="21"/>
      <c r="C91" s="21"/>
      <c r="D91" s="21"/>
      <c r="E91" s="22"/>
      <c r="F91" s="23"/>
      <c r="G91" s="22"/>
    </row>
    <row r="92" spans="1:9" x14ac:dyDescent="0.2">
      <c r="A92" s="20" t="s">
        <v>38</v>
      </c>
      <c r="B92" s="20"/>
      <c r="C92" s="20"/>
      <c r="D92" s="20"/>
      <c r="E92" s="25">
        <f>E90</f>
        <v>0</v>
      </c>
      <c r="F92" s="26">
        <f>F90</f>
        <v>100</v>
      </c>
      <c r="G92" s="25"/>
      <c r="H92" s="14"/>
      <c r="I92" s="14"/>
    </row>
    <row r="93" spans="1:9" x14ac:dyDescent="0.2">
      <c r="A93" s="20"/>
      <c r="B93" s="20"/>
      <c r="C93" s="20"/>
      <c r="D93" s="20"/>
      <c r="E93" s="25"/>
      <c r="F93" s="26"/>
      <c r="G93" s="25"/>
      <c r="H93" s="14"/>
      <c r="I93" s="14"/>
    </row>
    <row r="94" spans="1:9" x14ac:dyDescent="0.2">
      <c r="A94" s="20" t="s">
        <v>40</v>
      </c>
      <c r="B94" s="20"/>
      <c r="C94" s="20"/>
      <c r="D94" s="20"/>
      <c r="E94" s="75">
        <v>0</v>
      </c>
      <c r="F94" s="75">
        <v>0</v>
      </c>
      <c r="G94" s="25"/>
      <c r="H94" s="14"/>
      <c r="I94" s="14"/>
    </row>
    <row r="95" spans="1:9" x14ac:dyDescent="0.2">
      <c r="A95" s="20"/>
      <c r="B95" s="20"/>
      <c r="C95" s="20"/>
      <c r="D95" s="20"/>
      <c r="E95" s="25"/>
      <c r="F95" s="26"/>
      <c r="G95" s="25"/>
      <c r="H95" s="14"/>
      <c r="I95" s="14"/>
    </row>
    <row r="96" spans="1:9" x14ac:dyDescent="0.2">
      <c r="A96" s="27" t="s">
        <v>39</v>
      </c>
      <c r="B96" s="27"/>
      <c r="C96" s="27"/>
      <c r="D96" s="27"/>
      <c r="E96" s="28">
        <v>8.9999999999999996E-7</v>
      </c>
      <c r="F96" s="29">
        <v>100</v>
      </c>
      <c r="G96" s="28"/>
      <c r="H96" s="14"/>
      <c r="I96" s="14"/>
    </row>
    <row r="98" spans="1:9" x14ac:dyDescent="0.2">
      <c r="A98" s="14" t="s">
        <v>41</v>
      </c>
    </row>
    <row r="99" spans="1:9" x14ac:dyDescent="0.2">
      <c r="A99" s="14" t="s">
        <v>1295</v>
      </c>
    </row>
    <row r="100" spans="1:9" ht="25.5" customHeight="1" x14ac:dyDescent="0.3">
      <c r="A100" s="89" t="s">
        <v>1296</v>
      </c>
      <c r="B100" s="90"/>
      <c r="C100" s="90"/>
      <c r="D100" s="90"/>
      <c r="E100" s="90"/>
      <c r="F100" s="90"/>
      <c r="G100" s="90"/>
    </row>
    <row r="102" spans="1:9" x14ac:dyDescent="0.2">
      <c r="A102" s="14" t="s">
        <v>42</v>
      </c>
    </row>
    <row r="103" spans="1:9" x14ac:dyDescent="0.2">
      <c r="A103" s="14" t="s">
        <v>43</v>
      </c>
    </row>
    <row r="104" spans="1:9" x14ac:dyDescent="0.2">
      <c r="A104" s="14" t="s">
        <v>44</v>
      </c>
      <c r="B104" s="14"/>
      <c r="C104" s="30" t="s">
        <v>46</v>
      </c>
      <c r="D104" s="14" t="s">
        <v>45</v>
      </c>
    </row>
    <row r="105" spans="1:9" x14ac:dyDescent="0.2">
      <c r="A105" s="7" t="s">
        <v>1156</v>
      </c>
      <c r="C105" s="31">
        <v>0</v>
      </c>
      <c r="D105" s="31">
        <v>0</v>
      </c>
    </row>
    <row r="106" spans="1:9" x14ac:dyDescent="0.2">
      <c r="A106" s="7" t="s">
        <v>1158</v>
      </c>
      <c r="C106" s="31">
        <v>0</v>
      </c>
      <c r="D106" s="31">
        <v>0</v>
      </c>
    </row>
    <row r="107" spans="1:9" x14ac:dyDescent="0.2">
      <c r="A107" s="7" t="s">
        <v>1159</v>
      </c>
      <c r="C107" s="31">
        <v>0</v>
      </c>
      <c r="D107" s="31">
        <v>0</v>
      </c>
    </row>
    <row r="108" spans="1:9" s="10" customFormat="1" x14ac:dyDescent="0.2">
      <c r="A108" s="7" t="s">
        <v>1160</v>
      </c>
      <c r="B108" s="7"/>
      <c r="C108" s="31">
        <v>0</v>
      </c>
      <c r="D108" s="31">
        <v>0</v>
      </c>
      <c r="F108" s="11"/>
      <c r="H108" s="7"/>
      <c r="I108" s="7"/>
    </row>
    <row r="109" spans="1:9" s="10" customFormat="1" x14ac:dyDescent="0.2">
      <c r="A109" s="7" t="s">
        <v>1299</v>
      </c>
      <c r="B109" s="7"/>
      <c r="C109" s="31">
        <v>0</v>
      </c>
      <c r="D109" s="31">
        <v>0</v>
      </c>
      <c r="F109" s="11"/>
      <c r="H109" s="7"/>
      <c r="I109" s="7"/>
    </row>
    <row r="110" spans="1:9" s="10" customFormat="1" x14ac:dyDescent="0.2">
      <c r="A110" s="7" t="s">
        <v>1161</v>
      </c>
      <c r="B110" s="7"/>
      <c r="C110" s="31">
        <v>0</v>
      </c>
      <c r="D110" s="31">
        <v>0</v>
      </c>
      <c r="F110" s="11"/>
      <c r="H110" s="7"/>
      <c r="I110" s="7"/>
    </row>
    <row r="111" spans="1:9" s="10" customFormat="1" x14ac:dyDescent="0.2">
      <c r="A111" s="7" t="s">
        <v>1163</v>
      </c>
      <c r="B111" s="7"/>
      <c r="C111" s="31">
        <v>0</v>
      </c>
      <c r="D111" s="31">
        <v>0</v>
      </c>
      <c r="F111" s="11"/>
      <c r="H111" s="7"/>
      <c r="I111" s="7"/>
    </row>
    <row r="112" spans="1:9" s="10" customFormat="1" x14ac:dyDescent="0.2">
      <c r="A112" s="7" t="s">
        <v>1164</v>
      </c>
      <c r="B112" s="7"/>
      <c r="C112" s="31">
        <v>0</v>
      </c>
      <c r="D112" s="31">
        <v>0</v>
      </c>
      <c r="F112" s="11"/>
      <c r="H112" s="7"/>
      <c r="I112" s="7"/>
    </row>
    <row r="113" spans="1:9" s="10" customFormat="1" x14ac:dyDescent="0.2">
      <c r="A113" s="7" t="s">
        <v>1165</v>
      </c>
      <c r="B113" s="7"/>
      <c r="C113" s="31">
        <v>0</v>
      </c>
      <c r="D113" s="31">
        <v>0</v>
      </c>
      <c r="F113" s="11"/>
      <c r="H113" s="7"/>
      <c r="I113" s="7"/>
    </row>
    <row r="115" spans="1:9" s="10" customFormat="1" x14ac:dyDescent="0.2">
      <c r="A115" s="7" t="s">
        <v>51</v>
      </c>
      <c r="B115" s="7"/>
      <c r="C115" s="7"/>
      <c r="D115" s="7"/>
      <c r="F115" s="11"/>
      <c r="H115" s="7"/>
      <c r="I115" s="7"/>
    </row>
    <row r="117" spans="1:9" s="10" customFormat="1" ht="15" customHeight="1" x14ac:dyDescent="0.3">
      <c r="A117" s="89" t="s">
        <v>1313</v>
      </c>
      <c r="B117" s="90"/>
      <c r="C117" s="90"/>
      <c r="D117" s="30" t="s">
        <v>53</v>
      </c>
      <c r="F117" s="11"/>
      <c r="H117" s="7"/>
      <c r="I117" s="7"/>
    </row>
  </sheetData>
  <mergeCells count="12">
    <mergeCell ref="A41:G41"/>
    <mergeCell ref="A43:G43"/>
    <mergeCell ref="A84:G84"/>
    <mergeCell ref="A100:G100"/>
    <mergeCell ref="A117:C117"/>
    <mergeCell ref="A82:E82"/>
    <mergeCell ref="A38:G38"/>
    <mergeCell ref="A1:G1"/>
    <mergeCell ref="A29:C29"/>
    <mergeCell ref="A31:G31"/>
    <mergeCell ref="A33:G33"/>
    <mergeCell ref="A36:G36"/>
  </mergeCells>
  <conditionalFormatting sqref="F2:F3 F5:F30 F44:F83 F85 F101:F65539">
    <cfRule type="cellIs" dxfId="9" priority="7" stopIfTrue="1" operator="between">
      <formula>0.009</formula>
      <formula>-0.009</formula>
    </cfRule>
  </conditionalFormatting>
  <conditionalFormatting sqref="F32 F37">
    <cfRule type="cellIs" dxfId="8" priority="5" stopIfTrue="1" operator="between">
      <formula>0.009</formula>
      <formula>-0.009</formula>
    </cfRule>
  </conditionalFormatting>
  <conditionalFormatting sqref="F34:F35">
    <cfRule type="cellIs" dxfId="7" priority="4" stopIfTrue="1" operator="between">
      <formula>0.009</formula>
      <formula>-0.009</formula>
    </cfRule>
  </conditionalFormatting>
  <conditionalFormatting sqref="F39:F40">
    <cfRule type="cellIs" dxfId="6" priority="3" stopIfTrue="1" operator="between">
      <formula>0.009</formula>
      <formula>-0.009</formula>
    </cfRule>
  </conditionalFormatting>
  <conditionalFormatting sqref="F42">
    <cfRule type="cellIs" dxfId="5" priority="6" stopIfTrue="1" operator="between">
      <formula>0.009</formula>
      <formula>-0.009</formula>
    </cfRule>
  </conditionalFormatting>
  <conditionalFormatting sqref="F87:F93">
    <cfRule type="cellIs" dxfId="4" priority="2" stopIfTrue="1" operator="between">
      <formula>0.009</formula>
      <formula>-0.009</formula>
    </cfRule>
  </conditionalFormatting>
  <conditionalFormatting sqref="F95:F99">
    <cfRule type="cellIs" dxfId="3" priority="1" stopIfTrue="1" operator="between">
      <formula>0.009</formula>
      <formula>-0.009</formula>
    </cfRule>
  </conditionalFormatting>
  <hyperlinks>
    <hyperlink ref="A34" r:id="rId1" tooltip="https://www.franklintempletonindia.com/download/en-in/latest%20updates/189ea834-ae3f-48eb-9d73-a9cc9cd9317e/franklin-templeton-update-on-reliance-broadcast-july-23-2020-kcg9m1gq-en-in.pdf" xr:uid="{00000000-0004-0000-2400-000000000000}"/>
    <hyperlink ref="A39" r:id="rId2" tooltip="https://www.franklintempletonindia.com/download/en-in/valuation-policy/a0e293eb-f28b-4edc-9535-c7d9e7321ddc/fair_valuation_reliance_big_reliance_infra_november_4_2020-kgox4tdb-en-in.pdf" xr:uid="{00000000-0004-0000-2400-000001000000}"/>
  </hyperlinks>
  <pageMargins left="0.7" right="0.7" top="0.75" bottom="0.75" header="0.3" footer="0.3"/>
  <pageSetup orientation="portrait" horizontalDpi="90" verticalDpi="90" r:id="rId3"/>
  <headerFooter>
    <oddFooter>&amp;C&amp;1#&amp;"Calibri"&amp;10&amp;K000000PUBLIC</oddFooter>
  </headerFooter>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72"/>
  <sheetViews>
    <sheetView zoomScaleNormal="100" workbookViewId="0">
      <selection sqref="A1:G1"/>
    </sheetView>
  </sheetViews>
  <sheetFormatPr defaultColWidth="9.33203125" defaultRowHeight="10.199999999999999" x14ac:dyDescent="0.2"/>
  <cols>
    <col min="1" max="1" width="38.5546875" style="7" bestFit="1" customWidth="1"/>
    <col min="2" max="2" width="58" style="7" bestFit="1" customWidth="1"/>
    <col min="3" max="3" width="15.44140625" style="7" bestFit="1" customWidth="1"/>
    <col min="4" max="4" width="15.5546875" style="7" bestFit="1" customWidth="1"/>
    <col min="5" max="5" width="25.6640625" style="10" customWidth="1"/>
    <col min="6" max="6" width="13.5546875" style="11" bestFit="1" customWidth="1"/>
    <col min="7" max="7" width="11" style="10" customWidth="1"/>
    <col min="8" max="16384" width="9.33203125" style="7"/>
  </cols>
  <sheetData>
    <row r="1" spans="1:7" s="1" customFormat="1" ht="13.8" x14ac:dyDescent="0.2">
      <c r="A1" s="81" t="s">
        <v>1310</v>
      </c>
      <c r="B1" s="82"/>
      <c r="C1" s="82"/>
      <c r="D1" s="82"/>
      <c r="E1" s="82"/>
      <c r="F1" s="82"/>
      <c r="G1" s="82"/>
    </row>
    <row r="2" spans="1:7" s="1" customFormat="1" ht="11.4" x14ac:dyDescent="0.2">
      <c r="A2" s="8" t="s">
        <v>7</v>
      </c>
      <c r="B2" s="7"/>
      <c r="C2" s="7"/>
      <c r="D2" s="7"/>
      <c r="E2" s="10"/>
      <c r="F2" s="11"/>
      <c r="G2" s="10"/>
    </row>
    <row r="3" spans="1:7" s="1" customFormat="1" ht="20.399999999999999" x14ac:dyDescent="0.2">
      <c r="A3" s="6" t="s">
        <v>2</v>
      </c>
      <c r="B3" s="6" t="s">
        <v>0</v>
      </c>
      <c r="C3" s="13" t="s">
        <v>964</v>
      </c>
      <c r="D3" s="13" t="s">
        <v>1</v>
      </c>
      <c r="E3" s="76" t="s">
        <v>6</v>
      </c>
      <c r="F3" s="12" t="s">
        <v>3</v>
      </c>
      <c r="G3" s="12" t="s">
        <v>5</v>
      </c>
    </row>
    <row r="4" spans="1:7" s="1" customFormat="1" ht="39.75" customHeight="1" x14ac:dyDescent="0.2">
      <c r="A4" s="16" t="s">
        <v>25</v>
      </c>
      <c r="B4" s="17"/>
      <c r="C4" s="17"/>
      <c r="D4" s="17"/>
      <c r="E4" s="18"/>
      <c r="F4" s="19"/>
      <c r="G4" s="18"/>
    </row>
    <row r="5" spans="1:7" s="1" customFormat="1" ht="13.5" customHeight="1" x14ac:dyDescent="0.2">
      <c r="A5" s="20" t="s">
        <v>26</v>
      </c>
      <c r="B5" s="21"/>
      <c r="C5" s="21"/>
      <c r="D5" s="21"/>
      <c r="E5" s="22"/>
      <c r="F5" s="23"/>
      <c r="G5" s="22"/>
    </row>
    <row r="6" spans="1:7" s="1" customFormat="1" ht="20.399999999999999" x14ac:dyDescent="0.2">
      <c r="A6" s="21" t="s">
        <v>1292</v>
      </c>
      <c r="B6" s="21" t="s">
        <v>1293</v>
      </c>
      <c r="C6" s="60" t="s">
        <v>1294</v>
      </c>
      <c r="D6" s="24">
        <v>1695</v>
      </c>
      <c r="E6" s="22">
        <v>0</v>
      </c>
      <c r="F6" s="23">
        <v>100</v>
      </c>
      <c r="G6" s="22">
        <v>0</v>
      </c>
    </row>
    <row r="7" spans="1:7" x14ac:dyDescent="0.2">
      <c r="A7" s="20" t="s">
        <v>29</v>
      </c>
      <c r="B7" s="20"/>
      <c r="C7" s="20"/>
      <c r="D7" s="20"/>
      <c r="E7" s="25">
        <f>SUM(E5:E6)</f>
        <v>0</v>
      </c>
      <c r="F7" s="26">
        <f>SUM(F5:F6)</f>
        <v>100</v>
      </c>
      <c r="G7" s="25"/>
    </row>
    <row r="8" spans="1:7" x14ac:dyDescent="0.2">
      <c r="A8" s="21"/>
      <c r="B8" s="21"/>
      <c r="C8" s="21"/>
      <c r="D8" s="21"/>
      <c r="E8" s="22"/>
      <c r="F8" s="23"/>
      <c r="G8" s="22"/>
    </row>
    <row r="9" spans="1:7" x14ac:dyDescent="0.2">
      <c r="A9" s="20" t="s">
        <v>38</v>
      </c>
      <c r="B9" s="20"/>
      <c r="C9" s="20"/>
      <c r="D9" s="20"/>
      <c r="E9" s="25">
        <f>E7</f>
        <v>0</v>
      </c>
      <c r="F9" s="26">
        <f>F7</f>
        <v>100</v>
      </c>
      <c r="G9" s="25"/>
    </row>
    <row r="10" spans="1:7" x14ac:dyDescent="0.2">
      <c r="A10" s="20"/>
      <c r="B10" s="20"/>
      <c r="C10" s="20"/>
      <c r="D10" s="20"/>
      <c r="E10" s="25"/>
      <c r="F10" s="26"/>
      <c r="G10" s="25"/>
    </row>
    <row r="11" spans="1:7" x14ac:dyDescent="0.2">
      <c r="A11" s="20" t="s">
        <v>40</v>
      </c>
      <c r="B11" s="20"/>
      <c r="C11" s="20"/>
      <c r="D11" s="20"/>
      <c r="E11" s="75">
        <v>0</v>
      </c>
      <c r="F11" s="75">
        <v>0</v>
      </c>
      <c r="G11" s="25"/>
    </row>
    <row r="12" spans="1:7" x14ac:dyDescent="0.2">
      <c r="A12" s="20"/>
      <c r="B12" s="20"/>
      <c r="C12" s="20"/>
      <c r="D12" s="20"/>
      <c r="E12" s="25"/>
      <c r="F12" s="26"/>
      <c r="G12" s="25"/>
    </row>
    <row r="13" spans="1:7" x14ac:dyDescent="0.2">
      <c r="A13" s="27" t="s">
        <v>39</v>
      </c>
      <c r="B13" s="27"/>
      <c r="C13" s="27"/>
      <c r="D13" s="27"/>
      <c r="E13" s="28">
        <v>3.9999999999999998E-7</v>
      </c>
      <c r="F13" s="29">
        <v>100</v>
      </c>
      <c r="G13" s="28"/>
    </row>
    <row r="15" spans="1:7" x14ac:dyDescent="0.2">
      <c r="A15" s="14" t="s">
        <v>41</v>
      </c>
    </row>
    <row r="16" spans="1:7" x14ac:dyDescent="0.2">
      <c r="A16" s="14" t="s">
        <v>1295</v>
      </c>
    </row>
    <row r="17" spans="1:7" x14ac:dyDescent="0.2">
      <c r="A17" s="93" t="s">
        <v>1296</v>
      </c>
      <c r="B17" s="93"/>
      <c r="C17" s="93"/>
      <c r="D17" s="93"/>
      <c r="E17" s="93"/>
      <c r="F17" s="93"/>
      <c r="G17" s="93"/>
    </row>
    <row r="18" spans="1:7" x14ac:dyDescent="0.2">
      <c r="A18" s="77"/>
      <c r="B18" s="77"/>
      <c r="C18" s="77"/>
      <c r="D18" s="77"/>
      <c r="E18" s="77"/>
      <c r="F18" s="77"/>
      <c r="G18" s="77"/>
    </row>
    <row r="19" spans="1:7" x14ac:dyDescent="0.2">
      <c r="A19" s="14" t="s">
        <v>42</v>
      </c>
    </row>
    <row r="20" spans="1:7" x14ac:dyDescent="0.2">
      <c r="A20" s="14" t="s">
        <v>43</v>
      </c>
    </row>
    <row r="21" spans="1:7" x14ac:dyDescent="0.2">
      <c r="A21" s="14" t="s">
        <v>44</v>
      </c>
      <c r="B21" s="14"/>
      <c r="C21" s="30" t="s">
        <v>46</v>
      </c>
      <c r="D21" s="14" t="s">
        <v>45</v>
      </c>
    </row>
    <row r="22" spans="1:7" x14ac:dyDescent="0.2">
      <c r="A22" s="7" t="s">
        <v>47</v>
      </c>
      <c r="C22" s="31">
        <v>0</v>
      </c>
      <c r="D22" s="31">
        <v>0</v>
      </c>
    </row>
    <row r="23" spans="1:7" x14ac:dyDescent="0.2">
      <c r="A23" s="7" t="s">
        <v>48</v>
      </c>
      <c r="C23" s="31">
        <v>0</v>
      </c>
      <c r="D23" s="31">
        <v>0</v>
      </c>
    </row>
    <row r="24" spans="1:7" x14ac:dyDescent="0.2">
      <c r="A24" s="7" t="s">
        <v>49</v>
      </c>
      <c r="C24" s="31">
        <v>0</v>
      </c>
      <c r="D24" s="31">
        <v>0</v>
      </c>
    </row>
    <row r="25" spans="1:7" ht="15" customHeight="1" x14ac:dyDescent="0.2">
      <c r="A25" s="7" t="s">
        <v>50</v>
      </c>
      <c r="C25" s="31">
        <v>0</v>
      </c>
      <c r="D25" s="31">
        <v>0</v>
      </c>
    </row>
    <row r="27" spans="1:7" ht="24.75" customHeight="1" x14ac:dyDescent="0.2">
      <c r="A27" s="7" t="s">
        <v>51</v>
      </c>
    </row>
    <row r="29" spans="1:7" ht="15" customHeight="1" x14ac:dyDescent="0.3">
      <c r="A29" s="89" t="s">
        <v>1313</v>
      </c>
      <c r="B29" s="90"/>
      <c r="C29" s="90"/>
      <c r="D29" s="30" t="s">
        <v>53</v>
      </c>
    </row>
    <row r="31" spans="1:7" x14ac:dyDescent="0.2">
      <c r="A31" s="14" t="s">
        <v>1311</v>
      </c>
    </row>
    <row r="34" spans="1:7" ht="24" customHeight="1" x14ac:dyDescent="0.2"/>
    <row r="36" spans="1:7" ht="27.75" customHeight="1" x14ac:dyDescent="0.2"/>
    <row r="38" spans="1:7" ht="13.5" customHeight="1" x14ac:dyDescent="0.2"/>
    <row r="39" spans="1:7" ht="10.5" customHeight="1" x14ac:dyDescent="0.2"/>
    <row r="40" spans="1:7" ht="26.25" customHeight="1" x14ac:dyDescent="0.2"/>
    <row r="42" spans="1:7" ht="29.1" customHeight="1" x14ac:dyDescent="0.2"/>
    <row r="44" spans="1:7" s="1" customFormat="1" ht="11.4" x14ac:dyDescent="0.2">
      <c r="A44" s="7"/>
      <c r="B44" s="7"/>
      <c r="C44" s="7"/>
      <c r="D44" s="7"/>
      <c r="E44" s="10"/>
      <c r="F44" s="11"/>
      <c r="G44" s="10"/>
    </row>
    <row r="46" spans="1:7" s="1" customFormat="1" ht="38.25" customHeight="1" x14ac:dyDescent="0.2">
      <c r="A46" s="7"/>
      <c r="B46" s="7"/>
      <c r="C46" s="7"/>
      <c r="D46" s="7"/>
      <c r="E46" s="10"/>
      <c r="F46" s="11"/>
      <c r="G46" s="10"/>
    </row>
    <row r="50" spans="1:9" x14ac:dyDescent="0.2">
      <c r="H50" s="14"/>
      <c r="I50" s="14"/>
    </row>
    <row r="52" spans="1:9" x14ac:dyDescent="0.2">
      <c r="H52" s="14"/>
      <c r="I52" s="14"/>
    </row>
    <row r="53" spans="1:9" x14ac:dyDescent="0.2">
      <c r="H53" s="14"/>
      <c r="I53" s="14"/>
    </row>
    <row r="54" spans="1:9" x14ac:dyDescent="0.2">
      <c r="H54" s="14"/>
      <c r="I54" s="14"/>
    </row>
    <row r="55" spans="1:9" x14ac:dyDescent="0.2">
      <c r="H55" s="14"/>
      <c r="I55" s="14"/>
    </row>
    <row r="56" spans="1:9" x14ac:dyDescent="0.2">
      <c r="H56" s="14"/>
      <c r="I56" s="14"/>
    </row>
    <row r="63" spans="1:9" s="10" customFormat="1" x14ac:dyDescent="0.2">
      <c r="A63" s="7"/>
      <c r="B63" s="7"/>
      <c r="C63" s="7"/>
      <c r="D63" s="7"/>
      <c r="F63" s="11"/>
      <c r="H63" s="7"/>
      <c r="I63" s="7"/>
    </row>
    <row r="64" spans="1:9" s="10" customFormat="1" x14ac:dyDescent="0.2">
      <c r="A64" s="7"/>
      <c r="B64" s="7"/>
      <c r="C64" s="7"/>
      <c r="D64" s="7"/>
      <c r="F64" s="11"/>
      <c r="H64" s="7"/>
      <c r="I64" s="7"/>
    </row>
    <row r="65" spans="1:9" s="10" customFormat="1" x14ac:dyDescent="0.2">
      <c r="A65" s="7"/>
      <c r="B65" s="7"/>
      <c r="C65" s="7"/>
      <c r="D65" s="7"/>
      <c r="F65" s="11"/>
      <c r="H65" s="7"/>
      <c r="I65" s="7"/>
    </row>
    <row r="66" spans="1:9" s="10" customFormat="1" x14ac:dyDescent="0.2">
      <c r="A66" s="7"/>
      <c r="B66" s="7"/>
      <c r="C66" s="7"/>
      <c r="D66" s="7"/>
      <c r="F66" s="11"/>
      <c r="H66" s="7"/>
      <c r="I66" s="7"/>
    </row>
    <row r="67" spans="1:9" s="10" customFormat="1" x14ac:dyDescent="0.2">
      <c r="A67" s="7"/>
      <c r="B67" s="7"/>
      <c r="C67" s="7"/>
      <c r="D67" s="7"/>
      <c r="F67" s="11"/>
      <c r="H67" s="7"/>
      <c r="I67" s="7"/>
    </row>
    <row r="68" spans="1:9" s="10" customFormat="1" x14ac:dyDescent="0.2">
      <c r="A68" s="7"/>
      <c r="B68" s="7"/>
      <c r="C68" s="7"/>
      <c r="D68" s="7"/>
      <c r="F68" s="11"/>
      <c r="H68" s="7"/>
      <c r="I68" s="7"/>
    </row>
    <row r="70" spans="1:9" s="10" customFormat="1" x14ac:dyDescent="0.2">
      <c r="A70" s="7"/>
      <c r="B70" s="7"/>
      <c r="C70" s="7"/>
      <c r="D70" s="7"/>
      <c r="F70" s="11"/>
      <c r="H70" s="7"/>
      <c r="I70" s="7"/>
    </row>
    <row r="72" spans="1:9" s="10" customFormat="1" ht="15" customHeight="1" x14ac:dyDescent="0.2">
      <c r="A72" s="7"/>
      <c r="B72" s="7"/>
      <c r="C72" s="7"/>
      <c r="D72" s="7"/>
      <c r="F72" s="11"/>
      <c r="H72" s="7"/>
      <c r="I72" s="7"/>
    </row>
  </sheetData>
  <mergeCells count="3">
    <mergeCell ref="A1:G1"/>
    <mergeCell ref="A17:G17"/>
    <mergeCell ref="A29:C29"/>
  </mergeCells>
  <conditionalFormatting sqref="F2 F19:F65442">
    <cfRule type="cellIs" dxfId="2" priority="3" stopIfTrue="1" operator="between">
      <formula>0.009</formula>
      <formula>-0.009</formula>
    </cfRule>
  </conditionalFormatting>
  <conditionalFormatting sqref="F4:F10">
    <cfRule type="cellIs" dxfId="1" priority="2" stopIfTrue="1" operator="between">
      <formula>0.009</formula>
      <formula>-0.009</formula>
    </cfRule>
  </conditionalFormatting>
  <conditionalFormatting sqref="F12:F16">
    <cfRule type="cellIs" dxfId="0" priority="1" stopIfTrue="1" operator="between">
      <formula>0.009</formula>
      <formula>-0.009</formula>
    </cfRule>
  </conditionalFormatting>
  <pageMargins left="0.7" right="0.7" top="0.75" bottom="0.75" header="0.3" footer="0.3"/>
  <pageSetup orientation="portrait" horizontalDpi="90" verticalDpi="90" r:id="rId1"/>
  <headerFooter>
    <oddFooter>&amp;C&amp;1#&amp;"Calibri"&amp;10&amp;K000000PUBLIC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6"/>
  <sheetViews>
    <sheetView workbookViewId="0">
      <selection sqref="A1:G1"/>
    </sheetView>
  </sheetViews>
  <sheetFormatPr defaultColWidth="9.109375" defaultRowHeight="10.199999999999999" x14ac:dyDescent="0.2"/>
  <cols>
    <col min="1" max="1" width="38.6640625" style="7" bestFit="1" customWidth="1"/>
    <col min="2" max="2" width="36.33203125" style="7" bestFit="1" customWidth="1"/>
    <col min="3" max="3" width="24.6640625" style="7" bestFit="1" customWidth="1"/>
    <col min="4"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9" s="1" customFormat="1" ht="13.8" x14ac:dyDescent="0.2">
      <c r="A1" s="81" t="s">
        <v>1168</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6.25" customHeight="1" x14ac:dyDescent="0.2">
      <c r="A4" s="6" t="s">
        <v>2</v>
      </c>
      <c r="B4" s="6" t="s">
        <v>0</v>
      </c>
      <c r="C4" s="13" t="s">
        <v>964</v>
      </c>
      <c r="D4" s="13" t="s">
        <v>1</v>
      </c>
      <c r="E4" s="53" t="s">
        <v>6</v>
      </c>
      <c r="F4" s="12" t="s">
        <v>3</v>
      </c>
      <c r="G4" s="12" t="s">
        <v>5</v>
      </c>
    </row>
    <row r="5" spans="1:9" x14ac:dyDescent="0.2">
      <c r="A5" s="16" t="s">
        <v>25</v>
      </c>
      <c r="B5" s="17"/>
      <c r="C5" s="17"/>
      <c r="D5" s="17"/>
      <c r="E5" s="18"/>
      <c r="F5" s="19"/>
      <c r="G5" s="18"/>
    </row>
    <row r="6" spans="1:9" x14ac:dyDescent="0.2">
      <c r="A6" s="20" t="s">
        <v>26</v>
      </c>
      <c r="B6" s="21"/>
      <c r="C6" s="21"/>
      <c r="D6" s="21"/>
      <c r="E6" s="22"/>
      <c r="F6" s="23"/>
      <c r="G6" s="22"/>
    </row>
    <row r="7" spans="1:9" x14ac:dyDescent="0.2">
      <c r="A7" s="21" t="s">
        <v>71</v>
      </c>
      <c r="B7" s="21" t="s">
        <v>70</v>
      </c>
      <c r="C7" s="21" t="s">
        <v>72</v>
      </c>
      <c r="D7" s="24">
        <v>2000</v>
      </c>
      <c r="E7" s="22">
        <v>2151.1237486</v>
      </c>
      <c r="F7" s="23">
        <v>7.4033246068065601</v>
      </c>
      <c r="G7" s="22">
        <v>7.73</v>
      </c>
    </row>
    <row r="8" spans="1:9" x14ac:dyDescent="0.2">
      <c r="A8" s="21" t="s">
        <v>74</v>
      </c>
      <c r="B8" s="21" t="s">
        <v>73</v>
      </c>
      <c r="C8" s="21" t="s">
        <v>60</v>
      </c>
      <c r="D8" s="24">
        <v>2000</v>
      </c>
      <c r="E8" s="22">
        <v>2057.2527670999998</v>
      </c>
      <c r="F8" s="23">
        <v>7.0802574900698696</v>
      </c>
      <c r="G8" s="22">
        <v>8.35</v>
      </c>
    </row>
    <row r="9" spans="1:9" x14ac:dyDescent="0.2">
      <c r="A9" s="21" t="s">
        <v>62</v>
      </c>
      <c r="B9" s="21" t="s">
        <v>61</v>
      </c>
      <c r="C9" s="21" t="s">
        <v>63</v>
      </c>
      <c r="D9" s="24">
        <v>2000</v>
      </c>
      <c r="E9" s="22">
        <v>2041.8688493</v>
      </c>
      <c r="F9" s="23">
        <v>7.0273120761800598</v>
      </c>
      <c r="G9" s="22">
        <v>7.9550000000000001</v>
      </c>
    </row>
    <row r="10" spans="1:9" x14ac:dyDescent="0.2">
      <c r="A10" s="21" t="s">
        <v>76</v>
      </c>
      <c r="B10" s="21" t="s">
        <v>75</v>
      </c>
      <c r="C10" s="21" t="s">
        <v>77</v>
      </c>
      <c r="D10" s="24">
        <v>1500</v>
      </c>
      <c r="E10" s="22">
        <v>1625.4029098000001</v>
      </c>
      <c r="F10" s="23">
        <v>5.5939995855324103</v>
      </c>
      <c r="G10" s="22">
        <v>7.97</v>
      </c>
    </row>
    <row r="11" spans="1:9" x14ac:dyDescent="0.2">
      <c r="A11" s="20" t="s">
        <v>29</v>
      </c>
      <c r="B11" s="20"/>
      <c r="C11" s="20"/>
      <c r="D11" s="20"/>
      <c r="E11" s="25">
        <f>SUM(E6:E10)</f>
        <v>7875.6482747999999</v>
      </c>
      <c r="F11" s="26">
        <f>SUM(F6:F10)</f>
        <v>27.104893758588901</v>
      </c>
      <c r="G11" s="25"/>
      <c r="H11" s="14"/>
      <c r="I11" s="14"/>
    </row>
    <row r="12" spans="1:9" x14ac:dyDescent="0.2">
      <c r="A12" s="21"/>
      <c r="B12" s="21"/>
      <c r="C12" s="21"/>
      <c r="D12" s="21"/>
      <c r="E12" s="22"/>
      <c r="F12" s="23"/>
      <c r="G12" s="22"/>
    </row>
    <row r="13" spans="1:9" x14ac:dyDescent="0.2">
      <c r="A13" s="20" t="s">
        <v>36</v>
      </c>
      <c r="B13" s="21"/>
      <c r="C13" s="21"/>
      <c r="D13" s="21"/>
      <c r="E13" s="22"/>
      <c r="F13" s="23"/>
      <c r="G13" s="22"/>
    </row>
    <row r="14" spans="1:9" x14ac:dyDescent="0.2">
      <c r="A14" s="21" t="s">
        <v>1169</v>
      </c>
      <c r="B14" s="21" t="s">
        <v>1170</v>
      </c>
      <c r="C14" s="21" t="s">
        <v>37</v>
      </c>
      <c r="D14" s="24">
        <v>7500000</v>
      </c>
      <c r="E14" s="22">
        <v>7862.3062499999996</v>
      </c>
      <c r="F14" s="23">
        <v>27.058975739892499</v>
      </c>
      <c r="G14" s="22">
        <v>7.5645743257584197</v>
      </c>
    </row>
    <row r="15" spans="1:9" x14ac:dyDescent="0.2">
      <c r="A15" s="21" t="s">
        <v>1171</v>
      </c>
      <c r="B15" s="21" t="s">
        <v>1172</v>
      </c>
      <c r="C15" s="21" t="s">
        <v>37</v>
      </c>
      <c r="D15" s="24">
        <v>7000000</v>
      </c>
      <c r="E15" s="22">
        <v>7151.4916666999998</v>
      </c>
      <c r="F15" s="23">
        <v>24.6126306150029</v>
      </c>
      <c r="G15" s="22">
        <v>7.1453624476944801</v>
      </c>
    </row>
    <row r="16" spans="1:9" x14ac:dyDescent="0.2">
      <c r="A16" s="21" t="s">
        <v>1173</v>
      </c>
      <c r="B16" s="21" t="s">
        <v>1174</v>
      </c>
      <c r="C16" s="21" t="s">
        <v>37</v>
      </c>
      <c r="D16" s="24">
        <v>1500000</v>
      </c>
      <c r="E16" s="22">
        <v>1530.5387499999999</v>
      </c>
      <c r="F16" s="23">
        <v>5.2675143384570404</v>
      </c>
      <c r="G16" s="22">
        <v>7.3797543512047596</v>
      </c>
    </row>
    <row r="17" spans="1:9" x14ac:dyDescent="0.2">
      <c r="A17" s="21" t="s">
        <v>1175</v>
      </c>
      <c r="B17" s="21" t="s">
        <v>1176</v>
      </c>
      <c r="C17" s="21" t="s">
        <v>37</v>
      </c>
      <c r="D17" s="24">
        <v>1500000</v>
      </c>
      <c r="E17" s="22">
        <v>1528.29</v>
      </c>
      <c r="F17" s="23">
        <v>5.2597750225667301</v>
      </c>
      <c r="G17" s="22">
        <v>7.4495023850185502</v>
      </c>
    </row>
    <row r="18" spans="1:9" x14ac:dyDescent="0.2">
      <c r="A18" s="21" t="s">
        <v>1177</v>
      </c>
      <c r="B18" s="21" t="s">
        <v>1178</v>
      </c>
      <c r="C18" s="21" t="s">
        <v>37</v>
      </c>
      <c r="D18" s="24">
        <v>1000000</v>
      </c>
      <c r="E18" s="22">
        <v>1017.3125556</v>
      </c>
      <c r="F18" s="23">
        <v>3.5011909847531602</v>
      </c>
      <c r="G18" s="22">
        <v>6.8371169010125099</v>
      </c>
    </row>
    <row r="19" spans="1:9" x14ac:dyDescent="0.2">
      <c r="A19" s="20" t="s">
        <v>29</v>
      </c>
      <c r="B19" s="20"/>
      <c r="C19" s="20"/>
      <c r="D19" s="20"/>
      <c r="E19" s="25">
        <f>SUM(E14:E18)</f>
        <v>19089.939222300003</v>
      </c>
      <c r="F19" s="26">
        <f>SUM(F14:F18)</f>
        <v>65.70008670067233</v>
      </c>
      <c r="G19" s="25"/>
      <c r="H19" s="14"/>
      <c r="I19" s="14"/>
    </row>
    <row r="20" spans="1:9" x14ac:dyDescent="0.2">
      <c r="A20" s="21"/>
      <c r="B20" s="21"/>
      <c r="C20" s="21"/>
      <c r="D20" s="21"/>
      <c r="E20" s="22"/>
      <c r="F20" s="23"/>
      <c r="G20" s="22"/>
    </row>
    <row r="21" spans="1:9" x14ac:dyDescent="0.2">
      <c r="A21" s="20" t="s">
        <v>1027</v>
      </c>
      <c r="B21" s="21"/>
      <c r="C21" s="21"/>
      <c r="D21" s="21"/>
      <c r="E21" s="22"/>
      <c r="F21" s="23"/>
      <c r="G21" s="22"/>
    </row>
    <row r="22" spans="1:9" x14ac:dyDescent="0.2">
      <c r="A22" s="21" t="s">
        <v>1028</v>
      </c>
      <c r="B22" s="21" t="s">
        <v>1029</v>
      </c>
      <c r="C22" s="21" t="s">
        <v>1030</v>
      </c>
      <c r="D22" s="24">
        <v>789.46100000000001</v>
      </c>
      <c r="E22" s="22">
        <v>85.623119599999995</v>
      </c>
      <c r="F22" s="23">
        <v>0.29468120960441002</v>
      </c>
      <c r="G22" s="22">
        <v>6.7</v>
      </c>
    </row>
    <row r="23" spans="1:9" x14ac:dyDescent="0.2">
      <c r="A23" s="20" t="s">
        <v>29</v>
      </c>
      <c r="B23" s="20"/>
      <c r="C23" s="20"/>
      <c r="D23" s="20"/>
      <c r="E23" s="25">
        <f>SUM(E22:E22)</f>
        <v>85.623119599999995</v>
      </c>
      <c r="F23" s="26">
        <f>SUM(F22:F22)</f>
        <v>0.29468120960441002</v>
      </c>
      <c r="G23" s="25"/>
      <c r="H23" s="14"/>
      <c r="I23" s="14"/>
    </row>
    <row r="24" spans="1:9" x14ac:dyDescent="0.2">
      <c r="A24" s="21"/>
      <c r="B24" s="21"/>
      <c r="C24" s="21"/>
      <c r="D24" s="21"/>
      <c r="E24" s="22"/>
      <c r="F24" s="23"/>
      <c r="G24" s="22"/>
    </row>
    <row r="25" spans="1:9" x14ac:dyDescent="0.2">
      <c r="A25" s="20" t="s">
        <v>38</v>
      </c>
      <c r="B25" s="20"/>
      <c r="C25" s="20"/>
      <c r="D25" s="20"/>
      <c r="E25" s="25">
        <f>E11+E19+E23</f>
        <v>27051.210616700002</v>
      </c>
      <c r="F25" s="26">
        <f>F11+F19+F23</f>
        <v>93.099661668865636</v>
      </c>
      <c r="G25" s="25"/>
      <c r="H25" s="14"/>
      <c r="I25" s="14"/>
    </row>
    <row r="26" spans="1:9" x14ac:dyDescent="0.2">
      <c r="A26" s="20"/>
      <c r="B26" s="20"/>
      <c r="C26" s="20"/>
      <c r="D26" s="20"/>
      <c r="E26" s="25"/>
      <c r="F26" s="26"/>
      <c r="G26" s="25"/>
      <c r="H26" s="14"/>
      <c r="I26" s="14"/>
    </row>
    <row r="27" spans="1:9" x14ac:dyDescent="0.2">
      <c r="A27" s="20" t="s">
        <v>40</v>
      </c>
      <c r="B27" s="20"/>
      <c r="C27" s="20"/>
      <c r="D27" s="20"/>
      <c r="E27" s="25">
        <f>E29-(E11+E19+E23)</f>
        <v>2004.975122099997</v>
      </c>
      <c r="F27" s="26">
        <f>F29-(F11+F19+F23)</f>
        <v>6.900338331134364</v>
      </c>
      <c r="G27" s="25"/>
      <c r="H27" s="14"/>
      <c r="I27" s="14"/>
    </row>
    <row r="28" spans="1:9" x14ac:dyDescent="0.2">
      <c r="A28" s="20"/>
      <c r="B28" s="20"/>
      <c r="C28" s="20"/>
      <c r="D28" s="20"/>
      <c r="E28" s="25"/>
      <c r="F28" s="26"/>
      <c r="G28" s="25"/>
      <c r="H28" s="14"/>
      <c r="I28" s="14"/>
    </row>
    <row r="29" spans="1:9" x14ac:dyDescent="0.2">
      <c r="A29" s="27" t="s">
        <v>39</v>
      </c>
      <c r="B29" s="27"/>
      <c r="C29" s="27"/>
      <c r="D29" s="27"/>
      <c r="E29" s="28">
        <v>29056.185738799999</v>
      </c>
      <c r="F29" s="29">
        <v>100</v>
      </c>
      <c r="G29" s="28"/>
      <c r="H29" s="14"/>
      <c r="I29" s="14"/>
    </row>
    <row r="31" spans="1:9" x14ac:dyDescent="0.2">
      <c r="A31" s="14" t="s">
        <v>41</v>
      </c>
    </row>
    <row r="32" spans="1:9" x14ac:dyDescent="0.2">
      <c r="A32" s="14" t="s">
        <v>1032</v>
      </c>
    </row>
    <row r="33" spans="1:7" x14ac:dyDescent="0.2">
      <c r="A33" s="14" t="s">
        <v>1033</v>
      </c>
    </row>
    <row r="34" spans="1:7" x14ac:dyDescent="0.2">
      <c r="A34" s="14"/>
    </row>
    <row r="35" spans="1:7" ht="33.75" customHeight="1" x14ac:dyDescent="0.2">
      <c r="A35" s="83" t="s">
        <v>1034</v>
      </c>
      <c r="B35" s="83"/>
      <c r="C35" s="83"/>
      <c r="D35" s="83"/>
      <c r="E35" s="83"/>
      <c r="F35" s="83"/>
      <c r="G35" s="83"/>
    </row>
    <row r="37" spans="1:7" x14ac:dyDescent="0.2">
      <c r="A37" s="14" t="s">
        <v>42</v>
      </c>
    </row>
    <row r="38" spans="1:7" x14ac:dyDescent="0.2">
      <c r="A38" s="14" t="s">
        <v>43</v>
      </c>
    </row>
    <row r="39" spans="1:7" x14ac:dyDescent="0.2">
      <c r="A39" s="14" t="s">
        <v>44</v>
      </c>
      <c r="B39" s="14"/>
      <c r="C39" s="30" t="s">
        <v>46</v>
      </c>
      <c r="D39" s="14" t="s">
        <v>45</v>
      </c>
    </row>
    <row r="40" spans="1:7" x14ac:dyDescent="0.2">
      <c r="A40" s="7" t="s">
        <v>47</v>
      </c>
      <c r="C40" s="31">
        <v>37.451700000000002</v>
      </c>
      <c r="D40" s="31">
        <v>38.952500000000001</v>
      </c>
    </row>
    <row r="41" spans="1:7" x14ac:dyDescent="0.2">
      <c r="A41" s="7" t="s">
        <v>1062</v>
      </c>
      <c r="C41" s="31">
        <v>10.2112</v>
      </c>
      <c r="D41" s="31">
        <v>10.2544</v>
      </c>
    </row>
    <row r="42" spans="1:7" x14ac:dyDescent="0.2">
      <c r="A42" s="7" t="s">
        <v>49</v>
      </c>
      <c r="C42" s="31">
        <v>40.587299999999999</v>
      </c>
      <c r="D42" s="31">
        <v>42.37</v>
      </c>
    </row>
    <row r="43" spans="1:7" x14ac:dyDescent="0.2">
      <c r="A43" s="7" t="s">
        <v>1064</v>
      </c>
      <c r="C43" s="31">
        <v>10.1084</v>
      </c>
      <c r="D43" s="31">
        <v>10.151999999999999</v>
      </c>
    </row>
    <row r="45" spans="1:7" x14ac:dyDescent="0.2">
      <c r="A45" s="14" t="s">
        <v>52</v>
      </c>
    </row>
    <row r="46" spans="1:7" x14ac:dyDescent="0.2">
      <c r="A46" s="84" t="s">
        <v>57</v>
      </c>
      <c r="B46" s="85"/>
      <c r="C46" s="33" t="s">
        <v>58</v>
      </c>
    </row>
    <row r="47" spans="1:7" x14ac:dyDescent="0.2">
      <c r="A47" s="79" t="s">
        <v>1062</v>
      </c>
      <c r="B47" s="80"/>
      <c r="C47" s="34">
        <v>0.35988010999999998</v>
      </c>
    </row>
    <row r="48" spans="1:7" x14ac:dyDescent="0.2">
      <c r="A48" s="79" t="s">
        <v>1064</v>
      </c>
      <c r="B48" s="80"/>
      <c r="C48" s="34">
        <v>0.38424282999999998</v>
      </c>
    </row>
    <row r="49" spans="1:5" x14ac:dyDescent="0.2">
      <c r="A49" s="7" t="s">
        <v>59</v>
      </c>
    </row>
    <row r="50" spans="1:5" x14ac:dyDescent="0.2">
      <c r="A50" s="7" t="s">
        <v>51</v>
      </c>
    </row>
    <row r="52" spans="1:5" x14ac:dyDescent="0.2">
      <c r="A52" s="14" t="s">
        <v>1050</v>
      </c>
      <c r="D52" s="32">
        <v>5.6773075464930596</v>
      </c>
      <c r="E52" s="10" t="s">
        <v>54</v>
      </c>
    </row>
    <row r="54" spans="1:5" x14ac:dyDescent="0.2">
      <c r="A54" s="14" t="s">
        <v>1312</v>
      </c>
      <c r="D54" s="30" t="s">
        <v>53</v>
      </c>
    </row>
    <row r="56" spans="1:5" x14ac:dyDescent="0.2">
      <c r="A56" s="14" t="s">
        <v>1051</v>
      </c>
    </row>
    <row r="57" spans="1:5" ht="14.4" x14ac:dyDescent="0.3">
      <c r="A57" s="35"/>
    </row>
    <row r="58" spans="1:5" x14ac:dyDescent="0.2">
      <c r="A58" s="63" t="s">
        <v>932</v>
      </c>
    </row>
    <row r="59" spans="1:5" x14ac:dyDescent="0.2">
      <c r="A59" s="66"/>
    </row>
    <row r="60" spans="1:5" x14ac:dyDescent="0.2">
      <c r="A60" s="66"/>
    </row>
    <row r="61" spans="1:5" x14ac:dyDescent="0.2">
      <c r="A61" s="66"/>
    </row>
    <row r="62" spans="1:5" x14ac:dyDescent="0.2">
      <c r="A62" s="66"/>
    </row>
    <row r="63" spans="1:5" x14ac:dyDescent="0.2">
      <c r="A63" s="66"/>
    </row>
    <row r="64" spans="1:5" x14ac:dyDescent="0.2">
      <c r="A64" s="66"/>
    </row>
    <row r="65" spans="1:1" x14ac:dyDescent="0.2">
      <c r="A65" s="66"/>
    </row>
    <row r="66" spans="1:1" x14ac:dyDescent="0.2">
      <c r="A66" s="66"/>
    </row>
    <row r="67" spans="1:1" x14ac:dyDescent="0.2">
      <c r="A67" s="66"/>
    </row>
    <row r="68" spans="1:1" x14ac:dyDescent="0.2">
      <c r="A68" s="66"/>
    </row>
    <row r="69" spans="1:1" x14ac:dyDescent="0.2">
      <c r="A69" s="66"/>
    </row>
    <row r="70" spans="1:1" x14ac:dyDescent="0.2">
      <c r="A70" s="66"/>
    </row>
    <row r="71" spans="1:1" x14ac:dyDescent="0.2">
      <c r="A71" s="66"/>
    </row>
    <row r="72" spans="1:1" x14ac:dyDescent="0.2">
      <c r="A72" s="66"/>
    </row>
    <row r="73" spans="1:1" x14ac:dyDescent="0.2">
      <c r="A73" s="66"/>
    </row>
    <row r="74" spans="1:1" x14ac:dyDescent="0.2">
      <c r="A74" s="63" t="s">
        <v>1179</v>
      </c>
    </row>
    <row r="75" spans="1:1" x14ac:dyDescent="0.2">
      <c r="A75" s="66"/>
    </row>
    <row r="76" spans="1:1" x14ac:dyDescent="0.2">
      <c r="A76" s="63" t="s">
        <v>933</v>
      </c>
    </row>
    <row r="77" spans="1:1" x14ac:dyDescent="0.2">
      <c r="A77" s="66"/>
    </row>
    <row r="78" spans="1:1" x14ac:dyDescent="0.2">
      <c r="A78" s="66"/>
    </row>
    <row r="79" spans="1:1" x14ac:dyDescent="0.2">
      <c r="A79" s="66"/>
    </row>
    <row r="80" spans="1:1" x14ac:dyDescent="0.2">
      <c r="A80" s="66"/>
    </row>
    <row r="81" spans="1:1" x14ac:dyDescent="0.2">
      <c r="A81" s="66"/>
    </row>
    <row r="82" spans="1:1" x14ac:dyDescent="0.2">
      <c r="A82" s="66"/>
    </row>
    <row r="83" spans="1:1" x14ac:dyDescent="0.2">
      <c r="A83" s="66"/>
    </row>
    <row r="84" spans="1:1" x14ac:dyDescent="0.2">
      <c r="A84" s="66"/>
    </row>
    <row r="85" spans="1:1" x14ac:dyDescent="0.2">
      <c r="A85" s="66"/>
    </row>
    <row r="86" spans="1:1" x14ac:dyDescent="0.2">
      <c r="A86" s="66"/>
    </row>
    <row r="87" spans="1:1" x14ac:dyDescent="0.2">
      <c r="A87" s="66"/>
    </row>
    <row r="88" spans="1:1" x14ac:dyDescent="0.2">
      <c r="A88" s="66"/>
    </row>
    <row r="89" spans="1:1" x14ac:dyDescent="0.2">
      <c r="A89" s="66"/>
    </row>
    <row r="90" spans="1:1" x14ac:dyDescent="0.2">
      <c r="A90" s="66"/>
    </row>
    <row r="91" spans="1:1" x14ac:dyDescent="0.2">
      <c r="A91" s="7" t="s">
        <v>931</v>
      </c>
    </row>
    <row r="92" spans="1:1" x14ac:dyDescent="0.2">
      <c r="A92" s="65"/>
    </row>
    <row r="93" spans="1:1" x14ac:dyDescent="0.2">
      <c r="A93" s="66"/>
    </row>
    <row r="94" spans="1:1" x14ac:dyDescent="0.2">
      <c r="A94" s="65"/>
    </row>
    <row r="95" spans="1:1" x14ac:dyDescent="0.2">
      <c r="A95" s="66"/>
    </row>
    <row r="96" spans="1:1" x14ac:dyDescent="0.2">
      <c r="A96" s="65"/>
    </row>
  </sheetData>
  <mergeCells count="5">
    <mergeCell ref="A1:G1"/>
    <mergeCell ref="A35:G35"/>
    <mergeCell ref="A46:B46"/>
    <mergeCell ref="A47:B47"/>
    <mergeCell ref="A48:B48"/>
  </mergeCells>
  <conditionalFormatting sqref="F2:F3 F5:F34">
    <cfRule type="cellIs" dxfId="103" priority="2" stopIfTrue="1" operator="between">
      <formula>0.009</formula>
      <formula>-0.009</formula>
    </cfRule>
  </conditionalFormatting>
  <conditionalFormatting sqref="F36:F65536">
    <cfRule type="cellIs" dxfId="102"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0"/>
  <sheetViews>
    <sheetView workbookViewId="0">
      <selection sqref="A1:G1"/>
    </sheetView>
  </sheetViews>
  <sheetFormatPr defaultColWidth="9.109375" defaultRowHeight="10.199999999999999" x14ac:dyDescent="0.2"/>
  <cols>
    <col min="1" max="1" width="38.6640625" style="7" bestFit="1" customWidth="1"/>
    <col min="2" max="2" width="54" style="7" bestFit="1" customWidth="1"/>
    <col min="3" max="3" width="24.6640625" style="7" bestFit="1" customWidth="1"/>
    <col min="4"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7" s="1" customFormat="1" ht="13.8" x14ac:dyDescent="0.2">
      <c r="A1" s="81" t="s">
        <v>1180</v>
      </c>
      <c r="B1" s="82"/>
      <c r="C1" s="82"/>
      <c r="D1" s="82"/>
      <c r="E1" s="82"/>
      <c r="F1" s="82"/>
      <c r="G1" s="82"/>
    </row>
    <row r="2" spans="1:7" s="1" customFormat="1" ht="11.4" x14ac:dyDescent="0.2">
      <c r="E2" s="5"/>
      <c r="F2" s="9"/>
      <c r="G2" s="10"/>
    </row>
    <row r="3" spans="1:7" s="1" customFormat="1" ht="12" x14ac:dyDescent="0.2">
      <c r="A3" s="8" t="s">
        <v>7</v>
      </c>
      <c r="B3" s="2"/>
      <c r="C3" s="3"/>
      <c r="D3" s="3"/>
      <c r="E3" s="4"/>
      <c r="F3" s="9"/>
      <c r="G3" s="10"/>
    </row>
    <row r="4" spans="1:7" s="1" customFormat="1" ht="26.25" customHeight="1" x14ac:dyDescent="0.2">
      <c r="A4" s="6" t="s">
        <v>2</v>
      </c>
      <c r="B4" s="6" t="s">
        <v>0</v>
      </c>
      <c r="C4" s="13" t="s">
        <v>964</v>
      </c>
      <c r="D4" s="13" t="s">
        <v>1</v>
      </c>
      <c r="E4" s="53" t="s">
        <v>6</v>
      </c>
      <c r="F4" s="12" t="s">
        <v>3</v>
      </c>
      <c r="G4" s="12" t="s">
        <v>5</v>
      </c>
    </row>
    <row r="5" spans="1:7" x14ac:dyDescent="0.2">
      <c r="A5" s="16" t="s">
        <v>25</v>
      </c>
      <c r="B5" s="17"/>
      <c r="C5" s="17"/>
      <c r="D5" s="17"/>
      <c r="E5" s="18"/>
      <c r="F5" s="19"/>
      <c r="G5" s="18"/>
    </row>
    <row r="6" spans="1:7" x14ac:dyDescent="0.2">
      <c r="A6" s="20" t="s">
        <v>26</v>
      </c>
      <c r="B6" s="21"/>
      <c r="C6" s="21"/>
      <c r="D6" s="21"/>
      <c r="E6" s="22"/>
      <c r="F6" s="23"/>
      <c r="G6" s="22"/>
    </row>
    <row r="7" spans="1:7" x14ac:dyDescent="0.2">
      <c r="A7" s="21" t="s">
        <v>79</v>
      </c>
      <c r="B7" s="21" t="s">
        <v>78</v>
      </c>
      <c r="C7" s="21" t="s">
        <v>60</v>
      </c>
      <c r="D7" s="24">
        <v>5000</v>
      </c>
      <c r="E7" s="22">
        <v>5360.7613013999999</v>
      </c>
      <c r="F7" s="23">
        <v>7.1461637077060303</v>
      </c>
      <c r="G7" s="22">
        <v>7.8</v>
      </c>
    </row>
    <row r="8" spans="1:7" x14ac:dyDescent="0.2">
      <c r="A8" s="21" t="s">
        <v>1181</v>
      </c>
      <c r="B8" s="21" t="s">
        <v>1182</v>
      </c>
      <c r="C8" s="21" t="s">
        <v>27</v>
      </c>
      <c r="D8" s="24">
        <v>500</v>
      </c>
      <c r="E8" s="22">
        <v>5172.6430136999998</v>
      </c>
      <c r="F8" s="23">
        <v>6.8953925942885199</v>
      </c>
      <c r="G8" s="22">
        <v>7.7450000000000001</v>
      </c>
    </row>
    <row r="9" spans="1:7" x14ac:dyDescent="0.2">
      <c r="A9" s="21" t="s">
        <v>81</v>
      </c>
      <c r="B9" s="21" t="s">
        <v>80</v>
      </c>
      <c r="C9" s="21" t="s">
        <v>27</v>
      </c>
      <c r="D9" s="24">
        <v>5000</v>
      </c>
      <c r="E9" s="22">
        <v>5140.4835616</v>
      </c>
      <c r="F9" s="23">
        <v>6.8525224315381799</v>
      </c>
      <c r="G9" s="22">
        <v>7.8918999999999997</v>
      </c>
    </row>
    <row r="10" spans="1:7" x14ac:dyDescent="0.2">
      <c r="A10" s="21" t="s">
        <v>62</v>
      </c>
      <c r="B10" s="21" t="s">
        <v>61</v>
      </c>
      <c r="C10" s="21" t="s">
        <v>63</v>
      </c>
      <c r="D10" s="24">
        <v>5000</v>
      </c>
      <c r="E10" s="22">
        <v>5104.6721232999998</v>
      </c>
      <c r="F10" s="23">
        <v>6.8047839880015601</v>
      </c>
      <c r="G10" s="22">
        <v>7.9550000000000001</v>
      </c>
    </row>
    <row r="11" spans="1:7" x14ac:dyDescent="0.2">
      <c r="A11" s="21" t="s">
        <v>83</v>
      </c>
      <c r="B11" s="21" t="s">
        <v>82</v>
      </c>
      <c r="C11" s="21" t="s">
        <v>27</v>
      </c>
      <c r="D11" s="24">
        <v>5000</v>
      </c>
      <c r="E11" s="22">
        <v>5088.9954109999999</v>
      </c>
      <c r="F11" s="23">
        <v>6.7838861441700997</v>
      </c>
      <c r="G11" s="22">
        <v>7.6550000000000002</v>
      </c>
    </row>
    <row r="12" spans="1:7" x14ac:dyDescent="0.2">
      <c r="A12" s="21" t="s">
        <v>85</v>
      </c>
      <c r="B12" s="21" t="s">
        <v>84</v>
      </c>
      <c r="C12" s="21" t="s">
        <v>27</v>
      </c>
      <c r="D12" s="24">
        <v>9000</v>
      </c>
      <c r="E12" s="22">
        <v>4948.4070000000002</v>
      </c>
      <c r="F12" s="23">
        <v>6.5964747404670696</v>
      </c>
      <c r="G12" s="22">
        <v>6.2685000000000004</v>
      </c>
    </row>
    <row r="13" spans="1:7" x14ac:dyDescent="0.2">
      <c r="A13" s="21" t="s">
        <v>71</v>
      </c>
      <c r="B13" s="21" t="s">
        <v>70</v>
      </c>
      <c r="C13" s="21" t="s">
        <v>72</v>
      </c>
      <c r="D13" s="24">
        <v>2500</v>
      </c>
      <c r="E13" s="22">
        <v>2688.9046858000002</v>
      </c>
      <c r="F13" s="23">
        <v>3.58444482020239</v>
      </c>
      <c r="G13" s="22">
        <v>7.73</v>
      </c>
    </row>
    <row r="14" spans="1:7" x14ac:dyDescent="0.2">
      <c r="A14" s="21" t="s">
        <v>1183</v>
      </c>
      <c r="B14" s="21" t="s">
        <v>1184</v>
      </c>
      <c r="C14" s="21" t="s">
        <v>27</v>
      </c>
      <c r="D14" s="24">
        <v>2500</v>
      </c>
      <c r="E14" s="22">
        <v>2672.4274314999998</v>
      </c>
      <c r="F14" s="23">
        <v>3.5624798137301599</v>
      </c>
      <c r="G14" s="22">
        <v>7.8</v>
      </c>
    </row>
    <row r="15" spans="1:7" x14ac:dyDescent="0.2">
      <c r="A15" s="21" t="s">
        <v>1185</v>
      </c>
      <c r="B15" s="21" t="s">
        <v>1186</v>
      </c>
      <c r="C15" s="21" t="s">
        <v>72</v>
      </c>
      <c r="D15" s="24">
        <v>2500</v>
      </c>
      <c r="E15" s="22">
        <v>2667.5974999999999</v>
      </c>
      <c r="F15" s="23">
        <v>3.55604127277386</v>
      </c>
      <c r="G15" s="22">
        <v>7.54</v>
      </c>
    </row>
    <row r="16" spans="1:7" x14ac:dyDescent="0.2">
      <c r="A16" s="21" t="s">
        <v>1187</v>
      </c>
      <c r="B16" s="21" t="s">
        <v>1188</v>
      </c>
      <c r="C16" s="21" t="s">
        <v>27</v>
      </c>
      <c r="D16" s="24">
        <v>2500</v>
      </c>
      <c r="E16" s="22">
        <v>2654.9006095999998</v>
      </c>
      <c r="F16" s="23">
        <v>3.53911568100138</v>
      </c>
      <c r="G16" s="22">
        <v>7.9074999999999998</v>
      </c>
    </row>
    <row r="17" spans="1:9" x14ac:dyDescent="0.2">
      <c r="A17" s="21" t="s">
        <v>87</v>
      </c>
      <c r="B17" s="21" t="s">
        <v>86</v>
      </c>
      <c r="C17" s="21" t="s">
        <v>77</v>
      </c>
      <c r="D17" s="24">
        <v>2500</v>
      </c>
      <c r="E17" s="22">
        <v>2628.8881163999999</v>
      </c>
      <c r="F17" s="23">
        <v>3.5044397227929398</v>
      </c>
      <c r="G17" s="22">
        <v>7.97</v>
      </c>
    </row>
    <row r="18" spans="1:9" x14ac:dyDescent="0.2">
      <c r="A18" s="21" t="s">
        <v>1189</v>
      </c>
      <c r="B18" s="21" t="s">
        <v>1190</v>
      </c>
      <c r="C18" s="21" t="s">
        <v>28</v>
      </c>
      <c r="D18" s="24">
        <v>2500</v>
      </c>
      <c r="E18" s="22">
        <v>2567.4066096000001</v>
      </c>
      <c r="F18" s="23">
        <v>3.4224817903488098</v>
      </c>
      <c r="G18" s="22">
        <v>7.6</v>
      </c>
    </row>
    <row r="19" spans="1:9" x14ac:dyDescent="0.2">
      <c r="A19" s="21" t="s">
        <v>89</v>
      </c>
      <c r="B19" s="21" t="s">
        <v>88</v>
      </c>
      <c r="C19" s="21" t="s">
        <v>27</v>
      </c>
      <c r="D19" s="24">
        <v>250</v>
      </c>
      <c r="E19" s="22">
        <v>2488.5129794999998</v>
      </c>
      <c r="F19" s="23">
        <v>3.3173126241629198</v>
      </c>
      <c r="G19" s="22">
        <v>7.71</v>
      </c>
    </row>
    <row r="20" spans="1:9" x14ac:dyDescent="0.2">
      <c r="A20" s="21" t="s">
        <v>1191</v>
      </c>
      <c r="B20" s="21" t="s">
        <v>1192</v>
      </c>
      <c r="C20" s="21" t="s">
        <v>27</v>
      </c>
      <c r="D20" s="24">
        <v>200</v>
      </c>
      <c r="E20" s="22">
        <v>2130.0732240000002</v>
      </c>
      <c r="F20" s="23">
        <v>2.8394944509336502</v>
      </c>
      <c r="G20" s="22">
        <v>7.69</v>
      </c>
    </row>
    <row r="21" spans="1:9" x14ac:dyDescent="0.2">
      <c r="A21" s="21" t="s">
        <v>1193</v>
      </c>
      <c r="B21" s="21" t="s">
        <v>1194</v>
      </c>
      <c r="C21" s="21" t="s">
        <v>60</v>
      </c>
      <c r="D21" s="24">
        <v>2000</v>
      </c>
      <c r="E21" s="22">
        <v>2083.2312603</v>
      </c>
      <c r="F21" s="23">
        <v>2.7770517637535299</v>
      </c>
      <c r="G21" s="22">
        <v>8.4665999999999997</v>
      </c>
    </row>
    <row r="22" spans="1:9" x14ac:dyDescent="0.2">
      <c r="A22" s="21" t="s">
        <v>1195</v>
      </c>
      <c r="B22" s="21" t="s">
        <v>1196</v>
      </c>
      <c r="C22" s="21" t="s">
        <v>60</v>
      </c>
      <c r="D22" s="24">
        <v>2000</v>
      </c>
      <c r="E22" s="22">
        <v>2051.8887671000002</v>
      </c>
      <c r="F22" s="23">
        <v>2.7352706481951201</v>
      </c>
      <c r="G22" s="22">
        <v>8.3490000000000002</v>
      </c>
    </row>
    <row r="23" spans="1:9" x14ac:dyDescent="0.2">
      <c r="A23" s="21" t="s">
        <v>1197</v>
      </c>
      <c r="B23" s="21" t="s">
        <v>1198</v>
      </c>
      <c r="C23" s="21" t="s">
        <v>28</v>
      </c>
      <c r="D23" s="24">
        <v>200</v>
      </c>
      <c r="E23" s="22">
        <v>2040.1156986000001</v>
      </c>
      <c r="F23" s="23">
        <v>2.7195765573537498</v>
      </c>
      <c r="G23" s="22">
        <v>7.73</v>
      </c>
    </row>
    <row r="24" spans="1:9" x14ac:dyDescent="0.2">
      <c r="A24" s="21" t="s">
        <v>76</v>
      </c>
      <c r="B24" s="21" t="s">
        <v>75</v>
      </c>
      <c r="C24" s="21" t="s">
        <v>77</v>
      </c>
      <c r="D24" s="24">
        <v>1500</v>
      </c>
      <c r="E24" s="22">
        <v>1625.4029098000001</v>
      </c>
      <c r="F24" s="23">
        <v>2.1667436081101199</v>
      </c>
      <c r="G24" s="22">
        <v>7.97</v>
      </c>
    </row>
    <row r="25" spans="1:9" x14ac:dyDescent="0.2">
      <c r="A25" s="21" t="s">
        <v>91</v>
      </c>
      <c r="B25" s="21" t="s">
        <v>90</v>
      </c>
      <c r="C25" s="21" t="s">
        <v>27</v>
      </c>
      <c r="D25" s="24">
        <v>1000</v>
      </c>
      <c r="E25" s="22">
        <v>1056.5454548</v>
      </c>
      <c r="F25" s="23">
        <v>1.4084280870072901</v>
      </c>
      <c r="G25" s="22">
        <v>7.7874999999999996</v>
      </c>
    </row>
    <row r="26" spans="1:9" x14ac:dyDescent="0.2">
      <c r="A26" s="21" t="s">
        <v>1199</v>
      </c>
      <c r="B26" s="21" t="s">
        <v>1200</v>
      </c>
      <c r="C26" s="21" t="s">
        <v>27</v>
      </c>
      <c r="D26" s="24">
        <v>50</v>
      </c>
      <c r="E26" s="22">
        <v>508.54576709999998</v>
      </c>
      <c r="F26" s="23">
        <v>0.67791701592989395</v>
      </c>
      <c r="G26" s="22">
        <v>7.7450000000000001</v>
      </c>
    </row>
    <row r="27" spans="1:9" x14ac:dyDescent="0.2">
      <c r="A27" s="20" t="s">
        <v>29</v>
      </c>
      <c r="B27" s="20"/>
      <c r="C27" s="20"/>
      <c r="D27" s="20"/>
      <c r="E27" s="25">
        <f>SUM(E6:E26)</f>
        <v>60680.403425100005</v>
      </c>
      <c r="F27" s="26">
        <f>SUM(F6:F26)</f>
        <v>80.890021462467288</v>
      </c>
      <c r="G27" s="25"/>
      <c r="H27" s="14"/>
      <c r="I27" s="14"/>
    </row>
    <row r="28" spans="1:9" x14ac:dyDescent="0.2">
      <c r="A28" s="21"/>
      <c r="B28" s="21"/>
      <c r="C28" s="21"/>
      <c r="D28" s="21"/>
      <c r="E28" s="22"/>
      <c r="F28" s="23"/>
      <c r="G28" s="22"/>
    </row>
    <row r="29" spans="1:9" x14ac:dyDescent="0.2">
      <c r="A29" s="20" t="s">
        <v>36</v>
      </c>
      <c r="B29" s="21"/>
      <c r="C29" s="21"/>
      <c r="D29" s="21"/>
      <c r="E29" s="22"/>
      <c r="F29" s="23"/>
      <c r="G29" s="22"/>
    </row>
    <row r="30" spans="1:9" x14ac:dyDescent="0.2">
      <c r="A30" s="21" t="s">
        <v>1173</v>
      </c>
      <c r="B30" s="21" t="s">
        <v>1174</v>
      </c>
      <c r="C30" s="21" t="s">
        <v>37</v>
      </c>
      <c r="D30" s="24">
        <v>5500000</v>
      </c>
      <c r="E30" s="22">
        <v>5611.9754167000001</v>
      </c>
      <c r="F30" s="23">
        <v>7.4810447241675302</v>
      </c>
      <c r="G30" s="22">
        <v>7.3797543512047596</v>
      </c>
    </row>
    <row r="31" spans="1:9" x14ac:dyDescent="0.2">
      <c r="A31" s="21" t="s">
        <v>67</v>
      </c>
      <c r="B31" s="21" t="s">
        <v>66</v>
      </c>
      <c r="C31" s="21" t="s">
        <v>37</v>
      </c>
      <c r="D31" s="24">
        <v>15500</v>
      </c>
      <c r="E31" s="22">
        <v>15.7771297</v>
      </c>
      <c r="F31" s="23">
        <v>2.1031705262546701E-2</v>
      </c>
      <c r="G31" s="22">
        <v>6.8734084807999896</v>
      </c>
    </row>
    <row r="32" spans="1:9" x14ac:dyDescent="0.2">
      <c r="A32" s="20" t="s">
        <v>29</v>
      </c>
      <c r="B32" s="20"/>
      <c r="C32" s="20"/>
      <c r="D32" s="20"/>
      <c r="E32" s="25">
        <f>SUM(E30:E31)</f>
        <v>5627.7525464</v>
      </c>
      <c r="F32" s="26">
        <f>SUM(F30:F31)</f>
        <v>7.502076429430077</v>
      </c>
      <c r="G32" s="25"/>
      <c r="H32" s="14"/>
      <c r="I32" s="14"/>
    </row>
    <row r="33" spans="1:9" x14ac:dyDescent="0.2">
      <c r="A33" s="21"/>
      <c r="B33" s="21"/>
      <c r="C33" s="21"/>
      <c r="D33" s="21"/>
      <c r="E33" s="22"/>
      <c r="F33" s="23"/>
      <c r="G33" s="22"/>
    </row>
    <row r="34" spans="1:9" x14ac:dyDescent="0.2">
      <c r="A34" s="20" t="s">
        <v>1027</v>
      </c>
      <c r="B34" s="21"/>
      <c r="C34" s="21"/>
      <c r="D34" s="21"/>
      <c r="E34" s="22"/>
      <c r="F34" s="23"/>
      <c r="G34" s="22"/>
    </row>
    <row r="35" spans="1:9" x14ac:dyDescent="0.2">
      <c r="A35" s="21" t="s">
        <v>1028</v>
      </c>
      <c r="B35" s="21" t="s">
        <v>1029</v>
      </c>
      <c r="C35" s="21" t="s">
        <v>1030</v>
      </c>
      <c r="D35" s="24">
        <v>1954.4390000000001</v>
      </c>
      <c r="E35" s="22">
        <v>211.97394700000001</v>
      </c>
      <c r="F35" s="23">
        <v>0.28257190385160402</v>
      </c>
      <c r="G35" s="22">
        <v>6.7</v>
      </c>
    </row>
    <row r="36" spans="1:9" x14ac:dyDescent="0.2">
      <c r="A36" s="20" t="s">
        <v>29</v>
      </c>
      <c r="B36" s="20"/>
      <c r="C36" s="20"/>
      <c r="D36" s="20"/>
      <c r="E36" s="25">
        <f>SUM(E35:E35)</f>
        <v>211.97394700000001</v>
      </c>
      <c r="F36" s="26">
        <f>SUM(F35:F35)</f>
        <v>0.28257190385160402</v>
      </c>
      <c r="G36" s="25"/>
      <c r="H36" s="14"/>
      <c r="I36" s="14"/>
    </row>
    <row r="37" spans="1:9" x14ac:dyDescent="0.2">
      <c r="A37" s="21"/>
      <c r="B37" s="21"/>
      <c r="C37" s="21"/>
      <c r="D37" s="21"/>
      <c r="E37" s="22"/>
      <c r="F37" s="23"/>
      <c r="G37" s="22"/>
    </row>
    <row r="38" spans="1:9" x14ac:dyDescent="0.2">
      <c r="A38" s="20" t="s">
        <v>38</v>
      </c>
      <c r="B38" s="20"/>
      <c r="C38" s="20"/>
      <c r="D38" s="20"/>
      <c r="E38" s="25">
        <f>E27+E32+E36</f>
        <v>66520.12991850001</v>
      </c>
      <c r="F38" s="26">
        <f>F27+F32+F36</f>
        <v>88.674669795748969</v>
      </c>
      <c r="G38" s="25"/>
      <c r="H38" s="14"/>
      <c r="I38" s="14"/>
    </row>
    <row r="39" spans="1:9" x14ac:dyDescent="0.2">
      <c r="A39" s="20"/>
      <c r="B39" s="20"/>
      <c r="C39" s="20"/>
      <c r="D39" s="20"/>
      <c r="E39" s="25"/>
      <c r="F39" s="26"/>
      <c r="G39" s="25"/>
      <c r="H39" s="14"/>
      <c r="I39" s="14"/>
    </row>
    <row r="40" spans="1:9" x14ac:dyDescent="0.2">
      <c r="A40" s="20" t="s">
        <v>40</v>
      </c>
      <c r="B40" s="20"/>
      <c r="C40" s="20"/>
      <c r="D40" s="20"/>
      <c r="E40" s="25">
        <f>E42-(E27+E32+E36)</f>
        <v>8495.8019949999871</v>
      </c>
      <c r="F40" s="26">
        <f>F42-(F27+F32+F36)</f>
        <v>11.325330204251031</v>
      </c>
      <c r="G40" s="25"/>
      <c r="H40" s="14"/>
      <c r="I40" s="14"/>
    </row>
    <row r="41" spans="1:9" x14ac:dyDescent="0.2">
      <c r="A41" s="20"/>
      <c r="B41" s="20"/>
      <c r="C41" s="20"/>
      <c r="D41" s="20"/>
      <c r="E41" s="25"/>
      <c r="F41" s="26"/>
      <c r="G41" s="25"/>
      <c r="H41" s="14"/>
      <c r="I41" s="14"/>
    </row>
    <row r="42" spans="1:9" x14ac:dyDescent="0.2">
      <c r="A42" s="27" t="s">
        <v>39</v>
      </c>
      <c r="B42" s="27"/>
      <c r="C42" s="27"/>
      <c r="D42" s="27"/>
      <c r="E42" s="28">
        <v>75015.931913499997</v>
      </c>
      <c r="F42" s="29">
        <v>100</v>
      </c>
      <c r="G42" s="28"/>
      <c r="H42" s="14"/>
      <c r="I42" s="14"/>
    </row>
    <row r="44" spans="1:9" x14ac:dyDescent="0.2">
      <c r="A44" s="14" t="s">
        <v>41</v>
      </c>
    </row>
    <row r="45" spans="1:9" x14ac:dyDescent="0.2">
      <c r="A45" s="14" t="s">
        <v>1032</v>
      </c>
    </row>
    <row r="46" spans="1:9" x14ac:dyDescent="0.2">
      <c r="A46" s="14" t="s">
        <v>1033</v>
      </c>
    </row>
    <row r="47" spans="1:9" x14ac:dyDescent="0.2">
      <c r="A47" s="14"/>
    </row>
    <row r="48" spans="1:9" ht="33.75" customHeight="1" x14ac:dyDescent="0.2">
      <c r="A48" s="83" t="s">
        <v>1034</v>
      </c>
      <c r="B48" s="83"/>
      <c r="C48" s="83"/>
      <c r="D48" s="83"/>
      <c r="E48" s="83"/>
      <c r="F48" s="83"/>
      <c r="G48" s="83"/>
    </row>
    <row r="49" spans="1:4" x14ac:dyDescent="0.2">
      <c r="A49" s="14" t="s">
        <v>42</v>
      </c>
    </row>
    <row r="50" spans="1:4" x14ac:dyDescent="0.2">
      <c r="A50" s="14" t="s">
        <v>43</v>
      </c>
    </row>
    <row r="51" spans="1:4" x14ac:dyDescent="0.2">
      <c r="A51" s="14" t="s">
        <v>44</v>
      </c>
      <c r="B51" s="14"/>
      <c r="C51" s="30" t="s">
        <v>46</v>
      </c>
      <c r="D51" s="14" t="s">
        <v>45</v>
      </c>
    </row>
    <row r="52" spans="1:4" x14ac:dyDescent="0.2">
      <c r="A52" s="7" t="s">
        <v>47</v>
      </c>
      <c r="C52" s="31">
        <v>90.587599999999995</v>
      </c>
      <c r="D52" s="31">
        <v>94.277799999999999</v>
      </c>
    </row>
    <row r="53" spans="1:4" x14ac:dyDescent="0.2">
      <c r="A53" s="7" t="s">
        <v>92</v>
      </c>
      <c r="C53" s="31">
        <v>14.895099999999999</v>
      </c>
      <c r="D53" s="31">
        <v>15.0191</v>
      </c>
    </row>
    <row r="54" spans="1:4" x14ac:dyDescent="0.2">
      <c r="A54" s="7" t="s">
        <v>93</v>
      </c>
      <c r="C54" s="31">
        <v>11.8164</v>
      </c>
      <c r="D54" s="31">
        <v>11.8432</v>
      </c>
    </row>
    <row r="55" spans="1:4" x14ac:dyDescent="0.2">
      <c r="A55" s="7" t="s">
        <v>1201</v>
      </c>
      <c r="C55" s="31">
        <v>12.6515</v>
      </c>
      <c r="D55" s="31">
        <v>12.6572</v>
      </c>
    </row>
    <row r="56" spans="1:4" x14ac:dyDescent="0.2">
      <c r="A56" s="7" t="s">
        <v>1202</v>
      </c>
      <c r="C56" s="31">
        <v>16.456299999999999</v>
      </c>
      <c r="D56" s="31">
        <v>17.1267</v>
      </c>
    </row>
    <row r="57" spans="1:4" x14ac:dyDescent="0.2">
      <c r="A57" s="7" t="s">
        <v>49</v>
      </c>
      <c r="C57" s="31">
        <v>97.538399999999996</v>
      </c>
      <c r="D57" s="31">
        <v>101.79940000000001</v>
      </c>
    </row>
    <row r="58" spans="1:4" x14ac:dyDescent="0.2">
      <c r="A58" s="7" t="s">
        <v>94</v>
      </c>
      <c r="C58" s="31">
        <v>16.6584</v>
      </c>
      <c r="D58" s="31">
        <v>16.841999999999999</v>
      </c>
    </row>
    <row r="59" spans="1:4" x14ac:dyDescent="0.2">
      <c r="A59" s="7" t="s">
        <v>95</v>
      </c>
      <c r="C59" s="31">
        <v>13.3714</v>
      </c>
      <c r="D59" s="31">
        <v>13.4405</v>
      </c>
    </row>
    <row r="60" spans="1:4" x14ac:dyDescent="0.2">
      <c r="A60" s="7" t="s">
        <v>1203</v>
      </c>
      <c r="C60" s="31">
        <v>14.7057</v>
      </c>
      <c r="D60" s="31">
        <v>14.807600000000001</v>
      </c>
    </row>
    <row r="61" spans="1:4" x14ac:dyDescent="0.2">
      <c r="A61" s="7" t="s">
        <v>1204</v>
      </c>
      <c r="C61" s="31">
        <v>18.439599999999999</v>
      </c>
      <c r="D61" s="31">
        <v>19.245899999999999</v>
      </c>
    </row>
    <row r="63" spans="1:4" x14ac:dyDescent="0.2">
      <c r="A63" s="14" t="s">
        <v>52</v>
      </c>
    </row>
    <row r="64" spans="1:4" x14ac:dyDescent="0.2">
      <c r="A64" s="84" t="s">
        <v>57</v>
      </c>
      <c r="B64" s="85"/>
      <c r="C64" s="33" t="s">
        <v>58</v>
      </c>
    </row>
    <row r="65" spans="1:5" x14ac:dyDescent="0.2">
      <c r="A65" s="79" t="s">
        <v>92</v>
      </c>
      <c r="B65" s="80"/>
      <c r="C65" s="34">
        <v>0.47499999999999998</v>
      </c>
    </row>
    <row r="66" spans="1:5" x14ac:dyDescent="0.2">
      <c r="A66" s="79" t="s">
        <v>93</v>
      </c>
      <c r="B66" s="80"/>
      <c r="C66" s="34">
        <v>0.45</v>
      </c>
    </row>
    <row r="67" spans="1:5" x14ac:dyDescent="0.2">
      <c r="A67" s="79" t="s">
        <v>1201</v>
      </c>
      <c r="B67" s="80"/>
      <c r="C67" s="34">
        <v>0.5</v>
      </c>
    </row>
    <row r="68" spans="1:5" x14ac:dyDescent="0.2">
      <c r="A68" s="79" t="s">
        <v>94</v>
      </c>
      <c r="B68" s="80"/>
      <c r="C68" s="34">
        <v>0.53500000000000003</v>
      </c>
    </row>
    <row r="69" spans="1:5" x14ac:dyDescent="0.2">
      <c r="A69" s="79" t="s">
        <v>95</v>
      </c>
      <c r="B69" s="80"/>
      <c r="C69" s="34">
        <v>0.51</v>
      </c>
    </row>
    <row r="70" spans="1:5" x14ac:dyDescent="0.2">
      <c r="A70" s="79" t="s">
        <v>1203</v>
      </c>
      <c r="B70" s="80"/>
      <c r="C70" s="34">
        <v>0.53</v>
      </c>
    </row>
    <row r="71" spans="1:5" x14ac:dyDescent="0.2">
      <c r="A71" s="7" t="s">
        <v>59</v>
      </c>
    </row>
    <row r="72" spans="1:5" x14ac:dyDescent="0.2">
      <c r="A72" s="7" t="s">
        <v>51</v>
      </c>
    </row>
    <row r="74" spans="1:5" x14ac:dyDescent="0.2">
      <c r="A74" s="14" t="s">
        <v>1050</v>
      </c>
      <c r="D74" s="32">
        <v>3.7699622126879602</v>
      </c>
      <c r="E74" s="10" t="s">
        <v>54</v>
      </c>
    </row>
    <row r="76" spans="1:5" x14ac:dyDescent="0.2">
      <c r="A76" s="14" t="s">
        <v>1312</v>
      </c>
      <c r="D76" s="30" t="s">
        <v>53</v>
      </c>
    </row>
    <row r="78" spans="1:5" x14ac:dyDescent="0.2">
      <c r="A78" s="14" t="s">
        <v>1205</v>
      </c>
    </row>
    <row r="79" spans="1:5" ht="14.4" x14ac:dyDescent="0.3">
      <c r="A79" s="35" t="s">
        <v>1206</v>
      </c>
    </row>
    <row r="81" spans="1:1" x14ac:dyDescent="0.2">
      <c r="A81" s="14" t="s">
        <v>1207</v>
      </c>
    </row>
    <row r="82" spans="1:1" x14ac:dyDescent="0.2">
      <c r="A82" s="63"/>
    </row>
    <row r="83" spans="1:1" x14ac:dyDescent="0.2">
      <c r="A83" s="63" t="s">
        <v>932</v>
      </c>
    </row>
    <row r="84" spans="1:1" x14ac:dyDescent="0.2">
      <c r="A84" s="65"/>
    </row>
    <row r="85" spans="1:1" x14ac:dyDescent="0.2">
      <c r="A85" s="66"/>
    </row>
    <row r="86" spans="1:1" x14ac:dyDescent="0.2">
      <c r="A86" s="66"/>
    </row>
    <row r="87" spans="1:1" x14ac:dyDescent="0.2">
      <c r="A87" s="66"/>
    </row>
    <row r="88" spans="1:1" x14ac:dyDescent="0.2">
      <c r="A88" s="66"/>
    </row>
    <row r="89" spans="1:1" x14ac:dyDescent="0.2">
      <c r="A89" s="66"/>
    </row>
    <row r="90" spans="1:1" x14ac:dyDescent="0.2">
      <c r="A90" s="66"/>
    </row>
    <row r="91" spans="1:1" x14ac:dyDescent="0.2">
      <c r="A91" s="66"/>
    </row>
    <row r="92" spans="1:1" x14ac:dyDescent="0.2">
      <c r="A92" s="66"/>
    </row>
    <row r="93" spans="1:1" x14ac:dyDescent="0.2">
      <c r="A93" s="66"/>
    </row>
    <row r="94" spans="1:1" x14ac:dyDescent="0.2">
      <c r="A94" s="66"/>
    </row>
    <row r="95" spans="1:1" x14ac:dyDescent="0.2">
      <c r="A95" s="66"/>
    </row>
    <row r="96" spans="1:1" x14ac:dyDescent="0.2">
      <c r="A96" s="66"/>
    </row>
    <row r="97" spans="1:1" x14ac:dyDescent="0.2">
      <c r="A97" s="66"/>
    </row>
    <row r="98" spans="1:1" x14ac:dyDescent="0.2">
      <c r="A98" s="66"/>
    </row>
    <row r="99" spans="1:1" x14ac:dyDescent="0.2">
      <c r="A99" s="63" t="s">
        <v>1208</v>
      </c>
    </row>
    <row r="100" spans="1:1" x14ac:dyDescent="0.2">
      <c r="A100" s="66"/>
    </row>
    <row r="101" spans="1:1" x14ac:dyDescent="0.2">
      <c r="A101" s="63" t="s">
        <v>933</v>
      </c>
    </row>
    <row r="102" spans="1:1" x14ac:dyDescent="0.2">
      <c r="A102" s="66"/>
    </row>
    <row r="103" spans="1:1" x14ac:dyDescent="0.2">
      <c r="A103" s="66"/>
    </row>
    <row r="104" spans="1:1" x14ac:dyDescent="0.2">
      <c r="A104" s="66"/>
    </row>
    <row r="105" spans="1:1" x14ac:dyDescent="0.2">
      <c r="A105" s="66"/>
    </row>
    <row r="106" spans="1:1" x14ac:dyDescent="0.2">
      <c r="A106" s="66"/>
    </row>
    <row r="107" spans="1:1" x14ac:dyDescent="0.2">
      <c r="A107" s="66"/>
    </row>
    <row r="108" spans="1:1" x14ac:dyDescent="0.2">
      <c r="A108" s="66"/>
    </row>
    <row r="109" spans="1:1" x14ac:dyDescent="0.2">
      <c r="A109" s="66"/>
    </row>
    <row r="110" spans="1:1" x14ac:dyDescent="0.2">
      <c r="A110" s="66"/>
    </row>
    <row r="111" spans="1:1" x14ac:dyDescent="0.2">
      <c r="A111" s="66"/>
    </row>
    <row r="112" spans="1:1" x14ac:dyDescent="0.2">
      <c r="A112" s="66"/>
    </row>
    <row r="113" spans="1:1" x14ac:dyDescent="0.2">
      <c r="A113" s="66"/>
    </row>
    <row r="114" spans="1:1" x14ac:dyDescent="0.2">
      <c r="A114" s="66"/>
    </row>
    <row r="115" spans="1:1" x14ac:dyDescent="0.2">
      <c r="A115" s="66"/>
    </row>
    <row r="116" spans="1:1" x14ac:dyDescent="0.2">
      <c r="A116" s="66"/>
    </row>
    <row r="117" spans="1:1" x14ac:dyDescent="0.2">
      <c r="A117" s="7" t="s">
        <v>931</v>
      </c>
    </row>
    <row r="118" spans="1:1" x14ac:dyDescent="0.2">
      <c r="A118" s="66"/>
    </row>
    <row r="119" spans="1:1" x14ac:dyDescent="0.2">
      <c r="A119" s="66"/>
    </row>
    <row r="120" spans="1:1" x14ac:dyDescent="0.2">
      <c r="A120" s="65"/>
    </row>
  </sheetData>
  <mergeCells count="9">
    <mergeCell ref="A68:B68"/>
    <mergeCell ref="A69:B69"/>
    <mergeCell ref="A70:B70"/>
    <mergeCell ref="A1:G1"/>
    <mergeCell ref="A48:G48"/>
    <mergeCell ref="A64:B64"/>
    <mergeCell ref="A65:B65"/>
    <mergeCell ref="A66:B66"/>
    <mergeCell ref="A67:B67"/>
  </mergeCells>
  <conditionalFormatting sqref="F2:F3 F5:F47">
    <cfRule type="cellIs" dxfId="101" priority="2" stopIfTrue="1" operator="between">
      <formula>0.009</formula>
      <formula>-0.009</formula>
    </cfRule>
  </conditionalFormatting>
  <conditionalFormatting sqref="F49:F65536">
    <cfRule type="cellIs" dxfId="100" priority="1" stopIfTrue="1" operator="between">
      <formula>0.009</formula>
      <formula>-0.009</formula>
    </cfRule>
  </conditionalFormatting>
  <hyperlinks>
    <hyperlink ref="A79" r:id="rId1" tooltip="https://www.franklintempletonindia.com/download/en-in/latest%20updates/189ea834-ae3f-48eb-9d73-a9cc9cd9317e/franklin-templeton-update-on-reliance-broadcast-july-23-2020-kcg9m1gq-en-in.pdf" xr:uid="{00000000-0004-0000-04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1"/>
  <sheetViews>
    <sheetView workbookViewId="0">
      <selection sqref="A1:G1"/>
    </sheetView>
  </sheetViews>
  <sheetFormatPr defaultColWidth="9.109375" defaultRowHeight="10.199999999999999" x14ac:dyDescent="0.2"/>
  <cols>
    <col min="1" max="1" width="38.6640625" style="7" bestFit="1" customWidth="1"/>
    <col min="2" max="2" width="54" style="7" bestFit="1" customWidth="1"/>
    <col min="3" max="3" width="24.6640625" style="7" bestFit="1" customWidth="1"/>
    <col min="4"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8" s="1" customFormat="1" ht="13.8" x14ac:dyDescent="0.2">
      <c r="A1" s="81" t="s">
        <v>1209</v>
      </c>
      <c r="B1" s="82"/>
      <c r="C1" s="82"/>
      <c r="D1" s="82"/>
      <c r="E1" s="82"/>
      <c r="F1" s="82"/>
      <c r="G1" s="82"/>
    </row>
    <row r="2" spans="1:8" s="1" customFormat="1" ht="11.4" x14ac:dyDescent="0.2">
      <c r="E2" s="5"/>
      <c r="F2" s="9"/>
      <c r="G2" s="10"/>
    </row>
    <row r="3" spans="1:8" s="1" customFormat="1" ht="12" x14ac:dyDescent="0.2">
      <c r="A3" s="8" t="s">
        <v>7</v>
      </c>
      <c r="B3" s="2"/>
      <c r="C3" s="3"/>
      <c r="D3" s="3"/>
      <c r="E3" s="4"/>
      <c r="F3" s="9"/>
      <c r="G3" s="10"/>
    </row>
    <row r="4" spans="1:8" s="1" customFormat="1" ht="26.25" customHeight="1" x14ac:dyDescent="0.2">
      <c r="A4" s="6" t="s">
        <v>2</v>
      </c>
      <c r="B4" s="6" t="s">
        <v>0</v>
      </c>
      <c r="C4" s="13" t="s">
        <v>964</v>
      </c>
      <c r="D4" s="13" t="s">
        <v>1</v>
      </c>
      <c r="E4" s="53" t="s">
        <v>6</v>
      </c>
      <c r="F4" s="12" t="s">
        <v>3</v>
      </c>
      <c r="G4" s="12" t="s">
        <v>5</v>
      </c>
      <c r="H4" s="12" t="s">
        <v>1210</v>
      </c>
    </row>
    <row r="5" spans="1:8" x14ac:dyDescent="0.2">
      <c r="A5" s="16" t="s">
        <v>25</v>
      </c>
      <c r="B5" s="17"/>
      <c r="C5" s="17"/>
      <c r="D5" s="17"/>
      <c r="E5" s="18"/>
      <c r="F5" s="19"/>
      <c r="G5" s="18"/>
      <c r="H5" s="18"/>
    </row>
    <row r="6" spans="1:8" x14ac:dyDescent="0.2">
      <c r="A6" s="20" t="s">
        <v>26</v>
      </c>
      <c r="B6" s="21"/>
      <c r="C6" s="21"/>
      <c r="D6" s="21"/>
      <c r="E6" s="22"/>
      <c r="F6" s="23"/>
      <c r="G6" s="22"/>
      <c r="H6" s="22"/>
    </row>
    <row r="7" spans="1:8" x14ac:dyDescent="0.2">
      <c r="A7" s="21" t="s">
        <v>65</v>
      </c>
      <c r="B7" s="21" t="s">
        <v>64</v>
      </c>
      <c r="C7" s="21" t="s">
        <v>60</v>
      </c>
      <c r="D7" s="24">
        <v>350</v>
      </c>
      <c r="E7" s="22">
        <v>3501.8111300999999</v>
      </c>
      <c r="F7" s="23">
        <v>6.1193348264585401</v>
      </c>
      <c r="G7" s="22">
        <v>7.6150000000000002</v>
      </c>
      <c r="H7" s="22"/>
    </row>
    <row r="8" spans="1:8" x14ac:dyDescent="0.2">
      <c r="A8" s="21" t="s">
        <v>85</v>
      </c>
      <c r="B8" s="21" t="s">
        <v>84</v>
      </c>
      <c r="C8" s="21" t="s">
        <v>27</v>
      </c>
      <c r="D8" s="24">
        <v>6000</v>
      </c>
      <c r="E8" s="22">
        <v>3298.9380000000001</v>
      </c>
      <c r="F8" s="23">
        <v>5.7648186734591302</v>
      </c>
      <c r="G8" s="22">
        <v>6.2685000000000004</v>
      </c>
      <c r="H8" s="22"/>
    </row>
    <row r="9" spans="1:8" x14ac:dyDescent="0.2">
      <c r="A9" s="21" t="s">
        <v>76</v>
      </c>
      <c r="B9" s="21" t="s">
        <v>75</v>
      </c>
      <c r="C9" s="21" t="s">
        <v>77</v>
      </c>
      <c r="D9" s="24">
        <v>3000</v>
      </c>
      <c r="E9" s="22">
        <v>3250.8058197</v>
      </c>
      <c r="F9" s="23">
        <v>5.6807087896760002</v>
      </c>
      <c r="G9" s="22">
        <v>7.97</v>
      </c>
      <c r="H9" s="22"/>
    </row>
    <row r="10" spans="1:8" x14ac:dyDescent="0.2">
      <c r="A10" s="21" t="s">
        <v>71</v>
      </c>
      <c r="B10" s="21" t="s">
        <v>70</v>
      </c>
      <c r="C10" s="21" t="s">
        <v>72</v>
      </c>
      <c r="D10" s="24">
        <v>2500</v>
      </c>
      <c r="E10" s="22">
        <v>2688.9046858000002</v>
      </c>
      <c r="F10" s="23">
        <v>4.6987994147969996</v>
      </c>
      <c r="G10" s="22">
        <v>7.73</v>
      </c>
      <c r="H10" s="22"/>
    </row>
    <row r="11" spans="1:8" x14ac:dyDescent="0.2">
      <c r="A11" s="21" t="s">
        <v>1185</v>
      </c>
      <c r="B11" s="21" t="s">
        <v>1186</v>
      </c>
      <c r="C11" s="21" t="s">
        <v>72</v>
      </c>
      <c r="D11" s="24">
        <v>2500</v>
      </c>
      <c r="E11" s="22">
        <v>2667.5974999999999</v>
      </c>
      <c r="F11" s="23">
        <v>4.6615655951317896</v>
      </c>
      <c r="G11" s="22">
        <v>7.54</v>
      </c>
      <c r="H11" s="22"/>
    </row>
    <row r="12" spans="1:8" x14ac:dyDescent="0.2">
      <c r="A12" s="21" t="s">
        <v>1211</v>
      </c>
      <c r="B12" s="21" t="s">
        <v>1212</v>
      </c>
      <c r="C12" s="21" t="s">
        <v>28</v>
      </c>
      <c r="D12" s="24">
        <v>2500</v>
      </c>
      <c r="E12" s="22">
        <v>2630.2860615999998</v>
      </c>
      <c r="F12" s="23">
        <v>4.5963647102343099</v>
      </c>
      <c r="G12" s="22">
        <v>7.6</v>
      </c>
      <c r="H12" s="72"/>
    </row>
    <row r="13" spans="1:8" x14ac:dyDescent="0.2">
      <c r="A13" s="21" t="s">
        <v>1213</v>
      </c>
      <c r="B13" s="21" t="s">
        <v>1214</v>
      </c>
      <c r="C13" s="21" t="s">
        <v>27</v>
      </c>
      <c r="D13" s="24">
        <v>2500</v>
      </c>
      <c r="E13" s="22">
        <v>2598.7770205000002</v>
      </c>
      <c r="F13" s="23">
        <v>4.5413033818564896</v>
      </c>
      <c r="G13" s="22">
        <v>7.48</v>
      </c>
      <c r="H13" s="22"/>
    </row>
    <row r="14" spans="1:8" x14ac:dyDescent="0.2">
      <c r="A14" s="21" t="s">
        <v>1215</v>
      </c>
      <c r="B14" s="21" t="s">
        <v>1216</v>
      </c>
      <c r="C14" s="21" t="s">
        <v>27</v>
      </c>
      <c r="D14" s="24">
        <v>2500</v>
      </c>
      <c r="E14" s="22">
        <v>2591.6270205000001</v>
      </c>
      <c r="F14" s="23">
        <v>4.5288089204524704</v>
      </c>
      <c r="G14" s="22">
        <v>7.48</v>
      </c>
      <c r="H14" s="72"/>
    </row>
    <row r="15" spans="1:8" x14ac:dyDescent="0.2">
      <c r="A15" s="21" t="s">
        <v>97</v>
      </c>
      <c r="B15" s="21" t="s">
        <v>96</v>
      </c>
      <c r="C15" s="21" t="s">
        <v>27</v>
      </c>
      <c r="D15" s="24">
        <v>2500</v>
      </c>
      <c r="E15" s="22">
        <v>2576.4634246999999</v>
      </c>
      <c r="F15" s="23">
        <v>4.5023108837435002</v>
      </c>
      <c r="G15" s="22">
        <v>7.63</v>
      </c>
      <c r="H15" s="22"/>
    </row>
    <row r="16" spans="1:8" x14ac:dyDescent="0.2">
      <c r="A16" s="21" t="s">
        <v>1189</v>
      </c>
      <c r="B16" s="21" t="s">
        <v>1190</v>
      </c>
      <c r="C16" s="21" t="s">
        <v>28</v>
      </c>
      <c r="D16" s="24">
        <v>2500</v>
      </c>
      <c r="E16" s="22">
        <v>2567.4066096000001</v>
      </c>
      <c r="F16" s="23">
        <v>4.4864843065812297</v>
      </c>
      <c r="G16" s="22">
        <v>7.6</v>
      </c>
      <c r="H16" s="22"/>
    </row>
    <row r="17" spans="1:9" x14ac:dyDescent="0.2">
      <c r="A17" s="21" t="s">
        <v>1217</v>
      </c>
      <c r="B17" s="21" t="s">
        <v>1218</v>
      </c>
      <c r="C17" s="21" t="s">
        <v>60</v>
      </c>
      <c r="D17" s="24">
        <v>2500</v>
      </c>
      <c r="E17" s="22">
        <v>2520.1806164</v>
      </c>
      <c r="F17" s="23">
        <v>4.4039579640212896</v>
      </c>
      <c r="G17" s="22">
        <v>7.53</v>
      </c>
      <c r="H17" s="22"/>
    </row>
    <row r="18" spans="1:9" x14ac:dyDescent="0.2">
      <c r="A18" s="21" t="s">
        <v>1219</v>
      </c>
      <c r="B18" s="21" t="s">
        <v>1220</v>
      </c>
      <c r="C18" s="21" t="s">
        <v>27</v>
      </c>
      <c r="D18" s="24">
        <v>250</v>
      </c>
      <c r="E18" s="22">
        <v>2504.4170205</v>
      </c>
      <c r="F18" s="23">
        <v>4.3764114408659003</v>
      </c>
      <c r="G18" s="22">
        <v>6.5690999999999997</v>
      </c>
      <c r="H18" s="72">
        <v>8.4167000000000005</v>
      </c>
    </row>
    <row r="19" spans="1:9" x14ac:dyDescent="0.2">
      <c r="A19" s="21" t="s">
        <v>1221</v>
      </c>
      <c r="B19" s="21" t="s">
        <v>1222</v>
      </c>
      <c r="C19" s="21" t="s">
        <v>27</v>
      </c>
      <c r="D19" s="24">
        <v>20</v>
      </c>
      <c r="E19" s="22">
        <v>2117.5994795000001</v>
      </c>
      <c r="F19" s="23">
        <v>3.70045663856942</v>
      </c>
      <c r="G19" s="22">
        <v>7.85</v>
      </c>
      <c r="H19" s="72"/>
    </row>
    <row r="20" spans="1:9" x14ac:dyDescent="0.2">
      <c r="A20" s="21" t="s">
        <v>99</v>
      </c>
      <c r="B20" s="21" t="s">
        <v>98</v>
      </c>
      <c r="C20" s="21" t="s">
        <v>28</v>
      </c>
      <c r="D20" s="24">
        <v>2000</v>
      </c>
      <c r="E20" s="22">
        <v>2096.5249041000002</v>
      </c>
      <c r="F20" s="23">
        <v>3.6636293002559599</v>
      </c>
      <c r="G20" s="22">
        <v>7.4450000000000003</v>
      </c>
      <c r="H20" s="22"/>
    </row>
    <row r="21" spans="1:9" x14ac:dyDescent="0.2">
      <c r="A21" s="21" t="s">
        <v>74</v>
      </c>
      <c r="B21" s="21" t="s">
        <v>73</v>
      </c>
      <c r="C21" s="21" t="s">
        <v>60</v>
      </c>
      <c r="D21" s="24">
        <v>2000</v>
      </c>
      <c r="E21" s="22">
        <v>2057.2527670999998</v>
      </c>
      <c r="F21" s="23">
        <v>3.5950021394168501</v>
      </c>
      <c r="G21" s="22">
        <v>8.35</v>
      </c>
      <c r="H21" s="22"/>
    </row>
    <row r="22" spans="1:9" x14ac:dyDescent="0.2">
      <c r="A22" s="21" t="s">
        <v>1223</v>
      </c>
      <c r="B22" s="21" t="s">
        <v>1224</v>
      </c>
      <c r="C22" s="21" t="s">
        <v>60</v>
      </c>
      <c r="D22" s="24">
        <v>1500</v>
      </c>
      <c r="E22" s="22">
        <v>1567.8916233</v>
      </c>
      <c r="F22" s="23">
        <v>2.73985473748218</v>
      </c>
      <c r="G22" s="22">
        <v>7.63</v>
      </c>
      <c r="H22" s="22"/>
    </row>
    <row r="23" spans="1:9" x14ac:dyDescent="0.2">
      <c r="A23" s="21" t="s">
        <v>101</v>
      </c>
      <c r="B23" s="21" t="s">
        <v>100</v>
      </c>
      <c r="C23" s="21" t="s">
        <v>60</v>
      </c>
      <c r="D23" s="24">
        <v>1500</v>
      </c>
      <c r="E23" s="22">
        <v>1531.0476575</v>
      </c>
      <c r="F23" s="23">
        <v>2.6754707502571602</v>
      </c>
      <c r="G23" s="22">
        <v>7.6349999999999998</v>
      </c>
      <c r="H23" s="22"/>
    </row>
    <row r="24" spans="1:9" x14ac:dyDescent="0.2">
      <c r="A24" s="21" t="s">
        <v>103</v>
      </c>
      <c r="B24" s="21" t="s">
        <v>102</v>
      </c>
      <c r="C24" s="21" t="s">
        <v>27</v>
      </c>
      <c r="D24" s="24">
        <v>1000</v>
      </c>
      <c r="E24" s="22">
        <v>1062.6004794999999</v>
      </c>
      <c r="F24" s="23">
        <v>1.85687002503479</v>
      </c>
      <c r="G24" s="22">
        <v>7.53</v>
      </c>
      <c r="H24" s="22"/>
    </row>
    <row r="25" spans="1:9" x14ac:dyDescent="0.2">
      <c r="A25" s="21" t="s">
        <v>1225</v>
      </c>
      <c r="B25" s="21" t="s">
        <v>1226</v>
      </c>
      <c r="C25" s="21" t="s">
        <v>28</v>
      </c>
      <c r="D25" s="24">
        <v>1000</v>
      </c>
      <c r="E25" s="22">
        <v>1052.4615753</v>
      </c>
      <c r="F25" s="23">
        <v>1.8391525219290701</v>
      </c>
      <c r="G25" s="22">
        <v>7.4450000000000003</v>
      </c>
      <c r="H25" s="22"/>
    </row>
    <row r="26" spans="1:9" x14ac:dyDescent="0.2">
      <c r="A26" s="21" t="s">
        <v>1227</v>
      </c>
      <c r="B26" s="21" t="s">
        <v>1228</v>
      </c>
      <c r="C26" s="21" t="s">
        <v>60</v>
      </c>
      <c r="D26" s="24">
        <v>100</v>
      </c>
      <c r="E26" s="22">
        <v>1029.9793425</v>
      </c>
      <c r="F26" s="23">
        <v>1.7998653345170901</v>
      </c>
      <c r="G26" s="22">
        <v>7.5575000000000001</v>
      </c>
      <c r="H26" s="22"/>
    </row>
    <row r="27" spans="1:9" x14ac:dyDescent="0.2">
      <c r="A27" s="21" t="s">
        <v>1229</v>
      </c>
      <c r="B27" s="21" t="s">
        <v>1230</v>
      </c>
      <c r="C27" s="21" t="s">
        <v>27</v>
      </c>
      <c r="D27" s="24">
        <v>5</v>
      </c>
      <c r="E27" s="22">
        <v>529.48009590000004</v>
      </c>
      <c r="F27" s="23">
        <v>0.925254352785427</v>
      </c>
      <c r="G27" s="22">
        <v>7.79</v>
      </c>
      <c r="H27" s="22"/>
    </row>
    <row r="28" spans="1:9" x14ac:dyDescent="0.2">
      <c r="A28" s="20" t="s">
        <v>29</v>
      </c>
      <c r="B28" s="20"/>
      <c r="C28" s="20"/>
      <c r="D28" s="20"/>
      <c r="E28" s="25">
        <f>SUM(E6:E27)</f>
        <v>46442.052834099995</v>
      </c>
      <c r="F28" s="26">
        <f>SUM(F6:F27)</f>
        <v>81.156424707525602</v>
      </c>
      <c r="G28" s="25"/>
      <c r="H28" s="22"/>
      <c r="I28" s="14"/>
    </row>
    <row r="29" spans="1:9" x14ac:dyDescent="0.2">
      <c r="A29" s="21"/>
      <c r="B29" s="21"/>
      <c r="C29" s="21"/>
      <c r="D29" s="21"/>
      <c r="E29" s="22"/>
      <c r="F29" s="23"/>
      <c r="G29" s="22"/>
      <c r="H29" s="22"/>
    </row>
    <row r="30" spans="1:9" x14ac:dyDescent="0.2">
      <c r="A30" s="20" t="s">
        <v>36</v>
      </c>
      <c r="B30" s="21"/>
      <c r="C30" s="21"/>
      <c r="D30" s="21"/>
      <c r="E30" s="22"/>
      <c r="F30" s="23"/>
      <c r="G30" s="22"/>
      <c r="H30" s="22"/>
    </row>
    <row r="31" spans="1:9" x14ac:dyDescent="0.2">
      <c r="A31" s="21" t="s">
        <v>1173</v>
      </c>
      <c r="B31" s="21" t="s">
        <v>1174</v>
      </c>
      <c r="C31" s="21" t="s">
        <v>37</v>
      </c>
      <c r="D31" s="24">
        <v>4000000</v>
      </c>
      <c r="E31" s="22">
        <v>4081.4366666999999</v>
      </c>
      <c r="F31" s="23">
        <v>7.1322171895115796</v>
      </c>
      <c r="G31" s="22">
        <v>7.3797543512047596</v>
      </c>
      <c r="H31" s="22"/>
    </row>
    <row r="32" spans="1:9" x14ac:dyDescent="0.2">
      <c r="A32" s="21" t="s">
        <v>67</v>
      </c>
      <c r="B32" s="21" t="s">
        <v>66</v>
      </c>
      <c r="C32" s="21" t="s">
        <v>37</v>
      </c>
      <c r="D32" s="24">
        <v>15500</v>
      </c>
      <c r="E32" s="22">
        <v>15.7771297</v>
      </c>
      <c r="F32" s="23">
        <v>2.7570173161225401E-2</v>
      </c>
      <c r="G32" s="22">
        <v>6.8734084807999896</v>
      </c>
      <c r="H32" s="22"/>
    </row>
    <row r="33" spans="1:9" x14ac:dyDescent="0.2">
      <c r="A33" s="20" t="s">
        <v>29</v>
      </c>
      <c r="B33" s="20"/>
      <c r="C33" s="20"/>
      <c r="D33" s="20"/>
      <c r="E33" s="25">
        <f>SUM(E31:E32)</f>
        <v>4097.2137964000003</v>
      </c>
      <c r="F33" s="26">
        <f>SUM(F31:F32)</f>
        <v>7.1597873626728052</v>
      </c>
      <c r="G33" s="25"/>
      <c r="H33" s="25"/>
      <c r="I33" s="14"/>
    </row>
    <row r="34" spans="1:9" x14ac:dyDescent="0.2">
      <c r="A34" s="21"/>
      <c r="B34" s="21"/>
      <c r="C34" s="21"/>
      <c r="D34" s="21"/>
      <c r="E34" s="22"/>
      <c r="F34" s="23"/>
      <c r="G34" s="22"/>
      <c r="H34" s="22"/>
    </row>
    <row r="35" spans="1:9" x14ac:dyDescent="0.2">
      <c r="A35" s="20" t="s">
        <v>1027</v>
      </c>
      <c r="B35" s="21"/>
      <c r="C35" s="21"/>
      <c r="D35" s="21"/>
      <c r="E35" s="22"/>
      <c r="F35" s="23"/>
      <c r="G35" s="22"/>
      <c r="H35" s="22"/>
    </row>
    <row r="36" spans="1:9" x14ac:dyDescent="0.2">
      <c r="A36" s="21" t="s">
        <v>1028</v>
      </c>
      <c r="B36" s="21" t="s">
        <v>1029</v>
      </c>
      <c r="C36" s="21" t="s">
        <v>1030</v>
      </c>
      <c r="D36" s="24">
        <v>1762.3119999999999</v>
      </c>
      <c r="E36" s="22">
        <v>191.13629560000001</v>
      </c>
      <c r="F36" s="23">
        <v>0.33400630325598202</v>
      </c>
      <c r="G36" s="22">
        <v>6.7</v>
      </c>
      <c r="H36" s="22"/>
    </row>
    <row r="37" spans="1:9" x14ac:dyDescent="0.2">
      <c r="A37" s="20" t="s">
        <v>29</v>
      </c>
      <c r="B37" s="20"/>
      <c r="C37" s="20"/>
      <c r="D37" s="20"/>
      <c r="E37" s="25">
        <f>SUM(E36:E36)</f>
        <v>191.13629560000001</v>
      </c>
      <c r="F37" s="26">
        <f>SUM(F36:F36)</f>
        <v>0.33400630325598202</v>
      </c>
      <c r="G37" s="25"/>
      <c r="H37" s="25"/>
      <c r="I37" s="14"/>
    </row>
    <row r="38" spans="1:9" x14ac:dyDescent="0.2">
      <c r="A38" s="21"/>
      <c r="B38" s="21"/>
      <c r="C38" s="21"/>
      <c r="D38" s="21"/>
      <c r="E38" s="22"/>
      <c r="F38" s="23"/>
      <c r="G38" s="22"/>
      <c r="H38" s="22"/>
    </row>
    <row r="39" spans="1:9" x14ac:dyDescent="0.2">
      <c r="A39" s="20" t="s">
        <v>38</v>
      </c>
      <c r="B39" s="20"/>
      <c r="C39" s="20"/>
      <c r="D39" s="20"/>
      <c r="E39" s="25">
        <f>E28+E33+E37</f>
        <v>50730.402926099996</v>
      </c>
      <c r="F39" s="26">
        <f>F28+F33+F37</f>
        <v>88.650218373454379</v>
      </c>
      <c r="G39" s="25"/>
      <c r="H39" s="22"/>
      <c r="I39" s="14"/>
    </row>
    <row r="40" spans="1:9" x14ac:dyDescent="0.2">
      <c r="A40" s="20"/>
      <c r="B40" s="20"/>
      <c r="C40" s="20"/>
      <c r="D40" s="20"/>
      <c r="E40" s="25"/>
      <c r="F40" s="26"/>
      <c r="G40" s="25"/>
      <c r="H40" s="22"/>
      <c r="I40" s="14"/>
    </row>
    <row r="41" spans="1:9" x14ac:dyDescent="0.2">
      <c r="A41" s="20" t="s">
        <v>40</v>
      </c>
      <c r="B41" s="20"/>
      <c r="C41" s="20"/>
      <c r="D41" s="20"/>
      <c r="E41" s="25">
        <f>E43-(E28+E33+E37)</f>
        <v>6494.9529240000047</v>
      </c>
      <c r="F41" s="26">
        <f>F43-(F28+F33+F37)</f>
        <v>11.349781626545621</v>
      </c>
      <c r="G41" s="25"/>
      <c r="H41" s="25"/>
      <c r="I41" s="14"/>
    </row>
    <row r="42" spans="1:9" x14ac:dyDescent="0.2">
      <c r="A42" s="20"/>
      <c r="B42" s="20"/>
      <c r="C42" s="20"/>
      <c r="D42" s="20"/>
      <c r="E42" s="25"/>
      <c r="F42" s="26"/>
      <c r="G42" s="25"/>
      <c r="H42" s="22"/>
      <c r="I42" s="14"/>
    </row>
    <row r="43" spans="1:9" x14ac:dyDescent="0.2">
      <c r="A43" s="27" t="s">
        <v>39</v>
      </c>
      <c r="B43" s="27"/>
      <c r="C43" s="27"/>
      <c r="D43" s="27"/>
      <c r="E43" s="28">
        <v>57225.355850100001</v>
      </c>
      <c r="F43" s="29">
        <v>100</v>
      </c>
      <c r="G43" s="28"/>
      <c r="H43" s="22"/>
      <c r="I43" s="14"/>
    </row>
    <row r="44" spans="1:9" x14ac:dyDescent="0.2">
      <c r="H44" s="61"/>
    </row>
    <row r="45" spans="1:9" x14ac:dyDescent="0.2">
      <c r="A45" s="14" t="s">
        <v>41</v>
      </c>
    </row>
    <row r="46" spans="1:9" x14ac:dyDescent="0.2">
      <c r="A46" s="14" t="s">
        <v>1032</v>
      </c>
    </row>
    <row r="47" spans="1:9" x14ac:dyDescent="0.2">
      <c r="A47" s="14" t="s">
        <v>1033</v>
      </c>
    </row>
    <row r="48" spans="1:9" x14ac:dyDescent="0.2">
      <c r="A48" s="14"/>
    </row>
    <row r="49" spans="1:7" ht="33.75" customHeight="1" x14ac:dyDescent="0.2">
      <c r="A49" s="83" t="s">
        <v>1034</v>
      </c>
      <c r="B49" s="83"/>
      <c r="C49" s="83"/>
      <c r="D49" s="83"/>
      <c r="E49" s="83"/>
      <c r="F49" s="83"/>
      <c r="G49" s="83"/>
    </row>
    <row r="50" spans="1:7" x14ac:dyDescent="0.2">
      <c r="A50" s="7" t="s">
        <v>1231</v>
      </c>
    </row>
    <row r="51" spans="1:7" x14ac:dyDescent="0.2">
      <c r="A51" s="14" t="s">
        <v>42</v>
      </c>
    </row>
    <row r="52" spans="1:7" x14ac:dyDescent="0.2">
      <c r="A52" s="14" t="s">
        <v>43</v>
      </c>
    </row>
    <row r="53" spans="1:7" x14ac:dyDescent="0.2">
      <c r="A53" s="14" t="s">
        <v>44</v>
      </c>
      <c r="B53" s="14"/>
      <c r="C53" s="30" t="s">
        <v>46</v>
      </c>
      <c r="D53" s="14" t="s">
        <v>45</v>
      </c>
    </row>
    <row r="54" spans="1:7" x14ac:dyDescent="0.2">
      <c r="A54" s="7" t="s">
        <v>47</v>
      </c>
      <c r="C54" s="31">
        <v>20.668800000000001</v>
      </c>
      <c r="D54" s="31">
        <v>21.4941</v>
      </c>
    </row>
    <row r="55" spans="1:7" x14ac:dyDescent="0.2">
      <c r="A55" s="7" t="s">
        <v>48</v>
      </c>
      <c r="C55" s="31">
        <v>10.498100000000001</v>
      </c>
      <c r="D55" s="31">
        <v>10.6447</v>
      </c>
    </row>
    <row r="56" spans="1:7" x14ac:dyDescent="0.2">
      <c r="A56" s="7" t="s">
        <v>49</v>
      </c>
      <c r="C56" s="31">
        <v>21.519200000000001</v>
      </c>
      <c r="D56" s="31">
        <v>22.416899999999998</v>
      </c>
    </row>
    <row r="57" spans="1:7" x14ac:dyDescent="0.2">
      <c r="A57" s="7" t="s">
        <v>50</v>
      </c>
      <c r="C57" s="31">
        <v>11.0761</v>
      </c>
      <c r="D57" s="31">
        <v>11.2423</v>
      </c>
    </row>
    <row r="59" spans="1:7" x14ac:dyDescent="0.2">
      <c r="A59" s="14" t="s">
        <v>52</v>
      </c>
    </row>
    <row r="60" spans="1:7" x14ac:dyDescent="0.2">
      <c r="A60" s="84" t="s">
        <v>57</v>
      </c>
      <c r="B60" s="85"/>
      <c r="C60" s="33" t="s">
        <v>58</v>
      </c>
    </row>
    <row r="61" spans="1:7" x14ac:dyDescent="0.2">
      <c r="A61" s="79" t="s">
        <v>48</v>
      </c>
      <c r="B61" s="80"/>
      <c r="C61" s="34">
        <v>0.27</v>
      </c>
    </row>
    <row r="62" spans="1:7" x14ac:dyDescent="0.2">
      <c r="A62" s="79" t="s">
        <v>50</v>
      </c>
      <c r="B62" s="80"/>
      <c r="C62" s="34">
        <v>0.28999999999999998</v>
      </c>
    </row>
    <row r="63" spans="1:7" x14ac:dyDescent="0.2">
      <c r="A63" s="7" t="s">
        <v>59</v>
      </c>
    </row>
    <row r="64" spans="1:7" x14ac:dyDescent="0.2">
      <c r="A64" s="7" t="s">
        <v>51</v>
      </c>
    </row>
    <row r="66" spans="1:8" x14ac:dyDescent="0.2">
      <c r="A66" s="14" t="s">
        <v>1050</v>
      </c>
      <c r="D66" s="32">
        <v>3.3580382380353999</v>
      </c>
      <c r="E66" s="10" t="s">
        <v>54</v>
      </c>
    </row>
    <row r="68" spans="1:8" x14ac:dyDescent="0.2">
      <c r="A68" s="14" t="s">
        <v>1312</v>
      </c>
      <c r="D68" s="30" t="s">
        <v>53</v>
      </c>
    </row>
    <row r="70" spans="1:8" x14ac:dyDescent="0.2">
      <c r="A70" s="14" t="s">
        <v>1051</v>
      </c>
      <c r="H70" s="10"/>
    </row>
    <row r="71" spans="1:8" ht="14.4" x14ac:dyDescent="0.3">
      <c r="A71" s="35"/>
      <c r="H71" s="10"/>
    </row>
    <row r="72" spans="1:8" x14ac:dyDescent="0.2">
      <c r="A72" s="63" t="s">
        <v>932</v>
      </c>
      <c r="H72" s="10"/>
    </row>
    <row r="73" spans="1:8" x14ac:dyDescent="0.2">
      <c r="A73" s="65"/>
      <c r="H73" s="10"/>
    </row>
    <row r="74" spans="1:8" x14ac:dyDescent="0.2">
      <c r="A74" s="66"/>
      <c r="H74" s="10"/>
    </row>
    <row r="75" spans="1:8" x14ac:dyDescent="0.2">
      <c r="A75" s="66"/>
      <c r="H75" s="10"/>
    </row>
    <row r="76" spans="1:8" x14ac:dyDescent="0.2">
      <c r="A76" s="66"/>
      <c r="H76" s="10"/>
    </row>
    <row r="77" spans="1:8" x14ac:dyDescent="0.2">
      <c r="A77" s="66"/>
      <c r="H77" s="10"/>
    </row>
    <row r="78" spans="1:8" x14ac:dyDescent="0.2">
      <c r="A78" s="66"/>
      <c r="H78" s="10"/>
    </row>
    <row r="79" spans="1:8" x14ac:dyDescent="0.2">
      <c r="A79" s="66"/>
      <c r="H79" s="10"/>
    </row>
    <row r="80" spans="1:8" x14ac:dyDescent="0.2">
      <c r="A80" s="66"/>
      <c r="H80" s="10"/>
    </row>
    <row r="81" spans="1:8" x14ac:dyDescent="0.2">
      <c r="A81" s="66"/>
      <c r="H81" s="10"/>
    </row>
    <row r="82" spans="1:8" x14ac:dyDescent="0.2">
      <c r="A82" s="66"/>
      <c r="H82" s="10"/>
    </row>
    <row r="83" spans="1:8" x14ac:dyDescent="0.2">
      <c r="A83" s="66"/>
      <c r="H83" s="10"/>
    </row>
    <row r="84" spans="1:8" x14ac:dyDescent="0.2">
      <c r="A84" s="66"/>
      <c r="H84" s="10"/>
    </row>
    <row r="85" spans="1:8" x14ac:dyDescent="0.2">
      <c r="A85" s="66"/>
      <c r="H85" s="10"/>
    </row>
    <row r="86" spans="1:8" x14ac:dyDescent="0.2">
      <c r="A86" s="66"/>
      <c r="H86" s="10"/>
    </row>
    <row r="87" spans="1:8" x14ac:dyDescent="0.2">
      <c r="A87" s="66"/>
      <c r="H87" s="10"/>
    </row>
    <row r="88" spans="1:8" x14ac:dyDescent="0.2">
      <c r="A88" s="66"/>
      <c r="H88" s="10"/>
    </row>
    <row r="89" spans="1:8" x14ac:dyDescent="0.2">
      <c r="A89" s="63" t="s">
        <v>1232</v>
      </c>
      <c r="H89" s="10"/>
    </row>
    <row r="90" spans="1:8" x14ac:dyDescent="0.2">
      <c r="A90" s="66"/>
      <c r="H90" s="10"/>
    </row>
    <row r="91" spans="1:8" x14ac:dyDescent="0.2">
      <c r="A91" s="63" t="s">
        <v>933</v>
      </c>
      <c r="H91" s="10"/>
    </row>
    <row r="92" spans="1:8" x14ac:dyDescent="0.2">
      <c r="A92" s="66"/>
      <c r="H92" s="10"/>
    </row>
    <row r="93" spans="1:8" x14ac:dyDescent="0.2">
      <c r="A93" s="66"/>
      <c r="H93" s="10"/>
    </row>
    <row r="94" spans="1:8" x14ac:dyDescent="0.2">
      <c r="A94" s="66"/>
      <c r="H94" s="10"/>
    </row>
    <row r="95" spans="1:8" x14ac:dyDescent="0.2">
      <c r="A95" s="66"/>
      <c r="H95" s="10"/>
    </row>
    <row r="96" spans="1:8" x14ac:dyDescent="0.2">
      <c r="A96" s="66"/>
      <c r="H96" s="10"/>
    </row>
    <row r="97" spans="1:8" x14ac:dyDescent="0.2">
      <c r="A97" s="66"/>
      <c r="H97" s="10"/>
    </row>
    <row r="98" spans="1:8" x14ac:dyDescent="0.2">
      <c r="A98" s="66"/>
      <c r="H98" s="10"/>
    </row>
    <row r="99" spans="1:8" x14ac:dyDescent="0.2">
      <c r="A99" s="66"/>
      <c r="H99" s="10"/>
    </row>
    <row r="100" spans="1:8" x14ac:dyDescent="0.2">
      <c r="A100" s="66"/>
      <c r="H100" s="10"/>
    </row>
    <row r="101" spans="1:8" x14ac:dyDescent="0.2">
      <c r="A101" s="66"/>
      <c r="H101" s="10"/>
    </row>
    <row r="102" spans="1:8" x14ac:dyDescent="0.2">
      <c r="A102" s="66"/>
      <c r="H102" s="10"/>
    </row>
    <row r="103" spans="1:8" x14ac:dyDescent="0.2">
      <c r="A103" s="66"/>
      <c r="H103" s="10"/>
    </row>
    <row r="104" spans="1:8" x14ac:dyDescent="0.2">
      <c r="A104" s="66"/>
      <c r="H104" s="10"/>
    </row>
    <row r="105" spans="1:8" x14ac:dyDescent="0.2">
      <c r="H105" s="10"/>
    </row>
    <row r="106" spans="1:8" x14ac:dyDescent="0.2">
      <c r="A106" s="7" t="s">
        <v>931</v>
      </c>
      <c r="H106" s="10"/>
    </row>
    <row r="107" spans="1:8" x14ac:dyDescent="0.2">
      <c r="H107" s="10"/>
    </row>
    <row r="108" spans="1:8" x14ac:dyDescent="0.2">
      <c r="A108" s="66"/>
      <c r="H108" s="10"/>
    </row>
    <row r="109" spans="1:8" x14ac:dyDescent="0.2">
      <c r="A109" s="65"/>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sheetData>
  <mergeCells count="5">
    <mergeCell ref="A1:G1"/>
    <mergeCell ref="A49:G49"/>
    <mergeCell ref="A60:B60"/>
    <mergeCell ref="A61:B61"/>
    <mergeCell ref="A62:B62"/>
  </mergeCells>
  <conditionalFormatting sqref="F2:F3 F5:F48">
    <cfRule type="cellIs" dxfId="99" priority="2" stopIfTrue="1" operator="between">
      <formula>0.009</formula>
      <formula>-0.009</formula>
    </cfRule>
  </conditionalFormatting>
  <conditionalFormatting sqref="F50:F65537">
    <cfRule type="cellIs" dxfId="98"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8"/>
  <sheetViews>
    <sheetView workbookViewId="0">
      <selection sqref="A1:G1"/>
    </sheetView>
  </sheetViews>
  <sheetFormatPr defaultColWidth="9.109375" defaultRowHeight="10.199999999999999" x14ac:dyDescent="0.2"/>
  <cols>
    <col min="1" max="1" width="38.6640625" style="7" bestFit="1" customWidth="1"/>
    <col min="2" max="2" width="52.6640625" style="7" bestFit="1" customWidth="1"/>
    <col min="3"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9" s="1" customFormat="1" ht="13.8" x14ac:dyDescent="0.2">
      <c r="A1" s="81" t="s">
        <v>1233</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6.25" customHeight="1" x14ac:dyDescent="0.2">
      <c r="A4" s="6" t="s">
        <v>2</v>
      </c>
      <c r="B4" s="6" t="s">
        <v>0</v>
      </c>
      <c r="C4" s="13" t="s">
        <v>964</v>
      </c>
      <c r="D4" s="13" t="s">
        <v>1</v>
      </c>
      <c r="E4" s="53" t="s">
        <v>6</v>
      </c>
      <c r="F4" s="12" t="s">
        <v>3</v>
      </c>
      <c r="G4" s="12" t="s">
        <v>5</v>
      </c>
    </row>
    <row r="5" spans="1:9" x14ac:dyDescent="0.2">
      <c r="A5" s="16" t="s">
        <v>25</v>
      </c>
      <c r="B5" s="17"/>
      <c r="C5" s="17"/>
      <c r="D5" s="17"/>
      <c r="E5" s="18"/>
      <c r="F5" s="19"/>
      <c r="G5" s="18"/>
    </row>
    <row r="6" spans="1:9" x14ac:dyDescent="0.2">
      <c r="A6" s="20" t="s">
        <v>26</v>
      </c>
      <c r="B6" s="21"/>
      <c r="C6" s="21"/>
      <c r="D6" s="21"/>
      <c r="E6" s="22"/>
      <c r="F6" s="23"/>
      <c r="G6" s="22"/>
    </row>
    <row r="7" spans="1:9" x14ac:dyDescent="0.2">
      <c r="A7" s="21" t="s">
        <v>1234</v>
      </c>
      <c r="B7" s="21" t="s">
        <v>1235</v>
      </c>
      <c r="C7" s="21" t="s">
        <v>27</v>
      </c>
      <c r="D7" s="24">
        <v>150</v>
      </c>
      <c r="E7" s="22">
        <v>1596.2212869</v>
      </c>
      <c r="F7" s="23">
        <v>6.7602695296822404</v>
      </c>
      <c r="G7" s="22">
        <v>7.4949000000000003</v>
      </c>
    </row>
    <row r="8" spans="1:9" x14ac:dyDescent="0.2">
      <c r="A8" s="21" t="s">
        <v>1236</v>
      </c>
      <c r="B8" s="21" t="s">
        <v>1237</v>
      </c>
      <c r="C8" s="21" t="s">
        <v>28</v>
      </c>
      <c r="D8" s="24">
        <v>150</v>
      </c>
      <c r="E8" s="22">
        <v>1573.1506233</v>
      </c>
      <c r="F8" s="23">
        <v>6.66256133255155</v>
      </c>
      <c r="G8" s="22">
        <v>7.7831999999999999</v>
      </c>
    </row>
    <row r="9" spans="1:9" x14ac:dyDescent="0.2">
      <c r="A9" s="21" t="s">
        <v>1238</v>
      </c>
      <c r="B9" s="21" t="s">
        <v>1239</v>
      </c>
      <c r="C9" s="21" t="s">
        <v>27</v>
      </c>
      <c r="D9" s="24">
        <v>150</v>
      </c>
      <c r="E9" s="22">
        <v>1561.9937877</v>
      </c>
      <c r="F9" s="23">
        <v>6.6153102299799098</v>
      </c>
      <c r="G9" s="22">
        <v>7.5499000000000001</v>
      </c>
    </row>
    <row r="10" spans="1:9" x14ac:dyDescent="0.2">
      <c r="A10" s="21" t="s">
        <v>1240</v>
      </c>
      <c r="B10" s="21" t="s">
        <v>1241</v>
      </c>
      <c r="C10" s="21" t="s">
        <v>28</v>
      </c>
      <c r="D10" s="24">
        <v>150</v>
      </c>
      <c r="E10" s="22">
        <v>1541.8782329000001</v>
      </c>
      <c r="F10" s="23">
        <v>6.53011742287784</v>
      </c>
      <c r="G10" s="22">
        <v>7.6999000000000004</v>
      </c>
    </row>
    <row r="11" spans="1:9" x14ac:dyDescent="0.2">
      <c r="A11" s="21" t="s">
        <v>1242</v>
      </c>
      <c r="B11" s="21" t="s">
        <v>1243</v>
      </c>
      <c r="C11" s="21" t="s">
        <v>28</v>
      </c>
      <c r="D11" s="24">
        <v>150</v>
      </c>
      <c r="E11" s="22">
        <v>1529.6920685</v>
      </c>
      <c r="F11" s="23">
        <v>6.47850693719323</v>
      </c>
      <c r="G11" s="22">
        <v>7.5976999999999997</v>
      </c>
    </row>
    <row r="12" spans="1:9" x14ac:dyDescent="0.2">
      <c r="A12" s="21" t="s">
        <v>1244</v>
      </c>
      <c r="B12" s="21" t="s">
        <v>1245</v>
      </c>
      <c r="C12" s="21" t="s">
        <v>28</v>
      </c>
      <c r="D12" s="24">
        <v>100</v>
      </c>
      <c r="E12" s="22">
        <v>1038.9108630000001</v>
      </c>
      <c r="F12" s="23">
        <v>4.39996478485428</v>
      </c>
      <c r="G12" s="22">
        <v>7.3898000000000001</v>
      </c>
    </row>
    <row r="13" spans="1:9" x14ac:dyDescent="0.2">
      <c r="A13" s="20" t="s">
        <v>29</v>
      </c>
      <c r="B13" s="20"/>
      <c r="C13" s="20"/>
      <c r="D13" s="20"/>
      <c r="E13" s="25">
        <f>SUM(E6:E12)</f>
        <v>8841.8468623000008</v>
      </c>
      <c r="F13" s="26">
        <f>SUM(F6:F12)</f>
        <v>37.44673023713905</v>
      </c>
      <c r="G13" s="25"/>
      <c r="H13" s="14"/>
      <c r="I13" s="14"/>
    </row>
    <row r="14" spans="1:9" x14ac:dyDescent="0.2">
      <c r="A14" s="21"/>
      <c r="B14" s="21"/>
      <c r="C14" s="21"/>
      <c r="D14" s="21"/>
      <c r="E14" s="22"/>
      <c r="F14" s="23"/>
      <c r="G14" s="22"/>
    </row>
    <row r="15" spans="1:9" x14ac:dyDescent="0.2">
      <c r="A15" s="20" t="s">
        <v>30</v>
      </c>
      <c r="B15" s="21"/>
      <c r="C15" s="21"/>
      <c r="D15" s="21"/>
      <c r="E15" s="22"/>
      <c r="F15" s="23"/>
      <c r="G15" s="22"/>
    </row>
    <row r="16" spans="1:9" x14ac:dyDescent="0.2">
      <c r="A16" s="20" t="s">
        <v>31</v>
      </c>
      <c r="B16" s="21"/>
      <c r="C16" s="21"/>
      <c r="D16" s="21"/>
      <c r="E16" s="22"/>
      <c r="F16" s="23"/>
      <c r="G16" s="22"/>
    </row>
    <row r="17" spans="1:9" x14ac:dyDescent="0.2">
      <c r="A17" s="21" t="s">
        <v>1108</v>
      </c>
      <c r="B17" s="21" t="s">
        <v>1109</v>
      </c>
      <c r="C17" s="21" t="s">
        <v>974</v>
      </c>
      <c r="D17" s="24">
        <v>400</v>
      </c>
      <c r="E17" s="22">
        <v>1980.3320000000001</v>
      </c>
      <c r="F17" s="23">
        <v>8.3870439444235991</v>
      </c>
      <c r="G17" s="22">
        <v>7.2500999999999998</v>
      </c>
    </row>
    <row r="18" spans="1:9" x14ac:dyDescent="0.2">
      <c r="A18" s="21" t="s">
        <v>33</v>
      </c>
      <c r="B18" s="21" t="s">
        <v>32</v>
      </c>
      <c r="C18" s="21" t="s">
        <v>34</v>
      </c>
      <c r="D18" s="24">
        <v>300</v>
      </c>
      <c r="E18" s="22">
        <v>1485.2594999999999</v>
      </c>
      <c r="F18" s="23">
        <v>6.2903274276094301</v>
      </c>
      <c r="G18" s="22">
        <v>7.2449000000000003</v>
      </c>
    </row>
    <row r="19" spans="1:9" x14ac:dyDescent="0.2">
      <c r="A19" s="21" t="s">
        <v>1078</v>
      </c>
      <c r="B19" s="21" t="s">
        <v>1079</v>
      </c>
      <c r="C19" s="21" t="s">
        <v>1002</v>
      </c>
      <c r="D19" s="24">
        <v>300</v>
      </c>
      <c r="E19" s="22">
        <v>1479.5820000000001</v>
      </c>
      <c r="F19" s="23">
        <v>6.2662822462991903</v>
      </c>
      <c r="G19" s="22">
        <v>7.2999000000000001</v>
      </c>
    </row>
    <row r="20" spans="1:9" x14ac:dyDescent="0.2">
      <c r="A20" s="21" t="s">
        <v>1074</v>
      </c>
      <c r="B20" s="21" t="s">
        <v>1075</v>
      </c>
      <c r="C20" s="21" t="s">
        <v>971</v>
      </c>
      <c r="D20" s="24">
        <v>300</v>
      </c>
      <c r="E20" s="22">
        <v>1460.0145</v>
      </c>
      <c r="F20" s="23">
        <v>6.1834105447953496</v>
      </c>
      <c r="G20" s="22">
        <v>7.4599000000000002</v>
      </c>
    </row>
    <row r="21" spans="1:9" x14ac:dyDescent="0.2">
      <c r="A21" s="21" t="s">
        <v>1084</v>
      </c>
      <c r="B21" s="21" t="s">
        <v>1085</v>
      </c>
      <c r="C21" s="21" t="s">
        <v>34</v>
      </c>
      <c r="D21" s="24">
        <v>300</v>
      </c>
      <c r="E21" s="22">
        <v>1407.3989999999999</v>
      </c>
      <c r="F21" s="23">
        <v>5.96057492397125</v>
      </c>
      <c r="G21" s="22">
        <v>7.5998999999999999</v>
      </c>
    </row>
    <row r="22" spans="1:9" x14ac:dyDescent="0.2">
      <c r="A22" s="20" t="s">
        <v>29</v>
      </c>
      <c r="B22" s="20"/>
      <c r="C22" s="20"/>
      <c r="D22" s="20"/>
      <c r="E22" s="25">
        <f>SUM(E16:E21)</f>
        <v>7812.5869999999995</v>
      </c>
      <c r="F22" s="26">
        <f>SUM(F16:F21)</f>
        <v>33.087639087098822</v>
      </c>
      <c r="G22" s="25"/>
      <c r="H22" s="14"/>
      <c r="I22" s="14"/>
    </row>
    <row r="23" spans="1:9" x14ac:dyDescent="0.2">
      <c r="A23" s="21"/>
      <c r="B23" s="21"/>
      <c r="C23" s="21"/>
      <c r="D23" s="21"/>
      <c r="E23" s="22"/>
      <c r="F23" s="23"/>
      <c r="G23" s="22"/>
    </row>
    <row r="24" spans="1:9" x14ac:dyDescent="0.2">
      <c r="A24" s="20" t="s">
        <v>993</v>
      </c>
      <c r="B24" s="21"/>
      <c r="C24" s="21"/>
      <c r="D24" s="21"/>
      <c r="E24" s="22"/>
      <c r="F24" s="23"/>
      <c r="G24" s="22"/>
    </row>
    <row r="25" spans="1:9" x14ac:dyDescent="0.2">
      <c r="A25" s="21" t="s">
        <v>1146</v>
      </c>
      <c r="B25" s="21" t="s">
        <v>1147</v>
      </c>
      <c r="C25" s="21" t="s">
        <v>34</v>
      </c>
      <c r="D25" s="24">
        <v>300</v>
      </c>
      <c r="E25" s="22">
        <v>1467.0450000000001</v>
      </c>
      <c r="F25" s="23">
        <v>6.2131859119818902</v>
      </c>
      <c r="G25" s="22">
        <v>7.7351000000000001</v>
      </c>
    </row>
    <row r="26" spans="1:9" x14ac:dyDescent="0.2">
      <c r="A26" s="21" t="s">
        <v>1140</v>
      </c>
      <c r="B26" s="21" t="s">
        <v>1141</v>
      </c>
      <c r="C26" s="21" t="s">
        <v>34</v>
      </c>
      <c r="D26" s="24">
        <v>200</v>
      </c>
      <c r="E26" s="22">
        <v>986.48099999999999</v>
      </c>
      <c r="F26" s="23">
        <v>4.1779153684023402</v>
      </c>
      <c r="G26" s="22">
        <v>8.2001000000000008</v>
      </c>
    </row>
    <row r="27" spans="1:9" x14ac:dyDescent="0.2">
      <c r="A27" s="21" t="s">
        <v>1246</v>
      </c>
      <c r="B27" s="21" t="s">
        <v>1247</v>
      </c>
      <c r="C27" s="21" t="s">
        <v>34</v>
      </c>
      <c r="D27" s="24">
        <v>100</v>
      </c>
      <c r="E27" s="22">
        <v>468.97449999999998</v>
      </c>
      <c r="F27" s="23">
        <v>1.98618703344393</v>
      </c>
      <c r="G27" s="22">
        <v>7.84</v>
      </c>
    </row>
    <row r="28" spans="1:9" x14ac:dyDescent="0.2">
      <c r="A28" s="21" t="s">
        <v>1134</v>
      </c>
      <c r="B28" s="21" t="s">
        <v>1135</v>
      </c>
      <c r="C28" s="21" t="s">
        <v>34</v>
      </c>
      <c r="D28" s="24">
        <v>100</v>
      </c>
      <c r="E28" s="22">
        <v>467.86250000000001</v>
      </c>
      <c r="F28" s="23">
        <v>1.98147752369193</v>
      </c>
      <c r="G28" s="22">
        <v>7.835</v>
      </c>
    </row>
    <row r="29" spans="1:9" x14ac:dyDescent="0.2">
      <c r="A29" s="20" t="s">
        <v>29</v>
      </c>
      <c r="B29" s="20"/>
      <c r="C29" s="20"/>
      <c r="D29" s="20"/>
      <c r="E29" s="25">
        <f>SUM(E24:E28)</f>
        <v>3390.3629999999998</v>
      </c>
      <c r="F29" s="26">
        <f>SUM(F24:F28)</f>
        <v>14.358765837520091</v>
      </c>
      <c r="G29" s="25"/>
      <c r="H29" s="14"/>
      <c r="I29" s="14"/>
    </row>
    <row r="30" spans="1:9" x14ac:dyDescent="0.2">
      <c r="A30" s="21"/>
      <c r="B30" s="21"/>
      <c r="C30" s="21"/>
      <c r="D30" s="21"/>
      <c r="E30" s="22"/>
      <c r="F30" s="23"/>
      <c r="G30" s="22"/>
    </row>
    <row r="31" spans="1:9" x14ac:dyDescent="0.2">
      <c r="A31" s="20" t="s">
        <v>35</v>
      </c>
      <c r="B31" s="21"/>
      <c r="C31" s="21"/>
      <c r="D31" s="21"/>
      <c r="E31" s="22"/>
      <c r="F31" s="23"/>
      <c r="G31" s="22"/>
    </row>
    <row r="32" spans="1:9" x14ac:dyDescent="0.2">
      <c r="A32" s="21" t="s">
        <v>1150</v>
      </c>
      <c r="B32" s="21" t="s">
        <v>1151</v>
      </c>
      <c r="C32" s="21" t="s">
        <v>37</v>
      </c>
      <c r="D32" s="24">
        <v>1000000</v>
      </c>
      <c r="E32" s="22">
        <v>969.98800000000006</v>
      </c>
      <c r="F32" s="23">
        <v>4.1080646990320604</v>
      </c>
      <c r="G32" s="22">
        <v>6.6825000000000001</v>
      </c>
    </row>
    <row r="33" spans="1:9" x14ac:dyDescent="0.2">
      <c r="A33" s="20" t="s">
        <v>29</v>
      </c>
      <c r="B33" s="20"/>
      <c r="C33" s="20"/>
      <c r="D33" s="20"/>
      <c r="E33" s="25">
        <f>SUM(E31:E32)</f>
        <v>969.98800000000006</v>
      </c>
      <c r="F33" s="26">
        <f>SUM(F31:F32)</f>
        <v>4.1080646990320604</v>
      </c>
      <c r="G33" s="25"/>
      <c r="H33" s="14"/>
      <c r="I33" s="14"/>
    </row>
    <row r="34" spans="1:9" x14ac:dyDescent="0.2">
      <c r="A34" s="21"/>
      <c r="B34" s="21"/>
      <c r="C34" s="21"/>
      <c r="D34" s="21"/>
      <c r="E34" s="22"/>
      <c r="F34" s="23"/>
      <c r="G34" s="22"/>
    </row>
    <row r="35" spans="1:9" x14ac:dyDescent="0.2">
      <c r="A35" s="20" t="s">
        <v>36</v>
      </c>
      <c r="B35" s="21"/>
      <c r="C35" s="21"/>
      <c r="D35" s="21"/>
      <c r="E35" s="22"/>
      <c r="F35" s="23"/>
      <c r="G35" s="22"/>
    </row>
    <row r="36" spans="1:9" x14ac:dyDescent="0.2">
      <c r="A36" s="21" t="s">
        <v>1171</v>
      </c>
      <c r="B36" s="21" t="s">
        <v>1172</v>
      </c>
      <c r="C36" s="21" t="s">
        <v>37</v>
      </c>
      <c r="D36" s="24">
        <v>1500000</v>
      </c>
      <c r="E36" s="22">
        <v>1532.4625000000001</v>
      </c>
      <c r="F36" s="23">
        <v>6.4902401873429598</v>
      </c>
      <c r="G36" s="22">
        <v>7.1453624476944801</v>
      </c>
    </row>
    <row r="37" spans="1:9" x14ac:dyDescent="0.2">
      <c r="A37" s="20" t="s">
        <v>29</v>
      </c>
      <c r="B37" s="20"/>
      <c r="C37" s="20"/>
      <c r="D37" s="20"/>
      <c r="E37" s="25">
        <f>SUM(E36:E36)</f>
        <v>1532.4625000000001</v>
      </c>
      <c r="F37" s="26">
        <f>SUM(F36:F36)</f>
        <v>6.4902401873429598</v>
      </c>
      <c r="G37" s="25"/>
      <c r="H37" s="14"/>
      <c r="I37" s="14"/>
    </row>
    <row r="38" spans="1:9" x14ac:dyDescent="0.2">
      <c r="A38" s="21"/>
      <c r="B38" s="21"/>
      <c r="C38" s="21"/>
      <c r="D38" s="21"/>
      <c r="E38" s="22"/>
      <c r="F38" s="23"/>
      <c r="G38" s="22"/>
    </row>
    <row r="39" spans="1:9" x14ac:dyDescent="0.2">
      <c r="A39" s="20" t="s">
        <v>38</v>
      </c>
      <c r="B39" s="20"/>
      <c r="C39" s="20"/>
      <c r="D39" s="20"/>
      <c r="E39" s="25">
        <f>E13+E22+E29+E33+E37</f>
        <v>22547.247362300004</v>
      </c>
      <c r="F39" s="26">
        <f>F13+F22+F29+F33+F37</f>
        <v>95.491440048132986</v>
      </c>
      <c r="G39" s="25"/>
      <c r="H39" s="14"/>
      <c r="I39" s="14"/>
    </row>
    <row r="40" spans="1:9" x14ac:dyDescent="0.2">
      <c r="A40" s="20"/>
      <c r="B40" s="20"/>
      <c r="C40" s="20"/>
      <c r="D40" s="20"/>
      <c r="E40" s="25"/>
      <c r="F40" s="26"/>
      <c r="G40" s="25"/>
      <c r="H40" s="14"/>
      <c r="I40" s="14"/>
    </row>
    <row r="41" spans="1:9" x14ac:dyDescent="0.2">
      <c r="A41" s="20" t="s">
        <v>40</v>
      </c>
      <c r="B41" s="20"/>
      <c r="C41" s="20"/>
      <c r="D41" s="20"/>
      <c r="E41" s="25">
        <f>E43-(E13+E22+E29+E33+E37)</f>
        <v>1064.5521360999956</v>
      </c>
      <c r="F41" s="26">
        <f>F43-(F13+F22+F29+F33+F37)</f>
        <v>4.5085599518670136</v>
      </c>
      <c r="G41" s="25"/>
      <c r="H41" s="14"/>
      <c r="I41" s="14"/>
    </row>
    <row r="42" spans="1:9" x14ac:dyDescent="0.2">
      <c r="A42" s="20"/>
      <c r="B42" s="20"/>
      <c r="C42" s="20"/>
      <c r="D42" s="20"/>
      <c r="E42" s="25"/>
      <c r="F42" s="26"/>
      <c r="G42" s="25"/>
      <c r="H42" s="14"/>
      <c r="I42" s="14"/>
    </row>
    <row r="43" spans="1:9" x14ac:dyDescent="0.2">
      <c r="A43" s="27" t="s">
        <v>39</v>
      </c>
      <c r="B43" s="27"/>
      <c r="C43" s="27"/>
      <c r="D43" s="27"/>
      <c r="E43" s="28">
        <v>23611.7994984</v>
      </c>
      <c r="F43" s="29">
        <v>100</v>
      </c>
      <c r="G43" s="28"/>
      <c r="H43" s="14"/>
      <c r="I43" s="14"/>
    </row>
    <row r="45" spans="1:9" x14ac:dyDescent="0.2">
      <c r="A45" s="14" t="s">
        <v>1031</v>
      </c>
    </row>
    <row r="46" spans="1:9" x14ac:dyDescent="0.2">
      <c r="A46" s="14" t="s">
        <v>41</v>
      </c>
    </row>
    <row r="47" spans="1:9" x14ac:dyDescent="0.2">
      <c r="A47" s="14" t="s">
        <v>1033</v>
      </c>
    </row>
    <row r="48" spans="1:9" x14ac:dyDescent="0.2">
      <c r="A48" s="14"/>
    </row>
    <row r="49" spans="1:7" ht="33.75" customHeight="1" x14ac:dyDescent="0.2">
      <c r="A49" s="83" t="s">
        <v>1034</v>
      </c>
      <c r="B49" s="83"/>
      <c r="C49" s="83"/>
      <c r="D49" s="83"/>
      <c r="E49" s="83"/>
      <c r="F49" s="83"/>
      <c r="G49" s="83"/>
    </row>
    <row r="51" spans="1:7" x14ac:dyDescent="0.2">
      <c r="A51" s="14" t="s">
        <v>42</v>
      </c>
    </row>
    <row r="52" spans="1:7" x14ac:dyDescent="0.2">
      <c r="A52" s="14" t="s">
        <v>43</v>
      </c>
    </row>
    <row r="53" spans="1:7" x14ac:dyDescent="0.2">
      <c r="A53" s="14" t="s">
        <v>44</v>
      </c>
      <c r="B53" s="14"/>
      <c r="C53" s="30" t="s">
        <v>914</v>
      </c>
      <c r="D53" s="14" t="s">
        <v>45</v>
      </c>
    </row>
    <row r="54" spans="1:7" x14ac:dyDescent="0.2">
      <c r="A54" s="7" t="s">
        <v>47</v>
      </c>
      <c r="C54" s="57" t="s">
        <v>912</v>
      </c>
      <c r="D54" s="31">
        <v>10.234400000000001</v>
      </c>
    </row>
    <row r="55" spans="1:7" x14ac:dyDescent="0.2">
      <c r="A55" s="7" t="s">
        <v>48</v>
      </c>
      <c r="C55" s="57" t="s">
        <v>912</v>
      </c>
      <c r="D55" s="31">
        <v>10.234400000000001</v>
      </c>
    </row>
    <row r="56" spans="1:7" x14ac:dyDescent="0.2">
      <c r="A56" s="7" t="s">
        <v>49</v>
      </c>
      <c r="C56" s="57" t="s">
        <v>912</v>
      </c>
      <c r="D56" s="31">
        <v>10.252000000000001</v>
      </c>
    </row>
    <row r="57" spans="1:7" x14ac:dyDescent="0.2">
      <c r="A57" s="7" t="s">
        <v>50</v>
      </c>
      <c r="C57" s="57" t="s">
        <v>912</v>
      </c>
      <c r="D57" s="31">
        <v>10.252000000000001</v>
      </c>
    </row>
    <row r="59" spans="1:7" x14ac:dyDescent="0.2">
      <c r="A59" s="7" t="s">
        <v>1248</v>
      </c>
    </row>
    <row r="60" spans="1:7" x14ac:dyDescent="0.2">
      <c r="A60" s="7" t="s">
        <v>51</v>
      </c>
    </row>
    <row r="62" spans="1:7" x14ac:dyDescent="0.2">
      <c r="A62" s="14" t="s">
        <v>52</v>
      </c>
      <c r="D62" s="30" t="s">
        <v>53</v>
      </c>
    </row>
    <row r="64" spans="1:7" x14ac:dyDescent="0.2">
      <c r="A64" s="14" t="s">
        <v>1050</v>
      </c>
      <c r="D64" s="32">
        <v>0.55851484886469405</v>
      </c>
      <c r="E64" s="10" t="s">
        <v>54</v>
      </c>
    </row>
    <row r="66" spans="1:4" x14ac:dyDescent="0.2">
      <c r="A66" s="14" t="s">
        <v>1312</v>
      </c>
      <c r="D66" s="30" t="s">
        <v>53</v>
      </c>
    </row>
    <row r="68" spans="1:4" x14ac:dyDescent="0.2">
      <c r="A68" s="14" t="s">
        <v>1051</v>
      </c>
    </row>
    <row r="70" spans="1:4" x14ac:dyDescent="0.2">
      <c r="A70" s="63" t="s">
        <v>932</v>
      </c>
    </row>
    <row r="71" spans="1:4" x14ac:dyDescent="0.2">
      <c r="A71" s="65"/>
    </row>
    <row r="72" spans="1:4" x14ac:dyDescent="0.2">
      <c r="A72" s="66"/>
    </row>
    <row r="73" spans="1:4" x14ac:dyDescent="0.2">
      <c r="A73" s="66"/>
    </row>
    <row r="74" spans="1:4" x14ac:dyDescent="0.2">
      <c r="A74" s="66"/>
    </row>
    <row r="75" spans="1:4" x14ac:dyDescent="0.2">
      <c r="A75" s="66"/>
    </row>
    <row r="76" spans="1:4" x14ac:dyDescent="0.2">
      <c r="A76" s="66"/>
    </row>
    <row r="77" spans="1:4" x14ac:dyDescent="0.2">
      <c r="A77" s="66"/>
    </row>
    <row r="78" spans="1:4" x14ac:dyDescent="0.2">
      <c r="A78" s="66"/>
    </row>
    <row r="79" spans="1:4" x14ac:dyDescent="0.2">
      <c r="A79" s="66"/>
    </row>
    <row r="80" spans="1:4" x14ac:dyDescent="0.2">
      <c r="A80" s="66"/>
    </row>
    <row r="81" spans="1:1" x14ac:dyDescent="0.2">
      <c r="A81" s="66"/>
    </row>
    <row r="82" spans="1:1" x14ac:dyDescent="0.2">
      <c r="A82" s="66"/>
    </row>
    <row r="83" spans="1:1" x14ac:dyDescent="0.2">
      <c r="A83" s="66"/>
    </row>
    <row r="84" spans="1:1" x14ac:dyDescent="0.2">
      <c r="A84" s="66"/>
    </row>
    <row r="85" spans="1:1" x14ac:dyDescent="0.2">
      <c r="A85" s="66"/>
    </row>
    <row r="86" spans="1:1" x14ac:dyDescent="0.2">
      <c r="A86" s="66"/>
    </row>
    <row r="87" spans="1:1" x14ac:dyDescent="0.2">
      <c r="A87" s="63" t="s">
        <v>1249</v>
      </c>
    </row>
    <row r="88" spans="1:1" x14ac:dyDescent="0.2">
      <c r="A88" s="66"/>
    </row>
    <row r="89" spans="1:1" x14ac:dyDescent="0.2">
      <c r="A89" s="63" t="s">
        <v>933</v>
      </c>
    </row>
    <row r="90" spans="1:1" x14ac:dyDescent="0.2">
      <c r="A90" s="66"/>
    </row>
    <row r="91" spans="1:1" x14ac:dyDescent="0.2">
      <c r="A91" s="66"/>
    </row>
    <row r="92" spans="1:1" x14ac:dyDescent="0.2">
      <c r="A92" s="66"/>
    </row>
    <row r="93" spans="1:1" x14ac:dyDescent="0.2">
      <c r="A93" s="66"/>
    </row>
    <row r="94" spans="1:1" x14ac:dyDescent="0.2">
      <c r="A94" s="66"/>
    </row>
    <row r="95" spans="1:1" x14ac:dyDescent="0.2">
      <c r="A95" s="66"/>
    </row>
    <row r="96" spans="1:1" x14ac:dyDescent="0.2">
      <c r="A96" s="66"/>
    </row>
    <row r="97" spans="1:1" x14ac:dyDescent="0.2">
      <c r="A97" s="66"/>
    </row>
    <row r="98" spans="1:1" x14ac:dyDescent="0.2">
      <c r="A98" s="66"/>
    </row>
    <row r="99" spans="1:1" x14ac:dyDescent="0.2">
      <c r="A99" s="66"/>
    </row>
    <row r="100" spans="1:1" x14ac:dyDescent="0.2">
      <c r="A100" s="66"/>
    </row>
    <row r="101" spans="1:1" x14ac:dyDescent="0.2">
      <c r="A101" s="66"/>
    </row>
    <row r="102" spans="1:1" x14ac:dyDescent="0.2">
      <c r="A102" s="66"/>
    </row>
    <row r="103" spans="1:1" x14ac:dyDescent="0.2">
      <c r="A103" s="66"/>
    </row>
    <row r="104" spans="1:1" x14ac:dyDescent="0.2">
      <c r="A104" s="7" t="s">
        <v>931</v>
      </c>
    </row>
    <row r="106" spans="1:1" x14ac:dyDescent="0.2">
      <c r="A106" s="66"/>
    </row>
    <row r="107" spans="1:1" x14ac:dyDescent="0.2">
      <c r="A107" s="66"/>
    </row>
    <row r="108" spans="1:1" x14ac:dyDescent="0.2">
      <c r="A108" s="65"/>
    </row>
  </sheetData>
  <mergeCells count="2">
    <mergeCell ref="A1:G1"/>
    <mergeCell ref="A49:G49"/>
  </mergeCells>
  <conditionalFormatting sqref="F2:F3 F5:F48">
    <cfRule type="cellIs" dxfId="97" priority="2" stopIfTrue="1" operator="between">
      <formula>0.009</formula>
      <formula>-0.009</formula>
    </cfRule>
  </conditionalFormatting>
  <conditionalFormatting sqref="F50:F65536">
    <cfRule type="cellIs" dxfId="96"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5"/>
  <sheetViews>
    <sheetView workbookViewId="0">
      <selection sqref="A1:G1"/>
    </sheetView>
  </sheetViews>
  <sheetFormatPr defaultColWidth="9.109375" defaultRowHeight="10.199999999999999" x14ac:dyDescent="0.2"/>
  <cols>
    <col min="1" max="1" width="38.6640625" style="7" bestFit="1" customWidth="1"/>
    <col min="2" max="2" width="35.5546875" style="7" bestFit="1" customWidth="1"/>
    <col min="3"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9" s="1" customFormat="1" ht="13.8" x14ac:dyDescent="0.2">
      <c r="A1" s="81" t="s">
        <v>1250</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6.25" customHeight="1" x14ac:dyDescent="0.2">
      <c r="A4" s="6" t="s">
        <v>2</v>
      </c>
      <c r="B4" s="6" t="s">
        <v>0</v>
      </c>
      <c r="C4" s="13" t="s">
        <v>964</v>
      </c>
      <c r="D4" s="13" t="s">
        <v>1</v>
      </c>
      <c r="E4" s="53" t="s">
        <v>6</v>
      </c>
      <c r="F4" s="12" t="s">
        <v>3</v>
      </c>
      <c r="G4" s="12" t="s">
        <v>5</v>
      </c>
    </row>
    <row r="5" spans="1:9" x14ac:dyDescent="0.2">
      <c r="A5" s="16" t="s">
        <v>25</v>
      </c>
      <c r="B5" s="17"/>
      <c r="C5" s="17"/>
      <c r="D5" s="17"/>
      <c r="E5" s="18"/>
      <c r="F5" s="19"/>
      <c r="G5" s="18"/>
    </row>
    <row r="6" spans="1:9" x14ac:dyDescent="0.2">
      <c r="A6" s="20" t="s">
        <v>26</v>
      </c>
      <c r="B6" s="21"/>
      <c r="C6" s="21"/>
      <c r="D6" s="21"/>
      <c r="E6" s="22"/>
      <c r="F6" s="23"/>
      <c r="G6" s="22"/>
    </row>
    <row r="7" spans="1:9" x14ac:dyDescent="0.2">
      <c r="A7" s="21" t="s">
        <v>1193</v>
      </c>
      <c r="B7" s="21" t="s">
        <v>1194</v>
      </c>
      <c r="C7" s="21" t="s">
        <v>60</v>
      </c>
      <c r="D7" s="24">
        <v>500</v>
      </c>
      <c r="E7" s="22">
        <v>520.80781509999997</v>
      </c>
      <c r="F7" s="23">
        <v>9.6817260851174698</v>
      </c>
      <c r="G7" s="22">
        <v>8.4665999999999997</v>
      </c>
    </row>
    <row r="8" spans="1:9" x14ac:dyDescent="0.2">
      <c r="A8" s="21" t="s">
        <v>1251</v>
      </c>
      <c r="B8" s="21" t="s">
        <v>1252</v>
      </c>
      <c r="C8" s="21" t="s">
        <v>60</v>
      </c>
      <c r="D8" s="24">
        <v>500</v>
      </c>
      <c r="E8" s="22">
        <v>515.28453420000005</v>
      </c>
      <c r="F8" s="23">
        <v>9.5790492603568893</v>
      </c>
      <c r="G8" s="22">
        <v>7.66</v>
      </c>
    </row>
    <row r="9" spans="1:9" x14ac:dyDescent="0.2">
      <c r="A9" s="21" t="s">
        <v>62</v>
      </c>
      <c r="B9" s="21" t="s">
        <v>61</v>
      </c>
      <c r="C9" s="21" t="s">
        <v>63</v>
      </c>
      <c r="D9" s="24">
        <v>500</v>
      </c>
      <c r="E9" s="22">
        <v>510.46721230000003</v>
      </c>
      <c r="F9" s="23">
        <v>9.4894960897872807</v>
      </c>
      <c r="G9" s="22">
        <v>7.9550000000000001</v>
      </c>
    </row>
    <row r="10" spans="1:9" x14ac:dyDescent="0.2">
      <c r="A10" s="21" t="s">
        <v>65</v>
      </c>
      <c r="B10" s="21" t="s">
        <v>64</v>
      </c>
      <c r="C10" s="21" t="s">
        <v>60</v>
      </c>
      <c r="D10" s="24">
        <v>50</v>
      </c>
      <c r="E10" s="22">
        <v>500.25873289999998</v>
      </c>
      <c r="F10" s="23">
        <v>9.2997222453272297</v>
      </c>
      <c r="G10" s="22">
        <v>7.6150000000000002</v>
      </c>
    </row>
    <row r="11" spans="1:9" x14ac:dyDescent="0.2">
      <c r="A11" s="20" t="s">
        <v>29</v>
      </c>
      <c r="B11" s="20"/>
      <c r="C11" s="20"/>
      <c r="D11" s="20"/>
      <c r="E11" s="25">
        <f>SUM(E6:E10)</f>
        <v>2046.8182945000001</v>
      </c>
      <c r="F11" s="26">
        <f>SUM(F6:F10)</f>
        <v>38.049993680588869</v>
      </c>
      <c r="G11" s="25"/>
      <c r="H11" s="14"/>
      <c r="I11" s="14"/>
    </row>
    <row r="12" spans="1:9" x14ac:dyDescent="0.2">
      <c r="A12" s="21"/>
      <c r="B12" s="21"/>
      <c r="C12" s="21"/>
      <c r="D12" s="21"/>
      <c r="E12" s="22"/>
      <c r="F12" s="23"/>
      <c r="G12" s="22"/>
    </row>
    <row r="13" spans="1:9" x14ac:dyDescent="0.2">
      <c r="A13" s="20" t="s">
        <v>36</v>
      </c>
      <c r="B13" s="21"/>
      <c r="C13" s="21"/>
      <c r="D13" s="21"/>
      <c r="E13" s="22"/>
      <c r="F13" s="23"/>
      <c r="G13" s="22"/>
    </row>
    <row r="14" spans="1:9" x14ac:dyDescent="0.2">
      <c r="A14" s="21" t="s">
        <v>67</v>
      </c>
      <c r="B14" s="21" t="s">
        <v>66</v>
      </c>
      <c r="C14" s="21" t="s">
        <v>37</v>
      </c>
      <c r="D14" s="24">
        <v>2000000</v>
      </c>
      <c r="E14" s="22">
        <v>2035.7586667</v>
      </c>
      <c r="F14" s="23">
        <v>37.844397136415701</v>
      </c>
      <c r="G14" s="22">
        <v>6.8734084807999896</v>
      </c>
    </row>
    <row r="15" spans="1:9" x14ac:dyDescent="0.2">
      <c r="A15" s="21" t="s">
        <v>1173</v>
      </c>
      <c r="B15" s="21" t="s">
        <v>1174</v>
      </c>
      <c r="C15" s="21" t="s">
        <v>37</v>
      </c>
      <c r="D15" s="24">
        <v>900000</v>
      </c>
      <c r="E15" s="22">
        <v>918.32325000000003</v>
      </c>
      <c r="F15" s="23">
        <v>17.0714684117935</v>
      </c>
      <c r="G15" s="22">
        <v>7.3797543512047596</v>
      </c>
    </row>
    <row r="16" spans="1:9" x14ac:dyDescent="0.2">
      <c r="A16" s="20" t="s">
        <v>29</v>
      </c>
      <c r="B16" s="20"/>
      <c r="C16" s="20"/>
      <c r="D16" s="20"/>
      <c r="E16" s="25">
        <f>SUM(E14:E15)</f>
        <v>2954.0819167</v>
      </c>
      <c r="F16" s="26">
        <f>SUM(F14:F15)</f>
        <v>54.915865548209197</v>
      </c>
      <c r="G16" s="25"/>
      <c r="H16" s="14"/>
      <c r="I16" s="14"/>
    </row>
    <row r="17" spans="1:9" x14ac:dyDescent="0.2">
      <c r="A17" s="21"/>
      <c r="B17" s="21"/>
      <c r="C17" s="21"/>
      <c r="D17" s="21"/>
      <c r="E17" s="22"/>
      <c r="F17" s="23"/>
      <c r="G17" s="22"/>
    </row>
    <row r="18" spans="1:9" x14ac:dyDescent="0.2">
      <c r="A18" s="20" t="s">
        <v>38</v>
      </c>
      <c r="B18" s="20"/>
      <c r="C18" s="20"/>
      <c r="D18" s="20"/>
      <c r="E18" s="25">
        <f>E11+E16</f>
        <v>5000.9002111999998</v>
      </c>
      <c r="F18" s="26">
        <f>F11+F16</f>
        <v>92.965859228798067</v>
      </c>
      <c r="G18" s="25"/>
      <c r="H18" s="14"/>
      <c r="I18" s="14"/>
    </row>
    <row r="19" spans="1:9" x14ac:dyDescent="0.2">
      <c r="A19" s="20"/>
      <c r="B19" s="20"/>
      <c r="C19" s="20"/>
      <c r="D19" s="20"/>
      <c r="E19" s="25"/>
      <c r="F19" s="26"/>
      <c r="G19" s="25"/>
      <c r="H19" s="14"/>
      <c r="I19" s="14"/>
    </row>
    <row r="20" spans="1:9" x14ac:dyDescent="0.2">
      <c r="A20" s="20" t="s">
        <v>40</v>
      </c>
      <c r="B20" s="20"/>
      <c r="C20" s="20"/>
      <c r="D20" s="20"/>
      <c r="E20" s="25">
        <f>E22-(E11+E16)</f>
        <v>378.38660729999992</v>
      </c>
      <c r="F20" s="26">
        <f>F22-(F11+F16)</f>
        <v>7.0341407712019333</v>
      </c>
      <c r="G20" s="25"/>
      <c r="H20" s="14"/>
      <c r="I20" s="14"/>
    </row>
    <row r="21" spans="1:9" x14ac:dyDescent="0.2">
      <c r="A21" s="20"/>
      <c r="B21" s="20"/>
      <c r="C21" s="20"/>
      <c r="D21" s="20"/>
      <c r="E21" s="25"/>
      <c r="F21" s="26"/>
      <c r="G21" s="25"/>
      <c r="H21" s="14"/>
      <c r="I21" s="14"/>
    </row>
    <row r="22" spans="1:9" x14ac:dyDescent="0.2">
      <c r="A22" s="27" t="s">
        <v>39</v>
      </c>
      <c r="B22" s="27"/>
      <c r="C22" s="27"/>
      <c r="D22" s="27"/>
      <c r="E22" s="28">
        <v>5379.2868184999998</v>
      </c>
      <c r="F22" s="29">
        <v>100</v>
      </c>
      <c r="G22" s="28"/>
      <c r="H22" s="14"/>
      <c r="I22" s="14"/>
    </row>
    <row r="24" spans="1:9" x14ac:dyDescent="0.2">
      <c r="A24" s="14" t="s">
        <v>41</v>
      </c>
    </row>
    <row r="25" spans="1:9" x14ac:dyDescent="0.2">
      <c r="A25" s="14" t="s">
        <v>1033</v>
      </c>
    </row>
    <row r="26" spans="1:9" x14ac:dyDescent="0.2">
      <c r="A26" s="14"/>
    </row>
    <row r="27" spans="1:9" ht="33.75" customHeight="1" x14ac:dyDescent="0.2">
      <c r="A27" s="83" t="s">
        <v>1034</v>
      </c>
      <c r="B27" s="83"/>
      <c r="C27" s="83"/>
      <c r="D27" s="83"/>
      <c r="E27" s="83"/>
      <c r="F27" s="83"/>
      <c r="G27" s="83"/>
    </row>
    <row r="29" spans="1:9" x14ac:dyDescent="0.2">
      <c r="A29" s="14" t="s">
        <v>42</v>
      </c>
    </row>
    <row r="30" spans="1:9" x14ac:dyDescent="0.2">
      <c r="A30" s="14" t="s">
        <v>43</v>
      </c>
    </row>
    <row r="31" spans="1:9" x14ac:dyDescent="0.2">
      <c r="A31" s="14" t="s">
        <v>44</v>
      </c>
      <c r="B31" s="14"/>
      <c r="C31" s="30" t="s">
        <v>914</v>
      </c>
      <c r="D31" s="14" t="s">
        <v>45</v>
      </c>
    </row>
    <row r="32" spans="1:9" x14ac:dyDescent="0.2">
      <c r="A32" s="7" t="s">
        <v>47</v>
      </c>
      <c r="C32" s="57" t="s">
        <v>912</v>
      </c>
      <c r="D32" s="31">
        <v>10.150700000000001</v>
      </c>
    </row>
    <row r="33" spans="1:5" x14ac:dyDescent="0.2">
      <c r="A33" s="7" t="s">
        <v>48</v>
      </c>
      <c r="C33" s="57" t="s">
        <v>912</v>
      </c>
      <c r="D33" s="31">
        <v>10.150700000000001</v>
      </c>
    </row>
    <row r="34" spans="1:5" x14ac:dyDescent="0.2">
      <c r="A34" s="7" t="s">
        <v>49</v>
      </c>
      <c r="C34" s="57" t="s">
        <v>912</v>
      </c>
      <c r="D34" s="31">
        <v>10.1662</v>
      </c>
    </row>
    <row r="35" spans="1:5" x14ac:dyDescent="0.2">
      <c r="A35" s="7" t="s">
        <v>50</v>
      </c>
      <c r="C35" s="57" t="s">
        <v>912</v>
      </c>
      <c r="D35" s="31">
        <v>10.1662</v>
      </c>
    </row>
    <row r="37" spans="1:5" x14ac:dyDescent="0.2">
      <c r="A37" s="7" t="s">
        <v>1253</v>
      </c>
    </row>
    <row r="38" spans="1:5" x14ac:dyDescent="0.2">
      <c r="A38" s="7" t="s">
        <v>51</v>
      </c>
    </row>
    <row r="40" spans="1:5" x14ac:dyDescent="0.2">
      <c r="A40" s="14" t="s">
        <v>52</v>
      </c>
      <c r="D40" s="30" t="s">
        <v>53</v>
      </c>
    </row>
    <row r="42" spans="1:5" x14ac:dyDescent="0.2">
      <c r="A42" s="14" t="s">
        <v>1050</v>
      </c>
      <c r="D42" s="32">
        <v>7.3709400301222097</v>
      </c>
      <c r="E42" s="10" t="s">
        <v>54</v>
      </c>
    </row>
    <row r="44" spans="1:5" x14ac:dyDescent="0.2">
      <c r="A44" s="14" t="s">
        <v>1312</v>
      </c>
      <c r="D44" s="30" t="s">
        <v>53</v>
      </c>
    </row>
    <row r="46" spans="1:5" x14ac:dyDescent="0.2">
      <c r="A46" s="14" t="s">
        <v>1051</v>
      </c>
    </row>
    <row r="48" spans="1:5" x14ac:dyDescent="0.2">
      <c r="A48" s="63" t="s">
        <v>932</v>
      </c>
    </row>
    <row r="49" spans="1:1" x14ac:dyDescent="0.2">
      <c r="A49" s="65"/>
    </row>
    <row r="50" spans="1:1" x14ac:dyDescent="0.2">
      <c r="A50" s="66"/>
    </row>
    <row r="51" spans="1:1" x14ac:dyDescent="0.2">
      <c r="A51" s="66"/>
    </row>
    <row r="52" spans="1:1" x14ac:dyDescent="0.2">
      <c r="A52" s="66"/>
    </row>
    <row r="53" spans="1:1" x14ac:dyDescent="0.2">
      <c r="A53" s="66"/>
    </row>
    <row r="54" spans="1:1" x14ac:dyDescent="0.2">
      <c r="A54" s="66"/>
    </row>
    <row r="55" spans="1:1" x14ac:dyDescent="0.2">
      <c r="A55" s="66"/>
    </row>
    <row r="56" spans="1:1" x14ac:dyDescent="0.2">
      <c r="A56" s="66"/>
    </row>
    <row r="57" spans="1:1" x14ac:dyDescent="0.2">
      <c r="A57" s="66"/>
    </row>
    <row r="58" spans="1:1" x14ac:dyDescent="0.2">
      <c r="A58" s="66"/>
    </row>
    <row r="59" spans="1:1" x14ac:dyDescent="0.2">
      <c r="A59" s="66"/>
    </row>
    <row r="60" spans="1:1" x14ac:dyDescent="0.2">
      <c r="A60" s="66"/>
    </row>
    <row r="61" spans="1:1" x14ac:dyDescent="0.2">
      <c r="A61" s="66"/>
    </row>
    <row r="62" spans="1:1" x14ac:dyDescent="0.2">
      <c r="A62" s="66"/>
    </row>
    <row r="63" spans="1:1" x14ac:dyDescent="0.2">
      <c r="A63" s="66"/>
    </row>
    <row r="64" spans="1:1" x14ac:dyDescent="0.2">
      <c r="A64" s="63" t="s">
        <v>1254</v>
      </c>
    </row>
    <row r="65" spans="1:1" x14ac:dyDescent="0.2">
      <c r="A65" s="66"/>
    </row>
    <row r="66" spans="1:1" x14ac:dyDescent="0.2">
      <c r="A66" s="63" t="s">
        <v>933</v>
      </c>
    </row>
    <row r="67" spans="1:1" x14ac:dyDescent="0.2">
      <c r="A67" s="66"/>
    </row>
    <row r="68" spans="1:1" x14ac:dyDescent="0.2">
      <c r="A68" s="66"/>
    </row>
    <row r="69" spans="1:1" x14ac:dyDescent="0.2">
      <c r="A69" s="66"/>
    </row>
    <row r="70" spans="1:1" x14ac:dyDescent="0.2">
      <c r="A70" s="66"/>
    </row>
    <row r="71" spans="1:1" x14ac:dyDescent="0.2">
      <c r="A71" s="66"/>
    </row>
    <row r="72" spans="1:1" x14ac:dyDescent="0.2">
      <c r="A72" s="66"/>
    </row>
    <row r="73" spans="1:1" x14ac:dyDescent="0.2">
      <c r="A73" s="66"/>
    </row>
    <row r="74" spans="1:1" x14ac:dyDescent="0.2">
      <c r="A74" s="66"/>
    </row>
    <row r="75" spans="1:1" x14ac:dyDescent="0.2">
      <c r="A75" s="66"/>
    </row>
    <row r="76" spans="1:1" x14ac:dyDescent="0.2">
      <c r="A76" s="66"/>
    </row>
    <row r="77" spans="1:1" x14ac:dyDescent="0.2">
      <c r="A77" s="66"/>
    </row>
    <row r="78" spans="1:1" x14ac:dyDescent="0.2">
      <c r="A78" s="66"/>
    </row>
    <row r="79" spans="1:1" x14ac:dyDescent="0.2">
      <c r="A79" s="66"/>
    </row>
    <row r="80" spans="1:1" x14ac:dyDescent="0.2">
      <c r="A80" s="66"/>
    </row>
    <row r="81" spans="1:1" x14ac:dyDescent="0.2">
      <c r="A81" s="66"/>
    </row>
    <row r="82" spans="1:1" x14ac:dyDescent="0.2">
      <c r="A82" s="7" t="s">
        <v>931</v>
      </c>
    </row>
    <row r="84" spans="1:1" x14ac:dyDescent="0.2">
      <c r="A84" s="66"/>
    </row>
    <row r="85" spans="1:1" x14ac:dyDescent="0.2">
      <c r="A85" s="65"/>
    </row>
  </sheetData>
  <mergeCells count="2">
    <mergeCell ref="A1:G1"/>
    <mergeCell ref="A27:G27"/>
  </mergeCells>
  <conditionalFormatting sqref="F2:F3 F5:F26">
    <cfRule type="cellIs" dxfId="95" priority="2" stopIfTrue="1" operator="between">
      <formula>0.009</formula>
      <formula>-0.009</formula>
    </cfRule>
  </conditionalFormatting>
  <conditionalFormatting sqref="F28:F65536">
    <cfRule type="cellIs" dxfId="94"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5"/>
  <sheetViews>
    <sheetView workbookViewId="0">
      <selection sqref="A1:G1"/>
    </sheetView>
  </sheetViews>
  <sheetFormatPr defaultColWidth="9.109375" defaultRowHeight="10.199999999999999" x14ac:dyDescent="0.2"/>
  <cols>
    <col min="1" max="1" width="36.88671875" style="7" bestFit="1" customWidth="1"/>
    <col min="2" max="2" width="23.33203125" style="7" bestFit="1" customWidth="1"/>
    <col min="3" max="4" width="15.33203125" style="7" bestFit="1" customWidth="1"/>
    <col min="5" max="5" width="31.6640625" style="10" customWidth="1"/>
    <col min="6" max="6" width="13.5546875" style="11" bestFit="1" customWidth="1"/>
    <col min="7" max="7" width="4.5546875" style="10" bestFit="1" customWidth="1"/>
    <col min="8" max="16384" width="9.109375" style="7"/>
  </cols>
  <sheetData>
    <row r="1" spans="1:9" s="1" customFormat="1" ht="13.8" x14ac:dyDescent="0.2">
      <c r="A1" s="81" t="s">
        <v>1255</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6.25" customHeight="1" x14ac:dyDescent="0.2">
      <c r="A4" s="6" t="s">
        <v>2</v>
      </c>
      <c r="B4" s="6" t="s">
        <v>0</v>
      </c>
      <c r="C4" s="13" t="s">
        <v>964</v>
      </c>
      <c r="D4" s="13" t="s">
        <v>1</v>
      </c>
      <c r="E4" s="53" t="s">
        <v>6</v>
      </c>
      <c r="F4" s="12" t="s">
        <v>3</v>
      </c>
      <c r="G4" s="12" t="s">
        <v>5</v>
      </c>
    </row>
    <row r="5" spans="1:9" x14ac:dyDescent="0.2">
      <c r="A5" s="16" t="s">
        <v>36</v>
      </c>
      <c r="B5" s="17"/>
      <c r="C5" s="17"/>
      <c r="D5" s="17"/>
      <c r="E5" s="18"/>
      <c r="F5" s="19"/>
      <c r="G5" s="18"/>
    </row>
    <row r="6" spans="1:9" x14ac:dyDescent="0.2">
      <c r="A6" s="21" t="s">
        <v>1256</v>
      </c>
      <c r="B6" s="21" t="s">
        <v>1257</v>
      </c>
      <c r="C6" s="21" t="s">
        <v>37</v>
      </c>
      <c r="D6" s="24">
        <v>2100000</v>
      </c>
      <c r="E6" s="22">
        <v>2178.1965332999998</v>
      </c>
      <c r="F6" s="23">
        <v>69.037275163202693</v>
      </c>
      <c r="G6" s="22">
        <v>6.9060937058000098</v>
      </c>
    </row>
    <row r="7" spans="1:9" x14ac:dyDescent="0.2">
      <c r="A7" s="21" t="s">
        <v>1258</v>
      </c>
      <c r="B7" s="21" t="s">
        <v>1259</v>
      </c>
      <c r="C7" s="21" t="s">
        <v>37</v>
      </c>
      <c r="D7" s="24">
        <v>500000</v>
      </c>
      <c r="E7" s="22">
        <v>506.35927779999997</v>
      </c>
      <c r="F7" s="23">
        <v>16.048902961000401</v>
      </c>
      <c r="G7" s="22">
        <v>6.9886064304500097</v>
      </c>
    </row>
    <row r="8" spans="1:9" x14ac:dyDescent="0.2">
      <c r="A8" s="21" t="s">
        <v>67</v>
      </c>
      <c r="B8" s="21" t="s">
        <v>66</v>
      </c>
      <c r="C8" s="21" t="s">
        <v>37</v>
      </c>
      <c r="D8" s="24">
        <v>375000</v>
      </c>
      <c r="E8" s="22">
        <v>381.70474999999999</v>
      </c>
      <c r="F8" s="23">
        <v>12.098015699679801</v>
      </c>
      <c r="G8" s="22">
        <v>6.8734084807999896</v>
      </c>
    </row>
    <row r="9" spans="1:9" x14ac:dyDescent="0.2">
      <c r="A9" s="20" t="s">
        <v>29</v>
      </c>
      <c r="B9" s="20"/>
      <c r="C9" s="20"/>
      <c r="D9" s="20"/>
      <c r="E9" s="25">
        <f>SUM(E6:E8)</f>
        <v>3066.2605610999999</v>
      </c>
      <c r="F9" s="26">
        <f>SUM(F6:F8)</f>
        <v>97.184193823882893</v>
      </c>
      <c r="G9" s="25"/>
      <c r="H9" s="14"/>
      <c r="I9" s="14"/>
    </row>
    <row r="10" spans="1:9" x14ac:dyDescent="0.2">
      <c r="A10" s="21"/>
      <c r="B10" s="21"/>
      <c r="C10" s="21"/>
      <c r="D10" s="21"/>
      <c r="E10" s="22"/>
      <c r="F10" s="23"/>
      <c r="G10" s="22"/>
    </row>
    <row r="11" spans="1:9" x14ac:dyDescent="0.2">
      <c r="A11" s="20" t="s">
        <v>38</v>
      </c>
      <c r="B11" s="20"/>
      <c r="C11" s="20"/>
      <c r="D11" s="20"/>
      <c r="E11" s="25">
        <f>E9</f>
        <v>3066.2605610999999</v>
      </c>
      <c r="F11" s="26">
        <f>F9</f>
        <v>97.184193823882893</v>
      </c>
      <c r="G11" s="25"/>
      <c r="H11" s="14"/>
      <c r="I11" s="14"/>
    </row>
    <row r="12" spans="1:9" x14ac:dyDescent="0.2">
      <c r="A12" s="20"/>
      <c r="B12" s="20"/>
      <c r="C12" s="20"/>
      <c r="D12" s="20"/>
      <c r="E12" s="25"/>
      <c r="F12" s="26"/>
      <c r="G12" s="25"/>
      <c r="H12" s="14"/>
      <c r="I12" s="14"/>
    </row>
    <row r="13" spans="1:9" x14ac:dyDescent="0.2">
      <c r="A13" s="20" t="s">
        <v>40</v>
      </c>
      <c r="B13" s="20"/>
      <c r="C13" s="20"/>
      <c r="D13" s="20"/>
      <c r="E13" s="25">
        <f>E15-(E9)</f>
        <v>88.841560400000162</v>
      </c>
      <c r="F13" s="26">
        <f>F15-(F9)</f>
        <v>2.8158061761171069</v>
      </c>
      <c r="G13" s="25"/>
      <c r="H13" s="14"/>
      <c r="I13" s="14"/>
    </row>
    <row r="14" spans="1:9" x14ac:dyDescent="0.2">
      <c r="A14" s="20"/>
      <c r="B14" s="20"/>
      <c r="C14" s="20"/>
      <c r="D14" s="20"/>
      <c r="E14" s="25"/>
      <c r="F14" s="26"/>
      <c r="G14" s="25"/>
      <c r="H14" s="14"/>
      <c r="I14" s="14"/>
    </row>
    <row r="15" spans="1:9" x14ac:dyDescent="0.2">
      <c r="A15" s="27" t="s">
        <v>39</v>
      </c>
      <c r="B15" s="27"/>
      <c r="C15" s="27"/>
      <c r="D15" s="27"/>
      <c r="E15" s="28">
        <v>3155.1021215000001</v>
      </c>
      <c r="F15" s="29">
        <v>100</v>
      </c>
      <c r="G15" s="28"/>
      <c r="H15" s="14"/>
      <c r="I15" s="14"/>
    </row>
    <row r="17" spans="1:5" x14ac:dyDescent="0.2">
      <c r="A17" s="14" t="s">
        <v>42</v>
      </c>
    </row>
    <row r="18" spans="1:5" x14ac:dyDescent="0.2">
      <c r="A18" s="14" t="s">
        <v>43</v>
      </c>
    </row>
    <row r="19" spans="1:5" x14ac:dyDescent="0.2">
      <c r="A19" s="14" t="s">
        <v>44</v>
      </c>
      <c r="B19" s="14"/>
      <c r="C19" s="30" t="s">
        <v>914</v>
      </c>
      <c r="D19" s="14" t="s">
        <v>45</v>
      </c>
    </row>
    <row r="20" spans="1:5" x14ac:dyDescent="0.2">
      <c r="A20" s="7" t="s">
        <v>47</v>
      </c>
      <c r="C20" s="57" t="s">
        <v>912</v>
      </c>
      <c r="D20" s="31">
        <v>10.010300000000001</v>
      </c>
    </row>
    <row r="21" spans="1:5" x14ac:dyDescent="0.2">
      <c r="A21" s="7" t="s">
        <v>48</v>
      </c>
      <c r="C21" s="57" t="s">
        <v>912</v>
      </c>
      <c r="D21" s="31">
        <v>10.010300000000001</v>
      </c>
    </row>
    <row r="22" spans="1:5" x14ac:dyDescent="0.2">
      <c r="A22" s="7" t="s">
        <v>49</v>
      </c>
      <c r="C22" s="57" t="s">
        <v>912</v>
      </c>
      <c r="D22" s="31">
        <v>10.013500000000001</v>
      </c>
    </row>
    <row r="23" spans="1:5" x14ac:dyDescent="0.2">
      <c r="A23" s="7" t="s">
        <v>50</v>
      </c>
      <c r="C23" s="57" t="s">
        <v>912</v>
      </c>
      <c r="D23" s="31">
        <v>10.013500000000001</v>
      </c>
    </row>
    <row r="25" spans="1:5" x14ac:dyDescent="0.2">
      <c r="A25" s="7" t="s">
        <v>1260</v>
      </c>
    </row>
    <row r="26" spans="1:5" x14ac:dyDescent="0.2">
      <c r="A26" s="7" t="s">
        <v>51</v>
      </c>
    </row>
    <row r="28" spans="1:5" x14ac:dyDescent="0.2">
      <c r="A28" s="14" t="s">
        <v>52</v>
      </c>
      <c r="D28" s="30" t="s">
        <v>53</v>
      </c>
    </row>
    <row r="30" spans="1:5" x14ac:dyDescent="0.2">
      <c r="A30" s="14" t="s">
        <v>1050</v>
      </c>
      <c r="D30" s="32">
        <v>9.9745366033215408</v>
      </c>
      <c r="E30" s="10" t="s">
        <v>54</v>
      </c>
    </row>
    <row r="32" spans="1:5" x14ac:dyDescent="0.2">
      <c r="A32" s="14" t="s">
        <v>1312</v>
      </c>
      <c r="D32" s="30" t="s">
        <v>53</v>
      </c>
    </row>
    <row r="34" spans="1:1" x14ac:dyDescent="0.2">
      <c r="A34" s="14" t="s">
        <v>927</v>
      </c>
    </row>
    <row r="35" spans="1:1" x14ac:dyDescent="0.2">
      <c r="A35" s="14"/>
    </row>
    <row r="36" spans="1:1" x14ac:dyDescent="0.2">
      <c r="A36" s="63" t="s">
        <v>1315</v>
      </c>
    </row>
    <row r="53" spans="1:1" x14ac:dyDescent="0.2">
      <c r="A53" s="63" t="s">
        <v>1261</v>
      </c>
    </row>
    <row r="54" spans="1:1" x14ac:dyDescent="0.2">
      <c r="A54" s="66"/>
    </row>
    <row r="55" spans="1:1" x14ac:dyDescent="0.2">
      <c r="A55" s="63" t="s">
        <v>933</v>
      </c>
    </row>
    <row r="71" spans="1:7" x14ac:dyDescent="0.2">
      <c r="A71" s="86"/>
      <c r="B71" s="86"/>
      <c r="C71" s="86"/>
      <c r="D71" s="86"/>
      <c r="E71" s="86"/>
      <c r="F71" s="86"/>
      <c r="G71" s="86"/>
    </row>
    <row r="72" spans="1:7" x14ac:dyDescent="0.2">
      <c r="A72" s="7" t="s">
        <v>931</v>
      </c>
    </row>
    <row r="74" spans="1:7" x14ac:dyDescent="0.2">
      <c r="A74" s="66"/>
    </row>
    <row r="75" spans="1:7" x14ac:dyDescent="0.2">
      <c r="A75" s="65"/>
    </row>
  </sheetData>
  <mergeCells count="2">
    <mergeCell ref="A1:G1"/>
    <mergeCell ref="A71:G71"/>
  </mergeCells>
  <conditionalFormatting sqref="F2:F3">
    <cfRule type="cellIs" dxfId="93" priority="2" stopIfTrue="1" operator="between">
      <formula>0.009</formula>
      <formula>-0.009</formula>
    </cfRule>
  </conditionalFormatting>
  <conditionalFormatting sqref="F5:F70 F72:F65536">
    <cfRule type="cellIs" dxfId="92"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FILF</vt:lpstr>
      <vt:lpstr>FIONF</vt:lpstr>
      <vt:lpstr>FIMMF</vt:lpstr>
      <vt:lpstr>FIFRF</vt:lpstr>
      <vt:lpstr>FICDF</vt:lpstr>
      <vt:lpstr>FBPF</vt:lpstr>
      <vt:lpstr>FIUSDF</vt:lpstr>
      <vt:lpstr>FIMLDF</vt:lpstr>
      <vt:lpstr>FILNGDF</vt:lpstr>
      <vt:lpstr>FIGSF</vt:lpstr>
      <vt:lpstr>FIPP</vt:lpstr>
      <vt:lpstr>FIDHY</vt:lpstr>
      <vt:lpstr>FIESF</vt:lpstr>
      <vt:lpstr>FIEHF</vt:lpstr>
      <vt:lpstr>FIBAF</vt:lpstr>
      <vt:lpstr>FIAF</vt:lpstr>
      <vt:lpstr>TIVF</vt:lpstr>
      <vt:lpstr>TIEIF</vt:lpstr>
      <vt:lpstr>FITF</vt:lpstr>
      <vt:lpstr>FISCF</vt:lpstr>
      <vt:lpstr>FIPF</vt:lpstr>
      <vt:lpstr>FIOF</vt:lpstr>
      <vt:lpstr>FIMCF</vt:lpstr>
      <vt:lpstr>FIFEF</vt:lpstr>
      <vt:lpstr>FIEF</vt:lpstr>
      <vt:lpstr>FIEAF</vt:lpstr>
      <vt:lpstr>FIBF</vt:lpstr>
      <vt:lpstr>FBIF</vt:lpstr>
      <vt:lpstr>FAEF</vt:lpstr>
      <vt:lpstr>FIIF-NSE</vt:lpstr>
      <vt:lpstr>FITX</vt:lpstr>
      <vt:lpstr>FIUS</vt:lpstr>
      <vt:lpstr>FEGF</vt:lpstr>
      <vt:lpstr>FIMAS</vt:lpstr>
      <vt:lpstr>FF</vt:lpstr>
      <vt:lpstr>FIDA</vt:lpstr>
      <vt:lpstr>FISTIP</vt:lpstr>
      <vt:lpstr>FICRF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PUBLIC</cp:keywords>
  <dc:description>PUBLIC</dc:description>
  <cp:lastModifiedBy/>
  <dcterms:created xsi:type="dcterms:W3CDTF">2006-09-16T00:00:00Z</dcterms:created>
  <dcterms:modified xsi:type="dcterms:W3CDTF">2025-01-08T09:52:45Z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2025-01-05T18:28:13Z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5b0e9d0a-25e9-4da7-951e-abefe5b8895c</vt:lpwstr>
  </property>
  <property fmtid="{D5CDD505-2E9C-101B-9397-08002B2CF9AE}" pid="10" name="MSIP_Label_3486a02c-2dfb-4efe-823f-aa2d1f0e6ab7_ContentBits">
    <vt:lpwstr>2</vt:lpwstr>
  </property>
  <property fmtid="{D5CDD505-2E9C-101B-9397-08002B2CF9AE}" pid="11" name="Classification">
    <vt:lpwstr>PUBLIC</vt:lpwstr>
  </property>
</Properties>
</file>