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filterPrivacy="1" defaultThemeVersion="124226"/>
  <xr:revisionPtr revIDLastSave="0" documentId="13_ncr:1_{6E946CD8-0E25-4C55-9548-7A0B4822A0B2}" xr6:coauthVersionLast="47" xr6:coauthVersionMax="47" xr10:uidLastSave="{00000000-0000-0000-0000-000000000000}"/>
  <bookViews>
    <workbookView xWindow="-108" yWindow="-108" windowWidth="23256" windowHeight="12576" xr2:uid="{00000000-000D-0000-FFFF-FFFF00000000}"/>
  </bookViews>
  <sheets>
    <sheet name="FILF" sheetId="56" r:id="rId1"/>
    <sheet name="FIONF" sheetId="57" r:id="rId2"/>
    <sheet name="FISF" sheetId="58" r:id="rId3"/>
    <sheet name="FIFRF" sheetId="59" r:id="rId4"/>
    <sheet name="FICDF" sheetId="60" r:id="rId5"/>
    <sheet name="FBPF" sheetId="61" r:id="rId6"/>
    <sheet name="FIGSF" sheetId="62" r:id="rId7"/>
    <sheet name="FIPP" sheetId="63" r:id="rId8"/>
    <sheet name="FIDHY" sheetId="64" r:id="rId9"/>
    <sheet name="FIESF" sheetId="16" r:id="rId10"/>
    <sheet name="FIEHF" sheetId="17" r:id="rId11"/>
    <sheet name="TIVF" sheetId="18" r:id="rId12"/>
    <sheet name="TIEIF" sheetId="19" r:id="rId13"/>
    <sheet name="FITF" sheetId="20" r:id="rId14"/>
    <sheet name="FISCF" sheetId="21" r:id="rId15"/>
    <sheet name="FIPF" sheetId="22" r:id="rId16"/>
    <sheet name="FIOF" sheetId="23" r:id="rId17"/>
    <sheet name="FIFEF" sheetId="24" r:id="rId18"/>
    <sheet name="FIEF" sheetId="25" r:id="rId19"/>
    <sheet name="FIEAF" sheetId="26" r:id="rId20"/>
    <sheet name="FIBF" sheetId="27" r:id="rId21"/>
    <sheet name="FBIF" sheetId="28" r:id="rId22"/>
    <sheet name="FAEF" sheetId="29" r:id="rId23"/>
    <sheet name="FIIF-NSE" sheetId="30" r:id="rId24"/>
    <sheet name="FITX" sheetId="31" r:id="rId25"/>
    <sheet name="FIUS" sheetId="32" r:id="rId26"/>
    <sheet name="FEGF" sheetId="33" r:id="rId27"/>
    <sheet name="FIMAS" sheetId="34" r:id="rId28"/>
    <sheet name="FIFOF-50's+" sheetId="35" r:id="rId29"/>
    <sheet name="FIFOF-50's" sheetId="36" r:id="rId30"/>
    <sheet name="FIFOF-40's" sheetId="37" r:id="rId31"/>
    <sheet name="FIFOF-30's" sheetId="38" r:id="rId32"/>
    <sheet name="FIFOF-20's" sheetId="39" r:id="rId33"/>
    <sheet name="FF" sheetId="40" r:id="rId34"/>
    <sheet name="FIDA" sheetId="65" r:id="rId35"/>
    <sheet name="FILDF" sheetId="66" r:id="rId36"/>
    <sheet name="FISTIP" sheetId="67" r:id="rId37"/>
    <sheet name="FIUBF" sheetId="68" r:id="rId38"/>
    <sheet name="FIIOF" sheetId="69" r:id="rId39"/>
    <sheet name="FICRF" sheetId="70" r:id="rId4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27" i="70" l="1"/>
  <c r="F129" i="70" s="1"/>
  <c r="E127" i="70"/>
  <c r="E129" i="70" s="1"/>
  <c r="F95" i="70"/>
  <c r="F97" i="70" s="1"/>
  <c r="E95" i="70"/>
  <c r="E97" i="70" s="1"/>
  <c r="F17" i="70"/>
  <c r="E17" i="70"/>
  <c r="F13" i="70"/>
  <c r="E13" i="70"/>
  <c r="F8" i="70"/>
  <c r="E8" i="70"/>
  <c r="F63" i="69"/>
  <c r="F65" i="69" s="1"/>
  <c r="E63" i="69"/>
  <c r="E65" i="69" s="1"/>
  <c r="E67" i="69" s="1"/>
  <c r="E14" i="69"/>
  <c r="F13" i="69" s="1"/>
  <c r="F14" i="69" s="1"/>
  <c r="F10" i="69"/>
  <c r="E10" i="69"/>
  <c r="E16" i="69" s="1"/>
  <c r="E18" i="69" s="1"/>
  <c r="F7" i="68"/>
  <c r="F9" i="68" s="1"/>
  <c r="E7" i="68"/>
  <c r="E9" i="68" s="1"/>
  <c r="F143" i="67"/>
  <c r="F145" i="67" s="1"/>
  <c r="E143" i="67"/>
  <c r="E145" i="67" s="1"/>
  <c r="F106" i="67"/>
  <c r="F110" i="67" s="1"/>
  <c r="E106" i="67"/>
  <c r="E108" i="67" s="1"/>
  <c r="F20" i="67"/>
  <c r="E20" i="67"/>
  <c r="F16" i="67"/>
  <c r="E16" i="67"/>
  <c r="F10" i="67"/>
  <c r="E10" i="67"/>
  <c r="F81" i="66"/>
  <c r="F85" i="66" s="1"/>
  <c r="E81" i="66"/>
  <c r="E83" i="66" s="1"/>
  <c r="F7" i="66"/>
  <c r="F11" i="66" s="1"/>
  <c r="E7" i="66"/>
  <c r="E11" i="66" s="1"/>
  <c r="E96" i="65"/>
  <c r="F92" i="65"/>
  <c r="F96" i="65" s="1"/>
  <c r="E92" i="65"/>
  <c r="E94" i="65" s="1"/>
  <c r="F14" i="65"/>
  <c r="E14" i="65"/>
  <c r="F10" i="65"/>
  <c r="F18" i="65" s="1"/>
  <c r="E10" i="65"/>
  <c r="F79" i="64"/>
  <c r="E79" i="64"/>
  <c r="F69" i="64"/>
  <c r="E69" i="64"/>
  <c r="F65" i="64"/>
  <c r="E65" i="64"/>
  <c r="F60" i="64"/>
  <c r="E60" i="64"/>
  <c r="F53" i="64"/>
  <c r="E53" i="64"/>
  <c r="F80" i="63"/>
  <c r="E80" i="63"/>
  <c r="F70" i="63"/>
  <c r="E70" i="63"/>
  <c r="F66" i="63"/>
  <c r="E66" i="63"/>
  <c r="E82" i="63" s="1"/>
  <c r="F61" i="63"/>
  <c r="E61" i="63"/>
  <c r="F53" i="63"/>
  <c r="E53" i="63"/>
  <c r="F12" i="62"/>
  <c r="F16" i="62" s="1"/>
  <c r="E12" i="62"/>
  <c r="E14" i="62" s="1"/>
  <c r="F42" i="61"/>
  <c r="E42" i="61"/>
  <c r="F35" i="61"/>
  <c r="E35" i="61"/>
  <c r="E46" i="61" s="1"/>
  <c r="F28" i="61"/>
  <c r="F46" i="61" s="1"/>
  <c r="E28" i="61"/>
  <c r="E44" i="61" s="1"/>
  <c r="F40" i="60"/>
  <c r="E40" i="60"/>
  <c r="F35" i="60"/>
  <c r="E35" i="60"/>
  <c r="F30" i="60"/>
  <c r="E30" i="60"/>
  <c r="F31" i="59"/>
  <c r="E31" i="59"/>
  <c r="F21" i="59"/>
  <c r="F35" i="59" s="1"/>
  <c r="E21" i="59"/>
  <c r="F17" i="59"/>
  <c r="E17" i="59"/>
  <c r="F12" i="59"/>
  <c r="E12" i="59"/>
  <c r="F36" i="58"/>
  <c r="E36" i="58"/>
  <c r="F32" i="58"/>
  <c r="E32" i="58"/>
  <c r="F26" i="58"/>
  <c r="E26" i="58"/>
  <c r="F14" i="58"/>
  <c r="F40" i="58" s="1"/>
  <c r="E14" i="58"/>
  <c r="F38" i="56"/>
  <c r="E38" i="56"/>
  <c r="F29" i="56"/>
  <c r="E29" i="56"/>
  <c r="F18" i="56"/>
  <c r="E18" i="56"/>
  <c r="F9" i="56"/>
  <c r="E9" i="56"/>
  <c r="E21" i="70" l="1"/>
  <c r="F21" i="70"/>
  <c r="F16" i="69"/>
  <c r="F18" i="69" s="1"/>
  <c r="E18" i="65"/>
  <c r="F94" i="65"/>
  <c r="E85" i="66"/>
  <c r="E40" i="56"/>
  <c r="E38" i="58"/>
  <c r="F38" i="58"/>
  <c r="F14" i="62"/>
  <c r="F83" i="66"/>
  <c r="E16" i="62"/>
  <c r="E33" i="59"/>
  <c r="E44" i="60"/>
  <c r="E84" i="63"/>
  <c r="F16" i="65"/>
  <c r="E9" i="66"/>
  <c r="E22" i="67"/>
  <c r="F108" i="67"/>
  <c r="F40" i="56"/>
  <c r="F42" i="60"/>
  <c r="F82" i="63"/>
  <c r="F9" i="66"/>
  <c r="F22" i="67"/>
  <c r="E81" i="64"/>
  <c r="E24" i="67"/>
  <c r="E19" i="70"/>
  <c r="F42" i="56"/>
  <c r="F33" i="59"/>
  <c r="F44" i="60"/>
  <c r="F83" i="64"/>
  <c r="F24" i="67"/>
  <c r="F19" i="70"/>
  <c r="F84" i="63"/>
  <c r="F81" i="64"/>
  <c r="E11" i="68"/>
  <c r="E99" i="70"/>
  <c r="E131" i="70"/>
  <c r="E42" i="56"/>
  <c r="E40" i="58"/>
  <c r="E35" i="59"/>
  <c r="E83" i="64"/>
  <c r="E16" i="65"/>
  <c r="E110" i="67"/>
  <c r="E147" i="67"/>
  <c r="F11" i="68"/>
  <c r="F99" i="70"/>
  <c r="F44" i="61"/>
  <c r="E42" i="60"/>
  <c r="E10" i="40" l="1"/>
  <c r="E14" i="40" s="1"/>
  <c r="D10" i="40"/>
  <c r="D14" i="40" s="1"/>
  <c r="E13" i="39"/>
  <c r="E17" i="39" s="1"/>
  <c r="D13" i="39"/>
  <c r="D17" i="39" s="1"/>
  <c r="E13" i="38"/>
  <c r="E17" i="38" s="1"/>
  <c r="D13" i="38"/>
  <c r="D15" i="38" s="1"/>
  <c r="E13" i="37"/>
  <c r="E17" i="37" s="1"/>
  <c r="D13" i="37"/>
  <c r="D17" i="37" s="1"/>
  <c r="E12" i="36"/>
  <c r="E16" i="36" s="1"/>
  <c r="D12" i="36"/>
  <c r="D16" i="36" s="1"/>
  <c r="E9" i="35"/>
  <c r="E11" i="35" s="1"/>
  <c r="D9" i="35"/>
  <c r="D13" i="35" s="1"/>
  <c r="E12" i="34"/>
  <c r="E14" i="34" s="1"/>
  <c r="D12" i="34"/>
  <c r="D16" i="34" s="1"/>
  <c r="E7" i="33"/>
  <c r="E11" i="33" s="1"/>
  <c r="D7" i="33"/>
  <c r="D11" i="33" s="1"/>
  <c r="E7" i="32"/>
  <c r="E11" i="32" s="1"/>
  <c r="D7" i="32"/>
  <c r="D11" i="32" s="1"/>
  <c r="H72" i="22"/>
  <c r="D106" i="22" s="1"/>
  <c r="G72" i="22"/>
  <c r="G59" i="16"/>
  <c r="D12" i="40" l="1"/>
  <c r="E12" i="40"/>
  <c r="D15" i="39"/>
  <c r="E15" i="39"/>
  <c r="D17" i="38"/>
  <c r="E15" i="38"/>
  <c r="D15" i="37"/>
  <c r="E15" i="37"/>
  <c r="D14" i="36"/>
  <c r="E14" i="36"/>
  <c r="E13" i="35"/>
  <c r="D11" i="35"/>
  <c r="E16" i="34"/>
  <c r="D14" i="34"/>
  <c r="D9" i="33"/>
  <c r="E9" i="33"/>
  <c r="D9" i="32"/>
  <c r="E9" i="32"/>
  <c r="F70" i="16" l="1"/>
  <c r="F64" i="16"/>
  <c r="F59" i="16"/>
  <c r="F76" i="16" s="1"/>
  <c r="F72" i="16" l="1"/>
  <c r="F64" i="31" l="1"/>
  <c r="E64" i="31"/>
  <c r="F58" i="31"/>
  <c r="F68" i="31" s="1"/>
  <c r="E58" i="31"/>
  <c r="E66" i="31" s="1"/>
  <c r="E68" i="31"/>
  <c r="F58" i="30"/>
  <c r="F62" i="30" s="1"/>
  <c r="E58" i="30"/>
  <c r="E62" i="30" s="1"/>
  <c r="F67" i="29"/>
  <c r="E67" i="29"/>
  <c r="F22" i="29"/>
  <c r="F69" i="29" s="1"/>
  <c r="E22" i="29"/>
  <c r="F42" i="28"/>
  <c r="F44" i="28" s="1"/>
  <c r="E42" i="28"/>
  <c r="E44" i="28" s="1"/>
  <c r="F48" i="27"/>
  <c r="E48" i="27"/>
  <c r="F44" i="27"/>
  <c r="F52" i="27" s="1"/>
  <c r="E44" i="27"/>
  <c r="E52" i="27" s="1"/>
  <c r="F60" i="26"/>
  <c r="E60" i="26"/>
  <c r="F55" i="26"/>
  <c r="F62" i="26" s="1"/>
  <c r="E55" i="26"/>
  <c r="F63" i="25"/>
  <c r="E63" i="25"/>
  <c r="F57" i="25"/>
  <c r="F67" i="25" s="1"/>
  <c r="E57" i="25"/>
  <c r="E65" i="25" s="1"/>
  <c r="E67" i="25"/>
  <c r="F35" i="24"/>
  <c r="F39" i="24" s="1"/>
  <c r="E35" i="24"/>
  <c r="E39" i="24" s="1"/>
  <c r="F41" i="23"/>
  <c r="E41" i="23"/>
  <c r="F35" i="23"/>
  <c r="E35" i="23"/>
  <c r="E45" i="23" s="1"/>
  <c r="F76" i="22"/>
  <c r="E76" i="22"/>
  <c r="F72" i="22"/>
  <c r="E72" i="22"/>
  <c r="F81" i="21"/>
  <c r="F83" i="21" s="1"/>
  <c r="E81" i="21"/>
  <c r="E85" i="21" s="1"/>
  <c r="F50" i="20"/>
  <c r="E50" i="20"/>
  <c r="F46" i="20"/>
  <c r="E46" i="20"/>
  <c r="F24" i="20"/>
  <c r="E24" i="20"/>
  <c r="F49" i="19"/>
  <c r="E49" i="19"/>
  <c r="F40" i="19"/>
  <c r="E40" i="19"/>
  <c r="F35" i="19"/>
  <c r="E35" i="19"/>
  <c r="F45" i="18"/>
  <c r="F49" i="18" s="1"/>
  <c r="E45" i="18"/>
  <c r="E47" i="18" s="1"/>
  <c r="F79" i="17"/>
  <c r="E79" i="17"/>
  <c r="F69" i="17"/>
  <c r="E69" i="17"/>
  <c r="F64" i="17"/>
  <c r="F81" i="17" s="1"/>
  <c r="E64" i="17"/>
  <c r="F58" i="17"/>
  <c r="E58" i="17"/>
  <c r="F53" i="17"/>
  <c r="E53" i="17"/>
  <c r="E70" i="16"/>
  <c r="E64" i="16"/>
  <c r="H59" i="16"/>
  <c r="D104" i="16" s="1"/>
  <c r="E59" i="16"/>
  <c r="E76" i="16" s="1"/>
  <c r="F37" i="24"/>
  <c r="F54" i="20"/>
  <c r="F65" i="25" l="1"/>
  <c r="F46" i="28"/>
  <c r="E72" i="16"/>
  <c r="F52" i="20"/>
  <c r="E71" i="29"/>
  <c r="F66" i="31"/>
  <c r="E53" i="19"/>
  <c r="E50" i="27"/>
  <c r="E83" i="17"/>
  <c r="E52" i="20"/>
  <c r="E82" i="22"/>
  <c r="F83" i="17"/>
  <c r="F78" i="22"/>
  <c r="F82" i="22"/>
  <c r="E60" i="30"/>
  <c r="F71" i="29"/>
  <c r="E46" i="28"/>
  <c r="F50" i="27"/>
  <c r="E64" i="26"/>
  <c r="E62" i="26"/>
  <c r="F64" i="26"/>
  <c r="F43" i="23"/>
  <c r="F51" i="19"/>
  <c r="E78" i="22"/>
  <c r="F60" i="30"/>
  <c r="E69" i="29"/>
  <c r="E37" i="24"/>
  <c r="F45" i="23"/>
  <c r="E43" i="23"/>
  <c r="E83" i="21"/>
  <c r="F85" i="21"/>
  <c r="E54" i="20"/>
  <c r="E51" i="19"/>
  <c r="F53" i="19"/>
  <c r="F47" i="18"/>
  <c r="E49" i="18"/>
  <c r="E81" i="17"/>
</calcChain>
</file>

<file path=xl/sharedStrings.xml><?xml version="1.0" encoding="utf-8"?>
<sst xmlns="http://schemas.openxmlformats.org/spreadsheetml/2006/main" count="5115" uniqueCount="1220">
  <si>
    <t>Name of the Instrument</t>
  </si>
  <si>
    <t>Quantity</t>
  </si>
  <si>
    <t>ISIN Number</t>
  </si>
  <si>
    <t>% to Net Assets</t>
  </si>
  <si>
    <t>Industry Classification / Rating</t>
  </si>
  <si>
    <t>YTM</t>
  </si>
  <si>
    <t>Market Value (including accrued interest, if any) (Rs. in Lakhs)</t>
  </si>
  <si>
    <t>Portfolio Statement as on July 29, 2022</t>
  </si>
  <si>
    <t>Franklin India Equity Savings Fund</t>
  </si>
  <si>
    <t>Franklin India Equity Hybrid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</si>
  <si>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</si>
  <si>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</si>
  <si>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</si>
  <si>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</si>
  <si>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</si>
  <si>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</si>
  <si>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</si>
  <si>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</si>
  <si>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</si>
  <si>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</si>
  <si>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</si>
  <si>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TAXSHIELD</t>
  </si>
  <si>
    <t>Franklin India Feeder - Franklin U.S. Opportunities Fund</t>
  </si>
  <si>
    <t>Franklin India Multi-Asset Solution Fund</t>
  </si>
  <si>
    <t>Franklin India Life Stage Fund Of Funds - 50's Plus Floating Rate Plan</t>
  </si>
  <si>
    <t>Franklin India Life Stage Fund Of Funds - 50's Plus Plan</t>
  </si>
  <si>
    <t>Franklin India Life Stage Fund Of Funds - 40's Plan</t>
  </si>
  <si>
    <t>Franklin India Life Stage Fund Of Funds - 30's Plan</t>
  </si>
  <si>
    <t>Franklin India Life Stage Fund Of Funds - 20's Plan</t>
  </si>
  <si>
    <t>Franklin India Dynamic Asset Allocation Fund Of Funds</t>
  </si>
  <si>
    <t>Mutual Fund Units</t>
  </si>
  <si>
    <t>Sub Total</t>
  </si>
  <si>
    <t>Total</t>
  </si>
  <si>
    <t>Net Assets</t>
  </si>
  <si>
    <t>Call, Cash &amp; Other Assets</t>
  </si>
  <si>
    <t>** Non- Traded Scrips</t>
  </si>
  <si>
    <t>Notes</t>
  </si>
  <si>
    <t>a) NAV at the beginning and at the end of the Half-year ended 29-Jul-2022</t>
  </si>
  <si>
    <t xml:space="preserve">      Plan/Option</t>
  </si>
  <si>
    <t>As on 29-Jul-2022</t>
  </si>
  <si>
    <t>As on 31-Jan-2022</t>
  </si>
  <si>
    <t>IDCW - Income Distribution cum capital withdrawal</t>
  </si>
  <si>
    <t>b) Aggregate Distributions declared during the Half - year ended 29-Jul-2022</t>
  </si>
  <si>
    <t>Nil</t>
  </si>
  <si>
    <t>(In Years)</t>
  </si>
  <si>
    <t>Debt Instruments</t>
  </si>
  <si>
    <t>(a) Listed / awaiting listing on Stock Exchanges</t>
  </si>
  <si>
    <t>Money Market Instruments</t>
  </si>
  <si>
    <t>CRISIL A1+</t>
  </si>
  <si>
    <t>Commercial Paper</t>
  </si>
  <si>
    <t>Treasury Bill</t>
  </si>
  <si>
    <t>Government Securities</t>
  </si>
  <si>
    <t>SOVEREIGN</t>
  </si>
  <si>
    <t>@ Listed</t>
  </si>
  <si>
    <t>Plan Name</t>
  </si>
  <si>
    <t>Distributions per unit (Rs.)+++</t>
  </si>
  <si>
    <t>+++ Distribution payouts/ re-investments are subject to deduction of TDS at the applicable rates.</t>
  </si>
  <si>
    <t xml:space="preserve">      Growth Plan</t>
  </si>
  <si>
    <t xml:space="preserve">      Monthly IDCW Plan</t>
  </si>
  <si>
    <t xml:space="preserve">      Quarterly IDCW Plan</t>
  </si>
  <si>
    <t xml:space="preserve">      Direct Growth Plan</t>
  </si>
  <si>
    <t xml:space="preserve">      Direct Monthly IDCW Plan</t>
  </si>
  <si>
    <t xml:space="preserve">      Direct Quarterly IDCW Plan</t>
  </si>
  <si>
    <t>5.74% GOI 2026 (15-Nov-2026)</t>
  </si>
  <si>
    <t>IN0020210186</t>
  </si>
  <si>
    <t>5.63% GOI 2026 (12-Apr-2026)</t>
  </si>
  <si>
    <t>IN0020210012</t>
  </si>
  <si>
    <t>5.15% GOI 2025 (09-Nov-2025)</t>
  </si>
  <si>
    <t>IN0020200278</t>
  </si>
  <si>
    <t>6.54% GOI 2032 (17-Jan-2032)</t>
  </si>
  <si>
    <t>IN0020210244</t>
  </si>
  <si>
    <t>5.22% GOI 2025 (15-Jun-2025)</t>
  </si>
  <si>
    <t>IN0020200112</t>
  </si>
  <si>
    <t xml:space="preserve">      Growth Option</t>
  </si>
  <si>
    <t xml:space="preserve">      Direct Growth Option</t>
  </si>
  <si>
    <t>CRISIL AAA</t>
  </si>
  <si>
    <t>Indostar Capital Finance Ltd (1Y SBI MCLR + 200 Bps) (02-May-2023) **</t>
  </si>
  <si>
    <t>INE896L07561</t>
  </si>
  <si>
    <t>CARE AA-</t>
  </si>
  <si>
    <t xml:space="preserve">      IDCW Plan</t>
  </si>
  <si>
    <t xml:space="preserve">      Direct IDCW Plan</t>
  </si>
  <si>
    <t>Equity &amp; Equity related</t>
  </si>
  <si>
    <t>HDFC Bank Ltd</t>
  </si>
  <si>
    <t>INE040A01034</t>
  </si>
  <si>
    <t>Banks</t>
  </si>
  <si>
    <t>ICICI Bank Ltd</t>
  </si>
  <si>
    <t>INE090A01021</t>
  </si>
  <si>
    <t>Infosys Ltd</t>
  </si>
  <si>
    <t>INE009A01021</t>
  </si>
  <si>
    <t>IT - Software</t>
  </si>
  <si>
    <t>Larsen &amp; Toubro Ltd</t>
  </si>
  <si>
    <t>INE018A01030</t>
  </si>
  <si>
    <t>Construction</t>
  </si>
  <si>
    <t>Axis Bank Ltd</t>
  </si>
  <si>
    <t>INE238A01034</t>
  </si>
  <si>
    <t>Bharti Airtel Ltd</t>
  </si>
  <si>
    <t>INE397D01024</t>
  </si>
  <si>
    <t>Telecom - Services</t>
  </si>
  <si>
    <t>Reliance Industries Ltd</t>
  </si>
  <si>
    <t>INE002A01018</t>
  </si>
  <si>
    <t>Petroleum Products</t>
  </si>
  <si>
    <t>State Bank of India</t>
  </si>
  <si>
    <t>INE062A01020</t>
  </si>
  <si>
    <t>HCL Technologies Ltd</t>
  </si>
  <si>
    <t>INE860A01027</t>
  </si>
  <si>
    <t>Sapphire Foods India Ltd</t>
  </si>
  <si>
    <t>INE806T01012</t>
  </si>
  <si>
    <t>Leisure Services</t>
  </si>
  <si>
    <t>NTPC Ltd</t>
  </si>
  <si>
    <t>INE733E01010</t>
  </si>
  <si>
    <t>Power</t>
  </si>
  <si>
    <t>Dr. Reddy's Laboratories Ltd</t>
  </si>
  <si>
    <t>INE089A01023</t>
  </si>
  <si>
    <t>Pharmaceuticals &amp; Biotechnology</t>
  </si>
  <si>
    <t>Crompton Greaves Consumer Electricals Ltd</t>
  </si>
  <si>
    <t>INE299U01018</t>
  </si>
  <si>
    <t>Consumer Durables</t>
  </si>
  <si>
    <t>GAIL (India) Ltd</t>
  </si>
  <si>
    <t>INE129A01019</t>
  </si>
  <si>
    <t>Gas</t>
  </si>
  <si>
    <t>SBI Cards and Payment Services Ltd</t>
  </si>
  <si>
    <t>INE018E01016</t>
  </si>
  <si>
    <t>Finance</t>
  </si>
  <si>
    <t>Hindustan Aeronautics Ltd</t>
  </si>
  <si>
    <t>INE066F01012</t>
  </si>
  <si>
    <t>Aerospace &amp; Defense</t>
  </si>
  <si>
    <t>Grasim Industries Ltd</t>
  </si>
  <si>
    <t>INE047A01021</t>
  </si>
  <si>
    <t>Cement &amp; Cement Products</t>
  </si>
  <si>
    <t>Voltas Ltd</t>
  </si>
  <si>
    <t>INE226A01021</t>
  </si>
  <si>
    <t>Bajaj Auto Ltd</t>
  </si>
  <si>
    <t>INE917I01010</t>
  </si>
  <si>
    <t>Automobiles</t>
  </si>
  <si>
    <t>Aditya Birla Fashion and Retail Ltd</t>
  </si>
  <si>
    <t>INE647O01011</t>
  </si>
  <si>
    <t>Retailing</t>
  </si>
  <si>
    <t>Westlife Development Ltd</t>
  </si>
  <si>
    <t>INE274F01020</t>
  </si>
  <si>
    <t>Blue Star Ltd</t>
  </si>
  <si>
    <t>INE472A01039</t>
  </si>
  <si>
    <t>Maruti Suzuki India Ltd</t>
  </si>
  <si>
    <t>INE585B01010</t>
  </si>
  <si>
    <t>Ultratech Cement Ltd</t>
  </si>
  <si>
    <t>INE481G01011</t>
  </si>
  <si>
    <t>Jyothy Labs Ltd</t>
  </si>
  <si>
    <t>INE668F01031</t>
  </si>
  <si>
    <t>Household Products</t>
  </si>
  <si>
    <t>Kotak Mahindra Bank Ltd</t>
  </si>
  <si>
    <t>INE237A01028</t>
  </si>
  <si>
    <t>Jubilant Foodworks Ltd</t>
  </si>
  <si>
    <t>INE797F01020</t>
  </si>
  <si>
    <t>Tata Motors Ltd</t>
  </si>
  <si>
    <t>INE155A01022</t>
  </si>
  <si>
    <t>SBI Life Insurance Co Ltd</t>
  </si>
  <si>
    <t>INE123W01016</t>
  </si>
  <si>
    <t>Insurance</t>
  </si>
  <si>
    <t>United Spirits Ltd</t>
  </si>
  <si>
    <t>INE854D01024</t>
  </si>
  <si>
    <t>Beverages</t>
  </si>
  <si>
    <t>Exide Industries Ltd</t>
  </si>
  <si>
    <t>INE302A01020</t>
  </si>
  <si>
    <t>Auto Components</t>
  </si>
  <si>
    <t>Cyient Ltd</t>
  </si>
  <si>
    <t>INE136B01020</t>
  </si>
  <si>
    <t>IT - Services</t>
  </si>
  <si>
    <t>Nuvoco Vistas Corporation Ltd</t>
  </si>
  <si>
    <t>INE118D01016</t>
  </si>
  <si>
    <t>Dabur India Ltd</t>
  </si>
  <si>
    <t>INE016A01026</t>
  </si>
  <si>
    <t>Personal Products</t>
  </si>
  <si>
    <t>Zomato Ltd</t>
  </si>
  <si>
    <t>INE758T01015</t>
  </si>
  <si>
    <t>City Union Bank Ltd</t>
  </si>
  <si>
    <t>INE491A01021</t>
  </si>
  <si>
    <t>Kirloskar Oil Engines Ltd</t>
  </si>
  <si>
    <t>INE146L01010</t>
  </si>
  <si>
    <t>Industrial Products</t>
  </si>
  <si>
    <t>Hindustan Petroleum Corporation Ltd</t>
  </si>
  <si>
    <t>INE094A01015</t>
  </si>
  <si>
    <t>Kansai Nerolac Paints Ltd</t>
  </si>
  <si>
    <t>INE531A01024</t>
  </si>
  <si>
    <t>Tech Mahindra Ltd</t>
  </si>
  <si>
    <t>INE669C01036</t>
  </si>
  <si>
    <t>Gujarat State Petronet Ltd</t>
  </si>
  <si>
    <t>INE246F01010</t>
  </si>
  <si>
    <t>Zydus Lifesciences Ltd</t>
  </si>
  <si>
    <t>INE010B01027</t>
  </si>
  <si>
    <t>Multi Commodity Exchange Of India Ltd</t>
  </si>
  <si>
    <t>INE745G01035</t>
  </si>
  <si>
    <t>Capital Markets</t>
  </si>
  <si>
    <t>Himatsingka Seide Ltd</t>
  </si>
  <si>
    <t>INE049A01027</t>
  </si>
  <si>
    <t>Textiles &amp; Apparels</t>
  </si>
  <si>
    <t>PB Fintech Ltd</t>
  </si>
  <si>
    <t>INE417T01026</t>
  </si>
  <si>
    <t>Financial Technology (Fintech)</t>
  </si>
  <si>
    <t>Escorts Kubota Ltd</t>
  </si>
  <si>
    <t>INE042A01014</t>
  </si>
  <si>
    <t>Agricultural, Commercial &amp; Construction Vehicles</t>
  </si>
  <si>
    <t>6.95% Housing Development Finance Corporation Ltd (27-Apr-2023) **</t>
  </si>
  <si>
    <t>INE001A07SK8</t>
  </si>
  <si>
    <t>Tata Capital Financial Services Ltd (28-Sep-2022) **@</t>
  </si>
  <si>
    <t>INE306N14UG4</t>
  </si>
  <si>
    <t>364 DTB (11-May-2023)</t>
  </si>
  <si>
    <t>IN002022Z069</t>
  </si>
  <si>
    <t>6.18% GOI 2024 (04-Nov-2024)</t>
  </si>
  <si>
    <t>IN0020190396</t>
  </si>
  <si>
    <t>7.32% GOI 2024 (28-Jan-2024)</t>
  </si>
  <si>
    <t>IN0020180488</t>
  </si>
  <si>
    <t>Hindustan Unilever Ltd</t>
  </si>
  <si>
    <t>INE030A01027</t>
  </si>
  <si>
    <t>Diversified Fmcg</t>
  </si>
  <si>
    <t>Asian Paints Ltd</t>
  </si>
  <si>
    <t>INE021A01026</t>
  </si>
  <si>
    <t>Mahindra &amp; Mahindra Ltd</t>
  </si>
  <si>
    <t>INE101A01026</t>
  </si>
  <si>
    <t>MindTree Ltd</t>
  </si>
  <si>
    <t>INE018I01017</t>
  </si>
  <si>
    <t>Tata Power Co Ltd</t>
  </si>
  <si>
    <t>INE245A01021</t>
  </si>
  <si>
    <t>Marico Ltd</t>
  </si>
  <si>
    <t>INE196A01026</t>
  </si>
  <si>
    <t>c) Portfolio Turnover Ratio during the Half - year 29-Jul-2022</t>
  </si>
  <si>
    <t>d) Average Maturity as on 29-Jul-2022</t>
  </si>
  <si>
    <t xml:space="preserve">e) During the month additional instances of fair valuation/deviation from valuation price provided by the valuation agencies </t>
  </si>
  <si>
    <t xml:space="preserve">(b) Unlisted </t>
  </si>
  <si>
    <t>Numero Uno International Ltd ** ^^</t>
  </si>
  <si>
    <t>Globsyn Technologies Ltd ** ^^</t>
  </si>
  <si>
    <t>INE671B01034</t>
  </si>
  <si>
    <t>Bharat Electronics Ltd</t>
  </si>
  <si>
    <t>INE263A01024</t>
  </si>
  <si>
    <t>Tata Motors Ltd DVR</t>
  </si>
  <si>
    <t>IN9155A01020</t>
  </si>
  <si>
    <t>ITC Ltd</t>
  </si>
  <si>
    <t>INE154A01025</t>
  </si>
  <si>
    <t>Coal India Ltd</t>
  </si>
  <si>
    <t>INE522F01014</t>
  </si>
  <si>
    <t>Consumable Fuels</t>
  </si>
  <si>
    <t>Godrej Consumer Products Ltd</t>
  </si>
  <si>
    <t>INE102D01028</t>
  </si>
  <si>
    <t>Bharat Petroleum Corporation Ltd</t>
  </si>
  <si>
    <t>INE029A01011</t>
  </si>
  <si>
    <t>Indian Oil Corporation Ltd</t>
  </si>
  <si>
    <t>INE242A01010</t>
  </si>
  <si>
    <t>Housing Development Finance Corporation Ltd</t>
  </si>
  <si>
    <t>INE001A01036</t>
  </si>
  <si>
    <t>Finolex Cables Ltd</t>
  </si>
  <si>
    <t>INE235A01022</t>
  </si>
  <si>
    <t>ACC Ltd</t>
  </si>
  <si>
    <t>INE012A01025</t>
  </si>
  <si>
    <t>The Ramco Cements Ltd</t>
  </si>
  <si>
    <t>INE331A01037</t>
  </si>
  <si>
    <t>Century Textile &amp; Industries Ltd</t>
  </si>
  <si>
    <t>INE055A01016</t>
  </si>
  <si>
    <t>Paper, Forest &amp; Jute Products</t>
  </si>
  <si>
    <t>Power Grid Corporation of India Ltd</t>
  </si>
  <si>
    <t>INE752E01010</t>
  </si>
  <si>
    <t>Federal Bank Ltd</t>
  </si>
  <si>
    <t>INE171A01029</t>
  </si>
  <si>
    <t>Indraprastha Gas Ltd</t>
  </si>
  <si>
    <t>INE203G01027</t>
  </si>
  <si>
    <t>Lupin Ltd</t>
  </si>
  <si>
    <t>INE326A01037</t>
  </si>
  <si>
    <t>Vardhman Textiles Ltd</t>
  </si>
  <si>
    <t>INE825A01020</t>
  </si>
  <si>
    <t>Rallis India Ltd</t>
  </si>
  <si>
    <t>INE613A01020</t>
  </si>
  <si>
    <t>Fertilizers &amp; Agrochemicals</t>
  </si>
  <si>
    <t>Industry Classification</t>
  </si>
  <si>
    <t>NHPC Ltd</t>
  </si>
  <si>
    <t>INE848E01016</t>
  </si>
  <si>
    <t>Petronet LNG Ltd</t>
  </si>
  <si>
    <t>INE347G01014</t>
  </si>
  <si>
    <t>Oil &amp; Natural Gas Corporation Ltd</t>
  </si>
  <si>
    <t>INE213A01029</t>
  </si>
  <si>
    <t>Oil</t>
  </si>
  <si>
    <t>Hero MotoCorp Ltd</t>
  </si>
  <si>
    <t>INE158A01026</t>
  </si>
  <si>
    <t>Finolex Industries Ltd</t>
  </si>
  <si>
    <t>INE183A01024</t>
  </si>
  <si>
    <t>Tata Consultancy Services Ltd</t>
  </si>
  <si>
    <t>INE467B01029</t>
  </si>
  <si>
    <t>Colgate Palmolive (India) Ltd</t>
  </si>
  <si>
    <t>INE259A01022</t>
  </si>
  <si>
    <t>ICICI Securities Ltd</t>
  </si>
  <si>
    <t>INE763G01038</t>
  </si>
  <si>
    <t>CESC Ltd</t>
  </si>
  <si>
    <t>INE486A01021</t>
  </si>
  <si>
    <t>(b) Units of Real Estate Investment Trusts (REITs)</t>
  </si>
  <si>
    <t>Brookfield India Real Estate Trust</t>
  </si>
  <si>
    <t>INE0FDU25010</t>
  </si>
  <si>
    <t>Embassy Office Parks REIT</t>
  </si>
  <si>
    <t>INE041025011</t>
  </si>
  <si>
    <t>Foreign Equity Securities</t>
  </si>
  <si>
    <t>Unilever PLC, (ADR)</t>
  </si>
  <si>
    <t>US9047677045</t>
  </si>
  <si>
    <t>Food Products</t>
  </si>
  <si>
    <t>Xtep International Holdings Ltd</t>
  </si>
  <si>
    <t>KYG982771092</t>
  </si>
  <si>
    <t>Xinyi Solar Holdings Ltd</t>
  </si>
  <si>
    <t>KYG9829N1025</t>
  </si>
  <si>
    <t>Industrial Manufacturing</t>
  </si>
  <si>
    <t>Novatek Microelectronics Corp. Ltd</t>
  </si>
  <si>
    <t>TW0003034005</t>
  </si>
  <si>
    <t>IT - Hardware</t>
  </si>
  <si>
    <t>Primax Electronics Ltd</t>
  </si>
  <si>
    <t>TW0004915004</t>
  </si>
  <si>
    <t>Mediatek Inc</t>
  </si>
  <si>
    <t>TW0002454006</t>
  </si>
  <si>
    <t>Info Edge (India) Ltd</t>
  </si>
  <si>
    <t>INE663F01024</t>
  </si>
  <si>
    <t>Affle India Ltd</t>
  </si>
  <si>
    <t>INE00WC01027</t>
  </si>
  <si>
    <t>FSN E-Commerce Ventures Ltd</t>
  </si>
  <si>
    <t>INE388Y01029</t>
  </si>
  <si>
    <t>Indiamart Intermesh Ltd</t>
  </si>
  <si>
    <t>INE933S01016</t>
  </si>
  <si>
    <t>Rategain Travel Technologies Ltd</t>
  </si>
  <si>
    <t>INE0CLI01024</t>
  </si>
  <si>
    <t>Firstsource Solutions Ltd</t>
  </si>
  <si>
    <t>INE684F01012</t>
  </si>
  <si>
    <t>Mphasis Ltd</t>
  </si>
  <si>
    <t>INE356A01018</t>
  </si>
  <si>
    <t>Persistent Systems Ltd</t>
  </si>
  <si>
    <t>INE262H01013</t>
  </si>
  <si>
    <t>Xelpmoc Design and Tech Ltd</t>
  </si>
  <si>
    <t>INE01P501012</t>
  </si>
  <si>
    <t>Makemytrip Ltd</t>
  </si>
  <si>
    <t>MU0295S00016</t>
  </si>
  <si>
    <t>Qualcomm Inc.</t>
  </si>
  <si>
    <t>US7475251036</t>
  </si>
  <si>
    <t>Telecom -  Equipment &amp; Accessories</t>
  </si>
  <si>
    <t>Freshworks Inc</t>
  </si>
  <si>
    <t>US3580541049</t>
  </si>
  <si>
    <t>Amazon.com INC</t>
  </si>
  <si>
    <t>US0231351067</t>
  </si>
  <si>
    <t>Samsung Electronics Co. Ltd</t>
  </si>
  <si>
    <t>KR7005930003</t>
  </si>
  <si>
    <t>Twitter Inc.</t>
  </si>
  <si>
    <t>US90184L1026</t>
  </si>
  <si>
    <t>Salesforce.Com Inc</t>
  </si>
  <si>
    <t>US79466L3024</t>
  </si>
  <si>
    <t>Microsoft Corp</t>
  </si>
  <si>
    <t>US5949181045</t>
  </si>
  <si>
    <t>Alibaba Group Holding Ltd</t>
  </si>
  <si>
    <t>KYG017191142</t>
  </si>
  <si>
    <t>Tencent Holdings Ltd</t>
  </si>
  <si>
    <t>KYG875721634</t>
  </si>
  <si>
    <t>Zoom Video Communications Inc</t>
  </si>
  <si>
    <t>US98980L1017</t>
  </si>
  <si>
    <t>Alphabet Inc</t>
  </si>
  <si>
    <t>US02079K3059</t>
  </si>
  <si>
    <t>LG Chem Ltd</t>
  </si>
  <si>
    <t>KR7051910008</t>
  </si>
  <si>
    <t>Chemicals &amp; Petrochemicals</t>
  </si>
  <si>
    <t>Uber Technologies Inc</t>
  </si>
  <si>
    <t>US90353T1007</t>
  </si>
  <si>
    <t>Transport Services</t>
  </si>
  <si>
    <t>Intel Corp</t>
  </si>
  <si>
    <t>US4581401001</t>
  </si>
  <si>
    <t>Samsung Sdi Co Ltd</t>
  </si>
  <si>
    <t>KR7006400006</t>
  </si>
  <si>
    <t>PayPal Holdings Inc</t>
  </si>
  <si>
    <t>US70450Y1038</t>
  </si>
  <si>
    <t>JD.Com Inc</t>
  </si>
  <si>
    <t>KYG8208B1014</t>
  </si>
  <si>
    <t>Foreign Mutual Fund Units</t>
  </si>
  <si>
    <t>Franklin Technology Fund, Class I (Acc)</t>
  </si>
  <si>
    <t>LU0626261944</t>
  </si>
  <si>
    <t>Foreign Mutual Fund</t>
  </si>
  <si>
    <t>Brigade Enterprises Ltd</t>
  </si>
  <si>
    <t>INE791I01019</t>
  </si>
  <si>
    <t>Realty</t>
  </si>
  <si>
    <t>Deepak Nitrite Ltd</t>
  </si>
  <si>
    <t>INE288B01029</t>
  </si>
  <si>
    <t>CCL Products (India) Ltd</t>
  </si>
  <si>
    <t>INE421D01022</t>
  </si>
  <si>
    <t>Agricultural Food &amp; Other Products</t>
  </si>
  <si>
    <t>Tube Investments of India Ltd</t>
  </si>
  <si>
    <t>INE974X01010</t>
  </si>
  <si>
    <t>J.B. Chemicals &amp; Pharmaceuticals Ltd</t>
  </si>
  <si>
    <t>INE572A01028</t>
  </si>
  <si>
    <t>KPIT Technologies Ltd</t>
  </si>
  <si>
    <t>INE04I401011</t>
  </si>
  <si>
    <t>Equitas Holdings Ltd</t>
  </si>
  <si>
    <t>INE988K01017</t>
  </si>
  <si>
    <t>GHCL Ltd</t>
  </si>
  <si>
    <t>INE539A01019</t>
  </si>
  <si>
    <t>Carborundum Universal Ltd</t>
  </si>
  <si>
    <t>INE120A01034</t>
  </si>
  <si>
    <t>Quess Corp Ltd</t>
  </si>
  <si>
    <t>INE615P01015</t>
  </si>
  <si>
    <t>Commercial Services &amp; Supplies</t>
  </si>
  <si>
    <t>Ahluwalia Contracts (India) Ltd</t>
  </si>
  <si>
    <t>INE758C01029</t>
  </si>
  <si>
    <t>KNR Constructions Ltd</t>
  </si>
  <si>
    <t>INE634I01029</t>
  </si>
  <si>
    <t>Sobha Ltd</t>
  </si>
  <si>
    <t>INE671H01015</t>
  </si>
  <si>
    <t>Nesco Ltd</t>
  </si>
  <si>
    <t>INE317F01035</t>
  </si>
  <si>
    <t>K.P.R. Mill Ltd</t>
  </si>
  <si>
    <t>INE930H01031</t>
  </si>
  <si>
    <t>Eris Lifesciences Ltd</t>
  </si>
  <si>
    <t>INE406M01024</t>
  </si>
  <si>
    <t>Lemon Tree Hotels Ltd</t>
  </si>
  <si>
    <t>INE970X01018</t>
  </si>
  <si>
    <t>Karur Vysya Bank Ltd</t>
  </si>
  <si>
    <t>INE036D01028</t>
  </si>
  <si>
    <t>M M Forgings Ltd</t>
  </si>
  <si>
    <t>INE227C01017</t>
  </si>
  <si>
    <t>V.I.P. Industries Ltd</t>
  </si>
  <si>
    <t>INE054A01027</t>
  </si>
  <si>
    <t>Teamlease Services Ltd</t>
  </si>
  <si>
    <t>INE985S01024</t>
  </si>
  <si>
    <t>DCB Bank Ltd</t>
  </si>
  <si>
    <t>INE503A01015</t>
  </si>
  <si>
    <t>Gateway Distriparks Ltd</t>
  </si>
  <si>
    <t>INE079J01017</t>
  </si>
  <si>
    <t>TTK Prestige Ltd</t>
  </si>
  <si>
    <t>INE690A01028</t>
  </si>
  <si>
    <t>Cholamandalam Investment and Finance Co Ltd</t>
  </si>
  <si>
    <t>INE121A01024</t>
  </si>
  <si>
    <t>TV Today Network Ltd</t>
  </si>
  <si>
    <t>INE038F01029</t>
  </si>
  <si>
    <t>Entertainment</t>
  </si>
  <si>
    <t>Equitas Small Finance Bank Ltd</t>
  </si>
  <si>
    <t>INE063P01018</t>
  </si>
  <si>
    <t>HeidelbergCement India Ltd</t>
  </si>
  <si>
    <t>INE578A01017</t>
  </si>
  <si>
    <t>Chemplast Sanmar Ltd</t>
  </si>
  <si>
    <t>INE488A01050</t>
  </si>
  <si>
    <t>Shankara Building Products Ltd</t>
  </si>
  <si>
    <t>INE274V01019</t>
  </si>
  <si>
    <t>Techno Electric &amp; Engineering Co Ltd</t>
  </si>
  <si>
    <t>INE285K01026</t>
  </si>
  <si>
    <t>Metropolis Healthcare Ltd</t>
  </si>
  <si>
    <t>INE112L01020</t>
  </si>
  <si>
    <t>Healthcare Services</t>
  </si>
  <si>
    <t>Anand Rathi Wealth Ltd</t>
  </si>
  <si>
    <t>INE463V01026</t>
  </si>
  <si>
    <t>JK Lakshmi Cement Ltd</t>
  </si>
  <si>
    <t>INE786A01032</t>
  </si>
  <si>
    <t>Mrs Bectors Food Specialities Ltd</t>
  </si>
  <si>
    <t>INE495P01012</t>
  </si>
  <si>
    <t>S J S Enterprises Ltd</t>
  </si>
  <si>
    <t>INE284S01014</t>
  </si>
  <si>
    <t>Ion Exchange (India) Ltd</t>
  </si>
  <si>
    <t>INE570A01014</t>
  </si>
  <si>
    <t>Atul Ltd</t>
  </si>
  <si>
    <t>INE100A01010</t>
  </si>
  <si>
    <t>Music Broadcast Ltd</t>
  </si>
  <si>
    <t>INE919I01024</t>
  </si>
  <si>
    <t>Gulf Oil Lubricants India Ltd</t>
  </si>
  <si>
    <t>INE635Q01029</t>
  </si>
  <si>
    <t>Indoco Remedies Ltd</t>
  </si>
  <si>
    <t>INE873D01024</t>
  </si>
  <si>
    <t>Kalyan Jewellers India Ltd</t>
  </si>
  <si>
    <t>INE303R01014</t>
  </si>
  <si>
    <t>Ashoka Buildcon Ltd</t>
  </si>
  <si>
    <t>INE442H01029</t>
  </si>
  <si>
    <t>Symphony Ltd</t>
  </si>
  <si>
    <t>INE225D01027</t>
  </si>
  <si>
    <t>IDFC Ltd</t>
  </si>
  <si>
    <t>INE043D01016</t>
  </si>
  <si>
    <t>Campus Activewear Ltd</t>
  </si>
  <si>
    <t>INE278Y01022</t>
  </si>
  <si>
    <t>G R Infraprojects Ltd</t>
  </si>
  <si>
    <t>INE201P01022</t>
  </si>
  <si>
    <t>Data Patterns India Ltd</t>
  </si>
  <si>
    <t>INE0IX101010</t>
  </si>
  <si>
    <t>Hindustan Oil Exploration Co Ltd</t>
  </si>
  <si>
    <t>INE345A01011</t>
  </si>
  <si>
    <t>Hitachi Energy India Ltd</t>
  </si>
  <si>
    <t>INE07Y701011</t>
  </si>
  <si>
    <t>Electrical Equipment</t>
  </si>
  <si>
    <t>Tega Industries Ltd</t>
  </si>
  <si>
    <t>INE011K01018</t>
  </si>
  <si>
    <t>Ramco Systems Ltd</t>
  </si>
  <si>
    <t>INE246B01019</t>
  </si>
  <si>
    <t>Vijaya Diagnostic Centre Ltd</t>
  </si>
  <si>
    <t>INE043W01024</t>
  </si>
  <si>
    <t>Latent View Analytics Ltd</t>
  </si>
  <si>
    <t>INE0I7C01011</t>
  </si>
  <si>
    <t>S P Apparels Ltd</t>
  </si>
  <si>
    <t>INE212I01016</t>
  </si>
  <si>
    <t>CEAT Ltd</t>
  </si>
  <si>
    <t>INE482A01020</t>
  </si>
  <si>
    <t>Ashok Leyland Ltd</t>
  </si>
  <si>
    <t>INE208A01029</t>
  </si>
  <si>
    <t>Coromandel International Ltd</t>
  </si>
  <si>
    <t>INE169A01031</t>
  </si>
  <si>
    <t>IPCA Laboratories Ltd</t>
  </si>
  <si>
    <t>INE571A01038</t>
  </si>
  <si>
    <t>Emami Ltd</t>
  </si>
  <si>
    <t>INE548C01032</t>
  </si>
  <si>
    <t>Trent Ltd</t>
  </si>
  <si>
    <t>INE849A01020</t>
  </si>
  <si>
    <t>Container Corporation Of India Ltd</t>
  </si>
  <si>
    <t>INE111A01025</t>
  </si>
  <si>
    <t>Apollo Tyres Ltd</t>
  </si>
  <si>
    <t>INE438A01022</t>
  </si>
  <si>
    <t>Sundram Fasteners Ltd</t>
  </si>
  <si>
    <t>INE387A01021</t>
  </si>
  <si>
    <t>Oberoi Realty Ltd</t>
  </si>
  <si>
    <t>INE093I01010</t>
  </si>
  <si>
    <t>Indian Hotels Co Ltd</t>
  </si>
  <si>
    <t>INE053A01029</t>
  </si>
  <si>
    <t>CG Power and Industrial Solutions Ltd</t>
  </si>
  <si>
    <t>INE067A01029</t>
  </si>
  <si>
    <t>Apollo Hospitals Enterprise Ltd</t>
  </si>
  <si>
    <t>INE437A01024</t>
  </si>
  <si>
    <t>Max Healthcare Institute Ltd</t>
  </si>
  <si>
    <t>INE027H01010</t>
  </si>
  <si>
    <t>Bosch Ltd</t>
  </si>
  <si>
    <t>INE323A01026</t>
  </si>
  <si>
    <t>J.K. Cement Ltd</t>
  </si>
  <si>
    <t>INE823G01014</t>
  </si>
  <si>
    <t>Max Financial Services Ltd</t>
  </si>
  <si>
    <t>INE180A01020</t>
  </si>
  <si>
    <t>Cummins India Ltd</t>
  </si>
  <si>
    <t>INE298A01020</t>
  </si>
  <si>
    <t>Abbott India Ltd</t>
  </si>
  <si>
    <t>INE358A01014</t>
  </si>
  <si>
    <t>Sundaram Finance Ltd</t>
  </si>
  <si>
    <t>INE660A01013</t>
  </si>
  <si>
    <t>Phoenix Mills Ltd</t>
  </si>
  <si>
    <t>INE211B01039</t>
  </si>
  <si>
    <t>Balkrishna Industries Ltd</t>
  </si>
  <si>
    <t>INE787D01026</t>
  </si>
  <si>
    <t>Motherson Sumi Wiring India Ltd</t>
  </si>
  <si>
    <t>INE0FS801015</t>
  </si>
  <si>
    <t>Whirlpool Of India Ltd</t>
  </si>
  <si>
    <t>INE716A01013</t>
  </si>
  <si>
    <t>United Breweries Ltd</t>
  </si>
  <si>
    <t>INE686F01025</t>
  </si>
  <si>
    <t>Coforge Ltd</t>
  </si>
  <si>
    <t>INE591G01017</t>
  </si>
  <si>
    <t>Prestige Estates Projects Ltd</t>
  </si>
  <si>
    <t>INE811K01011</t>
  </si>
  <si>
    <t>Bharat Forge Ltd</t>
  </si>
  <si>
    <t>INE465A01025</t>
  </si>
  <si>
    <t>PI Industries Ltd</t>
  </si>
  <si>
    <t>INE603J01030</t>
  </si>
  <si>
    <t>Aarti Industries Ltd</t>
  </si>
  <si>
    <t>INE769A01020</t>
  </si>
  <si>
    <t>Honeywell Automation India Ltd</t>
  </si>
  <si>
    <t>INE671A01010</t>
  </si>
  <si>
    <t>EPL Ltd</t>
  </si>
  <si>
    <t>INE255A01020</t>
  </si>
  <si>
    <t>APL Apollo Tubes Ltd</t>
  </si>
  <si>
    <t>INE702C01027</t>
  </si>
  <si>
    <t>Devyani International Ltd</t>
  </si>
  <si>
    <t>INE872J01023</t>
  </si>
  <si>
    <t>IndusInd Bank Ltd</t>
  </si>
  <si>
    <t>INE095A01012</t>
  </si>
  <si>
    <t>Ajanta Pharma Ltd</t>
  </si>
  <si>
    <t>INE031B01049</t>
  </si>
  <si>
    <t>Kajaria Ceramics Ltd</t>
  </si>
  <si>
    <t>INE217B01036</t>
  </si>
  <si>
    <t>Cholamandalam Financial Holdings Ltd</t>
  </si>
  <si>
    <t>INE149A01033</t>
  </si>
  <si>
    <t>* Less than 0.01%</t>
  </si>
  <si>
    <t>TVS Motor Co Ltd</t>
  </si>
  <si>
    <t>INE494B01023</t>
  </si>
  <si>
    <t>AIA Engineering Ltd</t>
  </si>
  <si>
    <t>INE212H01026</t>
  </si>
  <si>
    <t>Quantum Information Services ** ^^</t>
  </si>
  <si>
    <t>INE696201123</t>
  </si>
  <si>
    <t>Chennai Interactive Business Services Pvt Ltd ** ^^</t>
  </si>
  <si>
    <t>Cipla Ltd</t>
  </si>
  <si>
    <t>INE059A01026</t>
  </si>
  <si>
    <t>KEI Industries Ltd</t>
  </si>
  <si>
    <t>INE878B01027</t>
  </si>
  <si>
    <t>Interglobe Aviation Ltd</t>
  </si>
  <si>
    <t>INE646L01027</t>
  </si>
  <si>
    <t>HDFC Life Insurance Co Ltd</t>
  </si>
  <si>
    <t>INE795G01014</t>
  </si>
  <si>
    <t>Sun Pharmaceutical Industries Ltd</t>
  </si>
  <si>
    <t>INE044A01036</t>
  </si>
  <si>
    <t>Somany Ceramics Ltd</t>
  </si>
  <si>
    <t>INE355A01028</t>
  </si>
  <si>
    <t>Orient Cement Ltd</t>
  </si>
  <si>
    <t>INE876N01018</t>
  </si>
  <si>
    <t>ITD Cementation India Ltd</t>
  </si>
  <si>
    <t>INE686A01026</t>
  </si>
  <si>
    <t>ICICI Prudential Life Insurance Co Ltd</t>
  </si>
  <si>
    <t>INE726G01019</t>
  </si>
  <si>
    <t>Arvind Fashions Ltd</t>
  </si>
  <si>
    <t>INE955V01021</t>
  </si>
  <si>
    <t>Life Insurance Corporation Of India</t>
  </si>
  <si>
    <t>INE0J1Y01017</t>
  </si>
  <si>
    <t>Quantum Information Systems ** ^^</t>
  </si>
  <si>
    <t>Dalmia Bharat Ltd</t>
  </si>
  <si>
    <t>INE00R701025</t>
  </si>
  <si>
    <t>LIC Housing Finance Ltd</t>
  </si>
  <si>
    <t>INE115A01026</t>
  </si>
  <si>
    <t>Nippon Life India Asset Management Ltd</t>
  </si>
  <si>
    <t>INE298J01013</t>
  </si>
  <si>
    <t>Mahindra &amp; Mahindra Financial Services Ltd</t>
  </si>
  <si>
    <t>INE774D01024</t>
  </si>
  <si>
    <t>Alkem Laboratories Ltd</t>
  </si>
  <si>
    <t>INE540L01014</t>
  </si>
  <si>
    <t>AU Small Finance Bank Ltd</t>
  </si>
  <si>
    <t>INE949L01017</t>
  </si>
  <si>
    <t>Gland Pharma Ltd</t>
  </si>
  <si>
    <t>INE068V01023</t>
  </si>
  <si>
    <t>Laurus Labs Ltd</t>
  </si>
  <si>
    <t>INE947Q01028</t>
  </si>
  <si>
    <t>Delhivery Ltd</t>
  </si>
  <si>
    <t>INE148O01028</t>
  </si>
  <si>
    <t>Torrent Pharmaceuticals Ltd</t>
  </si>
  <si>
    <t>INE685A01028</t>
  </si>
  <si>
    <t>HDFC Asset Management Company Ltd</t>
  </si>
  <si>
    <t>INE127D01025</t>
  </si>
  <si>
    <t>Endurance Technologies Ltd</t>
  </si>
  <si>
    <t>INE913H01037</t>
  </si>
  <si>
    <t>Larsen &amp; Toubro Infotech Ltd</t>
  </si>
  <si>
    <t>INE214T01019</t>
  </si>
  <si>
    <t>Samvardhana Motherson International Ltd</t>
  </si>
  <si>
    <t>INE775A01035</t>
  </si>
  <si>
    <t>NRB Bearings Ltd</t>
  </si>
  <si>
    <t>INE349A01021</t>
  </si>
  <si>
    <t>Puravankara Ltd</t>
  </si>
  <si>
    <t>INE323I01011</t>
  </si>
  <si>
    <t>Tata Consumer Products Ltd</t>
  </si>
  <si>
    <t>INE192A01025</t>
  </si>
  <si>
    <t>Motilal Oswal Financial Services Ltd</t>
  </si>
  <si>
    <t>INE338I01027</t>
  </si>
  <si>
    <t>Godrej Properties Ltd</t>
  </si>
  <si>
    <t>INE484J01027</t>
  </si>
  <si>
    <t>Titan Co Ltd</t>
  </si>
  <si>
    <t>INE280A01028</t>
  </si>
  <si>
    <t>Taiwan Semiconductor Manufacturing Co. Ltd</t>
  </si>
  <si>
    <t>TW0002330008</t>
  </si>
  <si>
    <t>AIA Group Ltd</t>
  </si>
  <si>
    <t>HK0000069689</t>
  </si>
  <si>
    <t>Bank Central Asia Tbk Pt</t>
  </si>
  <si>
    <t>ID1000109507</t>
  </si>
  <si>
    <t>Meituan Dianping</t>
  </si>
  <si>
    <t>KYG596691041</t>
  </si>
  <si>
    <t>Longi Green Energy Technology Co Ltd</t>
  </si>
  <si>
    <t>CNE100001FR6</t>
  </si>
  <si>
    <t>DBS Group Holdings Ltd</t>
  </si>
  <si>
    <t>SG1L01001701</t>
  </si>
  <si>
    <t>China Mengniu Dairy Co. Ltd</t>
  </si>
  <si>
    <t>KYG210961051</t>
  </si>
  <si>
    <t>Agricultural Food &amp; other Products</t>
  </si>
  <si>
    <t>Yum China Holdings INC</t>
  </si>
  <si>
    <t>US98850P1093</t>
  </si>
  <si>
    <t>Budweiser Brewing Co APAC Ltd</t>
  </si>
  <si>
    <t>KYG1674K1013</t>
  </si>
  <si>
    <t>Techtronic Industries Co. Ltd</t>
  </si>
  <si>
    <t>HK0669013440</t>
  </si>
  <si>
    <t>China Merchants Bank Co Ltd</t>
  </si>
  <si>
    <t>CNE1000002M1</t>
  </si>
  <si>
    <t>Naver Corp</t>
  </si>
  <si>
    <t>KR7035420009</t>
  </si>
  <si>
    <t>SK Hynix Inc</t>
  </si>
  <si>
    <t>KR7000660001</t>
  </si>
  <si>
    <t>Midea Group Co Ltd</t>
  </si>
  <si>
    <t>CNE100001QQ5</t>
  </si>
  <si>
    <t>China Resources Land Ltd</t>
  </si>
  <si>
    <t>KYG2108Y1052</t>
  </si>
  <si>
    <t>Guangzhou Tinci Materials Technology Co Ltd</t>
  </si>
  <si>
    <t>CNE100001RG4</t>
  </si>
  <si>
    <t>Ping An Insurance (Group) Co. Of China Ltd, H</t>
  </si>
  <si>
    <t>CNE1000003X6</t>
  </si>
  <si>
    <t>Kweichow Moutai Co. Ltd, A</t>
  </si>
  <si>
    <t>CNE0000018R8</t>
  </si>
  <si>
    <t>Wuxi Biologics Cayman Inc</t>
  </si>
  <si>
    <t>KYG970081173</t>
  </si>
  <si>
    <t>Trip.Com Group Ltd, (ADR)</t>
  </si>
  <si>
    <t>US89677Q1076</t>
  </si>
  <si>
    <t>Minor International Pcl, Fgn.</t>
  </si>
  <si>
    <t>TH0128B10Z17</t>
  </si>
  <si>
    <t>Indocement Tunggal Prakarsa Tbk Pt</t>
  </si>
  <si>
    <t>ID1000061302</t>
  </si>
  <si>
    <t>Beijing Oriental Yuhong Waterproof Technology Co Ltd</t>
  </si>
  <si>
    <t>CNE100000CS3</t>
  </si>
  <si>
    <t>The Siam Cement PCL, Fgn.</t>
  </si>
  <si>
    <t>TH0003010Z12</t>
  </si>
  <si>
    <t>Semen Indonesia (Persero) Tbk PT</t>
  </si>
  <si>
    <t>ID1000106800</t>
  </si>
  <si>
    <t>SM Investments Corp</t>
  </si>
  <si>
    <t>PHY806761029</t>
  </si>
  <si>
    <t>Jiangsu Hengrui Medicine Co Ltd</t>
  </si>
  <si>
    <t>CNE0000014W7</t>
  </si>
  <si>
    <t>Weichai Power Co Ltd</t>
  </si>
  <si>
    <t>CNE1000004L9</t>
  </si>
  <si>
    <t>Country Garden Services Holdings Co Ltd</t>
  </si>
  <si>
    <t>KYG2453A1085</t>
  </si>
  <si>
    <t>Will Semiconductor Co Ltd</t>
  </si>
  <si>
    <t>CNE100002XM8</t>
  </si>
  <si>
    <t>Sea Ltd (ADR)</t>
  </si>
  <si>
    <t>US81141R1005</t>
  </si>
  <si>
    <t>Shenzhen Inovance Technology Co Ltd</t>
  </si>
  <si>
    <t>CNE100000V46</t>
  </si>
  <si>
    <t>Minor International PCL- Warrants (31-July-2023)</t>
  </si>
  <si>
    <t>TH0128053707</t>
  </si>
  <si>
    <t>Minor International PCL - Warrants (05-May-2023)</t>
  </si>
  <si>
    <t>TH0128053509</t>
  </si>
  <si>
    <t>Minor International PCL - Warrants (15-Feb-2024)</t>
  </si>
  <si>
    <t>TH0128054200</t>
  </si>
  <si>
    <t>Bajaj Finance Ltd</t>
  </si>
  <si>
    <t>INE296A01024</t>
  </si>
  <si>
    <t>Bajaj Finserv Ltd</t>
  </si>
  <si>
    <t>INE918I01018</t>
  </si>
  <si>
    <t>Tata Steel Ltd</t>
  </si>
  <si>
    <t>INE081A01020</t>
  </si>
  <si>
    <t>Ferrous Metals</t>
  </si>
  <si>
    <t>Nestle India Ltd</t>
  </si>
  <si>
    <t>INE239A01016</t>
  </si>
  <si>
    <t>Wipro Ltd</t>
  </si>
  <si>
    <t>INE075A01022</t>
  </si>
  <si>
    <t>JSW Steel Ltd</t>
  </si>
  <si>
    <t>INE019A01038</t>
  </si>
  <si>
    <t>Hindalco Industries Ltd</t>
  </si>
  <si>
    <t>INE038A01020</t>
  </si>
  <si>
    <t>Non - Ferrous Metals</t>
  </si>
  <si>
    <t>Adani Ports and Special Economic Zone Ltd</t>
  </si>
  <si>
    <t>INE742F01042</t>
  </si>
  <si>
    <t>Transport Infrastructure</t>
  </si>
  <si>
    <t>Divi's Laboratories Ltd</t>
  </si>
  <si>
    <t>INE361B01024</t>
  </si>
  <si>
    <t>Britannia Industries Ltd</t>
  </si>
  <si>
    <t>INE216A01030</t>
  </si>
  <si>
    <t>Eicher Motors Ltd</t>
  </si>
  <si>
    <t>INE066A01021</t>
  </si>
  <si>
    <t>UPL Ltd</t>
  </si>
  <si>
    <t>INE628A01036</t>
  </si>
  <si>
    <t>Shree Cement Ltd</t>
  </si>
  <si>
    <t>INE070A01015</t>
  </si>
  <si>
    <t>Yes Bank Ltd</t>
  </si>
  <si>
    <t>INE528G01035</t>
  </si>
  <si>
    <t>PNB Housing Finance Ltd</t>
  </si>
  <si>
    <t>INE572E01012</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</si>
  <si>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</si>
  <si>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</si>
  <si>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</si>
  <si>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</si>
  <si>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</si>
  <si>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</si>
  <si>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</si>
  <si>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</si>
  <si>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Franklin India Liquid Fund Direct-Growth Plan</t>
  </si>
  <si>
    <t>INF090I01JV2</t>
  </si>
  <si>
    <t>Franklin India Short-Term Income Plan (No. of Segregated Portfolios in the Scheme- 3) - (under winding up) Direct-Growth Plan ^^ $$$</t>
  </si>
  <si>
    <t>INF090I01GK1</t>
  </si>
  <si>
    <t>Franklin India Short Term Income Plan - Segregated Portfolio 2 - 10.90% Vodafone Idea Ltd 02 Sep 2023 - Direct - Growth Plan ^^</t>
  </si>
  <si>
    <t>INF090I01UY3</t>
  </si>
  <si>
    <t>Franklin India Short Term Income Plan-Segregated Portfolio 3- 9.50% Yes Bank Ltd CO 23 Dec 2021-Direct-Growth Plan</t>
  </si>
  <si>
    <t>INF090I01VS3</t>
  </si>
  <si>
    <t>Franklin India Savings Fund Direct-Growth Plan</t>
  </si>
  <si>
    <t>INF090I01GV8</t>
  </si>
  <si>
    <t>Templeton India Value Fund Direct-Growth Plan</t>
  </si>
  <si>
    <t>INF090I01GY2</t>
  </si>
  <si>
    <t xml:space="preserve">      IDCW Option</t>
  </si>
  <si>
    <t xml:space="preserve">      Direct IDCW Option</t>
  </si>
  <si>
    <t>Franklin India Corporate Debt Fund Direct-Growth Plan</t>
  </si>
  <si>
    <t>INF090I01FW8</t>
  </si>
  <si>
    <t>Franklin India Dynamic Accrual Fund (No. of Segregated Portfolios in the Scheme- 3) - (under winding up) Direct-Growth Plan ^^ $$$</t>
  </si>
  <si>
    <t>INF090I01HB8</t>
  </si>
  <si>
    <t>Franklin India Dynamic Accrual Fund - Segregated Portfolio 2 - 10.90% Vodafone Idea Ltd 02 Sep 2023 - Direct - Growth Plan ^^</t>
  </si>
  <si>
    <t>INF090I01TX7</t>
  </si>
  <si>
    <t>Franklin India Dynamic Accrual Fund- Segregated Portfolio 3- 9.50% Yes Bank Ltd CO 23 Dec 2021-Direct-Growth Plan</t>
  </si>
  <si>
    <t>INF090I01WD3</t>
  </si>
  <si>
    <t>Franklin India Prima Fund Direct-Growth Plan</t>
  </si>
  <si>
    <t>INF090I01FH9</t>
  </si>
  <si>
    <t>Franklin India Flexi Cap Fund-Direct Growth Plan (Formerly known as Franklin India Equity Fund)</t>
  </si>
  <si>
    <t>INF090I01FK3</t>
  </si>
  <si>
    <t xml:space="preserve">h) Risk-o-meter </t>
  </si>
  <si>
    <t>Primary Benchmark: Nifty Equity Savings Index</t>
  </si>
  <si>
    <t>Risk level based on portfolio as on July 29, 2022</t>
  </si>
  <si>
    <t>Risk level of primary benchmark as on July 29, 2022</t>
  </si>
  <si>
    <t xml:space="preserve">f) Risk-o-meter </t>
  </si>
  <si>
    <t>Primary Benchmark: CRISIL Hybrid 35+65 - Aggressive Index</t>
  </si>
  <si>
    <t xml:space="preserve">d) Risk-o-meter </t>
  </si>
  <si>
    <t>Primary Benchmark: NIFTY500 Value 50 (The Benchmark of the fund has been changed from S&amp;P BSE 500 effective December 1, 2021)</t>
  </si>
  <si>
    <t>Primary Benchmark: Nifty Dividend Opportunities 50</t>
  </si>
  <si>
    <t xml:space="preserve">e) Risk-o-meter </t>
  </si>
  <si>
    <t>Primary Benchmark: S&amp;P BSE Teck</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</si>
  <si>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</si>
  <si>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</si>
  <si>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</si>
  <si>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</si>
  <si>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</si>
  <si>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</si>
  <si>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</si>
  <si>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MSCI Asia (ex-Japan) Standard Index</t>
  </si>
  <si>
    <t>Primary Benchmark: Nifty 50</t>
  </si>
  <si>
    <t>^ Franklin India Index Fund – NSE Nifty Plan is renamed as Franklin India NSE Nifty 50 Index Fund effective July 01, 2022.</t>
  </si>
  <si>
    <t>Primary Benchmark: Russell 3000 Growth Index</t>
  </si>
  <si>
    <t>Primary Benchmark: MSCI Europe Index</t>
  </si>
  <si>
    <t>^ Franklin India Feeder - Franklin European Growth Fund is renamed as Franklin India Feeder - Templeton European Opportunities Fund effective Aug 18, 2020.</t>
  </si>
  <si>
    <t>Primary Benchmark:  20% S&amp;P BSE Sensex + 80% Crisil Liquid Fund Index</t>
  </si>
  <si>
    <t>Primary Benchmark: 20% S&amp;P BSE Sensex+ 80% Crisil Composite Bond Fund Index;</t>
  </si>
  <si>
    <t>Primary Benchmark: 25%S&amp;P BSE Sensex + 10% Nifty 500 + 65% Crisil Composite Bond Fund Index</t>
  </si>
  <si>
    <t>Primary Benchmark: 45%S&amp;P BSE Sensex + 10% Nifty 500 + 45% Crisil Composite Bond Fund Index</t>
  </si>
  <si>
    <t>Primary Benchmark: 65% S&amp;P BSE Sensex + 15% Nifty 500 + 20% Crisil Composite Bond Fund Index</t>
  </si>
  <si>
    <t>^ Effective October 21, 2019, scheme name of Franklin India Dynamic PE Ratio Fund of Funds was changed to Franklin India Dynamic Asset Allocation Fund of Funds.</t>
  </si>
  <si>
    <t>% to Net Assets(Hedged &amp; Unhedged)</t>
  </si>
  <si>
    <t>Outstanding position in Derivative Instruments (Rs. in Lakhs)
Long / (Short)</t>
  </si>
  <si>
    <t>Outstanding derivative exposure as % to net assets
Long / (Short )</t>
  </si>
  <si>
    <t>e) Portfolio Turnover Ratio during the Half - year 29-Jul-2022</t>
  </si>
  <si>
    <t>f) Average Maturity as on 29-Jul-2022</t>
  </si>
  <si>
    <t xml:space="preserve">g) During the month additional instances of fair valuation/deviation from valuation price provided by the valuation agencies </t>
  </si>
  <si>
    <t>d) Outstanding derivative exposure as % to net assets</t>
  </si>
  <si>
    <t>Rs. 5,159.21 Lacs</t>
  </si>
  <si>
    <t>^^ Securities are fair valued</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</si>
  <si>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</si>
  <si>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Refer below link for rationale of devation under Valuation policy</t>
  </si>
  <si>
    <t>https://www.franklintempletonindia.com/investor/reports?firstFilter-4</t>
  </si>
  <si>
    <t xml:space="preserve">d) During the month additional instances of fair valuation/deviation from valuation price provided by the valuation agencies </t>
  </si>
  <si>
    <t xml:space="preserve">c) Total outstanding position (as at July 29, 2022) in Derivative Instruments (Gross Notional) </t>
  </si>
  <si>
    <t xml:space="preserve">f) During the month additional instances of fair valuation/deviation from valuation price provided by the valuation agencies </t>
  </si>
  <si>
    <t xml:space="preserve">g) Risk-o-meter </t>
  </si>
  <si>
    <t>Rs. 1,795.36 Lacs</t>
  </si>
  <si>
    <t>Franklin India NSE Nifty 50 Index Fund (Formerly known as Franklin India Index Fund – NSE Nifty Plan) ^</t>
  </si>
  <si>
    <t>Franklin India Flexi Cap Fund ( Formerly known as Franklin India Equity Fund) ^</t>
  </si>
  <si>
    <t>Franklin India Feeder - Templeton European Opportunities Fund ( Formerly known as Franklin India Feeder - Franklin European Growth Fund) ^</t>
  </si>
  <si>
    <t>^^ Securities are fair Valued</t>
  </si>
  <si>
    <t>$$$ This scheme is under winding-up and SBI Funds Management Private Limited has been appointed as the liquidator as per the order of Hon'ble Supreme Court dated February 12, 2021.</t>
  </si>
  <si>
    <t>NIL</t>
  </si>
  <si>
    <t>Franklin India Liquid Fund</t>
  </si>
  <si>
    <t>Rating</t>
  </si>
  <si>
    <t>INE115A07MJ1</t>
  </si>
  <si>
    <t>7.39% LIC Housing Finance Ltd (30-Aug-2022) **</t>
  </si>
  <si>
    <t>INE001A07RZ8</t>
  </si>
  <si>
    <t>7.28% Housing Development Finance Corporation Ltd (26-Sep-2022) **</t>
  </si>
  <si>
    <t>Certificate of Deposit</t>
  </si>
  <si>
    <t>INE062A16457</t>
  </si>
  <si>
    <t>State Bank Of India (03-Oct-2022)</t>
  </si>
  <si>
    <t>IND A1+</t>
  </si>
  <si>
    <t>INE160A16MH2</t>
  </si>
  <si>
    <t>Punjab National Bank (03-Oct-2022)</t>
  </si>
  <si>
    <t>CARE A1+</t>
  </si>
  <si>
    <t>INE476A16SS6</t>
  </si>
  <si>
    <t>Canara Bank (17-Aug-2022)</t>
  </si>
  <si>
    <t>INE040A16CP0</t>
  </si>
  <si>
    <t>HDFC Bank Ltd (26-Sep-2022) **</t>
  </si>
  <si>
    <t>INE040A16CT2</t>
  </si>
  <si>
    <t>HDFC Bank Ltd (14-Oct-2022) **</t>
  </si>
  <si>
    <t>INE110L14QP3</t>
  </si>
  <si>
    <t>Reliance Jio Infocomm Ltd (19-Sep-2022) **@</t>
  </si>
  <si>
    <t>INE929O14677</t>
  </si>
  <si>
    <t>Reliance Retail Ventures Ltd (19-Sep-2022) **@</t>
  </si>
  <si>
    <t>INE242A14WT7</t>
  </si>
  <si>
    <t>Indian Oil Corporation Ltd (30-Aug-2022) **@</t>
  </si>
  <si>
    <t>ICRA A1+</t>
  </si>
  <si>
    <t>INE763G14KX6</t>
  </si>
  <si>
    <t>ICICI Securities Ltd (15-Sep-2022) **@</t>
  </si>
  <si>
    <t>INE261F14IZ2</t>
  </si>
  <si>
    <t>National Bank For Agriculture &amp; Rural Development (18-Oct-2022) **@</t>
  </si>
  <si>
    <t>INE094A14JE1</t>
  </si>
  <si>
    <t>Hindustan Petroleum Corporation Ltd (30-Sep-2022) **@</t>
  </si>
  <si>
    <t>INE700G14CI6</t>
  </si>
  <si>
    <t>HDFC Securities Ltd (19-Sep-2022) **@</t>
  </si>
  <si>
    <t>INE09OL14BA9</t>
  </si>
  <si>
    <t>Birla Group Holdings Pvt Ltd (28-Sep-2022)@</t>
  </si>
  <si>
    <t>IN002022X122</t>
  </si>
  <si>
    <t>91 DTB (22-Sep-2022)</t>
  </si>
  <si>
    <t>IN002022X080</t>
  </si>
  <si>
    <t>91 DTB (25-Aug-2022)</t>
  </si>
  <si>
    <t>IN002022X098</t>
  </si>
  <si>
    <t>91 DTB (01-Sep-2022)</t>
  </si>
  <si>
    <t>IN002022X114</t>
  </si>
  <si>
    <t>91 DTB (15-Sep-2022)</t>
  </si>
  <si>
    <t>IN002022X130</t>
  </si>
  <si>
    <t>91 DTB (29-Sep-2022)</t>
  </si>
  <si>
    <t>IN002022Y013</t>
  </si>
  <si>
    <t>182 DTB (06-Oct-2022)</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</si>
  <si>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</si>
  <si>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</si>
  <si>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</si>
  <si>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</si>
  <si>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</si>
  <si>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</si>
  <si>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</si>
  <si>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</si>
  <si>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</si>
  <si>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</si>
  <si>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</si>
  <si>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</si>
  <si>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</si>
  <si>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</si>
  <si>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</si>
  <si>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Average Maturity as on 29-Jul-2022</t>
  </si>
  <si>
    <t>e) Risk-o-meter</t>
  </si>
  <si>
    <t>Primary Benchmark: Tier-1 Index: CRISIL Liquid Fund BI Index (Effective Apri 1, 2022, the benchmark of the scheme has been changed from Crisil Liquid Fund Index)</t>
  </si>
  <si>
    <t>Risk level of tier-1 benchmark as on July 29, 2022</t>
  </si>
  <si>
    <t>Tier-2 Index: CRISIL Liquid Fund AI Index</t>
  </si>
  <si>
    <t>Risk level of tier-2 benchmark as on July 29, 2022</t>
  </si>
  <si>
    <t>Franklin India Overnight Fund</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</si>
  <si>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</si>
  <si>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</si>
  <si>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</si>
  <si>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</si>
  <si>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</si>
  <si>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</si>
  <si>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</si>
  <si>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</si>
  <si>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Primary Benchmark: Tier-1 Index: CRISIL Overnight Fund AI Index (Effective Apri 1, 2022, the benchmark of the scheme has been changed from CRISIL Overnight Index)</t>
  </si>
  <si>
    <t>Risk level of primary benchmark as on July 31, 2022</t>
  </si>
  <si>
    <t>Franklin India Savings Fund</t>
  </si>
  <si>
    <t>INE238A165X9</t>
  </si>
  <si>
    <t>Axis Bank Ltd (07-Dec-2022) **</t>
  </si>
  <si>
    <t>INE261F16629</t>
  </si>
  <si>
    <t>National Bank For Agriculture &amp; Rural Development (03-Feb-2023) **</t>
  </si>
  <si>
    <t>INE237A167N7</t>
  </si>
  <si>
    <t>Kotak Mahindra Bank Ltd (10-Feb-2023) **</t>
  </si>
  <si>
    <t>INE040A16CV8</t>
  </si>
  <si>
    <t>HDFC Bank Ltd (10-Feb-2023)</t>
  </si>
  <si>
    <t>INE556F16911</t>
  </si>
  <si>
    <t>Small Industries Development Bank of India (14-Feb-2023) **</t>
  </si>
  <si>
    <t>INE476A16SX6</t>
  </si>
  <si>
    <t>Canara Bank (14-Mar-2023) **</t>
  </si>
  <si>
    <t>INE514E16BZ7</t>
  </si>
  <si>
    <t>Export-Import Bank Of India (24-Mar-2023) **</t>
  </si>
  <si>
    <t>INE929O14586</t>
  </si>
  <si>
    <t>Reliance Retail Ventures Ltd (07-Sep-2022) **@</t>
  </si>
  <si>
    <t>INE245A14GI6</t>
  </si>
  <si>
    <t>Tata Power Co Ltd (27-Sep-2022) **@</t>
  </si>
  <si>
    <t>INE879F14FY0</t>
  </si>
  <si>
    <t>Infina Finance Pvt Ltd (19-Oct-2022) **@</t>
  </si>
  <si>
    <t>INE001A14YI6</t>
  </si>
  <si>
    <t>Housing Development Finance Corporation Ltd (03-Mar-2023) **@</t>
  </si>
  <si>
    <t>INE306N14UI0</t>
  </si>
  <si>
    <t>Tata Capital Financial Services Ltd (24-Mar-2023) **@</t>
  </si>
  <si>
    <t>INE028E14JY9</t>
  </si>
  <si>
    <t>Kotak Securities Ltd (23-Sep-2022) **@</t>
  </si>
  <si>
    <t>INE242A14WU5</t>
  </si>
  <si>
    <t>Indian Oil Corporation Ltd (12-Sep-2022)@</t>
  </si>
  <si>
    <t>INE018E14PJ8</t>
  </si>
  <si>
    <t>SBI Cards and Payment Services Ltd (28-Sep-2022) **@</t>
  </si>
  <si>
    <t>IN002021Z434</t>
  </si>
  <si>
    <t>364 DTB (12-Jan-2023)</t>
  </si>
  <si>
    <t>IN002021Y544</t>
  </si>
  <si>
    <t>182 DTB (22-Sep-2022)</t>
  </si>
  <si>
    <t>IN002021Z467</t>
  </si>
  <si>
    <t>364 DTB (02-Feb-2023)</t>
  </si>
  <si>
    <t>IN001222C073</t>
  </si>
  <si>
    <t>GOI STRIP (16-Dec-2022)</t>
  </si>
  <si>
    <t xml:space="preserve">      Retail Plan Growth Option</t>
  </si>
  <si>
    <t xml:space="preserve">      Retail Plan Daily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</si>
  <si>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</si>
  <si>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</si>
  <si>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</si>
  <si>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</si>
  <si>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Monthly IDCW Option</t>
  </si>
  <si>
    <t xml:space="preserve">      Direct Retail Plan Quarterly IDCW Option</t>
  </si>
  <si>
    <t>Primary Benchmark: Tier-1 Index: NIFTY Money Market Index B-I (Effective Apri 1, 2022, the benchmark of the scheme has been changed from NIFTY Money Market Index)</t>
  </si>
  <si>
    <t>Tier-2 Index: NIFTY Money Market Index A-I</t>
  </si>
  <si>
    <t>Franklin India Floating Rate Fund</t>
  </si>
  <si>
    <t>INE831R07268</t>
  </si>
  <si>
    <t>Aditya Birla Housing Finance Ltd (364DTB +250 Bps) (17-Feb-2023) **</t>
  </si>
  <si>
    <t>ICRA AAA</t>
  </si>
  <si>
    <t>INE115A07PC9</t>
  </si>
  <si>
    <t>5.35% LIC Housing Finance Ltd (20-Mar-2023)</t>
  </si>
  <si>
    <t>CARE AAA</t>
  </si>
  <si>
    <t>INE261F08BQ8</t>
  </si>
  <si>
    <t>6.70% National Bank For Agriculture &amp; Rural Development (11-Nov-2022) **</t>
  </si>
  <si>
    <t>INE651J07739</t>
  </si>
  <si>
    <t>JM Financial Credit Solutions Ltd (1Y SBI MCLR + 460 Bps) (23-Jul-2024) **</t>
  </si>
  <si>
    <t>ICRA AA</t>
  </si>
  <si>
    <t>INE238A166X7</t>
  </si>
  <si>
    <t>Axis Bank Ltd (09-Dec-2022) **</t>
  </si>
  <si>
    <t>INE296A14TE1</t>
  </si>
  <si>
    <t>Bajaj Finance Ltd (26-Aug-2022) **@</t>
  </si>
  <si>
    <t>IN0020160084</t>
  </si>
  <si>
    <t>GOI FRB 2024 (07-Nov-2024)</t>
  </si>
  <si>
    <t>IN0020180041</t>
  </si>
  <si>
    <t>GOI FRB 2031 (07-Dec-2031)</t>
  </si>
  <si>
    <t>IN0020200120</t>
  </si>
  <si>
    <t>GOI FRB 2033 (22-Sep-2033)</t>
  </si>
  <si>
    <t>IN0020210160</t>
  </si>
  <si>
    <t>GOI FRB 2028 (04-Oct-2028)</t>
  </si>
  <si>
    <t>IN0020210137</t>
  </si>
  <si>
    <t>GOI FRB 2034 (30-Oct-2034)</t>
  </si>
  <si>
    <t>Primary Benchmark: CRISIL Low Duration Debt Index (Effective December 1, 2021, the benchmark of the scheme has been changed from Crisil Liquid Fund Index)</t>
  </si>
  <si>
    <t>Franklin India Corporate Debt Fund</t>
  </si>
  <si>
    <t>INE861G08019</t>
  </si>
  <si>
    <t>8.62% Food Corporation Of India (22-Mar-2023) **</t>
  </si>
  <si>
    <t>ICRA AAA(CE)</t>
  </si>
  <si>
    <t>INE001A07SE1</t>
  </si>
  <si>
    <t>7.50% Housing Development Finance Corporation Ltd (08-Jan-2025) **</t>
  </si>
  <si>
    <t>INE941D07133</t>
  </si>
  <si>
    <t>8.45% Sikka Ports &amp; Terminals Ltd (12-Jun-2023) **</t>
  </si>
  <si>
    <t>INE733E08148</t>
  </si>
  <si>
    <t>6.55% NTPC Ltd (17-Apr-2023) **</t>
  </si>
  <si>
    <t>INE261F08CK9</t>
  </si>
  <si>
    <t>5.14% National Bank For Agriculture &amp; Rural Development (31-Jan-2024)</t>
  </si>
  <si>
    <t>INE906B07FX6</t>
  </si>
  <si>
    <t>7.11% National Highways Authority Of India (05-Nov-2022) **</t>
  </si>
  <si>
    <t>INE094A08044</t>
  </si>
  <si>
    <t>6.80% Hindustan Petroleum Corporation Ltd (15-Dec-2022)</t>
  </si>
  <si>
    <t>INE020B08AT3</t>
  </si>
  <si>
    <t>7.99% REC Ltd (23-Feb-2023) **</t>
  </si>
  <si>
    <t>INE020B08CM4</t>
  </si>
  <si>
    <t>6.99% REC Ltd (30-Sep-2024) **</t>
  </si>
  <si>
    <t>INE053F07CC9</t>
  </si>
  <si>
    <t>6.19% Indian Railway Finance Corporation Ltd (28-Apr-2023) **</t>
  </si>
  <si>
    <t>INE557F08FJ5</t>
  </si>
  <si>
    <t>5.80% National Housing Bank (15-May-2023) **</t>
  </si>
  <si>
    <t>INE242A08460</t>
  </si>
  <si>
    <t>5.05% Indian Oil Corporation Ltd (25-Nov-2022) **</t>
  </si>
  <si>
    <t>INE213A08040</t>
  </si>
  <si>
    <t>4.50% Oil &amp; Natural Gas Corporation Ltd (09-Feb-2024) **</t>
  </si>
  <si>
    <t>INE094A08036</t>
  </si>
  <si>
    <t>7.00% Hindustan Petroleum Corporation Ltd (14-Aug-2024) **</t>
  </si>
  <si>
    <t>INE848E07989</t>
  </si>
  <si>
    <t>7.52% NHPC Ltd (06-Jun-2023) **</t>
  </si>
  <si>
    <t>INE295J08022</t>
  </si>
  <si>
    <t>9.90% Tata Power Co Ltd (25-Aug-2028) **</t>
  </si>
  <si>
    <t>CARE AA</t>
  </si>
  <si>
    <t>INE115A07PA3</t>
  </si>
  <si>
    <t>5.23% LIC Housing Finance Ltd (26-Jul-2023) **</t>
  </si>
  <si>
    <t>INE053F07CU1</t>
  </si>
  <si>
    <t>5.04% Indian Railway Finance Corporation Ltd (05-May-2023) **</t>
  </si>
  <si>
    <t>INE020B08930</t>
  </si>
  <si>
    <t>8.30% REC Ltd (10-Apr-2025) **</t>
  </si>
  <si>
    <t>INE134E08KH0</t>
  </si>
  <si>
    <t>7.42% Power Finance Corporation Ltd (19-Nov-2024) **</t>
  </si>
  <si>
    <t>INE721A08DC8</t>
  </si>
  <si>
    <t>10.25% Shriram Transport Finance Co Ltd (26-Apr-2024) **</t>
  </si>
  <si>
    <t>CRISIL AA+</t>
  </si>
  <si>
    <t>INE134E08KN8</t>
  </si>
  <si>
    <t>6.98% Power Finance Corporation Ltd (20-Apr-2023)</t>
  </si>
  <si>
    <t>INE134E08JY7</t>
  </si>
  <si>
    <t>9.25% Power Finance Corporation Ltd (25-Sep-2024) **</t>
  </si>
  <si>
    <t>IN0020220037</t>
  </si>
  <si>
    <t>7.38% GOI 2027 (20-Jun-2027)</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</si>
  <si>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</si>
  <si>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</si>
  <si>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</si>
  <si>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</si>
  <si>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</si>
  <si>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https://www.franklintempletonindia.com/downloadsServlet/pdf/franklin-templeton-update-on-reliance-broadcast-july-23-2020-kcg9m1gq</t>
  </si>
  <si>
    <t>f) Risk-o-meter</t>
  </si>
  <si>
    <t>Primary Benchmark: Tier-1 Index: NIFTY Corporate Bond Index B-III (Effective Apri 1, 2022, the benchmark of the scheme has been changed from NIFTY Corporate Bond Index)</t>
  </si>
  <si>
    <t>Franklin India Banking &amp; PSU Debt Fund</t>
  </si>
  <si>
    <t>INE261F08CI3</t>
  </si>
  <si>
    <t>5.47% National Bank For Agriculture &amp; Rural Development (11-Apr-2025) **</t>
  </si>
  <si>
    <t>IND AAA</t>
  </si>
  <si>
    <t>INE556F08JM3</t>
  </si>
  <si>
    <t>7.29% Small Industries Development Bank Of India (01-Aug-2022) **</t>
  </si>
  <si>
    <t>INE733E07JO9</t>
  </si>
  <si>
    <t>9.17% NTPC Ltd (21-Sep-2024) **</t>
  </si>
  <si>
    <t>INE020B08CK8</t>
  </si>
  <si>
    <t>6.88% REC Ltd (20-Mar-2025) **</t>
  </si>
  <si>
    <t>INE242A08452</t>
  </si>
  <si>
    <t>6.39% Indian Oil Corporation Ltd (06-Mar-2025) **</t>
  </si>
  <si>
    <t>INE094A08077</t>
  </si>
  <si>
    <t>5.36% Hindustan Petroleum Corporation Ltd (11-Apr-2025) **</t>
  </si>
  <si>
    <t>INE020B08DH2</t>
  </si>
  <si>
    <t>5.81% REC Ltd (31-Dec-2025) **</t>
  </si>
  <si>
    <t>INE206D08261</t>
  </si>
  <si>
    <t>8.14% Nuclear Power Corporation of India Ltd (25-Mar-2026) **</t>
  </si>
  <si>
    <t>INE020B08906</t>
  </si>
  <si>
    <t>8.27% REC Ltd (06-Feb-2025) **</t>
  </si>
  <si>
    <t>INE976G08064</t>
  </si>
  <si>
    <t>10.20% RBL Bank Ltd (15-Apr-2023) **</t>
  </si>
  <si>
    <t>ICRA AA-</t>
  </si>
  <si>
    <t>INE514E08EP9</t>
  </si>
  <si>
    <t>8.25% Export-Import Bank of India (28-Sep-2025) **</t>
  </si>
  <si>
    <t>INE733E07JX0</t>
  </si>
  <si>
    <t>8.19% NTPC Ltd (15-Dec-2025) **</t>
  </si>
  <si>
    <t>INE752E07MQ8</t>
  </si>
  <si>
    <t>8.40% Power Grid Corporation of India Ltd (27-May-2024) **</t>
  </si>
  <si>
    <t>INE238A161Z3</t>
  </si>
  <si>
    <t>Axis Bank Ltd (07-Mar-2023) **</t>
  </si>
  <si>
    <t>INE040A16CI5</t>
  </si>
  <si>
    <t>HDFC Bank Ltd (17-Aug-2022)</t>
  </si>
  <si>
    <t>INE556F16952</t>
  </si>
  <si>
    <t>Small Industries Development Bank of India (23-Mar-2023) **</t>
  </si>
  <si>
    <t>IN000624C071</t>
  </si>
  <si>
    <t>GOI STRIP (16-Jun-2024)</t>
  </si>
  <si>
    <t>Primary Benchmark: NIFTY Banking &amp; PSU Debt Index</t>
  </si>
  <si>
    <t>Franklin India Government Securities Fund</t>
  </si>
  <si>
    <t>IN0020220029</t>
  </si>
  <si>
    <t>7.54% GOI 2036 (23-May-2036)</t>
  </si>
  <si>
    <t xml:space="preserve">      Quarterly IDCW Option</t>
  </si>
  <si>
    <t xml:space="preserve">      Direct Quarterly IDCW Option</t>
  </si>
  <si>
    <t>Primary Benchmark: NIFTY All Duration G-Sec Index (The Benchmark Index of the fund has been changed from I-Sec Li-bex effective September 8, 2021)</t>
  </si>
  <si>
    <t>Franklin India Pension Plan</t>
  </si>
  <si>
    <t>INE110L08037</t>
  </si>
  <si>
    <t>9.25% Reliance Industries Ltd (17-Jun-2024) **</t>
  </si>
  <si>
    <t>Primary Benchmark: 40% Nifty 
500+60% Crisil Composite Bond Fund Index</t>
  </si>
  <si>
    <t>Franklin India Debt Hybrid Fund (No. of segregated Portfolio in the scheme - 1)</t>
  </si>
  <si>
    <t>Main Portfolio</t>
  </si>
  <si>
    <t>INE296A07RM2</t>
  </si>
  <si>
    <t>4.66% Bajaj Finance Ltd (02-Dec-2022) **</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</si>
  <si>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</si>
  <si>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</si>
  <si>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</si>
  <si>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(b) Privately Placed / Unlisted</t>
  </si>
  <si>
    <t>INE971Z07133</t>
  </si>
  <si>
    <t>12.25% Rivaaz Trade Ventures Pvt Ltd (30-Jun-2023) $$ @@@ **</t>
  </si>
  <si>
    <t>BWR D(CE)</t>
  </si>
  <si>
    <t>INE946S07189</t>
  </si>
  <si>
    <t>13.55% Nufuture Digital (India) Ltd (31-Dec-2023) $$ @@@ **</t>
  </si>
  <si>
    <t>INE971Z07190</t>
  </si>
  <si>
    <t>13.00% Rivaaz Trade Ventures Pvt Ltd (31-Dec-2023) $$ @@@ **</t>
  </si>
  <si>
    <t>INF200K01TK5</t>
  </si>
  <si>
    <t>SBI Overnight Fund - Direct Plan - Growth</t>
  </si>
  <si>
    <t>Mutual Fund</t>
  </si>
  <si>
    <t>$$ Indicates securties below investment grade or default</t>
  </si>
  <si>
    <t>https://www.franklintempletonindia.com/investor/reports</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</si>
  <si>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</si>
  <si>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f) @@@ Coupons/ part payments/ maturity payments were due to be paid by Nufuture Digital (India) Ltd. on July 31, 2020, September 2, 2020, by Future Ideas Co. Ltd. on July 31, 2020, September 30, 2020 and by Rivaaz Trade Ventures Pvt Ltd on July 31, 2020, August 31, 2020, September 30, 2020, October 31, 2020, November 7,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</si>
  <si>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</si>
  <si>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https://www.franklintempletonindia.com/downloadsServlet/pdf/fair-valuation-reliance-big-reliance-infra-november-4-2020-kgox4tfq</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</si>
  <si>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</si>
  <si>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Risk-o-meter</t>
  </si>
  <si>
    <t>Primary Benchmark: CRISIL Composite Bond Fund Index</t>
  </si>
  <si>
    <t>Franklin India Dynamic Accrual Fund - Segregated Portfolio 2 - 10.90% Vodafone Idea Ltd (02-Sep-2023)</t>
  </si>
  <si>
    <t>INE669E08318</t>
  </si>
  <si>
    <t>10.90% Vodafone Idea Ltd (02-Sep-2023) $$ ^^ **</t>
  </si>
  <si>
    <t>CARE B+</t>
  </si>
  <si>
    <t xml:space="preserve"> $$ Indicates securties below investment grade or default</t>
  </si>
  <si>
    <t>^^ Effective March 2, 2022 the security is valued at average of the price provided by AMFI designated valuation agencies (currently at 35% of face value), prior to which this security was fair valued at Zero. Interest is also being accrued after applying the same haircut i.e. currently at 65%, in accordance with the SEBI regulations and forms a part of Call, Cash &amp; Other Assets.</t>
  </si>
  <si>
    <t>Franklin India Dynamic Accrual Fund - Segregated Portfolio 3 - 9.50% Yes Bank Ltd CO 23 Dec 2021</t>
  </si>
  <si>
    <t>INE528G08352</t>
  </si>
  <si>
    <t>9.50% Yes Bank Ltd (23-Dec-2116) ~~~ $$ **</t>
  </si>
  <si>
    <t>CARE (withdrawn)/ ICRA D (hyb)</t>
  </si>
  <si>
    <t>~~~ Call option for December 23, 2021 shall not be exercised by the issuer as per RBI Regulations. As call option is not exercised by the issuer, per SEBI circular dated March 22, 2021, maturity of the security has been moved to 100 years from the date of issuance.</t>
  </si>
  <si>
    <t>Franklin India Low Duration Fund (No. of segregated Portfolio in the scheme -2) - (under winding up)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</si>
  <si>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</si>
  <si>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</si>
  <si>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</si>
  <si>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h) Risk-o-meter</t>
  </si>
  <si>
    <t>Primary Benchmark: NIFTY Low Duration Debt Index</t>
  </si>
  <si>
    <t>Franklin India Low Duration Fund-Segregated Portfolio 2 - 10.90% Vodafone Idea Ltd (02-Sep-2023)</t>
  </si>
  <si>
    <t>Franklin India Short-Term Income Plan (No. of segregated Portfolios in the scheme - 3) - (under winding up) $$$</t>
  </si>
  <si>
    <t>INE01E708024</t>
  </si>
  <si>
    <t>10.32% Andhra Pradesh Capital Region Development Authority (16-Aug-2025) **</t>
  </si>
  <si>
    <t>CRISIL A+(CE)</t>
  </si>
  <si>
    <t>INE01E708016</t>
  </si>
  <si>
    <t>10.32% Andhra Pradesh Capital Region Development Authority (16-Aug-2024) **</t>
  </si>
  <si>
    <t>INE01E708032</t>
  </si>
  <si>
    <t>10.32% Andhra Pradesh Capital Region Development Authority (16-Aug-2026)</t>
  </si>
  <si>
    <t>INE971Z07182</t>
  </si>
  <si>
    <t>13.00% Rivaaz Trade Ventures Pvt Ltd (30-Dec-2022) $$ @@@ **</t>
  </si>
  <si>
    <t>INE080T07110</t>
  </si>
  <si>
    <t>14.15% Future Ideas Co Ltd (31-Jan-2023) $$ @@@ **</t>
  </si>
  <si>
    <t xml:space="preserve">      Retail Plan Weekly IDCW Option</t>
  </si>
  <si>
    <t xml:space="preserve">      Institutional Plan Growth Option</t>
  </si>
  <si>
    <t xml:space="preserve">      Direct Retail Plan Weekly IDCW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</si>
  <si>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</si>
  <si>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</si>
  <si>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and by Rivaaz Trade Ventures Pvt Ltd on July 31, 2020, August 31, 2020, September 30, 2020, October 31, 2020, November 7, 2020, December 30, 2020, June 30,2021, December 30, 2021, June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</si>
  <si>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</si>
  <si>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</si>
  <si>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Risk-o-meter</t>
  </si>
  <si>
    <t>Primary Benchmark: CRISIL Short Term Bond Fund Index</t>
  </si>
  <si>
    <t>Franklin India Short Term Income Plan - Segregated Portfolio 2 - 10.90% Vodafone Idea Ltd (02-Sep-2023)</t>
  </si>
  <si>
    <t>Franklin India Short Term Income Plan - Segregated Portfolio 3 - 9.50% Yes Bank Ltd CO 23 Dec 2021</t>
  </si>
  <si>
    <t>Franklin India Ultra Short Bond Fund - (No. of segregated Portfolio in the scheme -1) - (under winding up) $$$</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</si>
  <si>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</si>
  <si>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</si>
  <si>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</si>
  <si>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</si>
  <si>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</si>
  <si>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</si>
  <si>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Primary Benchmark: NIFTY Ultra Short Duration Debt Index</t>
  </si>
  <si>
    <t>Franklin India Income Opportunities Fund (No. of segregated Portfolio in the scheme - 2) - (under winding up) $$$</t>
  </si>
  <si>
    <t>INE080T07128</t>
  </si>
  <si>
    <t>14.15% Future Ideas Co Ltd (31-Dec-2023) $$ @@@ **</t>
  </si>
  <si>
    <t>As on 12-Dec-2021*</t>
  </si>
  <si>
    <t>NA</t>
  </si>
  <si>
    <t>* All units in the scheme have been extinguished post distribution based on NAV dated Dec 12, 2021 which is the last declared NAV.</t>
  </si>
  <si>
    <t>This metric is computed basis market value of the securities held in the portfolio. Since the value of the securities held by the portfolio is currently zero, this metric is not applicable.</t>
  </si>
  <si>
    <t>e) @@@ Coupons/ part payments/ maturity payments were due to be paid by Nufuture Digital (India) Ltd. on July 31, 2020, by Future Ideas Co. Ltd. on July 31, 2020 and by Rivaaz Trade Ventures Pvt Ltd on August 31,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</si>
  <si>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</si>
  <si>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Post the last pay out, Franklin India Income Opportunities Fund (FIIOF) has paid 100% of its AUM as on December 12, 2021 (except cases requiring remediation or with incomplete documentation).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Details of the same will be shared with investors in due course.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</si>
  <si>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</si>
  <si>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Income Opportunities Fund-Segregated Portfolio 2 - 10.90% Vodafone Idea Ltd (02-Sep-2023)</t>
  </si>
  <si>
    <t>Franklin India Credit Risk Fund (No. of segregated Portfolios in the scheme -3) - (under winding up) $$$</t>
  </si>
  <si>
    <t>INE946S07171</t>
  </si>
  <si>
    <t>13.55% Nufuture Digital (India) Ltd (31-Dec-2022) $$ @@@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</si>
  <si>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</si>
  <si>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February 28, 2022, March 31, 2022, April 30, 2022, May 31, 2022, June 30, 2022 and by Future Ideas Co. Ltd. on July 31, 2020, September 30,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</si>
  <si>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</si>
  <si>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Primary Benchmark: NIFTY Credit Risk Bond Index</t>
  </si>
  <si>
    <t>Franklin India Credit Risk Fund-Segregated Portfolio 2 - 10.90% Vodafone Idea Ltd (02-Sep-2023)</t>
  </si>
  <si>
    <t>Franklin India Credit Risk Fund - Segregated Portfolio 3 - 9.50% Yes Bank Ltd CO 23 Dec 2021</t>
  </si>
  <si>
    <t>9.50% Yes Bank Ltd (23-Dec-2116)  ~~~ $$ **</t>
  </si>
  <si>
    <t xml:space="preserve">b) During the month additional instances of fair valuation/deviation from valuation price provided by the valuation agencies </t>
  </si>
  <si>
    <t>Risk level of tier-1 benchmark as on July 31, 2022</t>
  </si>
  <si>
    <t>Risk level of tier-2 benchmark as on July 31, 2022</t>
  </si>
  <si>
    <t>INE226A01022</t>
  </si>
  <si>
    <t>INE226A01023</t>
  </si>
  <si>
    <t>INE226A01024</t>
  </si>
  <si>
    <t>INE226A01025</t>
  </si>
  <si>
    <t>INE226A01026</t>
  </si>
  <si>
    <t>INE226A01027</t>
  </si>
  <si>
    <t>INE226A01028</t>
  </si>
  <si>
    <t>INE226A01029</t>
  </si>
  <si>
    <t>INE226A01030</t>
  </si>
  <si>
    <t>INE226A01031</t>
  </si>
  <si>
    <t>INE226A01032</t>
  </si>
  <si>
    <t>INE226A01033</t>
  </si>
  <si>
    <t>INE226A01034</t>
  </si>
  <si>
    <t>INE226A01035</t>
  </si>
  <si>
    <t>INE226A01036</t>
  </si>
  <si>
    <t>INE226A01037</t>
  </si>
  <si>
    <t>INE226A01038</t>
  </si>
  <si>
    <t>INE226A01039</t>
  </si>
  <si>
    <t>INE226A01040</t>
  </si>
  <si>
    <t>INE226A01041</t>
  </si>
  <si>
    <t>INE226A01042</t>
  </si>
  <si>
    <t>INE226A01043</t>
  </si>
  <si>
    <t>INE226A01044</t>
  </si>
  <si>
    <t>INE226A01045</t>
  </si>
  <si>
    <t>INE226A01046</t>
  </si>
  <si>
    <t>INE226A01047</t>
  </si>
  <si>
    <t>INE226A01048</t>
  </si>
  <si>
    <t>INE226A01049</t>
  </si>
  <si>
    <t>Margin on Derivatives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</si>
</sst>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
  </numFmts>
  <fonts count="12"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sz val="9"/>
      <color theme="1"/>
      <name val="Arial"/>
      <family val="2"/>
    </font>
    <font>
      <b/>
      <sz val="8"/>
      <color theme="1"/>
      <name val="Arial"/>
      <family val="2"/>
    </font>
    <font>
      <sz val="8"/>
      <color theme="1"/>
      <name val="Arial"/>
      <family val="2"/>
    </font>
    <font>
      <u/>
      <sz val="11"/>
      <color theme="10"/>
      <name val="Calibri"/>
      <family val="2"/>
      <scheme val="minor"/>
    </font>
    <font>
      <u/>
      <sz val="8"/>
      <color theme="10"/>
      <name val="Arial"/>
      <family val="2"/>
    </font>
    <font>
      <sz val="8"/>
      <name val="Arial"/>
      <family val="2"/>
    </font>
    <font>
      <b/>
      <sz val="9"/>
      <color theme="1"/>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8" fillId="0" borderId="0" applyNumberFormat="0" applyFill="0" applyBorder="0" applyAlignment="0" applyProtection="0"/>
  </cellStyleXfs>
  <cellXfs count="90">
    <xf numFmtId="0" fontId="0" fillId="0" borderId="0" xfId="0"/>
    <xf numFmtId="0" fontId="5"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0" fontId="2" fillId="2" borderId="0" xfId="0" applyNumberFormat="1" applyFont="1" applyFill="1" applyAlignment="1">
      <alignment horizontal="left" vertical="top" wrapText="1"/>
    </xf>
    <xf numFmtId="4" fontId="2" fillId="2" borderId="0" xfId="0" applyNumberFormat="1" applyFont="1" applyFill="1" applyAlignment="1">
      <alignment horizontal="left" vertical="top" wrapText="1"/>
    </xf>
    <xf numFmtId="0" fontId="5" fillId="2" borderId="0" xfId="0" applyNumberFormat="1" applyFont="1" applyFill="1"/>
    <xf numFmtId="4" fontId="5" fillId="2" borderId="0" xfId="0" applyNumberFormat="1" applyFont="1" applyFill="1"/>
    <xf numFmtId="0" fontId="6" fillId="0" borderId="1" xfId="0" applyFont="1" applyBorder="1" applyAlignment="1">
      <alignment vertical="center"/>
    </xf>
    <xf numFmtId="0" fontId="7" fillId="2" borderId="0" xfId="0" applyFont="1" applyFill="1"/>
    <xf numFmtId="0" fontId="7" fillId="2" borderId="0" xfId="0" applyNumberFormat="1" applyFont="1" applyFill="1"/>
    <xf numFmtId="0" fontId="3" fillId="2" borderId="0" xfId="0" applyFont="1" applyFill="1" applyAlignment="1">
      <alignment horizontal="left" vertical="top"/>
    </xf>
    <xf numFmtId="4" fontId="7" fillId="3" borderId="0" xfId="0" applyNumberFormat="1" applyFont="1" applyFill="1" applyBorder="1"/>
    <xf numFmtId="39" fontId="7" fillId="2" borderId="0" xfId="0" applyNumberFormat="1" applyFont="1" applyFill="1"/>
    <xf numFmtId="39" fontId="7" fillId="3" borderId="0" xfId="0" applyNumberFormat="1" applyFont="1" applyFill="1" applyBorder="1"/>
    <xf numFmtId="2" fontId="6" fillId="0" borderId="1" xfId="0" applyNumberFormat="1" applyFont="1" applyBorder="1" applyAlignment="1">
      <alignment horizontal="center" vertical="center"/>
    </xf>
    <xf numFmtId="0"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2" borderId="0" xfId="0" applyFont="1" applyFill="1"/>
    <xf numFmtId="0" fontId="6" fillId="2" borderId="0" xfId="0" applyNumberFormat="1" applyFont="1" applyFill="1"/>
    <xf numFmtId="39" fontId="6" fillId="3" borderId="0" xfId="0" applyNumberFormat="1" applyFont="1" applyFill="1" applyBorder="1"/>
    <xf numFmtId="0" fontId="6" fillId="2" borderId="3" xfId="0" applyFont="1" applyFill="1" applyBorder="1"/>
    <xf numFmtId="0" fontId="7" fillId="2" borderId="3" xfId="0" applyFont="1" applyFill="1" applyBorder="1"/>
    <xf numFmtId="0" fontId="7"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 fontId="7" fillId="2" borderId="4" xfId="0" applyNumberFormat="1" applyFont="1" applyFill="1" applyBorder="1"/>
    <xf numFmtId="39" fontId="7" fillId="2" borderId="4" xfId="0" applyNumberFormat="1" applyFont="1" applyFill="1" applyBorder="1"/>
    <xf numFmtId="39" fontId="7" fillId="3" borderId="4" xfId="0" applyNumberFormat="1" applyFont="1" applyFill="1" applyBorder="1"/>
    <xf numFmtId="0" fontId="6" fillId="2" borderId="4" xfId="0" applyFont="1" applyFill="1" applyBorder="1"/>
    <xf numFmtId="0" fontId="6" fillId="2" borderId="4" xfId="0" applyNumberFormat="1" applyFont="1" applyFill="1" applyBorder="1"/>
    <xf numFmtId="39" fontId="6" fillId="2" borderId="4" xfId="0" applyNumberFormat="1" applyFont="1" applyFill="1" applyBorder="1"/>
    <xf numFmtId="39" fontId="6" fillId="3" borderId="4" xfId="0" applyNumberFormat="1" applyFont="1" applyFill="1" applyBorder="1"/>
    <xf numFmtId="0" fontId="7" fillId="2" borderId="4" xfId="0" applyNumberFormat="1" applyFont="1" applyFill="1" applyBorder="1"/>
    <xf numFmtId="0" fontId="6" fillId="2" borderId="5" xfId="0" applyFont="1" applyFill="1" applyBorder="1"/>
    <xf numFmtId="0" fontId="6" fillId="2" borderId="5" xfId="0" applyNumberFormat="1" applyFont="1" applyFill="1" applyBorder="1"/>
    <xf numFmtId="39" fontId="6" fillId="2" borderId="5" xfId="0" applyNumberFormat="1" applyFont="1" applyFill="1" applyBorder="1"/>
    <xf numFmtId="39" fontId="6" fillId="3" borderId="5" xfId="0" applyNumberFormat="1" applyFont="1" applyFill="1" applyBorder="1"/>
    <xf numFmtId="0" fontId="6" fillId="2" borderId="0" xfId="0" applyFont="1" applyFill="1" applyAlignment="1">
      <alignment horizontal="right"/>
    </xf>
    <xf numFmtId="164" fontId="7" fillId="2" borderId="0" xfId="0" applyNumberFormat="1" applyFont="1" applyFill="1"/>
    <xf numFmtId="0" fontId="6" fillId="2" borderId="0" xfId="0" applyNumberFormat="1" applyFont="1" applyFill="1" applyAlignment="1">
      <alignment horizontal="right"/>
    </xf>
    <xf numFmtId="4" fontId="7" fillId="2" borderId="0" xfId="0" applyNumberFormat="1" applyFont="1" applyFill="1"/>
    <xf numFmtId="0" fontId="6" fillId="2" borderId="1" xfId="0" applyFont="1" applyFill="1" applyBorder="1" applyAlignment="1">
      <alignment horizontal="center"/>
    </xf>
    <xf numFmtId="164" fontId="7" fillId="2" borderId="1" xfId="0" applyNumberFormat="1" applyFont="1" applyFill="1" applyBorder="1"/>
    <xf numFmtId="165" fontId="7" fillId="2" borderId="0" xfId="0" applyNumberFormat="1" applyFont="1" applyFill="1"/>
    <xf numFmtId="0" fontId="9" fillId="2" borderId="0" xfId="1" applyFont="1" applyFill="1"/>
    <xf numFmtId="0" fontId="6" fillId="3" borderId="0" xfId="0" applyFont="1" applyFill="1"/>
    <xf numFmtId="0" fontId="9" fillId="3" borderId="0" xfId="1" applyFont="1" applyFill="1"/>
    <xf numFmtId="0" fontId="7" fillId="3" borderId="0" xfId="0" applyFont="1" applyFill="1"/>
    <xf numFmtId="0" fontId="6" fillId="3" borderId="0" xfId="0" applyFont="1" applyFill="1" applyAlignment="1">
      <alignment wrapText="1"/>
    </xf>
    <xf numFmtId="2" fontId="6"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10" fillId="3" borderId="0" xfId="0" applyFont="1" applyFill="1" applyAlignment="1">
      <alignment horizontal="right"/>
    </xf>
    <xf numFmtId="0" fontId="6" fillId="0" borderId="0" xfId="0" applyFont="1" applyFill="1"/>
    <xf numFmtId="0" fontId="7" fillId="2" borderId="4" xfId="0" applyFont="1" applyFill="1" applyBorder="1" applyAlignment="1">
      <alignment wrapText="1"/>
    </xf>
    <xf numFmtId="0" fontId="6" fillId="2" borderId="0" xfId="0" applyFont="1" applyFill="1" applyAlignment="1">
      <alignment wrapText="1"/>
    </xf>
    <xf numFmtId="0" fontId="0" fillId="0" borderId="0" xfId="0" applyAlignment="1">
      <alignment wrapText="1"/>
    </xf>
    <xf numFmtId="0" fontId="8" fillId="2" borderId="0" xfId="1" applyFill="1"/>
    <xf numFmtId="39" fontId="7" fillId="3" borderId="0" xfId="0" applyNumberFormat="1" applyFont="1" applyFill="1"/>
    <xf numFmtId="0" fontId="11" fillId="2" borderId="0" xfId="0" applyFont="1" applyFill="1"/>
    <xf numFmtId="0" fontId="4" fillId="0" borderId="0" xfId="0" applyFont="1" applyFill="1" applyBorder="1" applyAlignment="1">
      <alignment vertical="center" wrapText="1"/>
    </xf>
    <xf numFmtId="4" fontId="7" fillId="2" borderId="0" xfId="0" applyNumberFormat="1" applyFont="1" applyFill="1" applyAlignment="1">
      <alignment horizontal="right"/>
    </xf>
    <xf numFmtId="0" fontId="6" fillId="3" borderId="0" xfId="0" applyFont="1" applyFill="1" applyAlignment="1">
      <alignment horizontal="justify" wrapText="1"/>
    </xf>
    <xf numFmtId="0" fontId="0" fillId="3" borderId="0" xfId="0" applyFill="1" applyAlignment="1">
      <alignment horizontal="justify" wrapText="1"/>
    </xf>
    <xf numFmtId="15" fontId="7" fillId="3" borderId="0" xfId="0" applyNumberFormat="1" applyFont="1" applyFill="1" applyBorder="1"/>
    <xf numFmtId="15" fontId="7" fillId="2" borderId="0" xfId="0" applyNumberFormat="1" applyFont="1" applyFill="1"/>
    <xf numFmtId="4" fontId="7" fillId="2" borderId="4" xfId="0" applyNumberFormat="1" applyFont="1" applyFill="1" applyBorder="1"/>
    <xf numFmtId="4" fontId="6" fillId="3" borderId="4" xfId="0" applyNumberFormat="1" applyFont="1" applyFill="1" applyBorder="1"/>
    <xf numFmtId="4" fontId="7" fillId="3" borderId="4" xfId="0" applyNumberFormat="1" applyFont="1" applyFill="1" applyBorder="1"/>
    <xf numFmtId="4" fontId="6" fillId="3" borderId="5" xfId="0" applyNumberFormat="1" applyFont="1" applyFill="1" applyBorder="1"/>
    <xf numFmtId="0" fontId="7" fillId="2" borderId="6" xfId="0" applyFont="1" applyFill="1" applyBorder="1"/>
    <xf numFmtId="0" fontId="7" fillId="2" borderId="7" xfId="0" applyFont="1" applyFill="1" applyBorder="1"/>
    <xf numFmtId="0" fontId="4" fillId="4" borderId="2"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6" fillId="2" borderId="6" xfId="0" applyFont="1" applyFill="1" applyBorder="1"/>
    <xf numFmtId="0" fontId="6" fillId="2" borderId="7" xfId="0" applyFont="1" applyFill="1" applyBorder="1"/>
    <xf numFmtId="0" fontId="6" fillId="2" borderId="0" xfId="0" applyFont="1" applyFill="1" applyAlignment="1">
      <alignment horizontal="left" wrapText="1"/>
    </xf>
    <xf numFmtId="0" fontId="0" fillId="0" borderId="0" xfId="0" applyAlignment="1">
      <alignment horizontal="left" wrapText="1"/>
    </xf>
    <xf numFmtId="0" fontId="7" fillId="2" borderId="0" xfId="0" applyFont="1" applyFill="1" applyAlignment="1">
      <alignment horizontal="justify" wrapText="1"/>
    </xf>
    <xf numFmtId="0" fontId="6" fillId="3" borderId="0" xfId="0" applyFont="1" applyFill="1" applyAlignment="1">
      <alignment horizontal="left" vertical="top" wrapText="1"/>
    </xf>
    <xf numFmtId="0" fontId="6" fillId="2" borderId="0" xfId="0" applyFont="1" applyFill="1" applyAlignment="1">
      <alignment horizontal="justify" wrapText="1"/>
    </xf>
    <xf numFmtId="0" fontId="0" fillId="0" borderId="0" xfId="0" applyAlignment="1">
      <alignment horizontal="justify" wrapText="1"/>
    </xf>
    <xf numFmtId="0" fontId="0" fillId="0" borderId="0" xfId="0" applyAlignment="1">
      <alignment wrapText="1"/>
    </xf>
    <xf numFmtId="0" fontId="6" fillId="2" borderId="0" xfId="0" applyFont="1" applyFill="1" applyAlignment="1">
      <alignment wrapText="1"/>
    </xf>
    <xf numFmtId="0" fontId="6" fillId="2" borderId="0" xfId="0" applyFont="1" applyFill="1" applyAlignment="1">
      <alignment vertical="top" wrapText="1"/>
    </xf>
    <xf numFmtId="0" fontId="0" fillId="0" borderId="0" xfId="0" applyAlignment="1">
      <alignment vertical="top" wrapText="1"/>
    </xf>
    <xf numFmtId="0" fontId="6" fillId="2" borderId="0" xfId="0" applyFont="1" applyFill="1" applyAlignment="1">
      <alignment vertical="center" wrapText="1"/>
    </xf>
    <xf numFmtId="0" fontId="6" fillId="2" borderId="0" xfId="0" applyFont="1" applyFill="1" applyAlignment="1">
      <alignment horizontal="left" vertical="center" wrapText="1"/>
    </xf>
    <xf numFmtId="0" fontId="7" fillId="3" borderId="0" xfId="0" applyFont="1" applyFill="1" applyAlignment="1">
      <alignment vertical="top" wrapText="1"/>
    </xf>
  </cellXfs>
  <cellStyles count="2">
    <cellStyle name="Hyperlink" xfId="1" builtinId="8"/>
    <cellStyle name="Normal" xfId="0" builtinId="0"/>
  </cellStyles>
  <dxfs count="100">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7.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20.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3.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1.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24.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11.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87</xdr:row>
      <xdr:rowOff>83820</xdr:rowOff>
    </xdr:from>
    <xdr:to>
      <xdr:col>0</xdr:col>
      <xdr:colOff>2260600</xdr:colOff>
      <xdr:row>98</xdr:row>
      <xdr:rowOff>121920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2866370"/>
          <a:ext cx="2216150" cy="1609725"/>
        </a:xfrm>
        <a:prstGeom prst="rect">
          <a:avLst/>
        </a:prstGeom>
        <a:noFill/>
        <a:ln>
          <a:noFill/>
        </a:ln>
      </xdr:spPr>
    </xdr:pic>
    <xdr:clientData/>
  </xdr:twoCellAnchor>
  <xdr:twoCellAnchor editAs="oneCell">
    <xdr:from>
      <xdr:col>0</xdr:col>
      <xdr:colOff>57150</xdr:colOff>
      <xdr:row>120</xdr:row>
      <xdr:rowOff>76200</xdr:rowOff>
    </xdr:from>
    <xdr:to>
      <xdr:col>0</xdr:col>
      <xdr:colOff>2266950</xdr:colOff>
      <xdr:row>131</xdr:row>
      <xdr:rowOff>114300</xdr:rowOff>
    </xdr:to>
    <xdr:pic>
      <xdr:nvPicPr>
        <xdr:cNvPr id="3" name="Picture 1">
          <a:extLst>
            <a:ext uri="{FF2B5EF4-FFF2-40B4-BE49-F238E27FC236}">
              <a16:creationId xmlns:a16="http://schemas.microsoft.com/office/drawing/2014/main" id="{F1ABF1E9-F84F-4377-BE18-12204BA7C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7573625"/>
          <a:ext cx="22098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103</xdr:row>
      <xdr:rowOff>52070</xdr:rowOff>
    </xdr:from>
    <xdr:to>
      <xdr:col>0</xdr:col>
      <xdr:colOff>2311400</xdr:colOff>
      <xdr:row>114</xdr:row>
      <xdr:rowOff>90170</xdr:rowOff>
    </xdr:to>
    <xdr:pic>
      <xdr:nvPicPr>
        <xdr:cNvPr id="4" name="Picture 3">
          <a:extLst>
            <a:ext uri="{FF2B5EF4-FFF2-40B4-BE49-F238E27FC236}">
              <a16:creationId xmlns:a16="http://schemas.microsoft.com/office/drawing/2014/main" id="{FC03D471-791A-4456-B5EF-1E26F49AA2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5120620"/>
          <a:ext cx="2216150" cy="16097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87316</xdr:colOff>
      <xdr:row>130</xdr:row>
      <xdr:rowOff>0</xdr:rowOff>
    </xdr:from>
    <xdr:to>
      <xdr:col>0</xdr:col>
      <xdr:colOff>2373316</xdr:colOff>
      <xdr:row>141</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17322800"/>
          <a:ext cx="2286000" cy="1463040"/>
        </a:xfrm>
        <a:prstGeom prst="rect">
          <a:avLst/>
        </a:prstGeom>
        <a:noFill/>
        <a:ln>
          <a:noFill/>
        </a:ln>
      </xdr:spPr>
    </xdr:pic>
    <xdr:clientData/>
  </xdr:twoCellAnchor>
  <xdr:twoCellAnchor editAs="oneCell">
    <xdr:from>
      <xdr:col>0</xdr:col>
      <xdr:colOff>133350</xdr:colOff>
      <xdr:row>114</xdr:row>
      <xdr:rowOff>19050</xdr:rowOff>
    </xdr:from>
    <xdr:to>
      <xdr:col>0</xdr:col>
      <xdr:colOff>2419350</xdr:colOff>
      <xdr:row>125</xdr:row>
      <xdr:rowOff>83185</xdr:rowOff>
    </xdr:to>
    <xdr:pic>
      <xdr:nvPicPr>
        <xdr:cNvPr id="3" name="Picture 2">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6802100"/>
          <a:ext cx="2286000" cy="163576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118</xdr:row>
      <xdr:rowOff>71434</xdr:rowOff>
    </xdr:from>
    <xdr:to>
      <xdr:col>0</xdr:col>
      <xdr:colOff>2346965</xdr:colOff>
      <xdr:row>129</xdr:row>
      <xdr:rowOff>67624</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8026059"/>
          <a:ext cx="2267585" cy="1567815"/>
        </a:xfrm>
        <a:prstGeom prst="rect">
          <a:avLst/>
        </a:prstGeom>
        <a:noFill/>
        <a:ln>
          <a:noFill/>
        </a:ln>
      </xdr:spPr>
    </xdr:pic>
    <xdr:clientData/>
  </xdr:twoCellAnchor>
  <xdr:twoCellAnchor editAs="oneCell">
    <xdr:from>
      <xdr:col>0</xdr:col>
      <xdr:colOff>119063</xdr:colOff>
      <xdr:row>133</xdr:row>
      <xdr:rowOff>87313</xdr:rowOff>
    </xdr:from>
    <xdr:to>
      <xdr:col>0</xdr:col>
      <xdr:colOff>2386648</xdr:colOff>
      <xdr:row>144</xdr:row>
      <xdr:rowOff>83503</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63" y="20185063"/>
          <a:ext cx="2267585" cy="156781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79380</xdr:colOff>
      <xdr:row>70</xdr:row>
      <xdr:rowOff>55558</xdr:rowOff>
    </xdr:from>
    <xdr:to>
      <xdr:col>0</xdr:col>
      <xdr:colOff>2346965</xdr:colOff>
      <xdr:row>81</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123483"/>
          <a:ext cx="2267585" cy="1637665"/>
        </a:xfrm>
        <a:prstGeom prst="rect">
          <a:avLst/>
        </a:prstGeom>
        <a:noFill/>
        <a:ln>
          <a:noFill/>
        </a:ln>
      </xdr:spPr>
    </xdr:pic>
    <xdr:clientData/>
  </xdr:twoCellAnchor>
  <xdr:twoCellAnchor editAs="oneCell">
    <xdr:from>
      <xdr:col>0</xdr:col>
      <xdr:colOff>95251</xdr:colOff>
      <xdr:row>87</xdr:row>
      <xdr:rowOff>0</xdr:rowOff>
    </xdr:from>
    <xdr:to>
      <xdr:col>0</xdr:col>
      <xdr:colOff>2362836</xdr:colOff>
      <xdr:row>98</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2496800"/>
          <a:ext cx="2267585" cy="163766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77</xdr:row>
      <xdr:rowOff>55558</xdr:rowOff>
    </xdr:from>
    <xdr:to>
      <xdr:col>0</xdr:col>
      <xdr:colOff>2346965</xdr:colOff>
      <xdr:row>88</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1695108"/>
          <a:ext cx="2267585" cy="1532890"/>
        </a:xfrm>
        <a:prstGeom prst="rect">
          <a:avLst/>
        </a:prstGeom>
        <a:noFill/>
        <a:ln>
          <a:noFill/>
        </a:ln>
      </xdr:spPr>
    </xdr:pic>
    <xdr:clientData/>
  </xdr:twoCellAnchor>
  <xdr:twoCellAnchor editAs="oneCell">
    <xdr:from>
      <xdr:col>0</xdr:col>
      <xdr:colOff>79375</xdr:colOff>
      <xdr:row>92</xdr:row>
      <xdr:rowOff>119062</xdr:rowOff>
    </xdr:from>
    <xdr:to>
      <xdr:col>0</xdr:col>
      <xdr:colOff>2346960</xdr:colOff>
      <xdr:row>104</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3901737"/>
          <a:ext cx="2267585" cy="165354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95256</xdr:colOff>
      <xdr:row>80</xdr:row>
      <xdr:rowOff>0</xdr:rowOff>
    </xdr:from>
    <xdr:to>
      <xdr:col>0</xdr:col>
      <xdr:colOff>2362841</xdr:colOff>
      <xdr:row>91</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782425"/>
          <a:ext cx="2267585" cy="1574165"/>
        </a:xfrm>
        <a:prstGeom prst="rect">
          <a:avLst/>
        </a:prstGeom>
        <a:noFill/>
        <a:ln>
          <a:noFill/>
        </a:ln>
      </xdr:spPr>
    </xdr:pic>
    <xdr:clientData/>
  </xdr:twoCellAnchor>
  <xdr:twoCellAnchor editAs="oneCell">
    <xdr:from>
      <xdr:col>0</xdr:col>
      <xdr:colOff>95256</xdr:colOff>
      <xdr:row>96</xdr:row>
      <xdr:rowOff>0</xdr:rowOff>
    </xdr:from>
    <xdr:to>
      <xdr:col>0</xdr:col>
      <xdr:colOff>2362841</xdr:colOff>
      <xdr:row>107</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068425"/>
          <a:ext cx="2267585" cy="157416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63504</xdr:colOff>
      <xdr:row>110</xdr:row>
      <xdr:rowOff>0</xdr:rowOff>
    </xdr:from>
    <xdr:to>
      <xdr:col>0</xdr:col>
      <xdr:colOff>2331089</xdr:colOff>
      <xdr:row>121</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5782925"/>
          <a:ext cx="2267585" cy="1637665"/>
        </a:xfrm>
        <a:prstGeom prst="rect">
          <a:avLst/>
        </a:prstGeom>
        <a:noFill/>
        <a:ln>
          <a:noFill/>
        </a:ln>
      </xdr:spPr>
    </xdr:pic>
    <xdr:clientData/>
  </xdr:twoCellAnchor>
  <xdr:twoCellAnchor editAs="oneCell">
    <xdr:from>
      <xdr:col>0</xdr:col>
      <xdr:colOff>79376</xdr:colOff>
      <xdr:row>126</xdr:row>
      <xdr:rowOff>0</xdr:rowOff>
    </xdr:from>
    <xdr:to>
      <xdr:col>0</xdr:col>
      <xdr:colOff>2346961</xdr:colOff>
      <xdr:row>137</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8068925"/>
          <a:ext cx="2267585" cy="1637665"/>
        </a:xfrm>
        <a:prstGeom prst="rect">
          <a:avLst/>
        </a:prstGeom>
        <a:noFill/>
        <a:ln>
          <a:noFill/>
        </a:ln>
      </xdr:spPr>
    </xdr:pic>
    <xdr:clientData/>
  </xdr:twoCellAnchor>
  <xdr:twoCellAnchor editAs="oneCell">
    <xdr:from>
      <xdr:col>0</xdr:col>
      <xdr:colOff>63504</xdr:colOff>
      <xdr:row>110</xdr:row>
      <xdr:rowOff>0</xdr:rowOff>
    </xdr:from>
    <xdr:to>
      <xdr:col>0</xdr:col>
      <xdr:colOff>2331089</xdr:colOff>
      <xdr:row>121</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5782925"/>
          <a:ext cx="2267585" cy="1637665"/>
        </a:xfrm>
        <a:prstGeom prst="rect">
          <a:avLst/>
        </a:prstGeom>
        <a:noFill/>
        <a:ln>
          <a:noFill/>
        </a:ln>
      </xdr:spPr>
    </xdr:pic>
    <xdr:clientData/>
  </xdr:twoCellAnchor>
  <xdr:twoCellAnchor editAs="oneCell">
    <xdr:from>
      <xdr:col>0</xdr:col>
      <xdr:colOff>79376</xdr:colOff>
      <xdr:row>126</xdr:row>
      <xdr:rowOff>0</xdr:rowOff>
    </xdr:from>
    <xdr:to>
      <xdr:col>0</xdr:col>
      <xdr:colOff>2346961</xdr:colOff>
      <xdr:row>137</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8068925"/>
          <a:ext cx="2267585" cy="16376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95256</xdr:colOff>
      <xdr:row>117</xdr:row>
      <xdr:rowOff>0</xdr:rowOff>
    </xdr:from>
    <xdr:to>
      <xdr:col>0</xdr:col>
      <xdr:colOff>2362841</xdr:colOff>
      <xdr:row>128</xdr:row>
      <xdr:rowOff>2540</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068675"/>
          <a:ext cx="2267585" cy="1574165"/>
        </a:xfrm>
        <a:prstGeom prst="rect">
          <a:avLst/>
        </a:prstGeom>
        <a:noFill/>
        <a:ln>
          <a:noFill/>
        </a:ln>
      </xdr:spPr>
    </xdr:pic>
    <xdr:clientData/>
  </xdr:twoCellAnchor>
  <xdr:twoCellAnchor editAs="oneCell">
    <xdr:from>
      <xdr:col>0</xdr:col>
      <xdr:colOff>71437</xdr:colOff>
      <xdr:row>133</xdr:row>
      <xdr:rowOff>0</xdr:rowOff>
    </xdr:from>
    <xdr:to>
      <xdr:col>0</xdr:col>
      <xdr:colOff>2339022</xdr:colOff>
      <xdr:row>144</xdr:row>
      <xdr:rowOff>2540</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18354675"/>
          <a:ext cx="2267585" cy="157416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73</xdr:row>
      <xdr:rowOff>0</xdr:rowOff>
    </xdr:from>
    <xdr:to>
      <xdr:col>0</xdr:col>
      <xdr:colOff>2362841</xdr:colOff>
      <xdr:row>84</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0639425"/>
          <a:ext cx="2267585" cy="1574165"/>
        </a:xfrm>
        <a:prstGeom prst="rect">
          <a:avLst/>
        </a:prstGeom>
        <a:noFill/>
        <a:ln>
          <a:noFill/>
        </a:ln>
      </xdr:spPr>
    </xdr:pic>
    <xdr:clientData/>
  </xdr:twoCellAnchor>
  <xdr:twoCellAnchor editAs="oneCell">
    <xdr:from>
      <xdr:col>0</xdr:col>
      <xdr:colOff>87318</xdr:colOff>
      <xdr:row>89</xdr:row>
      <xdr:rowOff>0</xdr:rowOff>
    </xdr:from>
    <xdr:to>
      <xdr:col>0</xdr:col>
      <xdr:colOff>2354903</xdr:colOff>
      <xdr:row>100</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2925425"/>
          <a:ext cx="2267585" cy="157416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87315</xdr:colOff>
      <xdr:row>63</xdr:row>
      <xdr:rowOff>0</xdr:rowOff>
    </xdr:from>
    <xdr:to>
      <xdr:col>0</xdr:col>
      <xdr:colOff>2354900</xdr:colOff>
      <xdr:row>74</xdr:row>
      <xdr:rowOff>66040</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9210675"/>
          <a:ext cx="2267585" cy="1637665"/>
        </a:xfrm>
        <a:prstGeom prst="rect">
          <a:avLst/>
        </a:prstGeom>
        <a:noFill/>
        <a:ln>
          <a:noFill/>
        </a:ln>
      </xdr:spPr>
    </xdr:pic>
    <xdr:clientData/>
  </xdr:twoCellAnchor>
  <xdr:twoCellAnchor editAs="oneCell">
    <xdr:from>
      <xdr:col>0</xdr:col>
      <xdr:colOff>79378</xdr:colOff>
      <xdr:row>79</xdr:row>
      <xdr:rowOff>0</xdr:rowOff>
    </xdr:from>
    <xdr:to>
      <xdr:col>0</xdr:col>
      <xdr:colOff>2346963</xdr:colOff>
      <xdr:row>90</xdr:row>
      <xdr:rowOff>66040</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8" y="11496675"/>
          <a:ext cx="2267585" cy="163766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103194</xdr:colOff>
      <xdr:row>98</xdr:row>
      <xdr:rowOff>0</xdr:rowOff>
    </xdr:from>
    <xdr:to>
      <xdr:col>0</xdr:col>
      <xdr:colOff>2370779</xdr:colOff>
      <xdr:row>109</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4497050"/>
          <a:ext cx="2267585" cy="1574165"/>
        </a:xfrm>
        <a:prstGeom prst="rect">
          <a:avLst/>
        </a:prstGeom>
        <a:noFill/>
        <a:ln>
          <a:noFill/>
        </a:ln>
      </xdr:spPr>
    </xdr:pic>
    <xdr:clientData/>
  </xdr:twoCellAnchor>
  <xdr:twoCellAnchor editAs="oneCell">
    <xdr:from>
      <xdr:col>0</xdr:col>
      <xdr:colOff>95256</xdr:colOff>
      <xdr:row>114</xdr:row>
      <xdr:rowOff>0</xdr:rowOff>
    </xdr:from>
    <xdr:to>
      <xdr:col>0</xdr:col>
      <xdr:colOff>2362841</xdr:colOff>
      <xdr:row>125</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783050"/>
          <a:ext cx="2267585" cy="15741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38</xdr:row>
      <xdr:rowOff>95250</xdr:rowOff>
    </xdr:from>
    <xdr:to>
      <xdr:col>1</xdr:col>
      <xdr:colOff>317500</xdr:colOff>
      <xdr:row>50</xdr:row>
      <xdr:rowOff>635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029325"/>
          <a:ext cx="2343150" cy="1619885"/>
        </a:xfrm>
        <a:prstGeom prst="rect">
          <a:avLst/>
        </a:prstGeom>
        <a:noFill/>
        <a:ln>
          <a:noFill/>
        </a:ln>
      </xdr:spPr>
    </xdr:pic>
    <xdr:clientData/>
  </xdr:twoCellAnchor>
  <xdr:twoCellAnchor editAs="oneCell">
    <xdr:from>
      <xdr:col>0</xdr:col>
      <xdr:colOff>76200</xdr:colOff>
      <xdr:row>54</xdr:row>
      <xdr:rowOff>76200</xdr:rowOff>
    </xdr:from>
    <xdr:to>
      <xdr:col>1</xdr:col>
      <xdr:colOff>314325</xdr:colOff>
      <xdr:row>65</xdr:row>
      <xdr:rowOff>108585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296275"/>
          <a:ext cx="2352675" cy="160401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95256</xdr:colOff>
      <xdr:row>89</xdr:row>
      <xdr:rowOff>0</xdr:rowOff>
    </xdr:from>
    <xdr:to>
      <xdr:col>0</xdr:col>
      <xdr:colOff>2362841</xdr:colOff>
      <xdr:row>100</xdr:row>
      <xdr:rowOff>66040</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3211175"/>
          <a:ext cx="2267585" cy="1637665"/>
        </a:xfrm>
        <a:prstGeom prst="rect">
          <a:avLst/>
        </a:prstGeom>
        <a:noFill/>
        <a:ln>
          <a:noFill/>
        </a:ln>
      </xdr:spPr>
    </xdr:pic>
    <xdr:clientData/>
  </xdr:twoCellAnchor>
  <xdr:twoCellAnchor editAs="oneCell">
    <xdr:from>
      <xdr:col>0</xdr:col>
      <xdr:colOff>95256</xdr:colOff>
      <xdr:row>105</xdr:row>
      <xdr:rowOff>0</xdr:rowOff>
    </xdr:from>
    <xdr:to>
      <xdr:col>0</xdr:col>
      <xdr:colOff>2362841</xdr:colOff>
      <xdr:row>116</xdr:row>
      <xdr:rowOff>66040</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5497175"/>
          <a:ext cx="2267585" cy="16376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134938</xdr:colOff>
      <xdr:row>74</xdr:row>
      <xdr:rowOff>0</xdr:rowOff>
    </xdr:from>
    <xdr:to>
      <xdr:col>0</xdr:col>
      <xdr:colOff>2402523</xdr:colOff>
      <xdr:row>85</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1496675"/>
          <a:ext cx="2267585" cy="1637665"/>
        </a:xfrm>
        <a:prstGeom prst="rect">
          <a:avLst/>
        </a:prstGeom>
        <a:noFill/>
        <a:ln>
          <a:noFill/>
        </a:ln>
      </xdr:spPr>
    </xdr:pic>
    <xdr:clientData/>
  </xdr:twoCellAnchor>
  <xdr:twoCellAnchor editAs="oneCell">
    <xdr:from>
      <xdr:col>0</xdr:col>
      <xdr:colOff>119070</xdr:colOff>
      <xdr:row>89</xdr:row>
      <xdr:rowOff>111124</xdr:rowOff>
    </xdr:from>
    <xdr:to>
      <xdr:col>0</xdr:col>
      <xdr:colOff>2386655</xdr:colOff>
      <xdr:row>101</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70" y="13750924"/>
          <a:ext cx="2267585" cy="165354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79380</xdr:colOff>
      <xdr:row>68</xdr:row>
      <xdr:rowOff>0</xdr:rowOff>
    </xdr:from>
    <xdr:to>
      <xdr:col>0</xdr:col>
      <xdr:colOff>2346965</xdr:colOff>
      <xdr:row>79</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9925050"/>
          <a:ext cx="2267585" cy="1637665"/>
        </a:xfrm>
        <a:prstGeom prst="rect">
          <a:avLst/>
        </a:prstGeom>
        <a:noFill/>
        <a:ln>
          <a:noFill/>
        </a:ln>
      </xdr:spPr>
    </xdr:pic>
    <xdr:clientData/>
  </xdr:twoCellAnchor>
  <xdr:twoCellAnchor editAs="oneCell">
    <xdr:from>
      <xdr:col>0</xdr:col>
      <xdr:colOff>87318</xdr:colOff>
      <xdr:row>84</xdr:row>
      <xdr:rowOff>0</xdr:rowOff>
    </xdr:from>
    <xdr:to>
      <xdr:col>0</xdr:col>
      <xdr:colOff>2354903</xdr:colOff>
      <xdr:row>95</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2211050"/>
          <a:ext cx="2267585" cy="163766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71442</xdr:colOff>
      <xdr:row>93</xdr:row>
      <xdr:rowOff>0</xdr:rowOff>
    </xdr:from>
    <xdr:to>
      <xdr:col>0</xdr:col>
      <xdr:colOff>2246317</xdr:colOff>
      <xdr:row>104</xdr:row>
      <xdr:rowOff>6350</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3496925"/>
          <a:ext cx="2174875" cy="1577975"/>
        </a:xfrm>
        <a:prstGeom prst="rect">
          <a:avLst/>
        </a:prstGeom>
        <a:noFill/>
        <a:ln>
          <a:noFill/>
        </a:ln>
      </xdr:spPr>
    </xdr:pic>
    <xdr:clientData/>
  </xdr:twoCellAnchor>
  <xdr:twoCellAnchor editAs="oneCell">
    <xdr:from>
      <xdr:col>0</xdr:col>
      <xdr:colOff>95251</xdr:colOff>
      <xdr:row>109</xdr:row>
      <xdr:rowOff>0</xdr:rowOff>
    </xdr:from>
    <xdr:to>
      <xdr:col>0</xdr:col>
      <xdr:colOff>2270126</xdr:colOff>
      <xdr:row>120</xdr:row>
      <xdr:rowOff>6350</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5782925"/>
          <a:ext cx="2174875" cy="157797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103188</xdr:colOff>
      <xdr:row>84</xdr:row>
      <xdr:rowOff>0</xdr:rowOff>
    </xdr:from>
    <xdr:to>
      <xdr:col>0</xdr:col>
      <xdr:colOff>2370773</xdr:colOff>
      <xdr:row>95</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353925"/>
          <a:ext cx="2267585" cy="1631315"/>
        </a:xfrm>
        <a:prstGeom prst="rect">
          <a:avLst/>
        </a:prstGeom>
        <a:noFill/>
        <a:ln>
          <a:noFill/>
        </a:ln>
      </xdr:spPr>
    </xdr:pic>
    <xdr:clientData/>
  </xdr:twoCellAnchor>
  <xdr:twoCellAnchor editAs="oneCell">
    <xdr:from>
      <xdr:col>0</xdr:col>
      <xdr:colOff>103191</xdr:colOff>
      <xdr:row>100</xdr:row>
      <xdr:rowOff>0</xdr:rowOff>
    </xdr:from>
    <xdr:to>
      <xdr:col>0</xdr:col>
      <xdr:colOff>2370776</xdr:colOff>
      <xdr:row>111</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639925"/>
          <a:ext cx="2267585" cy="1637665"/>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79380</xdr:colOff>
      <xdr:row>96</xdr:row>
      <xdr:rowOff>0</xdr:rowOff>
    </xdr:from>
    <xdr:to>
      <xdr:col>0</xdr:col>
      <xdr:colOff>2346965</xdr:colOff>
      <xdr:row>107</xdr:row>
      <xdr:rowOff>66040</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4497050"/>
          <a:ext cx="2267585" cy="1637665"/>
        </a:xfrm>
        <a:prstGeom prst="rect">
          <a:avLst/>
        </a:prstGeom>
        <a:noFill/>
        <a:ln>
          <a:noFill/>
        </a:ln>
      </xdr:spPr>
    </xdr:pic>
    <xdr:clientData/>
  </xdr:twoCellAnchor>
  <xdr:twoCellAnchor editAs="oneCell">
    <xdr:from>
      <xdr:col>0</xdr:col>
      <xdr:colOff>71442</xdr:colOff>
      <xdr:row>112</xdr:row>
      <xdr:rowOff>0</xdr:rowOff>
    </xdr:from>
    <xdr:to>
      <xdr:col>0</xdr:col>
      <xdr:colOff>2339027</xdr:colOff>
      <xdr:row>123</xdr:row>
      <xdr:rowOff>66040</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6783050"/>
          <a:ext cx="226758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103190</xdr:colOff>
      <xdr:row>33</xdr:row>
      <xdr:rowOff>0</xdr:rowOff>
    </xdr:from>
    <xdr:to>
      <xdr:col>1</xdr:col>
      <xdr:colOff>256225</xdr:colOff>
      <xdr:row>44</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5210175"/>
          <a:ext cx="2267585" cy="1637665"/>
        </a:xfrm>
        <a:prstGeom prst="rect">
          <a:avLst/>
        </a:prstGeom>
        <a:noFill/>
        <a:ln>
          <a:noFill/>
        </a:ln>
      </xdr:spPr>
    </xdr:pic>
    <xdr:clientData/>
  </xdr:twoCellAnchor>
  <xdr:twoCellAnchor editAs="oneCell">
    <xdr:from>
      <xdr:col>0</xdr:col>
      <xdr:colOff>95256</xdr:colOff>
      <xdr:row>49</xdr:row>
      <xdr:rowOff>0</xdr:rowOff>
    </xdr:from>
    <xdr:to>
      <xdr:col>1</xdr:col>
      <xdr:colOff>248291</xdr:colOff>
      <xdr:row>60</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496175"/>
          <a:ext cx="2267585" cy="163766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95256</xdr:colOff>
      <xdr:row>49</xdr:row>
      <xdr:rowOff>0</xdr:rowOff>
    </xdr:from>
    <xdr:to>
      <xdr:col>1</xdr:col>
      <xdr:colOff>248291</xdr:colOff>
      <xdr:row>60</xdr:row>
      <xdr:rowOff>66040</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353300"/>
          <a:ext cx="2267585" cy="1637665"/>
        </a:xfrm>
        <a:prstGeom prst="rect">
          <a:avLst/>
        </a:prstGeom>
        <a:noFill/>
        <a:ln>
          <a:noFill/>
        </a:ln>
      </xdr:spPr>
    </xdr:pic>
    <xdr:clientData/>
  </xdr:twoCellAnchor>
  <xdr:twoCellAnchor editAs="oneCell">
    <xdr:from>
      <xdr:col>0</xdr:col>
      <xdr:colOff>87316</xdr:colOff>
      <xdr:row>33</xdr:row>
      <xdr:rowOff>0</xdr:rowOff>
    </xdr:from>
    <xdr:to>
      <xdr:col>1</xdr:col>
      <xdr:colOff>147641</xdr:colOff>
      <xdr:row>44</xdr:row>
      <xdr:rowOff>0</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5067300"/>
          <a:ext cx="2174875" cy="157162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63504</xdr:colOff>
      <xdr:row>44</xdr:row>
      <xdr:rowOff>0</xdr:rowOff>
    </xdr:from>
    <xdr:to>
      <xdr:col>1</xdr:col>
      <xdr:colOff>55249</xdr:colOff>
      <xdr:row>54</xdr:row>
      <xdr:rowOff>50800</xdr:rowOff>
    </xdr:to>
    <xdr:pic>
      <xdr:nvPicPr>
        <xdr:cNvPr id="2" name="Picture 1">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7019925"/>
          <a:ext cx="2106295" cy="1479550"/>
        </a:xfrm>
        <a:prstGeom prst="rect">
          <a:avLst/>
        </a:prstGeom>
        <a:noFill/>
        <a:ln>
          <a:noFill/>
        </a:ln>
      </xdr:spPr>
    </xdr:pic>
    <xdr:clientData/>
  </xdr:twoCellAnchor>
  <xdr:twoCellAnchor editAs="oneCell">
    <xdr:from>
      <xdr:col>0</xdr:col>
      <xdr:colOff>103188</xdr:colOff>
      <xdr:row>59</xdr:row>
      <xdr:rowOff>111125</xdr:rowOff>
    </xdr:from>
    <xdr:to>
      <xdr:col>1</xdr:col>
      <xdr:colOff>256223</xdr:colOff>
      <xdr:row>71</xdr:row>
      <xdr:rowOff>50165</xdr:rowOff>
    </xdr:to>
    <xdr:pic>
      <xdr:nvPicPr>
        <xdr:cNvPr id="3" name="Picture 2">
          <a:extLst>
            <a:ext uri="{FF2B5EF4-FFF2-40B4-BE49-F238E27FC236}">
              <a16:creationId xmlns:a16="http://schemas.microsoft.com/office/drawing/2014/main" id="{00000000-0008-0000-2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88" y="9274175"/>
          <a:ext cx="2267585" cy="1653540"/>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55566</xdr:colOff>
      <xdr:row>37</xdr:row>
      <xdr:rowOff>0</xdr:rowOff>
    </xdr:from>
    <xdr:to>
      <xdr:col>1</xdr:col>
      <xdr:colOff>227016</xdr:colOff>
      <xdr:row>48</xdr:row>
      <xdr:rowOff>66040</xdr:rowOff>
    </xdr:to>
    <xdr:pic>
      <xdr:nvPicPr>
        <xdr:cNvPr id="2" name="Picture 1">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66" y="5638800"/>
          <a:ext cx="2286000" cy="1637665"/>
        </a:xfrm>
        <a:prstGeom prst="rect">
          <a:avLst/>
        </a:prstGeom>
        <a:noFill/>
        <a:ln>
          <a:noFill/>
        </a:ln>
      </xdr:spPr>
    </xdr:pic>
    <xdr:clientData/>
  </xdr:twoCellAnchor>
  <xdr:twoCellAnchor editAs="oneCell">
    <xdr:from>
      <xdr:col>0</xdr:col>
      <xdr:colOff>69850</xdr:colOff>
      <xdr:row>52</xdr:row>
      <xdr:rowOff>120650</xdr:rowOff>
    </xdr:from>
    <xdr:to>
      <xdr:col>1</xdr:col>
      <xdr:colOff>241300</xdr:colOff>
      <xdr:row>64</xdr:row>
      <xdr:rowOff>59690</xdr:rowOff>
    </xdr:to>
    <xdr:pic>
      <xdr:nvPicPr>
        <xdr:cNvPr id="3" name="Picture 2">
          <a:extLst>
            <a:ext uri="{FF2B5EF4-FFF2-40B4-BE49-F238E27FC236}">
              <a16:creationId xmlns:a16="http://schemas.microsoft.com/office/drawing/2014/main" id="{359B124D-E187-42C1-B912-8E76223A80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8045450"/>
          <a:ext cx="2286000" cy="165354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76</xdr:row>
      <xdr:rowOff>83820</xdr:rowOff>
    </xdr:from>
    <xdr:to>
      <xdr:col>1</xdr:col>
      <xdr:colOff>146050</xdr:colOff>
      <xdr:row>87</xdr:row>
      <xdr:rowOff>121920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1294745"/>
          <a:ext cx="2216150" cy="1609725"/>
        </a:xfrm>
        <a:prstGeom prst="rect">
          <a:avLst/>
        </a:prstGeom>
        <a:noFill/>
        <a:ln>
          <a:noFill/>
        </a:ln>
      </xdr:spPr>
    </xdr:pic>
    <xdr:clientData/>
  </xdr:twoCellAnchor>
  <xdr:twoCellAnchor editAs="oneCell">
    <xdr:from>
      <xdr:col>0</xdr:col>
      <xdr:colOff>38100</xdr:colOff>
      <xdr:row>93</xdr:row>
      <xdr:rowOff>12700</xdr:rowOff>
    </xdr:from>
    <xdr:to>
      <xdr:col>1</xdr:col>
      <xdr:colOff>177800</xdr:colOff>
      <xdr:row>104</xdr:row>
      <xdr:rowOff>50800</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3652500"/>
          <a:ext cx="2254250" cy="1609725"/>
        </a:xfrm>
        <a:prstGeom prst="rect">
          <a:avLst/>
        </a:prstGeom>
        <a:noFill/>
        <a:ln>
          <a:noFill/>
        </a:ln>
      </xdr:spPr>
    </xdr:pic>
    <xdr:clientData/>
  </xdr:twoCellAnchor>
  <xdr:twoCellAnchor editAs="oneCell">
    <xdr:from>
      <xdr:col>0</xdr:col>
      <xdr:colOff>57150</xdr:colOff>
      <xdr:row>108</xdr:row>
      <xdr:rowOff>114300</xdr:rowOff>
    </xdr:from>
    <xdr:to>
      <xdr:col>1</xdr:col>
      <xdr:colOff>149225</xdr:colOff>
      <xdr:row>120</xdr:row>
      <xdr:rowOff>19050</xdr:rowOff>
    </xdr:to>
    <xdr:pic>
      <xdr:nvPicPr>
        <xdr:cNvPr id="4" name="Picture 1">
          <a:extLst>
            <a:ext uri="{FF2B5EF4-FFF2-40B4-BE49-F238E27FC236}">
              <a16:creationId xmlns:a16="http://schemas.microsoft.com/office/drawing/2014/main" id="{A8160EBE-9188-4F23-B93F-66D3F8AFED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5897225"/>
          <a:ext cx="2206625"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47628</xdr:colOff>
      <xdr:row>63</xdr:row>
      <xdr:rowOff>0</xdr:rowOff>
    </xdr:from>
    <xdr:to>
      <xdr:col>1</xdr:col>
      <xdr:colOff>29848</xdr:colOff>
      <xdr:row>73</xdr:row>
      <xdr:rowOff>50800</xdr:rowOff>
    </xdr:to>
    <xdr:pic>
      <xdr:nvPicPr>
        <xdr:cNvPr id="2" name="Picture 1">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8" y="10401300"/>
          <a:ext cx="2096770" cy="1479550"/>
        </a:xfrm>
        <a:prstGeom prst="rect">
          <a:avLst/>
        </a:prstGeom>
        <a:noFill/>
        <a:ln>
          <a:noFill/>
        </a:ln>
      </xdr:spPr>
    </xdr:pic>
    <xdr:clientData/>
  </xdr:twoCellAnchor>
  <xdr:twoCellAnchor editAs="oneCell">
    <xdr:from>
      <xdr:col>0</xdr:col>
      <xdr:colOff>55550</xdr:colOff>
      <xdr:row>47</xdr:row>
      <xdr:rowOff>0</xdr:rowOff>
    </xdr:from>
    <xdr:to>
      <xdr:col>1</xdr:col>
      <xdr:colOff>227000</xdr:colOff>
      <xdr:row>58</xdr:row>
      <xdr:rowOff>66040</xdr:rowOff>
    </xdr:to>
    <xdr:pic>
      <xdr:nvPicPr>
        <xdr:cNvPr id="3" name="Picture 2">
          <a:extLst>
            <a:ext uri="{FF2B5EF4-FFF2-40B4-BE49-F238E27FC236}">
              <a16:creationId xmlns:a16="http://schemas.microsoft.com/office/drawing/2014/main" id="{00000000-0008-0000-2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550" y="7829550"/>
          <a:ext cx="2286000" cy="163766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49392</xdr:colOff>
      <xdr:row>45</xdr:row>
      <xdr:rowOff>0</xdr:rowOff>
    </xdr:from>
    <xdr:to>
      <xdr:col>1</xdr:col>
      <xdr:colOff>31612</xdr:colOff>
      <xdr:row>55</xdr:row>
      <xdr:rowOff>50800</xdr:rowOff>
    </xdr:to>
    <xdr:pic>
      <xdr:nvPicPr>
        <xdr:cNvPr id="2" name="Picture 1">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92" y="7400925"/>
          <a:ext cx="2096770" cy="1479550"/>
        </a:xfrm>
        <a:prstGeom prst="rect">
          <a:avLst/>
        </a:prstGeom>
        <a:noFill/>
        <a:ln>
          <a:noFill/>
        </a:ln>
      </xdr:spPr>
    </xdr:pic>
    <xdr:clientData/>
  </xdr:twoCellAnchor>
  <xdr:twoCellAnchor editAs="oneCell">
    <xdr:from>
      <xdr:col>0</xdr:col>
      <xdr:colOff>49392</xdr:colOff>
      <xdr:row>61</xdr:row>
      <xdr:rowOff>0</xdr:rowOff>
    </xdr:from>
    <xdr:to>
      <xdr:col>1</xdr:col>
      <xdr:colOff>31612</xdr:colOff>
      <xdr:row>71</xdr:row>
      <xdr:rowOff>50800</xdr:rowOff>
    </xdr:to>
    <xdr:pic>
      <xdr:nvPicPr>
        <xdr:cNvPr id="3" name="Picture 2">
          <a:extLst>
            <a:ext uri="{FF2B5EF4-FFF2-40B4-BE49-F238E27FC236}">
              <a16:creationId xmlns:a16="http://schemas.microsoft.com/office/drawing/2014/main" id="{00000000-0008-0000-2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92" y="9972675"/>
          <a:ext cx="2096770" cy="1479550"/>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47628</xdr:colOff>
      <xdr:row>45</xdr:row>
      <xdr:rowOff>0</xdr:rowOff>
    </xdr:from>
    <xdr:to>
      <xdr:col>1</xdr:col>
      <xdr:colOff>233683</xdr:colOff>
      <xdr:row>56</xdr:row>
      <xdr:rowOff>57150</xdr:rowOff>
    </xdr:to>
    <xdr:pic>
      <xdr:nvPicPr>
        <xdr:cNvPr id="2" name="Picture 1">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8" y="7258050"/>
          <a:ext cx="2300605" cy="1628775"/>
        </a:xfrm>
        <a:prstGeom prst="rect">
          <a:avLst/>
        </a:prstGeom>
        <a:noFill/>
        <a:ln>
          <a:noFill/>
        </a:ln>
      </xdr:spPr>
    </xdr:pic>
    <xdr:clientData/>
  </xdr:twoCellAnchor>
  <xdr:twoCellAnchor editAs="oneCell">
    <xdr:from>
      <xdr:col>0</xdr:col>
      <xdr:colOff>39690</xdr:colOff>
      <xdr:row>61</xdr:row>
      <xdr:rowOff>0</xdr:rowOff>
    </xdr:from>
    <xdr:to>
      <xdr:col>1</xdr:col>
      <xdr:colOff>225745</xdr:colOff>
      <xdr:row>72</xdr:row>
      <xdr:rowOff>57150</xdr:rowOff>
    </xdr:to>
    <xdr:pic>
      <xdr:nvPicPr>
        <xdr:cNvPr id="3" name="Picture 2">
          <a:extLst>
            <a:ext uri="{FF2B5EF4-FFF2-40B4-BE49-F238E27FC236}">
              <a16:creationId xmlns:a16="http://schemas.microsoft.com/office/drawing/2014/main" id="{00000000-0008-0000-2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90" y="9829800"/>
          <a:ext cx="2300605" cy="1628775"/>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63503</xdr:colOff>
      <xdr:row>45</xdr:row>
      <xdr:rowOff>0</xdr:rowOff>
    </xdr:from>
    <xdr:to>
      <xdr:col>1</xdr:col>
      <xdr:colOff>216538</xdr:colOff>
      <xdr:row>56</xdr:row>
      <xdr:rowOff>66040</xdr:rowOff>
    </xdr:to>
    <xdr:pic>
      <xdr:nvPicPr>
        <xdr:cNvPr id="2" name="Picture 1">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3" y="7258050"/>
          <a:ext cx="2267585" cy="1637665"/>
        </a:xfrm>
        <a:prstGeom prst="rect">
          <a:avLst/>
        </a:prstGeom>
        <a:noFill/>
        <a:ln>
          <a:noFill/>
        </a:ln>
      </xdr:spPr>
    </xdr:pic>
    <xdr:clientData/>
  </xdr:twoCellAnchor>
  <xdr:twoCellAnchor editAs="oneCell">
    <xdr:from>
      <xdr:col>0</xdr:col>
      <xdr:colOff>71442</xdr:colOff>
      <xdr:row>61</xdr:row>
      <xdr:rowOff>0</xdr:rowOff>
    </xdr:from>
    <xdr:to>
      <xdr:col>1</xdr:col>
      <xdr:colOff>224477</xdr:colOff>
      <xdr:row>72</xdr:row>
      <xdr:rowOff>66040</xdr:rowOff>
    </xdr:to>
    <xdr:pic>
      <xdr:nvPicPr>
        <xdr:cNvPr id="3" name="Picture 2">
          <a:extLst>
            <a:ext uri="{FF2B5EF4-FFF2-40B4-BE49-F238E27FC236}">
              <a16:creationId xmlns:a16="http://schemas.microsoft.com/office/drawing/2014/main" id="{00000000-0008-0000-2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9829800"/>
          <a:ext cx="2267585" cy="1637665"/>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103188</xdr:colOff>
      <xdr:row>60</xdr:row>
      <xdr:rowOff>79375</xdr:rowOff>
    </xdr:from>
    <xdr:to>
      <xdr:col>1</xdr:col>
      <xdr:colOff>136525</xdr:colOff>
      <xdr:row>72</xdr:row>
      <xdr:rowOff>18415</xdr:rowOff>
    </xdr:to>
    <xdr:pic>
      <xdr:nvPicPr>
        <xdr:cNvPr id="3" name="Picture 2">
          <a:extLst>
            <a:ext uri="{FF2B5EF4-FFF2-40B4-BE49-F238E27FC236}">
              <a16:creationId xmlns:a16="http://schemas.microsoft.com/office/drawing/2014/main" id="{00000000-0008-0000-2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9766300"/>
          <a:ext cx="2147887" cy="1653540"/>
        </a:xfrm>
        <a:prstGeom prst="rect">
          <a:avLst/>
        </a:prstGeom>
        <a:noFill/>
        <a:ln>
          <a:noFill/>
        </a:ln>
      </xdr:spPr>
    </xdr:pic>
    <xdr:clientData/>
  </xdr:twoCellAnchor>
  <xdr:twoCellAnchor editAs="oneCell">
    <xdr:from>
      <xdr:col>0</xdr:col>
      <xdr:colOff>107950</xdr:colOff>
      <xdr:row>44</xdr:row>
      <xdr:rowOff>76200</xdr:rowOff>
    </xdr:from>
    <xdr:to>
      <xdr:col>1</xdr:col>
      <xdr:colOff>294005</xdr:colOff>
      <xdr:row>56</xdr:row>
      <xdr:rowOff>6350</xdr:rowOff>
    </xdr:to>
    <xdr:pic>
      <xdr:nvPicPr>
        <xdr:cNvPr id="4" name="Picture 3">
          <a:extLst>
            <a:ext uri="{FF2B5EF4-FFF2-40B4-BE49-F238E27FC236}">
              <a16:creationId xmlns:a16="http://schemas.microsoft.com/office/drawing/2014/main" id="{78513C8A-B724-4F3D-8F83-63E57942DA1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950" y="6724650"/>
          <a:ext cx="2395855" cy="1454150"/>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oneCellAnchor>
    <xdr:from>
      <xdr:col>0</xdr:col>
      <xdr:colOff>69850</xdr:colOff>
      <xdr:row>70</xdr:row>
      <xdr:rowOff>106680</xdr:rowOff>
    </xdr:from>
    <xdr:ext cx="2286000" cy="1463040"/>
    <xdr:pic>
      <xdr:nvPicPr>
        <xdr:cNvPr id="2" name="Picture 1">
          <a:extLst>
            <a:ext uri="{FF2B5EF4-FFF2-40B4-BE49-F238E27FC236}">
              <a16:creationId xmlns:a16="http://schemas.microsoft.com/office/drawing/2014/main" id="{00000000-0008-0000-2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1584305"/>
          <a:ext cx="2286000" cy="1463040"/>
        </a:xfrm>
        <a:prstGeom prst="rect">
          <a:avLst/>
        </a:prstGeom>
        <a:noFill/>
        <a:ln>
          <a:noFill/>
        </a:ln>
      </xdr:spPr>
    </xdr:pic>
    <xdr:clientData/>
  </xdr:oneCellAnchor>
  <xdr:oneCellAnchor>
    <xdr:from>
      <xdr:col>0</xdr:col>
      <xdr:colOff>69850</xdr:colOff>
      <xdr:row>70</xdr:row>
      <xdr:rowOff>106680</xdr:rowOff>
    </xdr:from>
    <xdr:ext cx="2286000" cy="1463040"/>
    <xdr:pic>
      <xdr:nvPicPr>
        <xdr:cNvPr id="3" name="Picture 2">
          <a:extLst>
            <a:ext uri="{FF2B5EF4-FFF2-40B4-BE49-F238E27FC236}">
              <a16:creationId xmlns:a16="http://schemas.microsoft.com/office/drawing/2014/main" id="{00000000-0008-0000-2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1584305"/>
          <a:ext cx="2286000" cy="1463040"/>
        </a:xfrm>
        <a:prstGeom prst="rect">
          <a:avLst/>
        </a:prstGeom>
        <a:noFill/>
        <a:ln>
          <a:noFill/>
        </a:ln>
      </xdr:spPr>
    </xdr:pic>
    <xdr:clientData/>
  </xdr:oneCellAnchor>
  <xdr:twoCellAnchor editAs="oneCell">
    <xdr:from>
      <xdr:col>0</xdr:col>
      <xdr:colOff>50800</xdr:colOff>
      <xdr:row>54</xdr:row>
      <xdr:rowOff>88900</xdr:rowOff>
    </xdr:from>
    <xdr:to>
      <xdr:col>0</xdr:col>
      <xdr:colOff>2400300</xdr:colOff>
      <xdr:row>65</xdr:row>
      <xdr:rowOff>114935</xdr:rowOff>
    </xdr:to>
    <xdr:pic>
      <xdr:nvPicPr>
        <xdr:cNvPr id="4" name="Picture 3">
          <a:extLst>
            <a:ext uri="{FF2B5EF4-FFF2-40B4-BE49-F238E27FC236}">
              <a16:creationId xmlns:a16="http://schemas.microsoft.com/office/drawing/2014/main" id="{F9871F89-8CDB-49C3-9CB5-FA9EC7F4832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00" y="9280525"/>
          <a:ext cx="2349500" cy="1597660"/>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76200</xdr:colOff>
      <xdr:row>60</xdr:row>
      <xdr:rowOff>25400</xdr:rowOff>
    </xdr:from>
    <xdr:to>
      <xdr:col>0</xdr:col>
      <xdr:colOff>2362200</xdr:colOff>
      <xdr:row>70</xdr:row>
      <xdr:rowOff>95250</xdr:rowOff>
    </xdr:to>
    <xdr:pic>
      <xdr:nvPicPr>
        <xdr:cNvPr id="2" name="Picture 1">
          <a:extLst>
            <a:ext uri="{FF2B5EF4-FFF2-40B4-BE49-F238E27FC236}">
              <a16:creationId xmlns:a16="http://schemas.microsoft.com/office/drawing/2014/main" id="{00000000-0008-0000-2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731375"/>
          <a:ext cx="2286000" cy="1498600"/>
        </a:xfrm>
        <a:prstGeom prst="rect">
          <a:avLst/>
        </a:prstGeom>
        <a:noFill/>
        <a:ln>
          <a:noFill/>
        </a:ln>
      </xdr:spPr>
    </xdr:pic>
    <xdr:clientData/>
  </xdr:twoCellAnchor>
  <xdr:twoCellAnchor editAs="oneCell">
    <xdr:from>
      <xdr:col>0</xdr:col>
      <xdr:colOff>69850</xdr:colOff>
      <xdr:row>44</xdr:row>
      <xdr:rowOff>82550</xdr:rowOff>
    </xdr:from>
    <xdr:to>
      <xdr:col>0</xdr:col>
      <xdr:colOff>2381250</xdr:colOff>
      <xdr:row>55</xdr:row>
      <xdr:rowOff>114935</xdr:rowOff>
    </xdr:to>
    <xdr:pic>
      <xdr:nvPicPr>
        <xdr:cNvPr id="3" name="Picture 2">
          <a:extLst>
            <a:ext uri="{FF2B5EF4-FFF2-40B4-BE49-F238E27FC236}">
              <a16:creationId xmlns:a16="http://schemas.microsoft.com/office/drawing/2014/main" id="{B9D6D011-CF3D-4C18-856C-7E1ADE88A8A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 y="7502525"/>
          <a:ext cx="2311400" cy="160401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oneCellAnchor>
    <xdr:from>
      <xdr:col>0</xdr:col>
      <xdr:colOff>82550</xdr:colOff>
      <xdr:row>84</xdr:row>
      <xdr:rowOff>55880</xdr:rowOff>
    </xdr:from>
    <xdr:ext cx="2286000" cy="1463040"/>
    <xdr:pic>
      <xdr:nvPicPr>
        <xdr:cNvPr id="2" name="Pictur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3962380"/>
          <a:ext cx="2286000" cy="1463040"/>
        </a:xfrm>
        <a:prstGeom prst="rect">
          <a:avLst/>
        </a:prstGeom>
        <a:noFill/>
        <a:ln>
          <a:noFill/>
        </a:ln>
      </xdr:spPr>
    </xdr:pic>
    <xdr:clientData/>
  </xdr:oneCellAnchor>
  <xdr:twoCellAnchor editAs="oneCell">
    <xdr:from>
      <xdr:col>0</xdr:col>
      <xdr:colOff>63500</xdr:colOff>
      <xdr:row>68</xdr:row>
      <xdr:rowOff>50800</xdr:rowOff>
    </xdr:from>
    <xdr:to>
      <xdr:col>0</xdr:col>
      <xdr:colOff>2331085</xdr:colOff>
      <xdr:row>79</xdr:row>
      <xdr:rowOff>63500</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1671300"/>
          <a:ext cx="2267585" cy="1584325"/>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31750</xdr:colOff>
      <xdr:row>42</xdr:row>
      <xdr:rowOff>50800</xdr:rowOff>
    </xdr:from>
    <xdr:to>
      <xdr:col>1</xdr:col>
      <xdr:colOff>130175</xdr:colOff>
      <xdr:row>53</xdr:row>
      <xdr:rowOff>83185</xdr:rowOff>
    </xdr:to>
    <xdr:pic>
      <xdr:nvPicPr>
        <xdr:cNvPr id="2" name="Picture 1">
          <a:extLst>
            <a:ext uri="{FF2B5EF4-FFF2-40B4-BE49-F238E27FC236}">
              <a16:creationId xmlns:a16="http://schemas.microsoft.com/office/drawing/2014/main" id="{4B4C3FE8-EA9E-47E9-9F25-DFB9C9918CC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50" y="6565900"/>
          <a:ext cx="2212975" cy="1604010"/>
        </a:xfrm>
        <a:prstGeom prst="rect">
          <a:avLst/>
        </a:prstGeom>
        <a:noFill/>
        <a:ln>
          <a:noFill/>
        </a:ln>
      </xdr:spPr>
    </xdr:pic>
    <xdr:clientData/>
  </xdr:twoCellAnchor>
  <xdr:oneCellAnchor>
    <xdr:from>
      <xdr:col>0</xdr:col>
      <xdr:colOff>50800</xdr:colOff>
      <xdr:row>58</xdr:row>
      <xdr:rowOff>6350</xdr:rowOff>
    </xdr:from>
    <xdr:ext cx="2286000" cy="1463040"/>
    <xdr:pic>
      <xdr:nvPicPr>
        <xdr:cNvPr id="3" name="Picture 2">
          <a:extLst>
            <a:ext uri="{FF2B5EF4-FFF2-40B4-BE49-F238E27FC236}">
              <a16:creationId xmlns:a16="http://schemas.microsoft.com/office/drawing/2014/main" id="{BF6F6B9F-2730-4388-A8E4-CE9227742C9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00" y="8807450"/>
          <a:ext cx="2286000" cy="1463040"/>
        </a:xfrm>
        <a:prstGeom prst="rect">
          <a:avLst/>
        </a:prstGeom>
        <a:noFill/>
        <a:ln>
          <a:noFill/>
        </a:ln>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88900</xdr:colOff>
      <xdr:row>73</xdr:row>
      <xdr:rowOff>68580</xdr:rowOff>
    </xdr:from>
    <xdr:ext cx="2300605" cy="1454150"/>
    <xdr:pic>
      <xdr:nvPicPr>
        <xdr:cNvPr id="2" name="Picture 1">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12031980"/>
          <a:ext cx="2300605" cy="1454150"/>
        </a:xfrm>
        <a:prstGeom prst="rect">
          <a:avLst/>
        </a:prstGeom>
        <a:noFill/>
        <a:ln>
          <a:noFill/>
        </a:ln>
      </xdr:spPr>
    </xdr:pic>
    <xdr:clientData/>
  </xdr:oneCellAnchor>
  <xdr:twoCellAnchor editAs="oneCell">
    <xdr:from>
      <xdr:col>0</xdr:col>
      <xdr:colOff>31750</xdr:colOff>
      <xdr:row>57</xdr:row>
      <xdr:rowOff>63500</xdr:rowOff>
    </xdr:from>
    <xdr:to>
      <xdr:col>0</xdr:col>
      <xdr:colOff>2433955</xdr:colOff>
      <xdr:row>68</xdr:row>
      <xdr:rowOff>114300</xdr:rowOff>
    </xdr:to>
    <xdr:pic>
      <xdr:nvPicPr>
        <xdr:cNvPr id="3" name="Picture 2">
          <a:extLst>
            <a:ext uri="{FF2B5EF4-FFF2-40B4-BE49-F238E27FC236}">
              <a16:creationId xmlns:a16="http://schemas.microsoft.com/office/drawing/2014/main" id="{EF195268-99D5-4E83-B410-562FFA4A4FF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750" y="9740900"/>
          <a:ext cx="2402205" cy="16224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65</xdr:row>
      <xdr:rowOff>83820</xdr:rowOff>
    </xdr:from>
    <xdr:to>
      <xdr:col>0</xdr:col>
      <xdr:colOff>2260600</xdr:colOff>
      <xdr:row>76</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0075545"/>
          <a:ext cx="2216150" cy="1562100"/>
        </a:xfrm>
        <a:prstGeom prst="rect">
          <a:avLst/>
        </a:prstGeom>
        <a:noFill/>
        <a:ln>
          <a:noFill/>
        </a:ln>
      </xdr:spPr>
    </xdr:pic>
    <xdr:clientData/>
  </xdr:twoCellAnchor>
  <xdr:twoCellAnchor editAs="oneCell">
    <xdr:from>
      <xdr:col>0</xdr:col>
      <xdr:colOff>50800</xdr:colOff>
      <xdr:row>81</xdr:row>
      <xdr:rowOff>101600</xdr:rowOff>
    </xdr:from>
    <xdr:to>
      <xdr:col>0</xdr:col>
      <xdr:colOff>2336800</xdr:colOff>
      <xdr:row>93</xdr:row>
      <xdr:rowOff>12700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00" y="12379325"/>
          <a:ext cx="2286000" cy="16256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103</xdr:row>
      <xdr:rowOff>96520</xdr:rowOff>
    </xdr:from>
    <xdr:to>
      <xdr:col>0</xdr:col>
      <xdr:colOff>2362200</xdr:colOff>
      <xdr:row>115</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5165070"/>
          <a:ext cx="2286000" cy="1625600"/>
        </a:xfrm>
        <a:prstGeom prst="rect">
          <a:avLst/>
        </a:prstGeom>
        <a:noFill/>
        <a:ln>
          <a:noFill/>
        </a:ln>
      </xdr:spPr>
    </xdr:pic>
    <xdr:clientData/>
  </xdr:twoCellAnchor>
  <xdr:twoCellAnchor editAs="oneCell">
    <xdr:from>
      <xdr:col>0</xdr:col>
      <xdr:colOff>79380</xdr:colOff>
      <xdr:row>88</xdr:row>
      <xdr:rowOff>0</xdr:rowOff>
    </xdr:from>
    <xdr:to>
      <xdr:col>0</xdr:col>
      <xdr:colOff>2345060</xdr:colOff>
      <xdr:row>99</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2925425"/>
          <a:ext cx="2265680"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89</xdr:row>
      <xdr:rowOff>88900</xdr:rowOff>
    </xdr:from>
    <xdr:to>
      <xdr:col>0</xdr:col>
      <xdr:colOff>2387600</xdr:colOff>
      <xdr:row>101</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204825"/>
          <a:ext cx="2286000" cy="1625600"/>
        </a:xfrm>
        <a:prstGeom prst="rect">
          <a:avLst/>
        </a:prstGeom>
        <a:noFill/>
        <a:ln>
          <a:noFill/>
        </a:ln>
      </xdr:spPr>
    </xdr:pic>
    <xdr:clientData/>
  </xdr:twoCellAnchor>
  <xdr:twoCellAnchor editAs="oneCell">
    <xdr:from>
      <xdr:col>0</xdr:col>
      <xdr:colOff>101600</xdr:colOff>
      <xdr:row>73</xdr:row>
      <xdr:rowOff>95250</xdr:rowOff>
    </xdr:from>
    <xdr:to>
      <xdr:col>0</xdr:col>
      <xdr:colOff>2387600</xdr:colOff>
      <xdr:row>85</xdr:row>
      <xdr:rowOff>6350</xdr:rowOff>
    </xdr:to>
    <xdr:pic>
      <xdr:nvPicPr>
        <xdr:cNvPr id="3" name="Picture 2">
          <a:extLst>
            <a:ext uri="{FF2B5EF4-FFF2-40B4-BE49-F238E27FC236}">
              <a16:creationId xmlns:a16="http://schemas.microsoft.com/office/drawing/2014/main" id="{F4FEDBD1-3164-1894-7DF0-5BA425C691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0925175"/>
          <a:ext cx="2286000" cy="16256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107950</xdr:colOff>
      <xdr:row>57</xdr:row>
      <xdr:rowOff>95250</xdr:rowOff>
    </xdr:from>
    <xdr:to>
      <xdr:col>1</xdr:col>
      <xdr:colOff>317500</xdr:colOff>
      <xdr:row>69</xdr:row>
      <xdr:rowOff>6350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8591550"/>
          <a:ext cx="2324100" cy="1625600"/>
        </a:xfrm>
        <a:prstGeom prst="rect">
          <a:avLst/>
        </a:prstGeom>
        <a:noFill/>
        <a:ln>
          <a:noFill/>
        </a:ln>
      </xdr:spPr>
    </xdr:pic>
    <xdr:clientData/>
  </xdr:twoCellAnchor>
  <xdr:twoCellAnchor editAs="oneCell">
    <xdr:from>
      <xdr:col>0</xdr:col>
      <xdr:colOff>120650</xdr:colOff>
      <xdr:row>41</xdr:row>
      <xdr:rowOff>95250</xdr:rowOff>
    </xdr:from>
    <xdr:to>
      <xdr:col>1</xdr:col>
      <xdr:colOff>330200</xdr:colOff>
      <xdr:row>53</xdr:row>
      <xdr:rowOff>6350</xdr:rowOff>
    </xdr:to>
    <xdr:pic>
      <xdr:nvPicPr>
        <xdr:cNvPr id="3" name="Picture 2">
          <a:extLst>
            <a:ext uri="{FF2B5EF4-FFF2-40B4-BE49-F238E27FC236}">
              <a16:creationId xmlns:a16="http://schemas.microsoft.com/office/drawing/2014/main" id="{2699A1F8-4236-4F75-99DA-52F89D3FA5F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50" y="6305550"/>
          <a:ext cx="2324100" cy="16256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127</xdr:row>
      <xdr:rowOff>107950</xdr:rowOff>
    </xdr:from>
    <xdr:to>
      <xdr:col>0</xdr:col>
      <xdr:colOff>2439670</xdr:colOff>
      <xdr:row>138</xdr:row>
      <xdr:rowOff>72390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9072225"/>
          <a:ext cx="2369820" cy="1536065"/>
        </a:xfrm>
        <a:prstGeom prst="rect">
          <a:avLst/>
        </a:prstGeom>
        <a:noFill/>
        <a:ln>
          <a:noFill/>
        </a:ln>
      </xdr:spPr>
    </xdr:pic>
    <xdr:clientData/>
  </xdr:twoCellAnchor>
  <xdr:twoCellAnchor editAs="oneCell">
    <xdr:from>
      <xdr:col>0</xdr:col>
      <xdr:colOff>71442</xdr:colOff>
      <xdr:row>112</xdr:row>
      <xdr:rowOff>0</xdr:rowOff>
    </xdr:from>
    <xdr:to>
      <xdr:col>0</xdr:col>
      <xdr:colOff>2441262</xdr:colOff>
      <xdr:row>122</xdr:row>
      <xdr:rowOff>91440</xdr:rowOff>
    </xdr:to>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6678275"/>
          <a:ext cx="2369820" cy="152019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132</xdr:row>
      <xdr:rowOff>63500</xdr:rowOff>
    </xdr:from>
    <xdr:to>
      <xdr:col>0</xdr:col>
      <xdr:colOff>2320290</xdr:colOff>
      <xdr:row>143</xdr:row>
      <xdr:rowOff>12700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418300"/>
          <a:ext cx="2177415" cy="1520825"/>
        </a:xfrm>
        <a:prstGeom prst="rect">
          <a:avLst/>
        </a:prstGeom>
        <a:noFill/>
        <a:ln>
          <a:noFill/>
        </a:ln>
      </xdr:spPr>
    </xdr:pic>
    <xdr:clientData/>
  </xdr:twoCellAnchor>
  <xdr:twoCellAnchor editAs="oneCell">
    <xdr:from>
      <xdr:col>0</xdr:col>
      <xdr:colOff>127000</xdr:colOff>
      <xdr:row>117</xdr:row>
      <xdr:rowOff>31750</xdr:rowOff>
    </xdr:from>
    <xdr:to>
      <xdr:col>0</xdr:col>
      <xdr:colOff>2311400</xdr:colOff>
      <xdr:row>127</xdr:row>
      <xdr:rowOff>123190</xdr:rowOff>
    </xdr:to>
    <xdr:pic>
      <xdr:nvPicPr>
        <xdr:cNvPr id="3" name="Picture 2">
          <a:extLst>
            <a:ext uri="{FF2B5EF4-FFF2-40B4-BE49-F238E27FC236}">
              <a16:creationId xmlns:a16="http://schemas.microsoft.com/office/drawing/2014/main" id="{21FA70A1-B568-45B6-AD49-2EF9088BA6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7243425"/>
          <a:ext cx="2184400" cy="152019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franklintempletonindia.com/investor/reports?firstFilter-4"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franklintempletonindia.com/downloadsServlet/pdf/product-labels-jg9o5k7l"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investor/reports?firstFilter-4"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franklintempletonindia.com/downloadsServlet/pdf/product-labels-jg9o5k7l"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investor/reports?firstFilter-4"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ranklintempletonindia.com/investor/reports?firstFilter-4"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downloadsServlet/pdf/product-labels-jg9o5k7l"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investor/reports?firstFilter-4"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downloadsServlet/pdf/product-labels-jg9o5k7l"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investor/reports?firstFilter-4"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downloadsServlet/pdf/product-labels-jg9o5k7l"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franklintempletonindia.com/investor/reports?firstFilter-4"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downloadsServlet/pdf/product-labels-jg9o5k7l"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franklintempletonindia.com/downloadsServlet/pdf/product-labels-jg9o5k7l"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investor/reports?firstFilter-4"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franklintempletonindia.com/investor/reports?firstFilter-4"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www.franklintempletonindia.com/investor/reports?firstFilter-4"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franklintempletonindia.com/investor/reports?firstFilter-4"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franklintempletonindia.com/investor/reports?firstFilter-4"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sServlet/pdf/fair-valuation-reliance-big-reliance-infra-november-4-2020-kgox4tfq"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35.xml"/><Relationship Id="rId5" Type="http://schemas.openxmlformats.org/officeDocument/2006/relationships/printerSettings" Target="../printerSettings/printerSettings35.bin"/><Relationship Id="rId4" Type="http://schemas.openxmlformats.org/officeDocument/2006/relationships/hyperlink" Target="https://www.franklintempletonindia.com/investor/repor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sServlet/pdf/fair-valuation-reliance-big-reliance-infra-november-4-2020-kgox4tfq" TargetMode="External"/><Relationship Id="rId1" Type="http://schemas.openxmlformats.org/officeDocument/2006/relationships/hyperlink" Target="https://www.franklintempletonindia.com/investor/reports" TargetMode="External"/><Relationship Id="rId5" Type="http://schemas.openxmlformats.org/officeDocument/2006/relationships/drawing" Target="../drawings/drawing36.xml"/><Relationship Id="rId4"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hyperlink" Target="https://www.franklintempletonindia.com/downloadsServlet/pdf/fair-valuation-reliance-big-reliance-infra-november-4-2020-kgox4tfq" TargetMode="External"/><Relationship Id="rId7" Type="http://schemas.openxmlformats.org/officeDocument/2006/relationships/drawing" Target="../drawings/drawing37.xml"/><Relationship Id="rId2" Type="http://schemas.openxmlformats.org/officeDocument/2006/relationships/hyperlink" Target="https://www.franklintempletonindia.com/downloadsServlet/pdf/franklin-templeton-update-on-reliance-broadcast-july-23-2020-kcg9m1gq" TargetMode="External"/><Relationship Id="rId1" Type="http://schemas.openxmlformats.org/officeDocument/2006/relationships/hyperlink" Target="https://www.franklintempletonindia.com/investor/reports" TargetMode="External"/><Relationship Id="rId6" Type="http://schemas.openxmlformats.org/officeDocument/2006/relationships/printerSettings" Target="../printerSettings/printerSettings37.bin"/><Relationship Id="rId5" Type="http://schemas.openxmlformats.org/officeDocument/2006/relationships/hyperlink" Target="https://www.franklintempletonindia.com/investor/reports" TargetMode="External"/><Relationship Id="rId4" Type="http://schemas.openxmlformats.org/officeDocument/2006/relationships/hyperlink" Target="https://www.franklintempletonindia.com/investor/reports"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downloadsServlet/pdf/fair-valuation-reliance-big-reliance-infra-november-4-2020-kgox4tfq" TargetMode="External"/><Relationship Id="rId4"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sServlet/pdf/fair-valuation-reliance-big-reliance-infra-november-4-2020-kgox4tfq"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39.xml"/><Relationship Id="rId5" Type="http://schemas.openxmlformats.org/officeDocument/2006/relationships/printerSettings" Target="../printerSettings/printerSettings40.bin"/><Relationship Id="rId4" Type="http://schemas.openxmlformats.org/officeDocument/2006/relationships/hyperlink" Target="https://www.franklintempletonindia.com/investor/report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sServlet/pdf/franklin-templeton-update-on-reliance-broadcast-july-23-2020-kcg9m1gq"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33"/>
  <sheetViews>
    <sheetView tabSelected="1" workbookViewId="0">
      <selection sqref="A1:G1"/>
    </sheetView>
  </sheetViews>
  <sheetFormatPr defaultColWidth="9.109375" defaultRowHeight="10.199999999999999" x14ac:dyDescent="0.2"/>
  <cols>
    <col min="1" max="1" width="38.6640625" style="9" bestFit="1" customWidth="1"/>
    <col min="2" max="2" width="51.109375" style="9" bestFit="1" customWidth="1"/>
    <col min="3" max="3" width="24.6640625" style="9" bestFit="1" customWidth="1"/>
    <col min="4" max="4" width="14.6640625" style="10" bestFit="1" customWidth="1"/>
    <col min="5" max="5" width="22.6640625" style="13" customWidth="1"/>
    <col min="6" max="6" width="13.5546875" style="14" bestFit="1" customWidth="1"/>
    <col min="7" max="7" width="14.33203125" style="13" customWidth="1"/>
    <col min="8" max="16384" width="9.109375" style="9"/>
  </cols>
  <sheetData>
    <row r="1" spans="1:9" s="1" customFormat="1" ht="13.8" x14ac:dyDescent="0.2">
      <c r="A1" s="73" t="s">
        <v>825</v>
      </c>
      <c r="B1" s="74"/>
      <c r="C1" s="74"/>
      <c r="D1" s="74"/>
      <c r="E1" s="74"/>
      <c r="F1" s="74"/>
      <c r="G1" s="74"/>
    </row>
    <row r="2" spans="1:9" s="1" customFormat="1" ht="11.4" x14ac:dyDescent="0.2">
      <c r="D2" s="6"/>
      <c r="E2" s="7"/>
      <c r="F2" s="12"/>
      <c r="G2" s="13"/>
    </row>
    <row r="3" spans="1:9" s="1" customFormat="1" ht="12" x14ac:dyDescent="0.2">
      <c r="A3" s="11" t="s">
        <v>7</v>
      </c>
      <c r="B3" s="2"/>
      <c r="C3" s="3"/>
      <c r="D3" s="4"/>
      <c r="E3" s="5"/>
      <c r="F3" s="12"/>
      <c r="G3" s="13"/>
    </row>
    <row r="4" spans="1:9" s="1" customFormat="1" ht="30.6" x14ac:dyDescent="0.2">
      <c r="A4" s="8" t="s">
        <v>2</v>
      </c>
      <c r="B4" s="8" t="s">
        <v>0</v>
      </c>
      <c r="C4" s="17" t="s">
        <v>826</v>
      </c>
      <c r="D4" s="16" t="s">
        <v>1</v>
      </c>
      <c r="E4" s="51" t="s">
        <v>6</v>
      </c>
      <c r="F4" s="15" t="s">
        <v>3</v>
      </c>
      <c r="G4" s="15" t="s">
        <v>5</v>
      </c>
    </row>
    <row r="5" spans="1:9" x14ac:dyDescent="0.2">
      <c r="A5" s="21" t="s">
        <v>45</v>
      </c>
      <c r="B5" s="22"/>
      <c r="C5" s="22"/>
      <c r="D5" s="23"/>
      <c r="E5" s="24"/>
      <c r="F5" s="25"/>
      <c r="G5" s="24"/>
    </row>
    <row r="6" spans="1:9" x14ac:dyDescent="0.2">
      <c r="A6" s="30" t="s">
        <v>46</v>
      </c>
      <c r="B6" s="26"/>
      <c r="C6" s="26"/>
      <c r="D6" s="34"/>
      <c r="E6" s="28"/>
      <c r="F6" s="29"/>
      <c r="G6" s="28"/>
    </row>
    <row r="7" spans="1:9" x14ac:dyDescent="0.2">
      <c r="A7" s="26" t="s">
        <v>827</v>
      </c>
      <c r="B7" s="26" t="s">
        <v>828</v>
      </c>
      <c r="C7" s="26" t="s">
        <v>75</v>
      </c>
      <c r="D7" s="27">
        <v>750</v>
      </c>
      <c r="E7" s="28">
        <v>8014.5342123</v>
      </c>
      <c r="F7" s="29">
        <v>5.9982370071731204</v>
      </c>
      <c r="G7" s="28">
        <v>5.8352000000000004</v>
      </c>
    </row>
    <row r="8" spans="1:9" x14ac:dyDescent="0.2">
      <c r="A8" s="26" t="s">
        <v>829</v>
      </c>
      <c r="B8" s="26" t="s">
        <v>830</v>
      </c>
      <c r="C8" s="26" t="s">
        <v>75</v>
      </c>
      <c r="D8" s="27">
        <v>750</v>
      </c>
      <c r="E8" s="28">
        <v>7971.8908561999997</v>
      </c>
      <c r="F8" s="29">
        <v>5.96632187026142</v>
      </c>
      <c r="G8" s="28">
        <v>5.8502999999999998</v>
      </c>
    </row>
    <row r="9" spans="1:9" x14ac:dyDescent="0.2">
      <c r="A9" s="30" t="s">
        <v>31</v>
      </c>
      <c r="B9" s="30"/>
      <c r="C9" s="30"/>
      <c r="D9" s="31"/>
      <c r="E9" s="32">
        <f>SUM(E6:E8)</f>
        <v>15986.425068500001</v>
      </c>
      <c r="F9" s="33">
        <f>SUM(F6:F8)</f>
        <v>11.964558877434541</v>
      </c>
      <c r="G9" s="32"/>
      <c r="H9" s="18"/>
      <c r="I9" s="18"/>
    </row>
    <row r="10" spans="1:9" x14ac:dyDescent="0.2">
      <c r="A10" s="26"/>
      <c r="B10" s="26"/>
      <c r="C10" s="26"/>
      <c r="D10" s="34"/>
      <c r="E10" s="28"/>
      <c r="F10" s="29"/>
      <c r="G10" s="28"/>
    </row>
    <row r="11" spans="1:9" x14ac:dyDescent="0.2">
      <c r="A11" s="30" t="s">
        <v>47</v>
      </c>
      <c r="B11" s="26"/>
      <c r="C11" s="26"/>
      <c r="D11" s="34"/>
      <c r="E11" s="28"/>
      <c r="F11" s="29"/>
      <c r="G11" s="28"/>
    </row>
    <row r="12" spans="1:9" x14ac:dyDescent="0.2">
      <c r="A12" s="30" t="s">
        <v>831</v>
      </c>
      <c r="B12" s="26"/>
      <c r="C12" s="26"/>
      <c r="D12" s="34"/>
      <c r="E12" s="28"/>
      <c r="F12" s="29"/>
      <c r="G12" s="28"/>
    </row>
    <row r="13" spans="1:9" x14ac:dyDescent="0.2">
      <c r="A13" s="26" t="s">
        <v>832</v>
      </c>
      <c r="B13" s="26" t="s">
        <v>833</v>
      </c>
      <c r="C13" s="26" t="s">
        <v>834</v>
      </c>
      <c r="D13" s="27">
        <v>1000</v>
      </c>
      <c r="E13" s="28">
        <v>4949.7550000000001</v>
      </c>
      <c r="F13" s="29">
        <v>3.7044952121952299</v>
      </c>
      <c r="G13" s="28">
        <v>5.7001999999999997</v>
      </c>
    </row>
    <row r="14" spans="1:9" x14ac:dyDescent="0.2">
      <c r="A14" s="26" t="s">
        <v>835</v>
      </c>
      <c r="B14" s="26" t="s">
        <v>836</v>
      </c>
      <c r="C14" s="26" t="s">
        <v>837</v>
      </c>
      <c r="D14" s="27">
        <v>1000</v>
      </c>
      <c r="E14" s="28">
        <v>4948.8850000000002</v>
      </c>
      <c r="F14" s="29">
        <v>3.7038440868699101</v>
      </c>
      <c r="G14" s="28">
        <v>5.7999000000000001</v>
      </c>
    </row>
    <row r="15" spans="1:9" x14ac:dyDescent="0.2">
      <c r="A15" s="26" t="s">
        <v>838</v>
      </c>
      <c r="B15" s="26" t="s">
        <v>839</v>
      </c>
      <c r="C15" s="26" t="s">
        <v>48</v>
      </c>
      <c r="D15" s="27">
        <v>500</v>
      </c>
      <c r="E15" s="28">
        <v>2493.125</v>
      </c>
      <c r="F15" s="29">
        <v>1.8659043984811801</v>
      </c>
      <c r="G15" s="28">
        <v>5.5918000000000001</v>
      </c>
    </row>
    <row r="16" spans="1:9" x14ac:dyDescent="0.2">
      <c r="A16" s="26" t="s">
        <v>840</v>
      </c>
      <c r="B16" s="26" t="s">
        <v>841</v>
      </c>
      <c r="C16" s="26" t="s">
        <v>48</v>
      </c>
      <c r="D16" s="27">
        <v>500</v>
      </c>
      <c r="E16" s="28">
        <v>2477.7449999999999</v>
      </c>
      <c r="F16" s="29">
        <v>1.8543937002014601</v>
      </c>
      <c r="G16" s="28">
        <v>5.6524000000000001</v>
      </c>
    </row>
    <row r="17" spans="1:9" x14ac:dyDescent="0.2">
      <c r="A17" s="26" t="s">
        <v>842</v>
      </c>
      <c r="B17" s="26" t="s">
        <v>843</v>
      </c>
      <c r="C17" s="26" t="s">
        <v>837</v>
      </c>
      <c r="D17" s="27">
        <v>500</v>
      </c>
      <c r="E17" s="28">
        <v>2470.4225000000001</v>
      </c>
      <c r="F17" s="29">
        <v>1.8489133953800501</v>
      </c>
      <c r="G17" s="28">
        <v>5.75</v>
      </c>
    </row>
    <row r="18" spans="1:9" x14ac:dyDescent="0.2">
      <c r="A18" s="30" t="s">
        <v>31</v>
      </c>
      <c r="B18" s="30"/>
      <c r="C18" s="30"/>
      <c r="D18" s="31"/>
      <c r="E18" s="32">
        <f>SUM(E12:E17)</f>
        <v>17339.932499999999</v>
      </c>
      <c r="F18" s="33">
        <f>SUM(F12:F17)</f>
        <v>12.977550793127831</v>
      </c>
      <c r="G18" s="32"/>
      <c r="H18" s="18"/>
      <c r="I18" s="18"/>
    </row>
    <row r="19" spans="1:9" x14ac:dyDescent="0.2">
      <c r="A19" s="26"/>
      <c r="B19" s="26"/>
      <c r="C19" s="26"/>
      <c r="D19" s="34"/>
      <c r="E19" s="28"/>
      <c r="F19" s="29"/>
      <c r="G19" s="28"/>
    </row>
    <row r="20" spans="1:9" x14ac:dyDescent="0.2">
      <c r="A20" s="30" t="s">
        <v>49</v>
      </c>
      <c r="B20" s="26"/>
      <c r="C20" s="26"/>
      <c r="D20" s="34"/>
      <c r="E20" s="28"/>
      <c r="F20" s="29"/>
      <c r="G20" s="28"/>
    </row>
    <row r="21" spans="1:9" x14ac:dyDescent="0.2">
      <c r="A21" s="26" t="s">
        <v>844</v>
      </c>
      <c r="B21" s="26" t="s">
        <v>845</v>
      </c>
      <c r="C21" s="26" t="s">
        <v>48</v>
      </c>
      <c r="D21" s="27">
        <v>1500</v>
      </c>
      <c r="E21" s="28">
        <v>7440.3824999999997</v>
      </c>
      <c r="F21" s="29">
        <v>5.5685304319408004</v>
      </c>
      <c r="G21" s="28">
        <v>5.7348999999999997</v>
      </c>
    </row>
    <row r="22" spans="1:9" x14ac:dyDescent="0.2">
      <c r="A22" s="26" t="s">
        <v>846</v>
      </c>
      <c r="B22" s="26" t="s">
        <v>847</v>
      </c>
      <c r="C22" s="26" t="s">
        <v>837</v>
      </c>
      <c r="D22" s="27">
        <v>1500</v>
      </c>
      <c r="E22" s="28">
        <v>7439.76</v>
      </c>
      <c r="F22" s="29">
        <v>5.5680645405442402</v>
      </c>
      <c r="G22" s="28">
        <v>5.7953000000000001</v>
      </c>
    </row>
    <row r="23" spans="1:9" x14ac:dyDescent="0.2">
      <c r="A23" s="26" t="s">
        <v>848</v>
      </c>
      <c r="B23" s="26" t="s">
        <v>849</v>
      </c>
      <c r="C23" s="26" t="s">
        <v>850</v>
      </c>
      <c r="D23" s="27">
        <v>1400</v>
      </c>
      <c r="E23" s="28">
        <v>6966.1270000000004</v>
      </c>
      <c r="F23" s="29">
        <v>5.2135881713426002</v>
      </c>
      <c r="G23" s="28">
        <v>5.7252000000000001</v>
      </c>
    </row>
    <row r="24" spans="1:9" x14ac:dyDescent="0.2">
      <c r="A24" s="26" t="s">
        <v>851</v>
      </c>
      <c r="B24" s="26" t="s">
        <v>852</v>
      </c>
      <c r="C24" s="26" t="s">
        <v>48</v>
      </c>
      <c r="D24" s="27">
        <v>1000</v>
      </c>
      <c r="E24" s="28">
        <v>4962.3</v>
      </c>
      <c r="F24" s="29">
        <v>3.7138841400183198</v>
      </c>
      <c r="G24" s="28">
        <v>5.9</v>
      </c>
    </row>
    <row r="25" spans="1:9" x14ac:dyDescent="0.2">
      <c r="A25" s="26" t="s">
        <v>853</v>
      </c>
      <c r="B25" s="26" t="s">
        <v>854</v>
      </c>
      <c r="C25" s="26" t="s">
        <v>850</v>
      </c>
      <c r="D25" s="27">
        <v>1000</v>
      </c>
      <c r="E25" s="28">
        <v>4937.5050000000001</v>
      </c>
      <c r="F25" s="29">
        <v>3.6953270682468098</v>
      </c>
      <c r="G25" s="28">
        <v>5.7751000000000001</v>
      </c>
    </row>
    <row r="26" spans="1:9" x14ac:dyDescent="0.2">
      <c r="A26" s="26" t="s">
        <v>855</v>
      </c>
      <c r="B26" s="26" t="s">
        <v>856</v>
      </c>
      <c r="C26" s="26" t="s">
        <v>48</v>
      </c>
      <c r="D26" s="27">
        <v>800</v>
      </c>
      <c r="E26" s="28">
        <v>3961.3440000000001</v>
      </c>
      <c r="F26" s="29">
        <v>2.9647487364239802</v>
      </c>
      <c r="G26" s="28">
        <v>5.7447999999999997</v>
      </c>
    </row>
    <row r="27" spans="1:9" x14ac:dyDescent="0.2">
      <c r="A27" s="26" t="s">
        <v>857</v>
      </c>
      <c r="B27" s="26" t="s">
        <v>858</v>
      </c>
      <c r="C27" s="26" t="s">
        <v>48</v>
      </c>
      <c r="D27" s="27">
        <v>700</v>
      </c>
      <c r="E27" s="28">
        <v>3471.4575</v>
      </c>
      <c r="F27" s="29">
        <v>2.5981079241475999</v>
      </c>
      <c r="G27" s="28">
        <v>5.8848000000000003</v>
      </c>
    </row>
    <row r="28" spans="1:9" x14ac:dyDescent="0.2">
      <c r="A28" s="26" t="s">
        <v>859</v>
      </c>
      <c r="B28" s="26" t="s">
        <v>860</v>
      </c>
      <c r="C28" s="26" t="s">
        <v>48</v>
      </c>
      <c r="D28" s="27">
        <v>600</v>
      </c>
      <c r="E28" s="28">
        <v>2969.37</v>
      </c>
      <c r="F28" s="29">
        <v>2.2223356404986001</v>
      </c>
      <c r="G28" s="28">
        <v>6.2751999999999999</v>
      </c>
    </row>
    <row r="29" spans="1:9" x14ac:dyDescent="0.2">
      <c r="A29" s="30" t="s">
        <v>31</v>
      </c>
      <c r="B29" s="30"/>
      <c r="C29" s="30"/>
      <c r="D29" s="31"/>
      <c r="E29" s="32">
        <f>SUM(E20:E28)</f>
        <v>42148.245999999999</v>
      </c>
      <c r="F29" s="33">
        <f>SUM(F20:F28)</f>
        <v>31.544586653162952</v>
      </c>
      <c r="G29" s="32"/>
      <c r="H29" s="18"/>
      <c r="I29" s="18"/>
    </row>
    <row r="30" spans="1:9" x14ac:dyDescent="0.2">
      <c r="A30" s="26"/>
      <c r="B30" s="26"/>
      <c r="C30" s="26"/>
      <c r="D30" s="34"/>
      <c r="E30" s="28"/>
      <c r="F30" s="29"/>
      <c r="G30" s="28"/>
    </row>
    <row r="31" spans="1:9" x14ac:dyDescent="0.2">
      <c r="A31" s="30" t="s">
        <v>50</v>
      </c>
      <c r="B31" s="26"/>
      <c r="C31" s="26"/>
      <c r="D31" s="34"/>
      <c r="E31" s="28"/>
      <c r="F31" s="29"/>
      <c r="G31" s="28"/>
    </row>
    <row r="32" spans="1:9" x14ac:dyDescent="0.2">
      <c r="A32" s="26" t="s">
        <v>861</v>
      </c>
      <c r="B32" s="26" t="s">
        <v>862</v>
      </c>
      <c r="C32" s="26" t="s">
        <v>52</v>
      </c>
      <c r="D32" s="27">
        <v>10000000</v>
      </c>
      <c r="E32" s="28">
        <v>9919.69</v>
      </c>
      <c r="F32" s="29">
        <v>7.4240935382581297</v>
      </c>
      <c r="G32" s="28">
        <v>5.4722999999999997</v>
      </c>
    </row>
    <row r="33" spans="1:9" x14ac:dyDescent="0.2">
      <c r="A33" s="26" t="s">
        <v>863</v>
      </c>
      <c r="B33" s="26" t="s">
        <v>864</v>
      </c>
      <c r="C33" s="26" t="s">
        <v>52</v>
      </c>
      <c r="D33" s="27">
        <v>7500000</v>
      </c>
      <c r="E33" s="28">
        <v>7471.7924999999996</v>
      </c>
      <c r="F33" s="29">
        <v>5.5920383014444601</v>
      </c>
      <c r="G33" s="28">
        <v>5.2998000000000003</v>
      </c>
    </row>
    <row r="34" spans="1:9" x14ac:dyDescent="0.2">
      <c r="A34" s="26" t="s">
        <v>865</v>
      </c>
      <c r="B34" s="26" t="s">
        <v>866</v>
      </c>
      <c r="C34" s="26" t="s">
        <v>52</v>
      </c>
      <c r="D34" s="27">
        <v>7500000</v>
      </c>
      <c r="E34" s="28">
        <v>7463.2275</v>
      </c>
      <c r="F34" s="29">
        <v>5.5856280848797102</v>
      </c>
      <c r="G34" s="28">
        <v>5.4497</v>
      </c>
    </row>
    <row r="35" spans="1:9" x14ac:dyDescent="0.2">
      <c r="A35" s="26" t="s">
        <v>867</v>
      </c>
      <c r="B35" s="26" t="s">
        <v>868</v>
      </c>
      <c r="C35" s="26" t="s">
        <v>52</v>
      </c>
      <c r="D35" s="27">
        <v>7500000</v>
      </c>
      <c r="E35" s="28">
        <v>7447.38</v>
      </c>
      <c r="F35" s="29">
        <v>5.5737675002901099</v>
      </c>
      <c r="G35" s="28">
        <v>5.4870999999999999</v>
      </c>
    </row>
    <row r="36" spans="1:9" x14ac:dyDescent="0.2">
      <c r="A36" s="26" t="s">
        <v>869</v>
      </c>
      <c r="B36" s="26" t="s">
        <v>870</v>
      </c>
      <c r="C36" s="26" t="s">
        <v>52</v>
      </c>
      <c r="D36" s="27">
        <v>7500000</v>
      </c>
      <c r="E36" s="28">
        <v>7431.81</v>
      </c>
      <c r="F36" s="29">
        <v>5.5621146022266998</v>
      </c>
      <c r="G36" s="28">
        <v>5.4901999999999997</v>
      </c>
    </row>
    <row r="37" spans="1:9" x14ac:dyDescent="0.2">
      <c r="A37" s="26" t="s">
        <v>871</v>
      </c>
      <c r="B37" s="26" t="s">
        <v>872</v>
      </c>
      <c r="C37" s="26" t="s">
        <v>52</v>
      </c>
      <c r="D37" s="27">
        <v>5000000</v>
      </c>
      <c r="E37" s="28">
        <v>4949.0150000000003</v>
      </c>
      <c r="F37" s="29">
        <v>3.7039413814587498</v>
      </c>
      <c r="G37" s="28">
        <v>5.5301</v>
      </c>
    </row>
    <row r="38" spans="1:9" x14ac:dyDescent="0.2">
      <c r="A38" s="30" t="s">
        <v>31</v>
      </c>
      <c r="B38" s="30"/>
      <c r="C38" s="30"/>
      <c r="D38" s="31"/>
      <c r="E38" s="32">
        <f>SUM(E31:E37)</f>
        <v>44682.915000000001</v>
      </c>
      <c r="F38" s="33">
        <f>SUM(F31:F37)</f>
        <v>33.441583408557861</v>
      </c>
      <c r="G38" s="32"/>
      <c r="H38" s="18"/>
      <c r="I38" s="18"/>
    </row>
    <row r="39" spans="1:9" x14ac:dyDescent="0.2">
      <c r="A39" s="26"/>
      <c r="B39" s="26"/>
      <c r="C39" s="26"/>
      <c r="D39" s="34"/>
      <c r="E39" s="28"/>
      <c r="F39" s="29"/>
      <c r="G39" s="28"/>
    </row>
    <row r="40" spans="1:9" x14ac:dyDescent="0.2">
      <c r="A40" s="30" t="s">
        <v>32</v>
      </c>
      <c r="B40" s="30"/>
      <c r="C40" s="30"/>
      <c r="D40" s="31"/>
      <c r="E40" s="32">
        <f>E9+E18+E29+E38</f>
        <v>120157.5185685</v>
      </c>
      <c r="F40" s="33">
        <f>F9+F18+F29+F38</f>
        <v>89.928279732283187</v>
      </c>
      <c r="G40" s="32"/>
      <c r="H40" s="18"/>
      <c r="I40" s="18"/>
    </row>
    <row r="41" spans="1:9" x14ac:dyDescent="0.2">
      <c r="A41" s="30"/>
      <c r="B41" s="30"/>
      <c r="C41" s="30"/>
      <c r="D41" s="31"/>
      <c r="E41" s="32"/>
      <c r="F41" s="33"/>
      <c r="G41" s="32"/>
      <c r="H41" s="18"/>
      <c r="I41" s="18"/>
    </row>
    <row r="42" spans="1:9" x14ac:dyDescent="0.2">
      <c r="A42" s="30" t="s">
        <v>34</v>
      </c>
      <c r="B42" s="30"/>
      <c r="C42" s="30"/>
      <c r="D42" s="31"/>
      <c r="E42" s="32">
        <f>E44-(E9+E18+E29+E38)</f>
        <v>13457.311967799993</v>
      </c>
      <c r="F42" s="33">
        <f>F44-(F9+F18+F29+F38)</f>
        <v>10.071720267716813</v>
      </c>
      <c r="G42" s="32"/>
      <c r="H42" s="18"/>
      <c r="I42" s="18"/>
    </row>
    <row r="43" spans="1:9" x14ac:dyDescent="0.2">
      <c r="A43" s="30"/>
      <c r="B43" s="30"/>
      <c r="C43" s="30"/>
      <c r="D43" s="31"/>
      <c r="E43" s="32"/>
      <c r="F43" s="33"/>
      <c r="G43" s="32"/>
      <c r="H43" s="18"/>
      <c r="I43" s="18"/>
    </row>
    <row r="44" spans="1:9" x14ac:dyDescent="0.2">
      <c r="A44" s="35" t="s">
        <v>33</v>
      </c>
      <c r="B44" s="35"/>
      <c r="C44" s="35"/>
      <c r="D44" s="36"/>
      <c r="E44" s="37">
        <v>133614.8305363</v>
      </c>
      <c r="F44" s="38">
        <v>100</v>
      </c>
      <c r="G44" s="37"/>
      <c r="H44" s="18"/>
      <c r="I44" s="18"/>
    </row>
    <row r="46" spans="1:9" x14ac:dyDescent="0.2">
      <c r="A46" s="18" t="s">
        <v>53</v>
      </c>
    </row>
    <row r="47" spans="1:9" x14ac:dyDescent="0.2">
      <c r="A47" s="18" t="s">
        <v>35</v>
      </c>
    </row>
    <row r="49" spans="1:4" x14ac:dyDescent="0.2">
      <c r="A49" s="18" t="s">
        <v>36</v>
      </c>
    </row>
    <row r="50" spans="1:4" x14ac:dyDescent="0.2">
      <c r="A50" s="18" t="s">
        <v>37</v>
      </c>
    </row>
    <row r="51" spans="1:4" x14ac:dyDescent="0.2">
      <c r="A51" s="18" t="s">
        <v>38</v>
      </c>
      <c r="B51" s="18"/>
      <c r="C51" s="39" t="s">
        <v>40</v>
      </c>
      <c r="D51" s="19" t="s">
        <v>39</v>
      </c>
    </row>
    <row r="52" spans="1:4" x14ac:dyDescent="0.2">
      <c r="A52" s="9" t="s">
        <v>873</v>
      </c>
      <c r="C52" s="40">
        <v>4863.8900000000003</v>
      </c>
      <c r="D52" s="40">
        <v>4941.8194000000003</v>
      </c>
    </row>
    <row r="53" spans="1:4" x14ac:dyDescent="0.2">
      <c r="A53" s="9" t="s">
        <v>874</v>
      </c>
      <c r="C53" s="40">
        <v>1510.3903</v>
      </c>
      <c r="D53" s="40">
        <v>1509.5969</v>
      </c>
    </row>
    <row r="54" spans="1:4" x14ac:dyDescent="0.2">
      <c r="A54" s="9" t="s">
        <v>875</v>
      </c>
      <c r="C54" s="40">
        <v>1244.3852999999999</v>
      </c>
      <c r="D54" s="40">
        <v>1244.74</v>
      </c>
    </row>
    <row r="55" spans="1:4" x14ac:dyDescent="0.2">
      <c r="A55" s="9" t="s">
        <v>876</v>
      </c>
      <c r="C55" s="40">
        <v>1000</v>
      </c>
      <c r="D55" s="40">
        <v>1000</v>
      </c>
    </row>
    <row r="56" spans="1:4" x14ac:dyDescent="0.2">
      <c r="A56" s="9" t="s">
        <v>877</v>
      </c>
      <c r="C56" s="40">
        <v>1054.8003000000001</v>
      </c>
      <c r="D56" s="40">
        <v>1055.1320000000001</v>
      </c>
    </row>
    <row r="57" spans="1:4" x14ac:dyDescent="0.2">
      <c r="A57" s="9" t="s">
        <v>878</v>
      </c>
      <c r="C57" s="40">
        <v>3161.4838</v>
      </c>
      <c r="D57" s="40">
        <v>3222.5355</v>
      </c>
    </row>
    <row r="58" spans="1:4" x14ac:dyDescent="0.2">
      <c r="A58" s="9" t="s">
        <v>879</v>
      </c>
      <c r="C58" s="40">
        <v>1000</v>
      </c>
      <c r="D58" s="40">
        <v>1000</v>
      </c>
    </row>
    <row r="59" spans="1:4" x14ac:dyDescent="0.2">
      <c r="A59" s="9" t="s">
        <v>880</v>
      </c>
      <c r="C59" s="40">
        <v>1022.0154</v>
      </c>
      <c r="D59" s="40">
        <v>1022.3801999999999</v>
      </c>
    </row>
    <row r="60" spans="1:4" x14ac:dyDescent="0.2">
      <c r="A60" s="9" t="s">
        <v>881</v>
      </c>
      <c r="C60" s="40">
        <v>3179.8537999999999</v>
      </c>
      <c r="D60" s="40">
        <v>3242.4357</v>
      </c>
    </row>
    <row r="61" spans="1:4" x14ac:dyDescent="0.2">
      <c r="A61" s="9" t="s">
        <v>882</v>
      </c>
      <c r="C61" s="40">
        <v>1002.1876999999999</v>
      </c>
      <c r="D61" s="40">
        <v>1001.7365</v>
      </c>
    </row>
    <row r="62" spans="1:4" x14ac:dyDescent="0.2">
      <c r="A62" s="9" t="s">
        <v>883</v>
      </c>
      <c r="C62" s="40">
        <v>1021.4822</v>
      </c>
      <c r="D62" s="40">
        <v>1021.8547</v>
      </c>
    </row>
    <row r="63" spans="1:4" x14ac:dyDescent="0.2">
      <c r="A63" s="9" t="s">
        <v>884</v>
      </c>
      <c r="C63" s="40">
        <v>13.423400000000001</v>
      </c>
      <c r="D63" s="40">
        <v>13.6874</v>
      </c>
    </row>
    <row r="64" spans="1:4" x14ac:dyDescent="0.2">
      <c r="A64" s="9" t="s">
        <v>885</v>
      </c>
      <c r="C64" s="40">
        <v>13.423400000000001</v>
      </c>
      <c r="D64" s="40">
        <v>13.6874</v>
      </c>
    </row>
    <row r="65" spans="1:4" x14ac:dyDescent="0.2">
      <c r="A65" s="9" t="s">
        <v>886</v>
      </c>
      <c r="C65" s="40">
        <v>10</v>
      </c>
      <c r="D65" s="40">
        <v>10</v>
      </c>
    </row>
    <row r="66" spans="1:4" x14ac:dyDescent="0.2">
      <c r="A66" s="9" t="s">
        <v>887</v>
      </c>
      <c r="C66" s="40">
        <v>10</v>
      </c>
      <c r="D66" s="40">
        <v>10</v>
      </c>
    </row>
    <row r="68" spans="1:4" x14ac:dyDescent="0.2">
      <c r="A68" s="18" t="s">
        <v>42</v>
      </c>
    </row>
    <row r="69" spans="1:4" x14ac:dyDescent="0.2">
      <c r="A69" s="75" t="s">
        <v>54</v>
      </c>
      <c r="B69" s="76"/>
      <c r="C69" s="43" t="s">
        <v>55</v>
      </c>
    </row>
    <row r="70" spans="1:4" x14ac:dyDescent="0.2">
      <c r="A70" s="71" t="s">
        <v>874</v>
      </c>
      <c r="B70" s="72"/>
      <c r="C70" s="44">
        <v>25.036837519999999</v>
      </c>
    </row>
    <row r="71" spans="1:4" x14ac:dyDescent="0.2">
      <c r="A71" s="71" t="s">
        <v>875</v>
      </c>
      <c r="B71" s="72"/>
      <c r="C71" s="44">
        <v>20.059565129999999</v>
      </c>
    </row>
    <row r="72" spans="1:4" x14ac:dyDescent="0.2">
      <c r="A72" s="71" t="s">
        <v>876</v>
      </c>
      <c r="B72" s="72"/>
      <c r="C72" s="44">
        <v>17.29755333</v>
      </c>
    </row>
    <row r="73" spans="1:4" x14ac:dyDescent="0.2">
      <c r="A73" s="71" t="s">
        <v>877</v>
      </c>
      <c r="B73" s="72"/>
      <c r="C73" s="44">
        <v>18.413214190000001</v>
      </c>
    </row>
    <row r="74" spans="1:4" x14ac:dyDescent="0.2">
      <c r="A74" s="71" t="s">
        <v>879</v>
      </c>
      <c r="B74" s="72"/>
      <c r="C74" s="44">
        <v>19.31247432</v>
      </c>
    </row>
    <row r="75" spans="1:4" x14ac:dyDescent="0.2">
      <c r="A75" s="71" t="s">
        <v>880</v>
      </c>
      <c r="B75" s="72"/>
      <c r="C75" s="44">
        <v>19.83257395</v>
      </c>
    </row>
    <row r="76" spans="1:4" x14ac:dyDescent="0.2">
      <c r="A76" s="71" t="s">
        <v>882</v>
      </c>
      <c r="B76" s="72"/>
      <c r="C76" s="44">
        <v>20.152786989999999</v>
      </c>
    </row>
    <row r="77" spans="1:4" x14ac:dyDescent="0.2">
      <c r="A77" s="71" t="s">
        <v>883</v>
      </c>
      <c r="B77" s="72"/>
      <c r="C77" s="44">
        <v>20.184735360000001</v>
      </c>
    </row>
    <row r="78" spans="1:4" x14ac:dyDescent="0.2">
      <c r="A78" s="9" t="s">
        <v>56</v>
      </c>
    </row>
    <row r="79" spans="1:4" x14ac:dyDescent="0.2">
      <c r="A79" s="9" t="s">
        <v>41</v>
      </c>
    </row>
    <row r="81" spans="1:5" x14ac:dyDescent="0.2">
      <c r="A81" s="18" t="s">
        <v>888</v>
      </c>
      <c r="D81" s="42">
        <v>0.12652846832230599</v>
      </c>
      <c r="E81" s="13" t="s">
        <v>44</v>
      </c>
    </row>
    <row r="83" spans="1:5" x14ac:dyDescent="0.2">
      <c r="A83" s="18" t="s">
        <v>814</v>
      </c>
      <c r="D83" s="41" t="s">
        <v>43</v>
      </c>
    </row>
    <row r="85" spans="1:5" x14ac:dyDescent="0.2">
      <c r="A85" s="18" t="s">
        <v>889</v>
      </c>
    </row>
    <row r="87" spans="1:5" x14ac:dyDescent="0.2">
      <c r="A87" s="47" t="s">
        <v>774</v>
      </c>
    </row>
    <row r="88" spans="1:5" x14ac:dyDescent="0.2">
      <c r="A88" s="49"/>
    </row>
    <row r="89" spans="1:5" x14ac:dyDescent="0.2">
      <c r="A89" s="49"/>
    </row>
    <row r="90" spans="1:5" x14ac:dyDescent="0.2">
      <c r="A90" s="49"/>
    </row>
    <row r="91" spans="1:5" x14ac:dyDescent="0.2">
      <c r="A91" s="49"/>
    </row>
    <row r="92" spans="1:5" x14ac:dyDescent="0.2">
      <c r="A92" s="49"/>
    </row>
    <row r="93" spans="1:5" x14ac:dyDescent="0.2">
      <c r="A93" s="49"/>
    </row>
    <row r="94" spans="1:5" x14ac:dyDescent="0.2">
      <c r="A94" s="49"/>
    </row>
    <row r="95" spans="1:5" x14ac:dyDescent="0.2">
      <c r="A95" s="49"/>
    </row>
    <row r="96" spans="1:5" x14ac:dyDescent="0.2">
      <c r="A96" s="49"/>
    </row>
    <row r="97" spans="1:1" x14ac:dyDescent="0.2">
      <c r="A97" s="49"/>
    </row>
    <row r="98" spans="1:1" x14ac:dyDescent="0.2">
      <c r="A98" s="49"/>
    </row>
    <row r="99" spans="1:1" x14ac:dyDescent="0.2">
      <c r="A99" s="49"/>
    </row>
    <row r="100" spans="1:1" x14ac:dyDescent="0.2">
      <c r="A100" s="49"/>
    </row>
    <row r="101" spans="1:1" x14ac:dyDescent="0.2">
      <c r="A101" s="47" t="s">
        <v>890</v>
      </c>
    </row>
    <row r="102" spans="1:1" x14ac:dyDescent="0.2">
      <c r="A102" s="49"/>
    </row>
    <row r="103" spans="1:1" x14ac:dyDescent="0.2">
      <c r="A103" s="47" t="s">
        <v>1189</v>
      </c>
    </row>
    <row r="104" spans="1:1" x14ac:dyDescent="0.2">
      <c r="A104" s="49"/>
    </row>
    <row r="105" spans="1:1" x14ac:dyDescent="0.2">
      <c r="A105" s="49"/>
    </row>
    <row r="106" spans="1:1" x14ac:dyDescent="0.2">
      <c r="A106" s="49"/>
    </row>
    <row r="107" spans="1:1" x14ac:dyDescent="0.2">
      <c r="A107" s="49"/>
    </row>
    <row r="108" spans="1:1" x14ac:dyDescent="0.2">
      <c r="A108" s="49"/>
    </row>
    <row r="109" spans="1:1" x14ac:dyDescent="0.2">
      <c r="A109" s="49"/>
    </row>
    <row r="110" spans="1:1" x14ac:dyDescent="0.2">
      <c r="A110" s="49"/>
    </row>
    <row r="111" spans="1:1" x14ac:dyDescent="0.2">
      <c r="A111" s="49"/>
    </row>
    <row r="112" spans="1:1" x14ac:dyDescent="0.2">
      <c r="A112" s="49"/>
    </row>
    <row r="113" spans="1:1" x14ac:dyDescent="0.2">
      <c r="A113" s="49"/>
    </row>
    <row r="114" spans="1:1" x14ac:dyDescent="0.2">
      <c r="A114" s="49"/>
    </row>
    <row r="115" spans="1:1" x14ac:dyDescent="0.2">
      <c r="A115" s="49"/>
    </row>
    <row r="116" spans="1:1" x14ac:dyDescent="0.2">
      <c r="A116" s="49"/>
    </row>
    <row r="118" spans="1:1" x14ac:dyDescent="0.2">
      <c r="A118" s="47" t="s">
        <v>892</v>
      </c>
    </row>
    <row r="119" spans="1:1" x14ac:dyDescent="0.2">
      <c r="A119" s="49"/>
    </row>
    <row r="120" spans="1:1" x14ac:dyDescent="0.2">
      <c r="A120" s="47" t="s">
        <v>1190</v>
      </c>
    </row>
    <row r="121" spans="1:1" x14ac:dyDescent="0.2">
      <c r="A121" s="49"/>
    </row>
    <row r="122" spans="1:1" x14ac:dyDescent="0.2">
      <c r="A122" s="49"/>
    </row>
    <row r="123" spans="1:1" x14ac:dyDescent="0.2">
      <c r="A123" s="49"/>
    </row>
    <row r="124" spans="1:1" x14ac:dyDescent="0.2">
      <c r="A124" s="49"/>
    </row>
    <row r="125" spans="1:1" x14ac:dyDescent="0.2">
      <c r="A125" s="49"/>
    </row>
    <row r="126" spans="1:1" x14ac:dyDescent="0.2">
      <c r="A126" s="49"/>
    </row>
    <row r="127" spans="1:1" x14ac:dyDescent="0.2">
      <c r="A127" s="49"/>
    </row>
    <row r="128" spans="1:1" x14ac:dyDescent="0.2">
      <c r="A128" s="49"/>
    </row>
    <row r="129" spans="1:1" x14ac:dyDescent="0.2">
      <c r="A129" s="49"/>
    </row>
    <row r="130" spans="1:1" x14ac:dyDescent="0.2">
      <c r="A130" s="49"/>
    </row>
    <row r="131" spans="1:1" x14ac:dyDescent="0.2">
      <c r="A131" s="49"/>
    </row>
    <row r="132" spans="1:1" x14ac:dyDescent="0.2">
      <c r="A132" s="49"/>
    </row>
    <row r="133" spans="1:1" x14ac:dyDescent="0.2">
      <c r="A133" s="49"/>
    </row>
  </sheetData>
  <mergeCells count="10">
    <mergeCell ref="A74:B74"/>
    <mergeCell ref="A75:B75"/>
    <mergeCell ref="A76:B76"/>
    <mergeCell ref="A77:B77"/>
    <mergeCell ref="A1:G1"/>
    <mergeCell ref="A69:B69"/>
    <mergeCell ref="A70:B70"/>
    <mergeCell ref="A71:B71"/>
    <mergeCell ref="A72:B72"/>
    <mergeCell ref="A73:B73"/>
  </mergeCells>
  <conditionalFormatting sqref="F2:F3 F5:F84">
    <cfRule type="cellIs" dxfId="99" priority="2" stopIfTrue="1" operator="between">
      <formula>0.009</formula>
      <formula>-0.009</formula>
    </cfRule>
  </conditionalFormatting>
  <conditionalFormatting sqref="F85:F235">
    <cfRule type="cellIs" dxfId="9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346"/>
  <sheetViews>
    <sheetView workbookViewId="0">
      <selection sqref="A1:I1"/>
    </sheetView>
  </sheetViews>
  <sheetFormatPr defaultColWidth="9.109375" defaultRowHeight="10.199999999999999" x14ac:dyDescent="0.2"/>
  <cols>
    <col min="1" max="1" width="38.6640625" style="9" bestFit="1" customWidth="1"/>
    <col min="2" max="2" width="32.109375" style="9" bestFit="1" customWidth="1"/>
    <col min="3" max="3" width="35.44140625" style="9" bestFit="1" customWidth="1"/>
    <col min="4" max="4" width="14.6640625" style="10" bestFit="1" customWidth="1"/>
    <col min="5" max="5" width="22.6640625" style="13" customWidth="1"/>
    <col min="6" max="6" width="13.5546875" style="13" customWidth="1"/>
    <col min="7" max="7" width="22.6640625" style="13" customWidth="1"/>
    <col min="8" max="8" width="13.5546875" style="14" bestFit="1" customWidth="1"/>
    <col min="9" max="9" width="14.33203125" style="13" customWidth="1"/>
    <col min="10" max="16384" width="9.109375" style="9"/>
  </cols>
  <sheetData>
    <row r="1" spans="1:9" s="1" customFormat="1" ht="13.8" x14ac:dyDescent="0.2">
      <c r="A1" s="73" t="s">
        <v>8</v>
      </c>
      <c r="B1" s="74"/>
      <c r="C1" s="74"/>
      <c r="D1" s="74"/>
      <c r="E1" s="74"/>
      <c r="F1" s="74"/>
      <c r="G1" s="74"/>
      <c r="H1" s="74"/>
      <c r="I1" s="74"/>
    </row>
    <row r="2" spans="1:9" s="1" customFormat="1" ht="11.4" x14ac:dyDescent="0.2">
      <c r="D2" s="6"/>
      <c r="E2" s="7"/>
      <c r="F2" s="7"/>
      <c r="G2" s="7"/>
      <c r="H2" s="12"/>
      <c r="I2" s="13"/>
    </row>
    <row r="3" spans="1:9" s="1" customFormat="1" ht="12" x14ac:dyDescent="0.2">
      <c r="A3" s="11" t="s">
        <v>7</v>
      </c>
      <c r="B3" s="2"/>
      <c r="C3" s="3"/>
      <c r="D3" s="4"/>
      <c r="E3" s="5"/>
      <c r="F3" s="5"/>
      <c r="G3" s="5"/>
      <c r="H3" s="12"/>
      <c r="I3" s="13"/>
    </row>
    <row r="4" spans="1:9" s="1" customFormat="1" ht="51" x14ac:dyDescent="0.2">
      <c r="A4" s="8" t="s">
        <v>2</v>
      </c>
      <c r="B4" s="8" t="s">
        <v>0</v>
      </c>
      <c r="C4" s="17" t="s">
        <v>4</v>
      </c>
      <c r="D4" s="16" t="s">
        <v>1</v>
      </c>
      <c r="E4" s="51" t="s">
        <v>6</v>
      </c>
      <c r="F4" s="51" t="s">
        <v>802</v>
      </c>
      <c r="G4" s="51" t="s">
        <v>803</v>
      </c>
      <c r="H4" s="52" t="s">
        <v>804</v>
      </c>
      <c r="I4" s="15" t="s">
        <v>5</v>
      </c>
    </row>
    <row r="5" spans="1:9" x14ac:dyDescent="0.2">
      <c r="A5" s="21" t="s">
        <v>81</v>
      </c>
      <c r="B5" s="22"/>
      <c r="C5" s="22"/>
      <c r="D5" s="23"/>
      <c r="E5" s="24"/>
      <c r="F5" s="25"/>
      <c r="G5" s="24"/>
      <c r="H5" s="25"/>
      <c r="I5" s="24"/>
    </row>
    <row r="6" spans="1:9" x14ac:dyDescent="0.2">
      <c r="A6" s="30" t="s">
        <v>46</v>
      </c>
      <c r="B6" s="26"/>
      <c r="C6" s="26"/>
      <c r="D6" s="34"/>
      <c r="E6" s="28"/>
      <c r="F6" s="29"/>
      <c r="G6" s="28"/>
      <c r="H6" s="29"/>
      <c r="I6" s="28"/>
    </row>
    <row r="7" spans="1:9" x14ac:dyDescent="0.2">
      <c r="A7" s="26" t="s">
        <v>83</v>
      </c>
      <c r="B7" s="26" t="s">
        <v>82</v>
      </c>
      <c r="C7" s="26" t="s">
        <v>84</v>
      </c>
      <c r="D7" s="27">
        <v>66650</v>
      </c>
      <c r="E7" s="28">
        <v>955.89430000000004</v>
      </c>
      <c r="F7" s="29">
        <v>6.2658270141990897</v>
      </c>
      <c r="G7" s="28">
        <v>-515.78312500000004</v>
      </c>
      <c r="H7" s="29">
        <v>-3.3809259434782977</v>
      </c>
      <c r="I7" s="28"/>
    </row>
    <row r="8" spans="1:9" x14ac:dyDescent="0.2">
      <c r="A8" s="26" t="s">
        <v>86</v>
      </c>
      <c r="B8" s="26" t="s">
        <v>85</v>
      </c>
      <c r="C8" s="26" t="s">
        <v>84</v>
      </c>
      <c r="D8" s="27">
        <v>108200</v>
      </c>
      <c r="E8" s="28">
        <v>885.72519999999997</v>
      </c>
      <c r="F8" s="29">
        <v>5.8058729770821902</v>
      </c>
      <c r="G8" s="28">
        <v>-449.13</v>
      </c>
      <c r="H8" s="29">
        <v>-2.9440189013442568</v>
      </c>
      <c r="I8" s="28"/>
    </row>
    <row r="9" spans="1:9" x14ac:dyDescent="0.2">
      <c r="A9" s="26" t="s">
        <v>94</v>
      </c>
      <c r="B9" s="26" t="s">
        <v>93</v>
      </c>
      <c r="C9" s="26" t="s">
        <v>84</v>
      </c>
      <c r="D9" s="27">
        <v>119600</v>
      </c>
      <c r="E9" s="28">
        <v>866.80100000000004</v>
      </c>
      <c r="F9" s="29">
        <v>5.6818260363460498</v>
      </c>
      <c r="G9" s="28">
        <v>-611.85599999999999</v>
      </c>
      <c r="H9" s="29">
        <v>-4.0106775964662607</v>
      </c>
      <c r="I9" s="28"/>
    </row>
    <row r="10" spans="1:9" x14ac:dyDescent="0.2">
      <c r="A10" s="26" t="s">
        <v>211</v>
      </c>
      <c r="B10" s="26" t="s">
        <v>210</v>
      </c>
      <c r="C10" s="26" t="s">
        <v>212</v>
      </c>
      <c r="D10" s="27">
        <v>30000</v>
      </c>
      <c r="E10" s="28">
        <v>791.22</v>
      </c>
      <c r="F10" s="29">
        <v>5.1863973351181203</v>
      </c>
      <c r="G10" s="28">
        <v>-793.54499999999996</v>
      </c>
      <c r="H10" s="29">
        <v>-5.2016375638840175</v>
      </c>
      <c r="I10" s="28"/>
    </row>
    <row r="11" spans="1:9" x14ac:dyDescent="0.2">
      <c r="A11" s="26" t="s">
        <v>214</v>
      </c>
      <c r="B11" s="26" t="s">
        <v>213</v>
      </c>
      <c r="C11" s="26" t="s">
        <v>116</v>
      </c>
      <c r="D11" s="27">
        <v>22200</v>
      </c>
      <c r="E11" s="28">
        <v>740.09249999999997</v>
      </c>
      <c r="F11" s="29">
        <v>4.8512597883533202</v>
      </c>
      <c r="G11" s="28">
        <v>-742.41240000000005</v>
      </c>
      <c r="H11" s="29">
        <v>-4.8664665869399801</v>
      </c>
      <c r="I11" s="28"/>
    </row>
    <row r="12" spans="1:9" x14ac:dyDescent="0.2">
      <c r="A12" s="26" t="s">
        <v>216</v>
      </c>
      <c r="B12" s="26" t="s">
        <v>215</v>
      </c>
      <c r="C12" s="26" t="s">
        <v>133</v>
      </c>
      <c r="D12" s="27">
        <v>60200</v>
      </c>
      <c r="E12" s="28">
        <v>700.99890000000005</v>
      </c>
      <c r="F12" s="29">
        <v>4.5950036991996397</v>
      </c>
      <c r="G12" s="28">
        <v>-704.18949999999995</v>
      </c>
      <c r="H12" s="29">
        <v>-4.6159178815224138</v>
      </c>
      <c r="I12" s="28"/>
    </row>
    <row r="13" spans="1:9" x14ac:dyDescent="0.2">
      <c r="A13" s="26" t="s">
        <v>88</v>
      </c>
      <c r="B13" s="26" t="s">
        <v>87</v>
      </c>
      <c r="C13" s="26" t="s">
        <v>89</v>
      </c>
      <c r="D13" s="27">
        <v>37900</v>
      </c>
      <c r="E13" s="28">
        <v>587.33630000000005</v>
      </c>
      <c r="F13" s="29">
        <v>3.8499525051668799</v>
      </c>
      <c r="G13" s="28">
        <v>-195.86699999999999</v>
      </c>
      <c r="H13" s="29">
        <v>-1.2838958656727353</v>
      </c>
      <c r="I13" s="28"/>
    </row>
    <row r="14" spans="1:9" x14ac:dyDescent="0.2">
      <c r="A14" s="26" t="s">
        <v>91</v>
      </c>
      <c r="B14" s="26" t="s">
        <v>90</v>
      </c>
      <c r="C14" s="26" t="s">
        <v>92</v>
      </c>
      <c r="D14" s="27">
        <v>31500</v>
      </c>
      <c r="E14" s="28">
        <v>569.53575000000001</v>
      </c>
      <c r="F14" s="29">
        <v>3.7332710195072201</v>
      </c>
      <c r="G14" s="28">
        <v>-288.7758</v>
      </c>
      <c r="H14" s="29">
        <v>-1.8929072060445948</v>
      </c>
      <c r="I14" s="28"/>
    </row>
    <row r="15" spans="1:9" x14ac:dyDescent="0.2">
      <c r="A15" s="26" t="s">
        <v>218</v>
      </c>
      <c r="B15" s="26" t="s">
        <v>217</v>
      </c>
      <c r="C15" s="26" t="s">
        <v>89</v>
      </c>
      <c r="D15" s="27">
        <v>14800</v>
      </c>
      <c r="E15" s="28">
        <v>505.19799999999998</v>
      </c>
      <c r="F15" s="29">
        <v>3.31154111486945</v>
      </c>
      <c r="G15" s="28">
        <v>-506.99619999999999</v>
      </c>
      <c r="H15" s="29">
        <v>-3.3233282027691611</v>
      </c>
      <c r="I15" s="28"/>
    </row>
    <row r="16" spans="1:9" x14ac:dyDescent="0.2">
      <c r="A16" s="26" t="s">
        <v>96</v>
      </c>
      <c r="B16" s="26" t="s">
        <v>95</v>
      </c>
      <c r="C16" s="26" t="s">
        <v>97</v>
      </c>
      <c r="D16" s="27">
        <v>43550</v>
      </c>
      <c r="E16" s="28">
        <v>295.24722500000001</v>
      </c>
      <c r="F16" s="29">
        <v>1.93532698989032</v>
      </c>
      <c r="G16" s="28">
        <v>-45.166800000000002</v>
      </c>
      <c r="H16" s="29">
        <v>-0.29606553317132184</v>
      </c>
      <c r="I16" s="28"/>
    </row>
    <row r="17" spans="1:9" x14ac:dyDescent="0.2">
      <c r="A17" s="26" t="s">
        <v>149</v>
      </c>
      <c r="B17" s="26" t="s">
        <v>148</v>
      </c>
      <c r="C17" s="26" t="s">
        <v>84</v>
      </c>
      <c r="D17" s="27">
        <v>11900</v>
      </c>
      <c r="E17" s="28">
        <v>215.43164999999999</v>
      </c>
      <c r="F17" s="29">
        <v>1.4121409158768701</v>
      </c>
      <c r="G17" s="28">
        <v>-131.0112</v>
      </c>
      <c r="H17" s="29">
        <v>-0.85877017586844051</v>
      </c>
      <c r="I17" s="28"/>
    </row>
    <row r="18" spans="1:9" x14ac:dyDescent="0.2">
      <c r="A18" s="26" t="s">
        <v>99</v>
      </c>
      <c r="B18" s="26" t="s">
        <v>98</v>
      </c>
      <c r="C18" s="26" t="s">
        <v>100</v>
      </c>
      <c r="D18" s="27">
        <v>7900</v>
      </c>
      <c r="E18" s="28">
        <v>198.24655000000001</v>
      </c>
      <c r="F18" s="29">
        <v>1.29949366625763</v>
      </c>
      <c r="G18" s="28"/>
      <c r="H18" s="29"/>
      <c r="I18" s="28"/>
    </row>
    <row r="19" spans="1:9" x14ac:dyDescent="0.2">
      <c r="A19" s="26" t="s">
        <v>102</v>
      </c>
      <c r="B19" s="26" t="s">
        <v>101</v>
      </c>
      <c r="C19" s="26" t="s">
        <v>84</v>
      </c>
      <c r="D19" s="27">
        <v>30300</v>
      </c>
      <c r="E19" s="28">
        <v>160.09004999999999</v>
      </c>
      <c r="F19" s="29">
        <v>1.04938020866374</v>
      </c>
      <c r="G19" s="28"/>
      <c r="H19" s="29"/>
      <c r="I19" s="28"/>
    </row>
    <row r="20" spans="1:9" x14ac:dyDescent="0.2">
      <c r="A20" s="26" t="s">
        <v>106</v>
      </c>
      <c r="B20" s="26" t="s">
        <v>105</v>
      </c>
      <c r="C20" s="26" t="s">
        <v>107</v>
      </c>
      <c r="D20" s="27">
        <v>13100</v>
      </c>
      <c r="E20" s="28">
        <v>150.3356</v>
      </c>
      <c r="F20" s="29">
        <v>0.985440402433437</v>
      </c>
      <c r="G20" s="28"/>
      <c r="H20" s="29"/>
      <c r="I20" s="28"/>
    </row>
    <row r="21" spans="1:9" x14ac:dyDescent="0.2">
      <c r="A21" s="26" t="s">
        <v>104</v>
      </c>
      <c r="B21" s="26" t="s">
        <v>103</v>
      </c>
      <c r="C21" s="26" t="s">
        <v>89</v>
      </c>
      <c r="D21" s="27">
        <v>15700</v>
      </c>
      <c r="E21" s="28">
        <v>148.89879999999999</v>
      </c>
      <c r="F21" s="29">
        <v>0.97602226880297105</v>
      </c>
      <c r="G21" s="28"/>
      <c r="H21" s="29"/>
      <c r="I21" s="28"/>
    </row>
    <row r="22" spans="1:9" x14ac:dyDescent="0.2">
      <c r="A22" s="26" t="s">
        <v>109</v>
      </c>
      <c r="B22" s="26" t="s">
        <v>108</v>
      </c>
      <c r="C22" s="26" t="s">
        <v>110</v>
      </c>
      <c r="D22" s="27">
        <v>94500</v>
      </c>
      <c r="E22" s="28">
        <v>144.53774999999999</v>
      </c>
      <c r="F22" s="29">
        <v>0.94743586034727301</v>
      </c>
      <c r="G22" s="28"/>
      <c r="H22" s="29"/>
      <c r="I22" s="28"/>
    </row>
    <row r="23" spans="1:9" x14ac:dyDescent="0.2">
      <c r="A23" s="26" t="s">
        <v>112</v>
      </c>
      <c r="B23" s="26" t="s">
        <v>111</v>
      </c>
      <c r="C23" s="26" t="s">
        <v>113</v>
      </c>
      <c r="D23" s="27">
        <v>3300</v>
      </c>
      <c r="E23" s="28">
        <v>134.98155</v>
      </c>
      <c r="F23" s="29">
        <v>0.88479557039775802</v>
      </c>
      <c r="G23" s="28"/>
      <c r="H23" s="29"/>
      <c r="I23" s="28"/>
    </row>
    <row r="24" spans="1:9" x14ac:dyDescent="0.2">
      <c r="A24" s="26" t="s">
        <v>115</v>
      </c>
      <c r="B24" s="26" t="s">
        <v>114</v>
      </c>
      <c r="C24" s="26" t="s">
        <v>116</v>
      </c>
      <c r="D24" s="27">
        <v>31300</v>
      </c>
      <c r="E24" s="28">
        <v>123.4472</v>
      </c>
      <c r="F24" s="29">
        <v>0.80918863161673604</v>
      </c>
      <c r="G24" s="28"/>
      <c r="H24" s="29"/>
      <c r="I24" s="28"/>
    </row>
    <row r="25" spans="1:9" x14ac:dyDescent="0.2">
      <c r="A25" s="26" t="s">
        <v>146</v>
      </c>
      <c r="B25" s="26" t="s">
        <v>145</v>
      </c>
      <c r="C25" s="26" t="s">
        <v>147</v>
      </c>
      <c r="D25" s="27">
        <v>70000</v>
      </c>
      <c r="E25" s="28">
        <v>120.05</v>
      </c>
      <c r="F25" s="29">
        <v>0.786920199288353</v>
      </c>
      <c r="G25" s="28"/>
      <c r="H25" s="29"/>
      <c r="I25" s="28"/>
    </row>
    <row r="26" spans="1:9" x14ac:dyDescent="0.2">
      <c r="A26" s="26" t="s">
        <v>220</v>
      </c>
      <c r="B26" s="26" t="s">
        <v>219</v>
      </c>
      <c r="C26" s="26" t="s">
        <v>110</v>
      </c>
      <c r="D26" s="27">
        <v>47250</v>
      </c>
      <c r="E26" s="28">
        <v>104.84775</v>
      </c>
      <c r="F26" s="29">
        <v>0.68727040670500195</v>
      </c>
      <c r="G26" s="28">
        <v>-105.580125</v>
      </c>
      <c r="H26" s="29">
        <v>-0.69207107876625762</v>
      </c>
      <c r="I26" s="28"/>
    </row>
    <row r="27" spans="1:9" x14ac:dyDescent="0.2">
      <c r="A27" s="26" t="s">
        <v>118</v>
      </c>
      <c r="B27" s="26" t="s">
        <v>117</v>
      </c>
      <c r="C27" s="26" t="s">
        <v>119</v>
      </c>
      <c r="D27" s="27">
        <v>69218</v>
      </c>
      <c r="E27" s="28">
        <v>101.47358800000001</v>
      </c>
      <c r="F27" s="29">
        <v>0.66515298701761105</v>
      </c>
      <c r="G27" s="28"/>
      <c r="H27" s="29"/>
      <c r="I27" s="28"/>
    </row>
    <row r="28" spans="1:9" x14ac:dyDescent="0.2">
      <c r="A28" s="26" t="s">
        <v>124</v>
      </c>
      <c r="B28" s="26" t="s">
        <v>123</v>
      </c>
      <c r="C28" s="26" t="s">
        <v>125</v>
      </c>
      <c r="D28" s="27">
        <v>4900</v>
      </c>
      <c r="E28" s="28">
        <v>99.224999999999994</v>
      </c>
      <c r="F28" s="29">
        <v>0.65041363410567998</v>
      </c>
      <c r="G28" s="28"/>
      <c r="H28" s="29"/>
      <c r="I28" s="28"/>
    </row>
    <row r="29" spans="1:9" x14ac:dyDescent="0.2">
      <c r="A29" s="26" t="s">
        <v>121</v>
      </c>
      <c r="B29" s="26" t="s">
        <v>120</v>
      </c>
      <c r="C29" s="26" t="s">
        <v>122</v>
      </c>
      <c r="D29" s="27">
        <v>9900</v>
      </c>
      <c r="E29" s="28">
        <v>92.985749999999996</v>
      </c>
      <c r="F29" s="29">
        <v>0.60951574278198195</v>
      </c>
      <c r="G29" s="28"/>
      <c r="H29" s="29"/>
      <c r="I29" s="28"/>
    </row>
    <row r="30" spans="1:9" x14ac:dyDescent="0.2">
      <c r="A30" s="26" t="s">
        <v>132</v>
      </c>
      <c r="B30" s="26" t="s">
        <v>131</v>
      </c>
      <c r="C30" s="26" t="s">
        <v>133</v>
      </c>
      <c r="D30" s="27">
        <v>2300</v>
      </c>
      <c r="E30" s="28">
        <v>90.032349999999994</v>
      </c>
      <c r="F30" s="29">
        <v>0.59015639154018096</v>
      </c>
      <c r="G30" s="28"/>
      <c r="H30" s="29"/>
      <c r="I30" s="28"/>
    </row>
    <row r="31" spans="1:9" x14ac:dyDescent="0.2">
      <c r="A31" s="26" t="s">
        <v>142</v>
      </c>
      <c r="B31" s="26" t="s">
        <v>141</v>
      </c>
      <c r="C31" s="26" t="s">
        <v>133</v>
      </c>
      <c r="D31" s="27">
        <v>1000</v>
      </c>
      <c r="E31" s="28">
        <v>87.735500000000002</v>
      </c>
      <c r="F31" s="29">
        <v>0.57510068425375505</v>
      </c>
      <c r="G31" s="28"/>
      <c r="H31" s="29"/>
      <c r="I31" s="28"/>
    </row>
    <row r="32" spans="1:9" x14ac:dyDescent="0.2">
      <c r="A32" s="26" t="s">
        <v>135</v>
      </c>
      <c r="B32" s="26" t="s">
        <v>134</v>
      </c>
      <c r="C32" s="26" t="s">
        <v>136</v>
      </c>
      <c r="D32" s="27">
        <v>32600</v>
      </c>
      <c r="E32" s="28">
        <v>87.579899999999995</v>
      </c>
      <c r="F32" s="29">
        <v>0.57408073604043397</v>
      </c>
      <c r="G32" s="28"/>
      <c r="H32" s="29"/>
      <c r="I32" s="28"/>
    </row>
    <row r="33" spans="1:9" x14ac:dyDescent="0.2">
      <c r="A33" s="26" t="s">
        <v>127</v>
      </c>
      <c r="B33" s="26" t="s">
        <v>126</v>
      </c>
      <c r="C33" s="26" t="s">
        <v>128</v>
      </c>
      <c r="D33" s="27">
        <v>5500</v>
      </c>
      <c r="E33" s="28">
        <v>86.515000000000001</v>
      </c>
      <c r="F33" s="29">
        <v>0.56710038351879899</v>
      </c>
      <c r="G33" s="28"/>
      <c r="H33" s="29"/>
      <c r="I33" s="28"/>
    </row>
    <row r="34" spans="1:9" x14ac:dyDescent="0.2">
      <c r="A34" s="26" t="s">
        <v>153</v>
      </c>
      <c r="B34" s="26" t="s">
        <v>152</v>
      </c>
      <c r="C34" s="26" t="s">
        <v>133</v>
      </c>
      <c r="D34" s="27">
        <v>19200</v>
      </c>
      <c r="E34" s="28">
        <v>86.3232</v>
      </c>
      <c r="F34" s="29">
        <v>0.56584314658232704</v>
      </c>
      <c r="G34" s="28"/>
      <c r="H34" s="29"/>
      <c r="I34" s="28"/>
    </row>
    <row r="35" spans="1:9" x14ac:dyDescent="0.2">
      <c r="A35" s="26" t="s">
        <v>144</v>
      </c>
      <c r="B35" s="26" t="s">
        <v>143</v>
      </c>
      <c r="C35" s="26" t="s">
        <v>128</v>
      </c>
      <c r="D35" s="27">
        <v>1300</v>
      </c>
      <c r="E35" s="28">
        <v>85.082400000000007</v>
      </c>
      <c r="F35" s="29">
        <v>0.55770978062416798</v>
      </c>
      <c r="G35" s="28"/>
      <c r="H35" s="29"/>
      <c r="I35" s="28"/>
    </row>
    <row r="36" spans="1:9" x14ac:dyDescent="0.2">
      <c r="A36" s="26" t="s">
        <v>155</v>
      </c>
      <c r="B36" s="26" t="s">
        <v>154</v>
      </c>
      <c r="C36" s="26" t="s">
        <v>156</v>
      </c>
      <c r="D36" s="27">
        <v>6200</v>
      </c>
      <c r="E36" s="28">
        <v>80.252799999999993</v>
      </c>
      <c r="F36" s="29">
        <v>0.526052056388574</v>
      </c>
      <c r="G36" s="28"/>
      <c r="H36" s="29"/>
      <c r="I36" s="28"/>
    </row>
    <row r="37" spans="1:9" x14ac:dyDescent="0.2">
      <c r="A37" s="26" t="s">
        <v>151</v>
      </c>
      <c r="B37" s="26" t="s">
        <v>150</v>
      </c>
      <c r="C37" s="26" t="s">
        <v>107</v>
      </c>
      <c r="D37" s="27">
        <v>14300</v>
      </c>
      <c r="E37" s="28">
        <v>78.685749999999999</v>
      </c>
      <c r="F37" s="29">
        <v>0.51578014220036295</v>
      </c>
      <c r="G37" s="28"/>
      <c r="H37" s="29"/>
      <c r="I37" s="28"/>
    </row>
    <row r="38" spans="1:9" x14ac:dyDescent="0.2">
      <c r="A38" s="26" t="s">
        <v>140</v>
      </c>
      <c r="B38" s="26" t="s">
        <v>139</v>
      </c>
      <c r="C38" s="26" t="s">
        <v>116</v>
      </c>
      <c r="D38" s="27">
        <v>7700</v>
      </c>
      <c r="E38" s="28">
        <v>75.864249999999998</v>
      </c>
      <c r="F38" s="29">
        <v>0.49728538716252801</v>
      </c>
      <c r="G38" s="28"/>
      <c r="H38" s="29"/>
      <c r="I38" s="28"/>
    </row>
    <row r="39" spans="1:9" x14ac:dyDescent="0.2">
      <c r="A39" s="26" t="s">
        <v>138</v>
      </c>
      <c r="B39" s="26" t="s">
        <v>137</v>
      </c>
      <c r="C39" s="26" t="s">
        <v>107</v>
      </c>
      <c r="D39" s="27">
        <v>12300</v>
      </c>
      <c r="E39" s="28">
        <v>71.868899999999996</v>
      </c>
      <c r="F39" s="29">
        <v>0.47109611920562</v>
      </c>
      <c r="G39" s="28"/>
      <c r="H39" s="29"/>
      <c r="I39" s="28"/>
    </row>
    <row r="40" spans="1:9" x14ac:dyDescent="0.2">
      <c r="A40" s="26" t="s">
        <v>192</v>
      </c>
      <c r="B40" s="26" t="s">
        <v>191</v>
      </c>
      <c r="C40" s="26" t="s">
        <v>193</v>
      </c>
      <c r="D40" s="27">
        <v>61251</v>
      </c>
      <c r="E40" s="28">
        <v>70.959283499999998</v>
      </c>
      <c r="F40" s="29">
        <v>0.46513364025971499</v>
      </c>
      <c r="G40" s="28"/>
      <c r="H40" s="29"/>
      <c r="I40" s="28"/>
    </row>
    <row r="41" spans="1:9" x14ac:dyDescent="0.2">
      <c r="A41" s="26" t="s">
        <v>222</v>
      </c>
      <c r="B41" s="26" t="s">
        <v>221</v>
      </c>
      <c r="C41" s="26" t="s">
        <v>170</v>
      </c>
      <c r="D41" s="27">
        <v>13200</v>
      </c>
      <c r="E41" s="28">
        <v>68.376000000000005</v>
      </c>
      <c r="F41" s="29">
        <v>0.44820037939642199</v>
      </c>
      <c r="G41" s="28">
        <v>-68.897400000000005</v>
      </c>
      <c r="H41" s="29">
        <v>-0.45161812360224396</v>
      </c>
      <c r="I41" s="28"/>
    </row>
    <row r="42" spans="1:9" x14ac:dyDescent="0.2">
      <c r="A42" s="26" t="s">
        <v>164</v>
      </c>
      <c r="B42" s="26" t="s">
        <v>163</v>
      </c>
      <c r="C42" s="26" t="s">
        <v>165</v>
      </c>
      <c r="D42" s="27">
        <v>8200</v>
      </c>
      <c r="E42" s="28">
        <v>67.748400000000004</v>
      </c>
      <c r="F42" s="29">
        <v>0.44408650087019602</v>
      </c>
      <c r="G42" s="28"/>
      <c r="H42" s="29"/>
      <c r="I42" s="28"/>
    </row>
    <row r="43" spans="1:9" x14ac:dyDescent="0.2">
      <c r="A43" s="26" t="s">
        <v>169</v>
      </c>
      <c r="B43" s="26" t="s">
        <v>168</v>
      </c>
      <c r="C43" s="26" t="s">
        <v>170</v>
      </c>
      <c r="D43" s="27">
        <v>11300</v>
      </c>
      <c r="E43" s="28">
        <v>66.003299999999996</v>
      </c>
      <c r="F43" s="29">
        <v>0.43264748013068699</v>
      </c>
      <c r="G43" s="28"/>
      <c r="H43" s="29"/>
      <c r="I43" s="28"/>
    </row>
    <row r="44" spans="1:9" x14ac:dyDescent="0.2">
      <c r="A44" s="26" t="s">
        <v>167</v>
      </c>
      <c r="B44" s="26" t="s">
        <v>166</v>
      </c>
      <c r="C44" s="26" t="s">
        <v>128</v>
      </c>
      <c r="D44" s="27">
        <v>19800</v>
      </c>
      <c r="E44" s="28">
        <v>65.5578</v>
      </c>
      <c r="F44" s="29">
        <v>0.42972725565102898</v>
      </c>
      <c r="G44" s="28"/>
      <c r="H44" s="29"/>
      <c r="I44" s="28"/>
    </row>
    <row r="45" spans="1:9" x14ac:dyDescent="0.2">
      <c r="A45" s="26" t="s">
        <v>172</v>
      </c>
      <c r="B45" s="26" t="s">
        <v>171</v>
      </c>
      <c r="C45" s="26" t="s">
        <v>136</v>
      </c>
      <c r="D45" s="27">
        <v>129800</v>
      </c>
      <c r="E45" s="28">
        <v>60.746400000000001</v>
      </c>
      <c r="F45" s="29">
        <v>0.39818883127072102</v>
      </c>
      <c r="G45" s="28"/>
      <c r="H45" s="29"/>
      <c r="I45" s="28"/>
    </row>
    <row r="46" spans="1:9" x14ac:dyDescent="0.2">
      <c r="A46" s="26" t="s">
        <v>174</v>
      </c>
      <c r="B46" s="26" t="s">
        <v>173</v>
      </c>
      <c r="C46" s="26" t="s">
        <v>84</v>
      </c>
      <c r="D46" s="27">
        <v>37700</v>
      </c>
      <c r="E46" s="28">
        <v>60.640450000000001</v>
      </c>
      <c r="F46" s="29">
        <v>0.39749433568459303</v>
      </c>
      <c r="G46" s="28"/>
      <c r="H46" s="29"/>
      <c r="I46" s="28"/>
    </row>
    <row r="47" spans="1:9" x14ac:dyDescent="0.2">
      <c r="A47" s="26" t="s">
        <v>179</v>
      </c>
      <c r="B47" s="26" t="s">
        <v>178</v>
      </c>
      <c r="C47" s="26" t="s">
        <v>100</v>
      </c>
      <c r="D47" s="27">
        <v>24700</v>
      </c>
      <c r="E47" s="28">
        <v>59.564050000000002</v>
      </c>
      <c r="F47" s="29">
        <v>0.39043860138626801</v>
      </c>
      <c r="G47" s="28"/>
      <c r="H47" s="29"/>
      <c r="I47" s="28"/>
    </row>
    <row r="48" spans="1:9" x14ac:dyDescent="0.2">
      <c r="A48" s="26" t="s">
        <v>181</v>
      </c>
      <c r="B48" s="26" t="s">
        <v>180</v>
      </c>
      <c r="C48" s="26" t="s">
        <v>116</v>
      </c>
      <c r="D48" s="27">
        <v>14800</v>
      </c>
      <c r="E48" s="28">
        <v>59.2</v>
      </c>
      <c r="F48" s="29">
        <v>0.388052276533699</v>
      </c>
      <c r="G48" s="28"/>
      <c r="H48" s="29"/>
      <c r="I48" s="28"/>
    </row>
    <row r="49" spans="1:11" x14ac:dyDescent="0.2">
      <c r="A49" s="26" t="s">
        <v>161</v>
      </c>
      <c r="B49" s="26" t="s">
        <v>160</v>
      </c>
      <c r="C49" s="26" t="s">
        <v>162</v>
      </c>
      <c r="D49" s="27">
        <v>37200</v>
      </c>
      <c r="E49" s="28">
        <v>58.962000000000003</v>
      </c>
      <c r="F49" s="29">
        <v>0.38649220150303898</v>
      </c>
      <c r="G49" s="28"/>
      <c r="H49" s="29"/>
      <c r="I49" s="28"/>
    </row>
    <row r="50" spans="1:11" x14ac:dyDescent="0.2">
      <c r="A50" s="26" t="s">
        <v>183</v>
      </c>
      <c r="B50" s="26" t="s">
        <v>182</v>
      </c>
      <c r="C50" s="26" t="s">
        <v>89</v>
      </c>
      <c r="D50" s="27">
        <v>5600</v>
      </c>
      <c r="E50" s="28">
        <v>58.724400000000003</v>
      </c>
      <c r="F50" s="29">
        <v>0.38493474844722197</v>
      </c>
      <c r="G50" s="28"/>
      <c r="H50" s="29"/>
      <c r="I50" s="28"/>
    </row>
    <row r="51" spans="1:11" x14ac:dyDescent="0.2">
      <c r="A51" s="26" t="s">
        <v>176</v>
      </c>
      <c r="B51" s="26" t="s">
        <v>175</v>
      </c>
      <c r="C51" s="26" t="s">
        <v>177</v>
      </c>
      <c r="D51" s="27">
        <v>35700</v>
      </c>
      <c r="E51" s="28">
        <v>58.565849999999998</v>
      </c>
      <c r="F51" s="29">
        <v>0.38389546316944401</v>
      </c>
      <c r="G51" s="28"/>
      <c r="H51" s="29"/>
      <c r="I51" s="28"/>
    </row>
    <row r="52" spans="1:11" x14ac:dyDescent="0.2">
      <c r="A52" s="26" t="s">
        <v>130</v>
      </c>
      <c r="B52" s="26" t="s">
        <v>129</v>
      </c>
      <c r="C52" s="26" t="s">
        <v>116</v>
      </c>
      <c r="D52" s="27">
        <v>5000</v>
      </c>
      <c r="E52" s="28">
        <v>50.237499999999997</v>
      </c>
      <c r="F52" s="29">
        <v>0.32930365274259599</v>
      </c>
      <c r="G52" s="28"/>
      <c r="H52" s="29"/>
      <c r="I52" s="28"/>
    </row>
    <row r="53" spans="1:11" x14ac:dyDescent="0.2">
      <c r="A53" s="26" t="s">
        <v>187</v>
      </c>
      <c r="B53" s="26" t="s">
        <v>186</v>
      </c>
      <c r="C53" s="26" t="s">
        <v>113</v>
      </c>
      <c r="D53" s="27">
        <v>14258</v>
      </c>
      <c r="E53" s="28">
        <v>49.446744000000002</v>
      </c>
      <c r="F53" s="29">
        <v>0.32412029689829402</v>
      </c>
      <c r="G53" s="28"/>
      <c r="H53" s="29"/>
      <c r="I53" s="28"/>
    </row>
    <row r="54" spans="1:11" x14ac:dyDescent="0.2">
      <c r="A54" s="26" t="s">
        <v>185</v>
      </c>
      <c r="B54" s="26" t="s">
        <v>184</v>
      </c>
      <c r="C54" s="26" t="s">
        <v>119</v>
      </c>
      <c r="D54" s="27">
        <v>20400</v>
      </c>
      <c r="E54" s="28">
        <v>47.409599999999998</v>
      </c>
      <c r="F54" s="29">
        <v>0.31076694610729799</v>
      </c>
      <c r="G54" s="28"/>
      <c r="H54" s="29"/>
      <c r="I54" s="28"/>
    </row>
    <row r="55" spans="1:11" x14ac:dyDescent="0.2">
      <c r="A55" s="26" t="s">
        <v>158</v>
      </c>
      <c r="B55" s="26" t="s">
        <v>157</v>
      </c>
      <c r="C55" s="26" t="s">
        <v>159</v>
      </c>
      <c r="D55" s="27">
        <v>5800</v>
      </c>
      <c r="E55" s="28">
        <v>45.182000000000002</v>
      </c>
      <c r="F55" s="29">
        <v>0.29616516821529698</v>
      </c>
      <c r="G55" s="28"/>
      <c r="H55" s="29"/>
      <c r="I55" s="28"/>
    </row>
    <row r="56" spans="1:11" x14ac:dyDescent="0.2">
      <c r="A56" s="26" t="s">
        <v>189</v>
      </c>
      <c r="B56" s="26" t="s">
        <v>188</v>
      </c>
      <c r="C56" s="26" t="s">
        <v>190</v>
      </c>
      <c r="D56" s="27">
        <v>3000</v>
      </c>
      <c r="E56" s="28">
        <v>41.906999999999996</v>
      </c>
      <c r="F56" s="29">
        <v>0.27469774920097501</v>
      </c>
      <c r="G56" s="28"/>
      <c r="H56" s="29"/>
      <c r="I56" s="28"/>
    </row>
    <row r="57" spans="1:11" x14ac:dyDescent="0.2">
      <c r="A57" s="26" t="s">
        <v>198</v>
      </c>
      <c r="B57" s="26" t="s">
        <v>197</v>
      </c>
      <c r="C57" s="26" t="s">
        <v>199</v>
      </c>
      <c r="D57" s="27">
        <v>1253</v>
      </c>
      <c r="E57" s="28">
        <v>21.714490000000001</v>
      </c>
      <c r="F57" s="29">
        <v>0.14233711618696299</v>
      </c>
      <c r="G57" s="28"/>
      <c r="H57" s="29"/>
      <c r="I57" s="28"/>
    </row>
    <row r="58" spans="1:11" x14ac:dyDescent="0.2">
      <c r="A58" s="26" t="s">
        <v>195</v>
      </c>
      <c r="B58" s="26" t="s">
        <v>194</v>
      </c>
      <c r="C58" s="26" t="s">
        <v>196</v>
      </c>
      <c r="D58" s="27">
        <v>4400</v>
      </c>
      <c r="E58" s="28">
        <v>20.603000000000002</v>
      </c>
      <c r="F58" s="29">
        <v>0.13505136914567201</v>
      </c>
      <c r="G58" s="28"/>
      <c r="H58" s="29"/>
      <c r="I58" s="28"/>
    </row>
    <row r="59" spans="1:11" x14ac:dyDescent="0.2">
      <c r="A59" s="30" t="s">
        <v>31</v>
      </c>
      <c r="B59" s="30"/>
      <c r="C59" s="30"/>
      <c r="D59" s="31"/>
      <c r="E59" s="32">
        <f>SUM(E7:E58)</f>
        <v>10554.088730500007</v>
      </c>
      <c r="F59" s="33">
        <f>SUM(F7:F58)</f>
        <v>69.18138781434422</v>
      </c>
      <c r="G59" s="33">
        <f>SUM(G7:G58)</f>
        <v>-5159.2105499999998</v>
      </c>
      <c r="H59" s="33">
        <f>SUM(H7:H58)</f>
        <v>-33.818300659529982</v>
      </c>
      <c r="I59" s="32"/>
      <c r="J59" s="18"/>
      <c r="K59" s="18"/>
    </row>
    <row r="60" spans="1:11" x14ac:dyDescent="0.2">
      <c r="A60" s="26"/>
      <c r="B60" s="26"/>
      <c r="C60" s="26"/>
      <c r="D60" s="34"/>
      <c r="E60" s="28"/>
      <c r="F60" s="29"/>
      <c r="G60" s="28"/>
      <c r="H60" s="29"/>
      <c r="I60" s="28"/>
    </row>
    <row r="61" spans="1:11" x14ac:dyDescent="0.2">
      <c r="A61" s="30" t="s">
        <v>47</v>
      </c>
      <c r="B61" s="26"/>
      <c r="C61" s="26"/>
      <c r="D61" s="34"/>
      <c r="E61" s="28"/>
      <c r="F61" s="29"/>
      <c r="G61" s="28"/>
      <c r="H61" s="29"/>
      <c r="I61" s="28"/>
    </row>
    <row r="62" spans="1:11" x14ac:dyDescent="0.2">
      <c r="A62" s="30" t="s">
        <v>50</v>
      </c>
      <c r="B62" s="26"/>
      <c r="C62" s="26"/>
      <c r="D62" s="34"/>
      <c r="E62" s="28"/>
      <c r="F62" s="29"/>
      <c r="G62" s="28"/>
      <c r="H62" s="29"/>
      <c r="I62" s="28"/>
    </row>
    <row r="63" spans="1:11" x14ac:dyDescent="0.2">
      <c r="A63" s="26" t="s">
        <v>205</v>
      </c>
      <c r="B63" s="26" t="s">
        <v>204</v>
      </c>
      <c r="C63" s="26" t="s">
        <v>52</v>
      </c>
      <c r="D63" s="27">
        <v>500000</v>
      </c>
      <c r="E63" s="28">
        <v>477.05450000000002</v>
      </c>
      <c r="F63" s="29">
        <v>3.1270622424940102</v>
      </c>
      <c r="G63" s="28"/>
      <c r="H63" s="29"/>
      <c r="I63" s="28">
        <v>6.16</v>
      </c>
    </row>
    <row r="64" spans="1:11" x14ac:dyDescent="0.2">
      <c r="A64" s="30" t="s">
        <v>31</v>
      </c>
      <c r="B64" s="30"/>
      <c r="C64" s="30"/>
      <c r="D64" s="31"/>
      <c r="E64" s="32">
        <f>SUM(E62:E63)</f>
        <v>477.05450000000002</v>
      </c>
      <c r="F64" s="33">
        <f>SUM(F62:F63)</f>
        <v>3.1270622424940102</v>
      </c>
      <c r="G64" s="32"/>
      <c r="H64" s="33"/>
      <c r="I64" s="32"/>
      <c r="J64" s="18"/>
      <c r="K64" s="18"/>
    </row>
    <row r="65" spans="1:11" x14ac:dyDescent="0.2">
      <c r="A65" s="26"/>
      <c r="B65" s="26"/>
      <c r="C65" s="26"/>
      <c r="D65" s="34"/>
      <c r="E65" s="28"/>
      <c r="F65" s="29"/>
      <c r="G65" s="28"/>
      <c r="H65" s="29"/>
      <c r="I65" s="28"/>
    </row>
    <row r="66" spans="1:11" x14ac:dyDescent="0.2">
      <c r="A66" s="30" t="s">
        <v>51</v>
      </c>
      <c r="B66" s="26"/>
      <c r="C66" s="26"/>
      <c r="D66" s="34"/>
      <c r="E66" s="28"/>
      <c r="F66" s="29"/>
      <c r="G66" s="28"/>
      <c r="H66" s="29"/>
      <c r="I66" s="28"/>
    </row>
    <row r="67" spans="1:11" x14ac:dyDescent="0.2">
      <c r="A67" s="26" t="s">
        <v>64</v>
      </c>
      <c r="B67" s="26" t="s">
        <v>63</v>
      </c>
      <c r="C67" s="26" t="s">
        <v>52</v>
      </c>
      <c r="D67" s="27">
        <v>500000</v>
      </c>
      <c r="E67" s="28">
        <v>483.90066669999999</v>
      </c>
      <c r="F67" s="29">
        <v>3.1719384346133399</v>
      </c>
      <c r="G67" s="28"/>
      <c r="H67" s="29"/>
      <c r="I67" s="28">
        <v>6.9442000000000004</v>
      </c>
    </row>
    <row r="68" spans="1:11" x14ac:dyDescent="0.2">
      <c r="A68" s="26" t="s">
        <v>70</v>
      </c>
      <c r="B68" s="26" t="s">
        <v>69</v>
      </c>
      <c r="C68" s="26" t="s">
        <v>52</v>
      </c>
      <c r="D68" s="27">
        <v>500000</v>
      </c>
      <c r="E68" s="28">
        <v>474.83833329999999</v>
      </c>
      <c r="F68" s="29">
        <v>3.1125354091643902</v>
      </c>
      <c r="G68" s="28"/>
      <c r="H68" s="29"/>
      <c r="I68" s="28">
        <v>7.3208000000000002</v>
      </c>
    </row>
    <row r="69" spans="1:11" x14ac:dyDescent="0.2">
      <c r="A69" s="26" t="s">
        <v>66</v>
      </c>
      <c r="B69" s="26" t="s">
        <v>65</v>
      </c>
      <c r="C69" s="26" t="s">
        <v>52</v>
      </c>
      <c r="D69" s="27">
        <v>300000</v>
      </c>
      <c r="E69" s="28">
        <v>292.92</v>
      </c>
      <c r="F69" s="29">
        <v>1.92007217638937</v>
      </c>
      <c r="G69" s="28"/>
      <c r="H69" s="29"/>
      <c r="I69" s="28">
        <v>6.8846999999999996</v>
      </c>
    </row>
    <row r="70" spans="1:11" x14ac:dyDescent="0.2">
      <c r="A70" s="30" t="s">
        <v>31</v>
      </c>
      <c r="B70" s="30"/>
      <c r="C70" s="30"/>
      <c r="D70" s="31"/>
      <c r="E70" s="32">
        <f>SUM(E67:E69)</f>
        <v>1251.6590000000001</v>
      </c>
      <c r="F70" s="33">
        <f>SUM(F67:F69)</f>
        <v>8.2045460201671006</v>
      </c>
      <c r="G70" s="32"/>
      <c r="H70" s="33"/>
      <c r="I70" s="32"/>
      <c r="J70" s="18"/>
      <c r="K70" s="18"/>
    </row>
    <row r="71" spans="1:11" x14ac:dyDescent="0.2">
      <c r="A71" s="26"/>
      <c r="B71" s="26"/>
      <c r="C71" s="26"/>
      <c r="D71" s="34"/>
      <c r="E71" s="28"/>
      <c r="F71" s="29"/>
      <c r="G71" s="28"/>
      <c r="H71" s="29"/>
      <c r="I71" s="28"/>
    </row>
    <row r="72" spans="1:11" x14ac:dyDescent="0.2">
      <c r="A72" s="30" t="s">
        <v>32</v>
      </c>
      <c r="B72" s="30"/>
      <c r="C72" s="30"/>
      <c r="D72" s="31"/>
      <c r="E72" s="32">
        <f>E59+E64+E70</f>
        <v>12282.802230500007</v>
      </c>
      <c r="F72" s="33">
        <f>F59+F64+F70</f>
        <v>80.512996077005326</v>
      </c>
      <c r="G72" s="32"/>
      <c r="H72" s="33"/>
      <c r="I72" s="32"/>
      <c r="J72" s="18"/>
      <c r="K72" s="18"/>
    </row>
    <row r="73" spans="1:11" x14ac:dyDescent="0.2">
      <c r="A73" s="30"/>
      <c r="B73" s="30"/>
      <c r="C73" s="30"/>
      <c r="D73" s="31"/>
      <c r="E73" s="32"/>
      <c r="F73" s="33"/>
      <c r="G73" s="32"/>
      <c r="H73" s="33"/>
      <c r="I73" s="32"/>
      <c r="J73" s="18"/>
      <c r="K73" s="18"/>
    </row>
    <row r="74" spans="1:11" x14ac:dyDescent="0.2">
      <c r="A74" s="30" t="s">
        <v>1219</v>
      </c>
      <c r="B74" s="30"/>
      <c r="C74" s="30"/>
      <c r="D74" s="31"/>
      <c r="E74" s="32">
        <v>1567.4720758000001</v>
      </c>
      <c r="F74" s="33">
        <v>10.274680868533649</v>
      </c>
      <c r="G74" s="32"/>
      <c r="H74" s="33"/>
      <c r="I74" s="32"/>
      <c r="J74" s="18"/>
      <c r="K74" s="18"/>
    </row>
    <row r="75" spans="1:11" x14ac:dyDescent="0.2">
      <c r="A75" s="30"/>
      <c r="B75" s="30"/>
      <c r="C75" s="30"/>
      <c r="D75" s="31"/>
      <c r="E75" s="32"/>
      <c r="F75" s="33"/>
      <c r="G75" s="32"/>
      <c r="H75" s="33"/>
      <c r="I75" s="32"/>
      <c r="J75" s="18"/>
      <c r="K75" s="18"/>
    </row>
    <row r="76" spans="1:11" x14ac:dyDescent="0.2">
      <c r="A76" s="30" t="s">
        <v>34</v>
      </c>
      <c r="B76" s="30"/>
      <c r="C76" s="30"/>
      <c r="D76" s="31"/>
      <c r="E76" s="32">
        <f>E78-(E59+E64+E70+E74)</f>
        <v>1405.4022042999932</v>
      </c>
      <c r="F76" s="33">
        <f>F78-(F59+F64+F70+F74)</f>
        <v>9.2123230544610237</v>
      </c>
      <c r="G76" s="32"/>
      <c r="H76" s="33"/>
      <c r="I76" s="32"/>
      <c r="J76" s="18"/>
      <c r="K76" s="18"/>
    </row>
    <row r="77" spans="1:11" x14ac:dyDescent="0.2">
      <c r="A77" s="30"/>
      <c r="B77" s="30"/>
      <c r="C77" s="30"/>
      <c r="D77" s="31"/>
      <c r="E77" s="32"/>
      <c r="F77" s="33"/>
      <c r="G77" s="32"/>
      <c r="H77" s="33"/>
      <c r="I77" s="32"/>
      <c r="J77" s="18"/>
      <c r="K77" s="18"/>
    </row>
    <row r="78" spans="1:11" x14ac:dyDescent="0.2">
      <c r="A78" s="35" t="s">
        <v>33</v>
      </c>
      <c r="B78" s="35"/>
      <c r="C78" s="35"/>
      <c r="D78" s="36"/>
      <c r="E78" s="37">
        <v>15255.6765106</v>
      </c>
      <c r="F78" s="38">
        <v>100</v>
      </c>
      <c r="G78" s="37"/>
      <c r="H78" s="38"/>
      <c r="I78" s="37"/>
      <c r="J78" s="18"/>
      <c r="K78" s="18"/>
    </row>
    <row r="81" spans="1:4" x14ac:dyDescent="0.2">
      <c r="A81" s="18" t="s">
        <v>36</v>
      </c>
    </row>
    <row r="82" spans="1:4" x14ac:dyDescent="0.2">
      <c r="A82" s="18" t="s">
        <v>37</v>
      </c>
    </row>
    <row r="83" spans="1:4" x14ac:dyDescent="0.2">
      <c r="A83" s="18" t="s">
        <v>38</v>
      </c>
      <c r="B83" s="18"/>
      <c r="C83" s="39" t="s">
        <v>40</v>
      </c>
      <c r="D83" s="19" t="s">
        <v>39</v>
      </c>
    </row>
    <row r="84" spans="1:4" x14ac:dyDescent="0.2">
      <c r="A84" s="9" t="s">
        <v>57</v>
      </c>
      <c r="C84" s="40">
        <v>12.872999999999999</v>
      </c>
      <c r="D84" s="40">
        <v>12.747299999999999</v>
      </c>
    </row>
    <row r="85" spans="1:4" x14ac:dyDescent="0.2">
      <c r="A85" s="9" t="s">
        <v>79</v>
      </c>
      <c r="C85" s="40">
        <v>12.351900000000001</v>
      </c>
      <c r="D85" s="40">
        <v>12.231199999999999</v>
      </c>
    </row>
    <row r="86" spans="1:4" x14ac:dyDescent="0.2">
      <c r="A86" s="9" t="s">
        <v>58</v>
      </c>
      <c r="C86" s="40">
        <v>12.073600000000001</v>
      </c>
      <c r="D86" s="40">
        <v>11.5291</v>
      </c>
    </row>
    <row r="87" spans="1:4" x14ac:dyDescent="0.2">
      <c r="A87" s="9" t="s">
        <v>59</v>
      </c>
      <c r="C87" s="40">
        <v>11.939500000000001</v>
      </c>
      <c r="D87" s="40">
        <v>11.377000000000001</v>
      </c>
    </row>
    <row r="88" spans="1:4" x14ac:dyDescent="0.2">
      <c r="A88" s="9" t="s">
        <v>60</v>
      </c>
      <c r="C88" s="40">
        <v>13.591799999999999</v>
      </c>
      <c r="D88" s="40">
        <v>13.5406</v>
      </c>
    </row>
    <row r="89" spans="1:4" x14ac:dyDescent="0.2">
      <c r="A89" s="9" t="s">
        <v>80</v>
      </c>
      <c r="C89" s="40">
        <v>13.0656</v>
      </c>
      <c r="D89" s="40">
        <v>13.0143</v>
      </c>
    </row>
    <row r="90" spans="1:4" x14ac:dyDescent="0.2">
      <c r="A90" s="9" t="s">
        <v>61</v>
      </c>
      <c r="C90" s="40">
        <v>12.779</v>
      </c>
      <c r="D90" s="40">
        <v>12.3011</v>
      </c>
    </row>
    <row r="91" spans="1:4" x14ac:dyDescent="0.2">
      <c r="A91" s="9" t="s">
        <v>62</v>
      </c>
      <c r="C91" s="40">
        <v>12.647399999999999</v>
      </c>
      <c r="D91" s="40">
        <v>12.1503</v>
      </c>
    </row>
    <row r="93" spans="1:4" x14ac:dyDescent="0.2">
      <c r="A93" s="18" t="s">
        <v>42</v>
      </c>
    </row>
    <row r="94" spans="1:4" x14ac:dyDescent="0.2">
      <c r="A94" s="75" t="s">
        <v>54</v>
      </c>
      <c r="B94" s="76"/>
      <c r="C94" s="43" t="s">
        <v>55</v>
      </c>
    </row>
    <row r="95" spans="1:4" x14ac:dyDescent="0.2">
      <c r="A95" s="71" t="s">
        <v>58</v>
      </c>
      <c r="B95" s="72"/>
      <c r="C95" s="44">
        <v>0.42</v>
      </c>
    </row>
    <row r="96" spans="1:4" x14ac:dyDescent="0.2">
      <c r="A96" s="71" t="s">
        <v>59</v>
      </c>
      <c r="B96" s="72"/>
      <c r="C96" s="44">
        <v>0.44</v>
      </c>
    </row>
    <row r="97" spans="1:11" x14ac:dyDescent="0.2">
      <c r="A97" s="71" t="s">
        <v>61</v>
      </c>
      <c r="B97" s="72"/>
      <c r="C97" s="44">
        <v>0.42</v>
      </c>
    </row>
    <row r="98" spans="1:11" x14ac:dyDescent="0.2">
      <c r="A98" s="71" t="s">
        <v>62</v>
      </c>
      <c r="B98" s="72"/>
      <c r="C98" s="44">
        <v>0.44</v>
      </c>
    </row>
    <row r="99" spans="1:11" x14ac:dyDescent="0.2">
      <c r="A99" s="9" t="s">
        <v>56</v>
      </c>
    </row>
    <row r="100" spans="1:11" x14ac:dyDescent="0.2">
      <c r="A100" s="9" t="s">
        <v>41</v>
      </c>
    </row>
    <row r="102" spans="1:11" x14ac:dyDescent="0.2">
      <c r="A102" s="47" t="s">
        <v>815</v>
      </c>
      <c r="D102" s="53" t="s">
        <v>809</v>
      </c>
    </row>
    <row r="104" spans="1:11" x14ac:dyDescent="0.2">
      <c r="A104" s="18" t="s">
        <v>808</v>
      </c>
      <c r="D104" s="42">
        <f>-H59</f>
        <v>33.818300659529982</v>
      </c>
    </row>
    <row r="106" spans="1:11" x14ac:dyDescent="0.2">
      <c r="A106" s="18" t="s">
        <v>805</v>
      </c>
      <c r="D106" s="45">
        <v>2.4537505244873201</v>
      </c>
    </row>
    <row r="108" spans="1:11" x14ac:dyDescent="0.2">
      <c r="A108" s="18" t="s">
        <v>806</v>
      </c>
      <c r="D108" s="42">
        <v>2.5222191120442599</v>
      </c>
      <c r="E108" s="13" t="s">
        <v>44</v>
      </c>
    </row>
    <row r="110" spans="1:11" x14ac:dyDescent="0.2">
      <c r="A110" s="18" t="s">
        <v>807</v>
      </c>
      <c r="D110" s="41" t="s">
        <v>43</v>
      </c>
    </row>
    <row r="112" spans="1:11" x14ac:dyDescent="0.2">
      <c r="A112" s="18" t="s">
        <v>772</v>
      </c>
      <c r="I112" s="14"/>
      <c r="J112" s="14"/>
      <c r="K112" s="14"/>
    </row>
    <row r="113" spans="1:11" x14ac:dyDescent="0.2">
      <c r="A113" s="46"/>
      <c r="I113" s="14"/>
      <c r="J113" s="14"/>
      <c r="K113" s="14"/>
    </row>
    <row r="114" spans="1:11" x14ac:dyDescent="0.2">
      <c r="A114" s="47" t="s">
        <v>774</v>
      </c>
      <c r="I114" s="14"/>
      <c r="J114" s="14"/>
      <c r="K114" s="14"/>
    </row>
    <row r="115" spans="1:11" x14ac:dyDescent="0.2">
      <c r="A115" s="48"/>
      <c r="I115" s="14"/>
      <c r="J115" s="14"/>
      <c r="K115" s="14"/>
    </row>
    <row r="116" spans="1:11" x14ac:dyDescent="0.2">
      <c r="A116" s="49"/>
      <c r="I116" s="14"/>
      <c r="J116" s="14"/>
      <c r="K116" s="14"/>
    </row>
    <row r="117" spans="1:11" x14ac:dyDescent="0.2">
      <c r="A117" s="49"/>
      <c r="I117" s="14"/>
      <c r="J117" s="14"/>
      <c r="K117" s="14"/>
    </row>
    <row r="118" spans="1:11" x14ac:dyDescent="0.2">
      <c r="A118" s="49"/>
      <c r="I118" s="14"/>
      <c r="J118" s="14"/>
      <c r="K118" s="14"/>
    </row>
    <row r="119" spans="1:11" x14ac:dyDescent="0.2">
      <c r="A119" s="49"/>
      <c r="I119" s="14"/>
      <c r="J119" s="14"/>
      <c r="K119" s="14"/>
    </row>
    <row r="120" spans="1:11" x14ac:dyDescent="0.2">
      <c r="A120" s="49"/>
      <c r="I120" s="14"/>
      <c r="J120" s="14"/>
      <c r="K120" s="14"/>
    </row>
    <row r="121" spans="1:11" x14ac:dyDescent="0.2">
      <c r="A121" s="49"/>
      <c r="I121" s="14"/>
      <c r="J121" s="14"/>
      <c r="K121" s="14"/>
    </row>
    <row r="122" spans="1:11" x14ac:dyDescent="0.2">
      <c r="A122" s="49"/>
      <c r="I122" s="14"/>
      <c r="J122" s="14"/>
      <c r="K122" s="14"/>
    </row>
    <row r="123" spans="1:11" x14ac:dyDescent="0.2">
      <c r="A123" s="49"/>
      <c r="I123" s="14"/>
      <c r="J123" s="14"/>
      <c r="K123" s="14"/>
    </row>
    <row r="124" spans="1:11" x14ac:dyDescent="0.2">
      <c r="A124" s="49"/>
      <c r="I124" s="14"/>
      <c r="J124" s="14"/>
      <c r="K124" s="14"/>
    </row>
    <row r="125" spans="1:11" x14ac:dyDescent="0.2">
      <c r="A125" s="49"/>
      <c r="I125" s="14"/>
      <c r="J125" s="14"/>
      <c r="K125" s="14"/>
    </row>
    <row r="126" spans="1:11" x14ac:dyDescent="0.2">
      <c r="A126" s="49"/>
      <c r="I126" s="14"/>
      <c r="J126" s="14"/>
      <c r="K126" s="14"/>
    </row>
    <row r="127" spans="1:11" x14ac:dyDescent="0.2">
      <c r="A127" s="47" t="s">
        <v>773</v>
      </c>
      <c r="I127" s="14"/>
      <c r="J127" s="14"/>
      <c r="K127" s="14"/>
    </row>
    <row r="128" spans="1:11" x14ac:dyDescent="0.2">
      <c r="A128" s="49"/>
      <c r="I128" s="14"/>
      <c r="J128" s="14"/>
      <c r="K128" s="14"/>
    </row>
    <row r="129" spans="1:11" x14ac:dyDescent="0.2">
      <c r="A129" s="47" t="s">
        <v>775</v>
      </c>
      <c r="I129" s="14"/>
      <c r="J129" s="14"/>
      <c r="K129" s="14"/>
    </row>
    <row r="130" spans="1:11" x14ac:dyDescent="0.2">
      <c r="A130" s="49"/>
      <c r="I130" s="14"/>
      <c r="J130" s="14"/>
      <c r="K130" s="14"/>
    </row>
    <row r="131" spans="1:11" x14ac:dyDescent="0.2">
      <c r="A131" s="49"/>
      <c r="I131" s="14"/>
      <c r="J131" s="14"/>
      <c r="K131" s="14"/>
    </row>
    <row r="132" spans="1:11" x14ac:dyDescent="0.2">
      <c r="A132" s="49"/>
      <c r="I132" s="14"/>
      <c r="J132" s="14"/>
      <c r="K132" s="14"/>
    </row>
    <row r="133" spans="1:11" x14ac:dyDescent="0.2">
      <c r="A133" s="49"/>
      <c r="I133" s="14"/>
      <c r="J133" s="14"/>
      <c r="K133" s="14"/>
    </row>
    <row r="134" spans="1:11" x14ac:dyDescent="0.2">
      <c r="A134" s="49"/>
      <c r="I134" s="14"/>
      <c r="J134" s="14"/>
      <c r="K134" s="14"/>
    </row>
    <row r="135" spans="1:11" x14ac:dyDescent="0.2">
      <c r="A135" s="49"/>
      <c r="I135" s="14"/>
      <c r="J135" s="14"/>
      <c r="K135" s="14"/>
    </row>
    <row r="136" spans="1:11" x14ac:dyDescent="0.2">
      <c r="A136" s="49"/>
      <c r="I136" s="14"/>
      <c r="J136" s="14"/>
      <c r="K136" s="14"/>
    </row>
    <row r="137" spans="1:11" x14ac:dyDescent="0.2">
      <c r="A137" s="49"/>
      <c r="I137" s="14"/>
      <c r="J137" s="14"/>
      <c r="K137" s="14"/>
    </row>
    <row r="138" spans="1:11" x14ac:dyDescent="0.2">
      <c r="A138" s="49"/>
      <c r="I138" s="14"/>
      <c r="J138" s="14"/>
      <c r="K138" s="14"/>
    </row>
    <row r="139" spans="1:11" x14ac:dyDescent="0.2">
      <c r="A139" s="49"/>
      <c r="I139" s="14"/>
      <c r="J139" s="14"/>
      <c r="K139" s="14"/>
    </row>
    <row r="140" spans="1:11" x14ac:dyDescent="0.2">
      <c r="A140" s="49"/>
      <c r="I140" s="14"/>
      <c r="J140" s="14"/>
      <c r="K140" s="14"/>
    </row>
    <row r="141" spans="1:11" x14ac:dyDescent="0.2">
      <c r="A141" s="49"/>
      <c r="I141" s="14"/>
      <c r="J141" s="14"/>
      <c r="K141" s="14"/>
    </row>
    <row r="142" spans="1:11" x14ac:dyDescent="0.2">
      <c r="A142" s="49"/>
      <c r="I142" s="14"/>
      <c r="J142" s="14"/>
      <c r="K142" s="14"/>
    </row>
    <row r="143" spans="1:11" x14ac:dyDescent="0.2">
      <c r="I143" s="14"/>
      <c r="J143" s="14"/>
      <c r="K143" s="14"/>
    </row>
    <row r="144" spans="1:11" x14ac:dyDescent="0.2">
      <c r="I144" s="14"/>
      <c r="J144" s="14"/>
      <c r="K144" s="14"/>
    </row>
    <row r="145" spans="9:11" x14ac:dyDescent="0.2">
      <c r="I145" s="14"/>
      <c r="J145" s="14"/>
      <c r="K145" s="14"/>
    </row>
    <row r="146" spans="9:11" x14ac:dyDescent="0.2">
      <c r="I146" s="14"/>
      <c r="J146" s="14"/>
      <c r="K146" s="14"/>
    </row>
    <row r="147" spans="9:11" x14ac:dyDescent="0.2">
      <c r="I147" s="14"/>
      <c r="J147" s="14"/>
      <c r="K147" s="14"/>
    </row>
    <row r="148" spans="9:11" x14ac:dyDescent="0.2">
      <c r="I148" s="14"/>
      <c r="J148" s="14"/>
      <c r="K148" s="14"/>
    </row>
    <row r="149" spans="9:11" x14ac:dyDescent="0.2">
      <c r="I149" s="14"/>
      <c r="J149" s="14"/>
      <c r="K149" s="14"/>
    </row>
    <row r="150" spans="9:11" x14ac:dyDescent="0.2">
      <c r="I150" s="14"/>
      <c r="J150" s="14"/>
      <c r="K150" s="14"/>
    </row>
    <row r="151" spans="9:11" x14ac:dyDescent="0.2">
      <c r="I151" s="14"/>
      <c r="J151" s="14"/>
      <c r="K151" s="14"/>
    </row>
    <row r="152" spans="9:11" x14ac:dyDescent="0.2">
      <c r="I152" s="14"/>
      <c r="J152" s="14"/>
      <c r="K152" s="14"/>
    </row>
    <row r="153" spans="9:11" x14ac:dyDescent="0.2">
      <c r="I153" s="14"/>
      <c r="J153" s="14"/>
      <c r="K153" s="14"/>
    </row>
    <row r="154" spans="9:11" x14ac:dyDescent="0.2">
      <c r="I154" s="14"/>
      <c r="J154" s="14"/>
      <c r="K154" s="14"/>
    </row>
    <row r="155" spans="9:11" x14ac:dyDescent="0.2">
      <c r="I155" s="14"/>
      <c r="J155" s="14"/>
      <c r="K155" s="14"/>
    </row>
    <row r="156" spans="9:11" x14ac:dyDescent="0.2">
      <c r="I156" s="14"/>
      <c r="J156" s="14"/>
      <c r="K156" s="14"/>
    </row>
    <row r="157" spans="9:11" x14ac:dyDescent="0.2">
      <c r="I157" s="14"/>
      <c r="J157" s="14"/>
      <c r="K157" s="14"/>
    </row>
    <row r="158" spans="9:11" x14ac:dyDescent="0.2">
      <c r="I158" s="14"/>
      <c r="J158" s="14"/>
      <c r="K158" s="14"/>
    </row>
    <row r="159" spans="9:11" x14ac:dyDescent="0.2">
      <c r="I159" s="14"/>
      <c r="J159" s="14"/>
      <c r="K159" s="14"/>
    </row>
    <row r="160" spans="9:11" x14ac:dyDescent="0.2">
      <c r="I160" s="14"/>
      <c r="J160" s="14"/>
      <c r="K160" s="14"/>
    </row>
    <row r="161" spans="9:11" x14ac:dyDescent="0.2">
      <c r="I161" s="14"/>
      <c r="J161" s="14"/>
      <c r="K161" s="14"/>
    </row>
    <row r="162" spans="9:11" x14ac:dyDescent="0.2">
      <c r="I162" s="14"/>
      <c r="J162" s="14"/>
      <c r="K162" s="14"/>
    </row>
    <row r="163" spans="9:11" x14ac:dyDescent="0.2">
      <c r="I163" s="14"/>
      <c r="J163" s="14"/>
      <c r="K163" s="14"/>
    </row>
    <row r="164" spans="9:11" x14ac:dyDescent="0.2">
      <c r="I164" s="14"/>
      <c r="J164" s="14"/>
      <c r="K164" s="14"/>
    </row>
    <row r="165" spans="9:11" x14ac:dyDescent="0.2">
      <c r="I165" s="14"/>
      <c r="J165" s="14"/>
      <c r="K165" s="14"/>
    </row>
    <row r="166" spans="9:11" x14ac:dyDescent="0.2">
      <c r="I166" s="14"/>
      <c r="J166" s="14"/>
      <c r="K166" s="14"/>
    </row>
    <row r="167" spans="9:11" x14ac:dyDescent="0.2">
      <c r="I167" s="14"/>
      <c r="J167" s="14"/>
      <c r="K167" s="14"/>
    </row>
    <row r="168" spans="9:11" x14ac:dyDescent="0.2">
      <c r="I168" s="14"/>
      <c r="J168" s="14"/>
      <c r="K168" s="14"/>
    </row>
    <row r="169" spans="9:11" x14ac:dyDescent="0.2">
      <c r="I169" s="14"/>
      <c r="J169" s="14"/>
      <c r="K169" s="14"/>
    </row>
    <row r="170" spans="9:11" x14ac:dyDescent="0.2">
      <c r="I170" s="14"/>
      <c r="J170" s="14"/>
      <c r="K170" s="14"/>
    </row>
    <row r="171" spans="9:11" x14ac:dyDescent="0.2">
      <c r="I171" s="14"/>
      <c r="J171" s="14"/>
      <c r="K171" s="14"/>
    </row>
    <row r="172" spans="9:11" x14ac:dyDescent="0.2">
      <c r="I172" s="14"/>
      <c r="J172" s="14"/>
      <c r="K172" s="14"/>
    </row>
    <row r="173" spans="9:11" x14ac:dyDescent="0.2">
      <c r="I173" s="14"/>
      <c r="J173" s="14"/>
      <c r="K173" s="14"/>
    </row>
    <row r="174" spans="9:11" x14ac:dyDescent="0.2">
      <c r="I174" s="14"/>
      <c r="J174" s="14"/>
      <c r="K174" s="14"/>
    </row>
    <row r="175" spans="9:11" x14ac:dyDescent="0.2">
      <c r="I175" s="14"/>
      <c r="J175" s="14"/>
      <c r="K175" s="14"/>
    </row>
    <row r="176" spans="9:11" x14ac:dyDescent="0.2">
      <c r="I176" s="14"/>
      <c r="J176" s="14"/>
      <c r="K176" s="14"/>
    </row>
    <row r="177" spans="9:11" x14ac:dyDescent="0.2">
      <c r="I177" s="14"/>
      <c r="J177" s="14"/>
      <c r="K177" s="14"/>
    </row>
    <row r="178" spans="9:11" x14ac:dyDescent="0.2">
      <c r="I178" s="14"/>
      <c r="J178" s="14"/>
      <c r="K178" s="14"/>
    </row>
    <row r="179" spans="9:11" x14ac:dyDescent="0.2">
      <c r="I179" s="14"/>
      <c r="J179" s="14"/>
      <c r="K179" s="14"/>
    </row>
    <row r="180" spans="9:11" x14ac:dyDescent="0.2">
      <c r="I180" s="14"/>
      <c r="J180" s="14"/>
      <c r="K180" s="14"/>
    </row>
    <row r="181" spans="9:11" x14ac:dyDescent="0.2">
      <c r="I181" s="14"/>
      <c r="J181" s="14"/>
      <c r="K181" s="14"/>
    </row>
    <row r="182" spans="9:11" x14ac:dyDescent="0.2">
      <c r="I182" s="14"/>
      <c r="J182" s="14"/>
      <c r="K182" s="14"/>
    </row>
    <row r="183" spans="9:11" x14ac:dyDescent="0.2">
      <c r="I183" s="14"/>
      <c r="J183" s="14"/>
      <c r="K183" s="14"/>
    </row>
    <row r="184" spans="9:11" x14ac:dyDescent="0.2">
      <c r="I184" s="14"/>
      <c r="J184" s="14"/>
      <c r="K184" s="14"/>
    </row>
    <row r="185" spans="9:11" x14ac:dyDescent="0.2">
      <c r="I185" s="14"/>
      <c r="J185" s="14"/>
      <c r="K185" s="14"/>
    </row>
    <row r="186" spans="9:11" x14ac:dyDescent="0.2">
      <c r="I186" s="14"/>
      <c r="J186" s="14"/>
      <c r="K186" s="14"/>
    </row>
    <row r="187" spans="9:11" x14ac:dyDescent="0.2">
      <c r="I187" s="14"/>
      <c r="J187" s="14"/>
      <c r="K187" s="14"/>
    </row>
    <row r="188" spans="9:11" x14ac:dyDescent="0.2">
      <c r="I188" s="14"/>
      <c r="J188" s="14"/>
      <c r="K188" s="14"/>
    </row>
    <row r="189" spans="9:11" x14ac:dyDescent="0.2">
      <c r="I189" s="14"/>
      <c r="J189" s="14"/>
      <c r="K189" s="14"/>
    </row>
    <row r="190" spans="9:11" x14ac:dyDescent="0.2">
      <c r="I190" s="14"/>
      <c r="J190" s="14"/>
      <c r="K190" s="14"/>
    </row>
    <row r="191" spans="9:11" x14ac:dyDescent="0.2">
      <c r="I191" s="14"/>
      <c r="J191" s="14"/>
      <c r="K191" s="14"/>
    </row>
    <row r="192" spans="9:11" x14ac:dyDescent="0.2">
      <c r="I192" s="14"/>
      <c r="J192" s="14"/>
      <c r="K192" s="14"/>
    </row>
    <row r="193" spans="9:11" x14ac:dyDescent="0.2">
      <c r="I193" s="14"/>
      <c r="J193" s="14"/>
      <c r="K193" s="14"/>
    </row>
    <row r="194" spans="9:11" x14ac:dyDescent="0.2">
      <c r="I194" s="14"/>
      <c r="J194" s="14"/>
      <c r="K194" s="14"/>
    </row>
    <row r="195" spans="9:11" x14ac:dyDescent="0.2">
      <c r="I195" s="14"/>
      <c r="J195" s="14"/>
      <c r="K195" s="14"/>
    </row>
    <row r="196" spans="9:11" x14ac:dyDescent="0.2">
      <c r="I196" s="14"/>
      <c r="J196" s="14"/>
      <c r="K196" s="14"/>
    </row>
    <row r="197" spans="9:11" x14ac:dyDescent="0.2">
      <c r="I197" s="14"/>
      <c r="J197" s="14"/>
      <c r="K197" s="14"/>
    </row>
    <row r="198" spans="9:11" x14ac:dyDescent="0.2">
      <c r="I198" s="14"/>
      <c r="J198" s="14"/>
      <c r="K198" s="14"/>
    </row>
    <row r="199" spans="9:11" x14ac:dyDescent="0.2">
      <c r="I199" s="14"/>
      <c r="J199" s="14"/>
      <c r="K199" s="14"/>
    </row>
    <row r="200" spans="9:11" x14ac:dyDescent="0.2">
      <c r="I200" s="14"/>
      <c r="J200" s="14"/>
      <c r="K200" s="14"/>
    </row>
    <row r="201" spans="9:11" x14ac:dyDescent="0.2">
      <c r="I201" s="14"/>
      <c r="J201" s="14"/>
      <c r="K201" s="14"/>
    </row>
    <row r="202" spans="9:11" x14ac:dyDescent="0.2">
      <c r="I202" s="14"/>
      <c r="J202" s="14"/>
      <c r="K202" s="14"/>
    </row>
    <row r="203" spans="9:11" x14ac:dyDescent="0.2">
      <c r="I203" s="14"/>
      <c r="J203" s="14"/>
      <c r="K203" s="14"/>
    </row>
    <row r="204" spans="9:11" x14ac:dyDescent="0.2">
      <c r="I204" s="14"/>
      <c r="J204" s="14"/>
      <c r="K204" s="14"/>
    </row>
    <row r="205" spans="9:11" x14ac:dyDescent="0.2">
      <c r="I205" s="14"/>
      <c r="J205" s="14"/>
      <c r="K205" s="14"/>
    </row>
    <row r="206" spans="9:11" x14ac:dyDescent="0.2">
      <c r="I206" s="14"/>
      <c r="J206" s="14"/>
      <c r="K206" s="14"/>
    </row>
    <row r="207" spans="9:11" x14ac:dyDescent="0.2">
      <c r="I207" s="14"/>
      <c r="J207" s="14"/>
      <c r="K207" s="14"/>
    </row>
    <row r="208" spans="9:11" x14ac:dyDescent="0.2">
      <c r="I208" s="14"/>
      <c r="J208" s="14"/>
      <c r="K208" s="14"/>
    </row>
    <row r="209" spans="9:11" x14ac:dyDescent="0.2">
      <c r="I209" s="14"/>
      <c r="J209" s="14"/>
      <c r="K209" s="14"/>
    </row>
    <row r="210" spans="9:11" x14ac:dyDescent="0.2">
      <c r="I210" s="14"/>
      <c r="J210" s="14"/>
      <c r="K210" s="14"/>
    </row>
    <row r="211" spans="9:11" x14ac:dyDescent="0.2">
      <c r="I211" s="14"/>
      <c r="J211" s="14"/>
      <c r="K211" s="14"/>
    </row>
    <row r="212" spans="9:11" x14ac:dyDescent="0.2">
      <c r="I212" s="14"/>
      <c r="J212" s="14"/>
      <c r="K212" s="14"/>
    </row>
    <row r="213" spans="9:11" x14ac:dyDescent="0.2">
      <c r="I213" s="14"/>
      <c r="J213" s="14"/>
      <c r="K213" s="14"/>
    </row>
    <row r="214" spans="9:11" x14ac:dyDescent="0.2">
      <c r="I214" s="14"/>
      <c r="J214" s="14"/>
      <c r="K214" s="14"/>
    </row>
    <row r="215" spans="9:11" x14ac:dyDescent="0.2">
      <c r="I215" s="14"/>
      <c r="J215" s="14"/>
      <c r="K215" s="14"/>
    </row>
    <row r="216" spans="9:11" x14ac:dyDescent="0.2">
      <c r="I216" s="14"/>
      <c r="J216" s="14"/>
      <c r="K216" s="14"/>
    </row>
    <row r="217" spans="9:11" x14ac:dyDescent="0.2">
      <c r="I217" s="14"/>
      <c r="J217" s="14"/>
      <c r="K217" s="14"/>
    </row>
    <row r="218" spans="9:11" x14ac:dyDescent="0.2">
      <c r="I218" s="14"/>
      <c r="J218" s="14"/>
      <c r="K218" s="14"/>
    </row>
    <row r="219" spans="9:11" x14ac:dyDescent="0.2">
      <c r="I219" s="14"/>
      <c r="J219" s="14"/>
      <c r="K219" s="14"/>
    </row>
    <row r="220" spans="9:11" x14ac:dyDescent="0.2">
      <c r="I220" s="14"/>
      <c r="J220" s="14"/>
      <c r="K220" s="14"/>
    </row>
    <row r="221" spans="9:11" x14ac:dyDescent="0.2">
      <c r="I221" s="14"/>
      <c r="J221" s="14"/>
      <c r="K221" s="14"/>
    </row>
    <row r="222" spans="9:11" x14ac:dyDescent="0.2">
      <c r="I222" s="14"/>
      <c r="J222" s="14"/>
      <c r="K222" s="14"/>
    </row>
    <row r="223" spans="9:11" x14ac:dyDescent="0.2">
      <c r="I223" s="14"/>
      <c r="J223" s="14"/>
      <c r="K223" s="14"/>
    </row>
    <row r="224" spans="9:11" x14ac:dyDescent="0.2">
      <c r="I224" s="14"/>
      <c r="J224" s="14"/>
      <c r="K224" s="14"/>
    </row>
    <row r="225" spans="9:11" x14ac:dyDescent="0.2">
      <c r="I225" s="14"/>
      <c r="J225" s="14"/>
      <c r="K225" s="14"/>
    </row>
    <row r="226" spans="9:11" x14ac:dyDescent="0.2">
      <c r="I226" s="14"/>
      <c r="J226" s="14"/>
      <c r="K226" s="14"/>
    </row>
    <row r="227" spans="9:11" x14ac:dyDescent="0.2">
      <c r="I227" s="14"/>
      <c r="J227" s="14"/>
      <c r="K227" s="14"/>
    </row>
    <row r="228" spans="9:11" x14ac:dyDescent="0.2">
      <c r="I228" s="14"/>
      <c r="J228" s="14"/>
      <c r="K228" s="14"/>
    </row>
    <row r="229" spans="9:11" x14ac:dyDescent="0.2">
      <c r="I229" s="14"/>
      <c r="J229" s="14"/>
      <c r="K229" s="14"/>
    </row>
    <row r="230" spans="9:11" x14ac:dyDescent="0.2">
      <c r="I230" s="14"/>
      <c r="J230" s="14"/>
      <c r="K230" s="14"/>
    </row>
    <row r="231" spans="9:11" x14ac:dyDescent="0.2">
      <c r="I231" s="14"/>
      <c r="J231" s="14"/>
      <c r="K231" s="14"/>
    </row>
    <row r="232" spans="9:11" x14ac:dyDescent="0.2">
      <c r="I232" s="14"/>
      <c r="J232" s="14"/>
      <c r="K232" s="14"/>
    </row>
    <row r="233" spans="9:11" x14ac:dyDescent="0.2">
      <c r="I233" s="14"/>
      <c r="J233" s="14"/>
      <c r="K233" s="14"/>
    </row>
    <row r="234" spans="9:11" x14ac:dyDescent="0.2">
      <c r="I234" s="14"/>
      <c r="J234" s="14"/>
      <c r="K234" s="14"/>
    </row>
    <row r="235" spans="9:11" x14ac:dyDescent="0.2">
      <c r="I235" s="14"/>
      <c r="J235" s="14"/>
      <c r="K235" s="14"/>
    </row>
    <row r="236" spans="9:11" x14ac:dyDescent="0.2">
      <c r="I236" s="14"/>
      <c r="J236" s="14"/>
      <c r="K236" s="14"/>
    </row>
    <row r="237" spans="9:11" x14ac:dyDescent="0.2">
      <c r="I237" s="14"/>
      <c r="J237" s="14"/>
      <c r="K237" s="14"/>
    </row>
    <row r="238" spans="9:11" x14ac:dyDescent="0.2">
      <c r="I238" s="14"/>
      <c r="J238" s="14"/>
      <c r="K238" s="14"/>
    </row>
    <row r="239" spans="9:11" x14ac:dyDescent="0.2">
      <c r="I239" s="14"/>
      <c r="J239" s="14"/>
      <c r="K239" s="14"/>
    </row>
    <row r="240" spans="9:11" x14ac:dyDescent="0.2">
      <c r="I240" s="14"/>
      <c r="J240" s="14"/>
      <c r="K240" s="14"/>
    </row>
    <row r="241" spans="9:11" x14ac:dyDescent="0.2">
      <c r="I241" s="14"/>
      <c r="J241" s="14"/>
      <c r="K241" s="14"/>
    </row>
    <row r="242" spans="9:11" x14ac:dyDescent="0.2">
      <c r="I242" s="14"/>
      <c r="J242" s="14"/>
      <c r="K242" s="14"/>
    </row>
    <row r="243" spans="9:11" x14ac:dyDescent="0.2">
      <c r="I243" s="14"/>
      <c r="J243" s="14"/>
      <c r="K243" s="14"/>
    </row>
    <row r="244" spans="9:11" x14ac:dyDescent="0.2">
      <c r="I244" s="14"/>
      <c r="J244" s="14"/>
      <c r="K244" s="14"/>
    </row>
    <row r="245" spans="9:11" x14ac:dyDescent="0.2">
      <c r="I245" s="14"/>
      <c r="J245" s="14"/>
      <c r="K245" s="13"/>
    </row>
    <row r="246" spans="9:11" x14ac:dyDescent="0.2">
      <c r="I246" s="14"/>
      <c r="J246" s="14"/>
      <c r="K246" s="13"/>
    </row>
    <row r="247" spans="9:11" x14ac:dyDescent="0.2">
      <c r="I247" s="14"/>
      <c r="J247" s="14"/>
      <c r="K247" s="13"/>
    </row>
    <row r="248" spans="9:11" x14ac:dyDescent="0.2">
      <c r="I248" s="14"/>
      <c r="J248" s="14"/>
      <c r="K248" s="13"/>
    </row>
    <row r="249" spans="9:11" x14ac:dyDescent="0.2">
      <c r="I249" s="14"/>
      <c r="J249" s="14"/>
      <c r="K249" s="13"/>
    </row>
    <row r="250" spans="9:11" x14ac:dyDescent="0.2">
      <c r="I250" s="14"/>
      <c r="J250" s="14"/>
      <c r="K250" s="13"/>
    </row>
    <row r="251" spans="9:11" x14ac:dyDescent="0.2">
      <c r="I251" s="14"/>
      <c r="J251" s="14"/>
      <c r="K251" s="13"/>
    </row>
    <row r="252" spans="9:11" x14ac:dyDescent="0.2">
      <c r="I252" s="14"/>
      <c r="J252" s="14"/>
      <c r="K252" s="13"/>
    </row>
    <row r="253" spans="9:11" x14ac:dyDescent="0.2">
      <c r="I253" s="14"/>
      <c r="J253" s="14"/>
      <c r="K253" s="13"/>
    </row>
    <row r="254" spans="9:11" x14ac:dyDescent="0.2">
      <c r="I254" s="14"/>
      <c r="J254" s="14"/>
      <c r="K254" s="13"/>
    </row>
    <row r="255" spans="9:11" x14ac:dyDescent="0.2">
      <c r="I255" s="14"/>
      <c r="J255" s="14"/>
      <c r="K255" s="13"/>
    </row>
    <row r="256" spans="9:11" x14ac:dyDescent="0.2">
      <c r="I256" s="14"/>
      <c r="J256" s="14"/>
      <c r="K256" s="13"/>
    </row>
    <row r="257" spans="9:11" x14ac:dyDescent="0.2">
      <c r="I257" s="14"/>
      <c r="J257" s="14"/>
      <c r="K257" s="13"/>
    </row>
    <row r="258" spans="9:11" x14ac:dyDescent="0.2">
      <c r="I258" s="14"/>
      <c r="J258" s="14"/>
      <c r="K258" s="13"/>
    </row>
    <row r="259" spans="9:11" x14ac:dyDescent="0.2">
      <c r="I259" s="14"/>
      <c r="J259" s="14"/>
      <c r="K259" s="13"/>
    </row>
    <row r="260" spans="9:11" x14ac:dyDescent="0.2">
      <c r="I260" s="14"/>
      <c r="J260" s="14"/>
      <c r="K260" s="13"/>
    </row>
    <row r="261" spans="9:11" x14ac:dyDescent="0.2">
      <c r="I261" s="14"/>
      <c r="J261" s="14"/>
      <c r="K261" s="13"/>
    </row>
    <row r="262" spans="9:11" x14ac:dyDescent="0.2">
      <c r="I262" s="14"/>
      <c r="J262" s="14"/>
      <c r="K262" s="13"/>
    </row>
    <row r="263" spans="9:11" x14ac:dyDescent="0.2">
      <c r="I263" s="14"/>
      <c r="J263" s="14"/>
      <c r="K263" s="13"/>
    </row>
    <row r="264" spans="9:11" x14ac:dyDescent="0.2">
      <c r="I264" s="14"/>
      <c r="J264" s="14"/>
      <c r="K264" s="13"/>
    </row>
    <row r="265" spans="9:11" x14ac:dyDescent="0.2">
      <c r="I265" s="14"/>
      <c r="J265" s="14"/>
      <c r="K265" s="13"/>
    </row>
    <row r="266" spans="9:11" x14ac:dyDescent="0.2">
      <c r="I266" s="14"/>
      <c r="J266" s="14"/>
      <c r="K266" s="13"/>
    </row>
    <row r="267" spans="9:11" x14ac:dyDescent="0.2">
      <c r="I267" s="14"/>
      <c r="J267" s="14"/>
      <c r="K267" s="13"/>
    </row>
    <row r="268" spans="9:11" x14ac:dyDescent="0.2">
      <c r="I268" s="14"/>
      <c r="J268" s="14"/>
      <c r="K268" s="13"/>
    </row>
    <row r="269" spans="9:11" x14ac:dyDescent="0.2">
      <c r="I269" s="14"/>
      <c r="J269" s="14"/>
      <c r="K269" s="13"/>
    </row>
    <row r="270" spans="9:11" x14ac:dyDescent="0.2">
      <c r="I270" s="14"/>
      <c r="J270" s="14"/>
      <c r="K270" s="13"/>
    </row>
    <row r="271" spans="9:11" x14ac:dyDescent="0.2">
      <c r="I271" s="14"/>
      <c r="J271" s="14"/>
      <c r="K271" s="13"/>
    </row>
    <row r="272" spans="9:11" x14ac:dyDescent="0.2">
      <c r="I272" s="14"/>
      <c r="J272" s="14"/>
      <c r="K272" s="13"/>
    </row>
    <row r="273" spans="9:11" x14ac:dyDescent="0.2">
      <c r="I273" s="14"/>
      <c r="J273" s="14"/>
      <c r="K273" s="13"/>
    </row>
    <row r="274" spans="9:11" x14ac:dyDescent="0.2">
      <c r="I274" s="14"/>
      <c r="J274" s="14"/>
      <c r="K274" s="13"/>
    </row>
    <row r="275" spans="9:11" x14ac:dyDescent="0.2">
      <c r="I275" s="14"/>
      <c r="J275" s="14"/>
      <c r="K275" s="13"/>
    </row>
    <row r="276" spans="9:11" x14ac:dyDescent="0.2">
      <c r="I276" s="14"/>
      <c r="J276" s="14"/>
      <c r="K276" s="13"/>
    </row>
    <row r="277" spans="9:11" x14ac:dyDescent="0.2">
      <c r="I277" s="14"/>
      <c r="J277" s="14"/>
      <c r="K277" s="13"/>
    </row>
    <row r="278" spans="9:11" x14ac:dyDescent="0.2">
      <c r="I278" s="14"/>
      <c r="J278" s="14"/>
      <c r="K278" s="13"/>
    </row>
    <row r="279" spans="9:11" x14ac:dyDescent="0.2">
      <c r="I279" s="14"/>
      <c r="J279" s="14"/>
      <c r="K279" s="13"/>
    </row>
    <row r="280" spans="9:11" x14ac:dyDescent="0.2">
      <c r="I280" s="14"/>
      <c r="J280" s="14"/>
      <c r="K280" s="13"/>
    </row>
    <row r="281" spans="9:11" x14ac:dyDescent="0.2">
      <c r="I281" s="14"/>
      <c r="J281" s="14"/>
      <c r="K281" s="13"/>
    </row>
    <row r="282" spans="9:11" x14ac:dyDescent="0.2">
      <c r="I282" s="14"/>
      <c r="J282" s="14"/>
      <c r="K282" s="13"/>
    </row>
    <row r="283" spans="9:11" x14ac:dyDescent="0.2">
      <c r="I283" s="14"/>
      <c r="J283" s="14"/>
      <c r="K283" s="13"/>
    </row>
    <row r="284" spans="9:11" x14ac:dyDescent="0.2">
      <c r="I284" s="14"/>
      <c r="J284" s="14"/>
      <c r="K284" s="13"/>
    </row>
    <row r="285" spans="9:11" x14ac:dyDescent="0.2">
      <c r="I285" s="14"/>
      <c r="J285" s="14"/>
      <c r="K285" s="13"/>
    </row>
    <row r="286" spans="9:11" x14ac:dyDescent="0.2">
      <c r="I286" s="14"/>
      <c r="J286" s="14"/>
      <c r="K286" s="13"/>
    </row>
    <row r="287" spans="9:11" x14ac:dyDescent="0.2">
      <c r="I287" s="14"/>
      <c r="J287" s="14"/>
      <c r="K287" s="13"/>
    </row>
    <row r="288" spans="9:11" x14ac:dyDescent="0.2">
      <c r="I288" s="14"/>
      <c r="J288" s="14"/>
      <c r="K288" s="13"/>
    </row>
    <row r="289" spans="9:11" x14ac:dyDescent="0.2">
      <c r="I289" s="14"/>
      <c r="J289" s="14"/>
      <c r="K289" s="13"/>
    </row>
    <row r="290" spans="9:11" x14ac:dyDescent="0.2">
      <c r="I290" s="14"/>
      <c r="J290" s="14"/>
      <c r="K290" s="13"/>
    </row>
    <row r="291" spans="9:11" x14ac:dyDescent="0.2">
      <c r="I291" s="14"/>
      <c r="J291" s="14"/>
      <c r="K291" s="13"/>
    </row>
    <row r="292" spans="9:11" x14ac:dyDescent="0.2">
      <c r="I292" s="14"/>
      <c r="J292" s="14"/>
      <c r="K292" s="13"/>
    </row>
    <row r="293" spans="9:11" x14ac:dyDescent="0.2">
      <c r="I293" s="14"/>
      <c r="J293" s="14"/>
      <c r="K293" s="13"/>
    </row>
    <row r="294" spans="9:11" x14ac:dyDescent="0.2">
      <c r="I294" s="14"/>
      <c r="J294" s="14"/>
      <c r="K294" s="13"/>
    </row>
    <row r="295" spans="9:11" x14ac:dyDescent="0.2">
      <c r="I295" s="14"/>
      <c r="J295" s="14"/>
      <c r="K295" s="13"/>
    </row>
    <row r="296" spans="9:11" x14ac:dyDescent="0.2">
      <c r="I296" s="14"/>
      <c r="J296" s="14"/>
      <c r="K296" s="13"/>
    </row>
    <row r="297" spans="9:11" x14ac:dyDescent="0.2">
      <c r="I297" s="14"/>
      <c r="J297" s="14"/>
      <c r="K297" s="13"/>
    </row>
    <row r="298" spans="9:11" x14ac:dyDescent="0.2">
      <c r="I298" s="14"/>
      <c r="J298" s="14"/>
      <c r="K298" s="13"/>
    </row>
    <row r="299" spans="9:11" x14ac:dyDescent="0.2">
      <c r="I299" s="14"/>
      <c r="J299" s="14"/>
      <c r="K299" s="13"/>
    </row>
    <row r="300" spans="9:11" x14ac:dyDescent="0.2">
      <c r="I300" s="14"/>
      <c r="J300" s="14"/>
      <c r="K300" s="13"/>
    </row>
    <row r="301" spans="9:11" x14ac:dyDescent="0.2">
      <c r="I301" s="14"/>
      <c r="J301" s="14"/>
      <c r="K301" s="13"/>
    </row>
    <row r="302" spans="9:11" x14ac:dyDescent="0.2">
      <c r="I302" s="14"/>
      <c r="J302" s="14"/>
      <c r="K302" s="13"/>
    </row>
    <row r="303" spans="9:11" x14ac:dyDescent="0.2">
      <c r="I303" s="14"/>
      <c r="J303" s="14"/>
      <c r="K303" s="13"/>
    </row>
    <row r="304" spans="9:11" x14ac:dyDescent="0.2">
      <c r="I304" s="14"/>
      <c r="J304" s="14"/>
      <c r="K304" s="13"/>
    </row>
    <row r="305" spans="9:11" x14ac:dyDescent="0.2">
      <c r="I305" s="14"/>
      <c r="J305" s="14"/>
      <c r="K305" s="13"/>
    </row>
    <row r="306" spans="9:11" x14ac:dyDescent="0.2">
      <c r="I306" s="14"/>
      <c r="J306" s="14"/>
      <c r="K306" s="13"/>
    </row>
    <row r="307" spans="9:11" x14ac:dyDescent="0.2">
      <c r="I307" s="14"/>
      <c r="J307" s="14"/>
      <c r="K307" s="13"/>
    </row>
    <row r="308" spans="9:11" x14ac:dyDescent="0.2">
      <c r="I308" s="14"/>
      <c r="J308" s="14"/>
      <c r="K308" s="13"/>
    </row>
    <row r="309" spans="9:11" x14ac:dyDescent="0.2">
      <c r="I309" s="14"/>
      <c r="J309" s="14"/>
      <c r="K309" s="13"/>
    </row>
    <row r="310" spans="9:11" x14ac:dyDescent="0.2">
      <c r="I310" s="14"/>
      <c r="J310" s="14"/>
      <c r="K310" s="13"/>
    </row>
    <row r="311" spans="9:11" x14ac:dyDescent="0.2">
      <c r="I311" s="14"/>
      <c r="J311" s="14"/>
      <c r="K311" s="13"/>
    </row>
    <row r="312" spans="9:11" x14ac:dyDescent="0.2">
      <c r="I312" s="14"/>
      <c r="J312" s="14"/>
      <c r="K312" s="13"/>
    </row>
    <row r="313" spans="9:11" x14ac:dyDescent="0.2">
      <c r="I313" s="14"/>
      <c r="J313" s="14"/>
      <c r="K313" s="13"/>
    </row>
    <row r="314" spans="9:11" x14ac:dyDescent="0.2">
      <c r="I314" s="14"/>
      <c r="J314" s="14"/>
      <c r="K314" s="13"/>
    </row>
    <row r="315" spans="9:11" x14ac:dyDescent="0.2">
      <c r="I315" s="14"/>
      <c r="J315" s="14"/>
      <c r="K315" s="13"/>
    </row>
    <row r="316" spans="9:11" x14ac:dyDescent="0.2">
      <c r="I316" s="14"/>
      <c r="J316" s="14"/>
      <c r="K316" s="13"/>
    </row>
    <row r="317" spans="9:11" x14ac:dyDescent="0.2">
      <c r="I317" s="14"/>
      <c r="J317" s="14"/>
      <c r="K317" s="13"/>
    </row>
    <row r="318" spans="9:11" x14ac:dyDescent="0.2">
      <c r="I318" s="14"/>
      <c r="J318" s="14"/>
      <c r="K318" s="13"/>
    </row>
    <row r="319" spans="9:11" x14ac:dyDescent="0.2">
      <c r="I319" s="14"/>
      <c r="J319" s="14"/>
      <c r="K319" s="13"/>
    </row>
    <row r="320" spans="9:11" x14ac:dyDescent="0.2">
      <c r="I320" s="14"/>
      <c r="J320" s="14"/>
      <c r="K320" s="13"/>
    </row>
    <row r="321" spans="9:11" x14ac:dyDescent="0.2">
      <c r="I321" s="14"/>
      <c r="J321" s="14"/>
      <c r="K321" s="13"/>
    </row>
    <row r="322" spans="9:11" x14ac:dyDescent="0.2">
      <c r="I322" s="14"/>
      <c r="J322" s="14"/>
      <c r="K322" s="13"/>
    </row>
    <row r="323" spans="9:11" x14ac:dyDescent="0.2">
      <c r="I323" s="14"/>
      <c r="J323" s="14"/>
      <c r="K323" s="13"/>
    </row>
    <row r="324" spans="9:11" x14ac:dyDescent="0.2">
      <c r="I324" s="14"/>
      <c r="J324" s="14"/>
      <c r="K324" s="13"/>
    </row>
    <row r="325" spans="9:11" x14ac:dyDescent="0.2">
      <c r="I325" s="14"/>
      <c r="J325" s="14"/>
      <c r="K325" s="13"/>
    </row>
    <row r="326" spans="9:11" x14ac:dyDescent="0.2">
      <c r="I326" s="14"/>
      <c r="J326" s="14"/>
      <c r="K326" s="13"/>
    </row>
    <row r="327" spans="9:11" x14ac:dyDescent="0.2">
      <c r="I327" s="14"/>
      <c r="J327" s="14"/>
      <c r="K327" s="13"/>
    </row>
    <row r="328" spans="9:11" x14ac:dyDescent="0.2">
      <c r="I328" s="14"/>
      <c r="J328" s="14"/>
      <c r="K328" s="13"/>
    </row>
    <row r="329" spans="9:11" x14ac:dyDescent="0.2">
      <c r="I329" s="14"/>
      <c r="J329" s="14"/>
      <c r="K329" s="13"/>
    </row>
    <row r="330" spans="9:11" x14ac:dyDescent="0.2">
      <c r="I330" s="14"/>
      <c r="J330" s="14"/>
      <c r="K330" s="13"/>
    </row>
    <row r="331" spans="9:11" x14ac:dyDescent="0.2">
      <c r="I331" s="14"/>
      <c r="J331" s="14"/>
      <c r="K331" s="13"/>
    </row>
    <row r="332" spans="9:11" x14ac:dyDescent="0.2">
      <c r="I332" s="14"/>
      <c r="J332" s="14"/>
      <c r="K332" s="13"/>
    </row>
    <row r="333" spans="9:11" x14ac:dyDescent="0.2">
      <c r="I333" s="14"/>
      <c r="J333" s="14"/>
      <c r="K333" s="13"/>
    </row>
    <row r="334" spans="9:11" x14ac:dyDescent="0.2">
      <c r="I334" s="14"/>
      <c r="J334" s="14"/>
      <c r="K334" s="13"/>
    </row>
    <row r="335" spans="9:11" x14ac:dyDescent="0.2">
      <c r="I335" s="14"/>
      <c r="J335" s="14"/>
      <c r="K335" s="13"/>
    </row>
    <row r="336" spans="9:11" x14ac:dyDescent="0.2">
      <c r="I336" s="14"/>
      <c r="J336" s="14"/>
      <c r="K336" s="13"/>
    </row>
    <row r="337" spans="9:11" x14ac:dyDescent="0.2">
      <c r="I337" s="14"/>
      <c r="J337" s="14"/>
      <c r="K337" s="13"/>
    </row>
    <row r="338" spans="9:11" x14ac:dyDescent="0.2">
      <c r="I338" s="14"/>
      <c r="J338" s="14"/>
      <c r="K338" s="13"/>
    </row>
    <row r="339" spans="9:11" x14ac:dyDescent="0.2">
      <c r="I339" s="14"/>
      <c r="J339" s="14"/>
      <c r="K339" s="13"/>
    </row>
    <row r="340" spans="9:11" x14ac:dyDescent="0.2">
      <c r="I340" s="14"/>
      <c r="J340" s="14"/>
      <c r="K340" s="13"/>
    </row>
    <row r="341" spans="9:11" x14ac:dyDescent="0.2">
      <c r="I341" s="14"/>
      <c r="J341" s="14"/>
      <c r="K341" s="13"/>
    </row>
    <row r="342" spans="9:11" x14ac:dyDescent="0.2">
      <c r="I342" s="14"/>
      <c r="J342" s="14"/>
      <c r="K342" s="13"/>
    </row>
    <row r="343" spans="9:11" x14ac:dyDescent="0.2">
      <c r="I343" s="14"/>
      <c r="J343" s="14"/>
      <c r="K343" s="13"/>
    </row>
    <row r="344" spans="9:11" x14ac:dyDescent="0.2">
      <c r="I344" s="14"/>
      <c r="J344" s="14"/>
      <c r="K344" s="13"/>
    </row>
    <row r="345" spans="9:11" x14ac:dyDescent="0.2">
      <c r="I345" s="14"/>
      <c r="J345" s="14"/>
      <c r="K345" s="13"/>
    </row>
    <row r="346" spans="9:11" x14ac:dyDescent="0.2">
      <c r="I346" s="14"/>
      <c r="J346" s="14"/>
      <c r="K346" s="13"/>
    </row>
  </sheetData>
  <mergeCells count="6">
    <mergeCell ref="A98:B98"/>
    <mergeCell ref="A1:I1"/>
    <mergeCell ref="A94:B94"/>
    <mergeCell ref="A95:B95"/>
    <mergeCell ref="A96:B96"/>
    <mergeCell ref="A97:B97"/>
  </mergeCells>
  <conditionalFormatting sqref="H2:H3 H5:H111">
    <cfRule type="cellIs" dxfId="69" priority="4" stopIfTrue="1" operator="between">
      <formula>0.009</formula>
      <formula>-0.009</formula>
    </cfRule>
  </conditionalFormatting>
  <conditionalFormatting sqref="H112:K244">
    <cfRule type="cellIs" dxfId="68" priority="3" stopIfTrue="1" operator="between">
      <formula>0.009</formula>
      <formula>-0.009</formula>
    </cfRule>
  </conditionalFormatting>
  <conditionalFormatting sqref="F5:F78">
    <cfRule type="cellIs" dxfId="67" priority="2" stopIfTrue="1" operator="between">
      <formula>0.009</formula>
      <formula>-0.009</formula>
    </cfRule>
  </conditionalFormatting>
  <conditionalFormatting sqref="G59">
    <cfRule type="cellIs" dxfId="6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5"/>
  <sheetViews>
    <sheetView workbookViewId="0">
      <selection sqref="A1:G1"/>
    </sheetView>
  </sheetViews>
  <sheetFormatPr defaultColWidth="9.109375" defaultRowHeight="10.199999999999999" x14ac:dyDescent="0.2"/>
  <cols>
    <col min="1" max="1" width="38.6640625" style="9" bestFit="1" customWidth="1"/>
    <col min="2" max="2" width="51.88671875" style="9" bestFit="1" customWidth="1"/>
    <col min="3" max="3" width="35.44140625" style="9" bestFit="1" customWidth="1"/>
    <col min="4" max="4" width="14.6640625" style="10" bestFit="1" customWidth="1"/>
    <col min="5" max="5" width="22.6640625" style="13" customWidth="1"/>
    <col min="6" max="6" width="13.5546875" style="14" bestFit="1" customWidth="1"/>
    <col min="7" max="7" width="14.33203125" style="13" customWidth="1"/>
    <col min="8" max="16384" width="9.109375" style="9"/>
  </cols>
  <sheetData>
    <row r="1" spans="1:7" s="1" customFormat="1" ht="13.8" x14ac:dyDescent="0.2">
      <c r="A1" s="73" t="s">
        <v>9</v>
      </c>
      <c r="B1" s="74"/>
      <c r="C1" s="74"/>
      <c r="D1" s="74"/>
      <c r="E1" s="74"/>
      <c r="F1" s="74"/>
      <c r="G1" s="74"/>
    </row>
    <row r="2" spans="1:7" s="1" customFormat="1" ht="11.4" x14ac:dyDescent="0.2">
      <c r="D2" s="6"/>
      <c r="E2" s="7"/>
      <c r="F2" s="12"/>
      <c r="G2" s="13"/>
    </row>
    <row r="3" spans="1:7" s="1" customFormat="1" ht="12" x14ac:dyDescent="0.2">
      <c r="A3" s="11" t="s">
        <v>7</v>
      </c>
      <c r="B3" s="2"/>
      <c r="C3" s="3"/>
      <c r="D3" s="4"/>
      <c r="E3" s="5"/>
      <c r="F3" s="12"/>
      <c r="G3" s="13"/>
    </row>
    <row r="4" spans="1:7" s="1" customFormat="1" ht="30.6" x14ac:dyDescent="0.2">
      <c r="A4" s="8" t="s">
        <v>2</v>
      </c>
      <c r="B4" s="8" t="s">
        <v>0</v>
      </c>
      <c r="C4" s="17" t="s">
        <v>4</v>
      </c>
      <c r="D4" s="16" t="s">
        <v>1</v>
      </c>
      <c r="E4" s="51" t="s">
        <v>6</v>
      </c>
      <c r="F4" s="15" t="s">
        <v>3</v>
      </c>
      <c r="G4" s="15" t="s">
        <v>5</v>
      </c>
    </row>
    <row r="5" spans="1:7" x14ac:dyDescent="0.2">
      <c r="A5" s="21" t="s">
        <v>81</v>
      </c>
      <c r="B5" s="22"/>
      <c r="C5" s="22"/>
      <c r="D5" s="23"/>
      <c r="E5" s="24"/>
      <c r="F5" s="25"/>
      <c r="G5" s="24"/>
    </row>
    <row r="6" spans="1:7" x14ac:dyDescent="0.2">
      <c r="A6" s="30" t="s">
        <v>46</v>
      </c>
      <c r="B6" s="26"/>
      <c r="C6" s="26"/>
      <c r="D6" s="34"/>
      <c r="E6" s="28"/>
      <c r="F6" s="29"/>
      <c r="G6" s="28"/>
    </row>
    <row r="7" spans="1:7" x14ac:dyDescent="0.2">
      <c r="A7" s="26" t="s">
        <v>83</v>
      </c>
      <c r="B7" s="26" t="s">
        <v>82</v>
      </c>
      <c r="C7" s="26" t="s">
        <v>84</v>
      </c>
      <c r="D7" s="27">
        <v>502000</v>
      </c>
      <c r="E7" s="28">
        <v>7199.6840000000002</v>
      </c>
      <c r="F7" s="29">
        <v>5.3514527355058297</v>
      </c>
      <c r="G7" s="28"/>
    </row>
    <row r="8" spans="1:7" x14ac:dyDescent="0.2">
      <c r="A8" s="26" t="s">
        <v>86</v>
      </c>
      <c r="B8" s="26" t="s">
        <v>85</v>
      </c>
      <c r="C8" s="26" t="s">
        <v>84</v>
      </c>
      <c r="D8" s="27">
        <v>865600</v>
      </c>
      <c r="E8" s="28">
        <v>7085.8015999999998</v>
      </c>
      <c r="F8" s="29">
        <v>5.2668050924973402</v>
      </c>
      <c r="G8" s="28"/>
    </row>
    <row r="9" spans="1:7" x14ac:dyDescent="0.2">
      <c r="A9" s="26" t="s">
        <v>88</v>
      </c>
      <c r="B9" s="26" t="s">
        <v>87</v>
      </c>
      <c r="C9" s="26" t="s">
        <v>89</v>
      </c>
      <c r="D9" s="27">
        <v>425800</v>
      </c>
      <c r="E9" s="28">
        <v>6598.6225999999997</v>
      </c>
      <c r="F9" s="29">
        <v>4.9046898396291496</v>
      </c>
      <c r="G9" s="28"/>
    </row>
    <row r="10" spans="1:7" x14ac:dyDescent="0.2">
      <c r="A10" s="26" t="s">
        <v>91</v>
      </c>
      <c r="B10" s="26" t="s">
        <v>90</v>
      </c>
      <c r="C10" s="26" t="s">
        <v>92</v>
      </c>
      <c r="D10" s="27">
        <v>247900</v>
      </c>
      <c r="E10" s="28">
        <v>4482.1559500000003</v>
      </c>
      <c r="F10" s="29">
        <v>3.3315414564849299</v>
      </c>
      <c r="G10" s="28"/>
    </row>
    <row r="11" spans="1:7" x14ac:dyDescent="0.2">
      <c r="A11" s="26" t="s">
        <v>94</v>
      </c>
      <c r="B11" s="26" t="s">
        <v>93</v>
      </c>
      <c r="C11" s="26" t="s">
        <v>84</v>
      </c>
      <c r="D11" s="27">
        <v>573600</v>
      </c>
      <c r="E11" s="28">
        <v>4157.1660000000002</v>
      </c>
      <c r="F11" s="29">
        <v>3.0899796939215398</v>
      </c>
      <c r="G11" s="28"/>
    </row>
    <row r="12" spans="1:7" x14ac:dyDescent="0.2">
      <c r="A12" s="26" t="s">
        <v>96</v>
      </c>
      <c r="B12" s="26" t="s">
        <v>95</v>
      </c>
      <c r="C12" s="26" t="s">
        <v>97</v>
      </c>
      <c r="D12" s="27">
        <v>598900</v>
      </c>
      <c r="E12" s="28">
        <v>4060.2425499999999</v>
      </c>
      <c r="F12" s="29">
        <v>3.0179374679520201</v>
      </c>
      <c r="G12" s="28"/>
    </row>
    <row r="13" spans="1:7" x14ac:dyDescent="0.2">
      <c r="A13" s="26" t="s">
        <v>99</v>
      </c>
      <c r="B13" s="26" t="s">
        <v>98</v>
      </c>
      <c r="C13" s="26" t="s">
        <v>100</v>
      </c>
      <c r="D13" s="27">
        <v>129000</v>
      </c>
      <c r="E13" s="28">
        <v>3237.1905000000002</v>
      </c>
      <c r="F13" s="29">
        <v>2.4061711537032</v>
      </c>
      <c r="G13" s="28"/>
    </row>
    <row r="14" spans="1:7" x14ac:dyDescent="0.2">
      <c r="A14" s="26" t="s">
        <v>102</v>
      </c>
      <c r="B14" s="26" t="s">
        <v>101</v>
      </c>
      <c r="C14" s="26" t="s">
        <v>84</v>
      </c>
      <c r="D14" s="27">
        <v>574700</v>
      </c>
      <c r="E14" s="28">
        <v>3036.4274500000001</v>
      </c>
      <c r="F14" s="29">
        <v>2.2569459970003498</v>
      </c>
      <c r="G14" s="28"/>
    </row>
    <row r="15" spans="1:7" x14ac:dyDescent="0.2">
      <c r="A15" s="26" t="s">
        <v>109</v>
      </c>
      <c r="B15" s="26" t="s">
        <v>108</v>
      </c>
      <c r="C15" s="26" t="s">
        <v>110</v>
      </c>
      <c r="D15" s="27">
        <v>1753370</v>
      </c>
      <c r="E15" s="28">
        <v>2681.779415</v>
      </c>
      <c r="F15" s="29">
        <v>1.99333967802267</v>
      </c>
      <c r="G15" s="28"/>
    </row>
    <row r="16" spans="1:7" x14ac:dyDescent="0.2">
      <c r="A16" s="26" t="s">
        <v>104</v>
      </c>
      <c r="B16" s="26" t="s">
        <v>103</v>
      </c>
      <c r="C16" s="26" t="s">
        <v>89</v>
      </c>
      <c r="D16" s="27">
        <v>264200</v>
      </c>
      <c r="E16" s="28">
        <v>2505.6727999999998</v>
      </c>
      <c r="F16" s="29">
        <v>1.86244140157298</v>
      </c>
      <c r="G16" s="28"/>
    </row>
    <row r="17" spans="1:7" x14ac:dyDescent="0.2">
      <c r="A17" s="26" t="s">
        <v>106</v>
      </c>
      <c r="B17" s="26" t="s">
        <v>105</v>
      </c>
      <c r="C17" s="26" t="s">
        <v>107</v>
      </c>
      <c r="D17" s="27">
        <v>207500</v>
      </c>
      <c r="E17" s="28">
        <v>2381.27</v>
      </c>
      <c r="F17" s="29">
        <v>1.7699740510108499</v>
      </c>
      <c r="G17" s="28"/>
    </row>
    <row r="18" spans="1:7" x14ac:dyDescent="0.2">
      <c r="A18" s="26" t="s">
        <v>112</v>
      </c>
      <c r="B18" s="26" t="s">
        <v>111</v>
      </c>
      <c r="C18" s="26" t="s">
        <v>113</v>
      </c>
      <c r="D18" s="27">
        <v>52200</v>
      </c>
      <c r="E18" s="28">
        <v>2135.1626999999999</v>
      </c>
      <c r="F18" s="29">
        <v>1.58704496914934</v>
      </c>
      <c r="G18" s="28"/>
    </row>
    <row r="19" spans="1:7" x14ac:dyDescent="0.2">
      <c r="A19" s="26" t="s">
        <v>118</v>
      </c>
      <c r="B19" s="26" t="s">
        <v>117</v>
      </c>
      <c r="C19" s="26" t="s">
        <v>119</v>
      </c>
      <c r="D19" s="27">
        <v>1409074</v>
      </c>
      <c r="E19" s="28">
        <v>2065.7024839999999</v>
      </c>
      <c r="F19" s="29">
        <v>1.53541588891165</v>
      </c>
      <c r="G19" s="28"/>
    </row>
    <row r="20" spans="1:7" x14ac:dyDescent="0.2">
      <c r="A20" s="26" t="s">
        <v>115</v>
      </c>
      <c r="B20" s="26" t="s">
        <v>114</v>
      </c>
      <c r="C20" s="26" t="s">
        <v>116</v>
      </c>
      <c r="D20" s="27">
        <v>507000</v>
      </c>
      <c r="E20" s="28">
        <v>1999.6079999999999</v>
      </c>
      <c r="F20" s="29">
        <v>1.48628852343233</v>
      </c>
      <c r="G20" s="28"/>
    </row>
    <row r="21" spans="1:7" x14ac:dyDescent="0.2">
      <c r="A21" s="26" t="s">
        <v>121</v>
      </c>
      <c r="B21" s="26" t="s">
        <v>120</v>
      </c>
      <c r="C21" s="26" t="s">
        <v>122</v>
      </c>
      <c r="D21" s="27">
        <v>210400</v>
      </c>
      <c r="E21" s="28">
        <v>1976.182</v>
      </c>
      <c r="F21" s="29">
        <v>1.4688762131445501</v>
      </c>
      <c r="G21" s="28"/>
    </row>
    <row r="22" spans="1:7" x14ac:dyDescent="0.2">
      <c r="A22" s="26" t="s">
        <v>124</v>
      </c>
      <c r="B22" s="26" t="s">
        <v>123</v>
      </c>
      <c r="C22" s="26" t="s">
        <v>125</v>
      </c>
      <c r="D22" s="27">
        <v>92700</v>
      </c>
      <c r="E22" s="28">
        <v>1877.175</v>
      </c>
      <c r="F22" s="29">
        <v>1.3952853054069001</v>
      </c>
      <c r="G22" s="28"/>
    </row>
    <row r="23" spans="1:7" x14ac:dyDescent="0.2">
      <c r="A23" s="26" t="s">
        <v>127</v>
      </c>
      <c r="B23" s="26" t="s">
        <v>126</v>
      </c>
      <c r="C23" s="26" t="s">
        <v>128</v>
      </c>
      <c r="D23" s="27">
        <v>117000</v>
      </c>
      <c r="E23" s="28">
        <v>1840.41</v>
      </c>
      <c r="F23" s="29">
        <v>1.3679582505221499</v>
      </c>
      <c r="G23" s="28"/>
    </row>
    <row r="24" spans="1:7" x14ac:dyDescent="0.2">
      <c r="A24" s="26" t="s">
        <v>146</v>
      </c>
      <c r="B24" s="26" t="s">
        <v>145</v>
      </c>
      <c r="C24" s="26" t="s">
        <v>147</v>
      </c>
      <c r="D24" s="27">
        <v>900000</v>
      </c>
      <c r="E24" s="28">
        <v>1543.5</v>
      </c>
      <c r="F24" s="29">
        <v>1.14726803249327</v>
      </c>
      <c r="G24" s="28"/>
    </row>
    <row r="25" spans="1:7" x14ac:dyDescent="0.2">
      <c r="A25" s="26" t="s">
        <v>130</v>
      </c>
      <c r="B25" s="26" t="s">
        <v>129</v>
      </c>
      <c r="C25" s="26" t="s">
        <v>116</v>
      </c>
      <c r="D25" s="27">
        <v>153500</v>
      </c>
      <c r="E25" s="28">
        <v>1542.29125</v>
      </c>
      <c r="F25" s="29">
        <v>1.14636958077038</v>
      </c>
      <c r="G25" s="28"/>
    </row>
    <row r="26" spans="1:7" x14ac:dyDescent="0.2">
      <c r="A26" s="26" t="s">
        <v>138</v>
      </c>
      <c r="B26" s="26" t="s">
        <v>137</v>
      </c>
      <c r="C26" s="26" t="s">
        <v>107</v>
      </c>
      <c r="D26" s="27">
        <v>249300</v>
      </c>
      <c r="E26" s="28">
        <v>1456.6599000000001</v>
      </c>
      <c r="F26" s="29">
        <v>1.0827206592062399</v>
      </c>
      <c r="G26" s="28"/>
    </row>
    <row r="27" spans="1:7" x14ac:dyDescent="0.2">
      <c r="A27" s="26" t="s">
        <v>132</v>
      </c>
      <c r="B27" s="26" t="s">
        <v>131</v>
      </c>
      <c r="C27" s="26" t="s">
        <v>133</v>
      </c>
      <c r="D27" s="27">
        <v>36800</v>
      </c>
      <c r="E27" s="28">
        <v>1440.5175999999999</v>
      </c>
      <c r="F27" s="29">
        <v>1.0707222499021201</v>
      </c>
      <c r="G27" s="28"/>
    </row>
    <row r="28" spans="1:7" x14ac:dyDescent="0.2">
      <c r="A28" s="26" t="s">
        <v>140</v>
      </c>
      <c r="B28" s="26" t="s">
        <v>139</v>
      </c>
      <c r="C28" s="26" t="s">
        <v>116</v>
      </c>
      <c r="D28" s="27">
        <v>143600</v>
      </c>
      <c r="E28" s="28">
        <v>1414.819</v>
      </c>
      <c r="F28" s="29">
        <v>1.0516207388818199</v>
      </c>
      <c r="G28" s="28"/>
    </row>
    <row r="29" spans="1:7" x14ac:dyDescent="0.2">
      <c r="A29" s="26" t="s">
        <v>144</v>
      </c>
      <c r="B29" s="26" t="s">
        <v>143</v>
      </c>
      <c r="C29" s="26" t="s">
        <v>128</v>
      </c>
      <c r="D29" s="27">
        <v>21400</v>
      </c>
      <c r="E29" s="28">
        <v>1400.5871999999999</v>
      </c>
      <c r="F29" s="29">
        <v>1.0410423850205699</v>
      </c>
      <c r="G29" s="28"/>
    </row>
    <row r="30" spans="1:7" x14ac:dyDescent="0.2">
      <c r="A30" s="26" t="s">
        <v>135</v>
      </c>
      <c r="B30" s="26" t="s">
        <v>134</v>
      </c>
      <c r="C30" s="26" t="s">
        <v>136</v>
      </c>
      <c r="D30" s="27">
        <v>519500</v>
      </c>
      <c r="E30" s="28">
        <v>1395.6367499999999</v>
      </c>
      <c r="F30" s="29">
        <v>1.0373627653047</v>
      </c>
      <c r="G30" s="28"/>
    </row>
    <row r="31" spans="1:7" x14ac:dyDescent="0.2">
      <c r="A31" s="26" t="s">
        <v>142</v>
      </c>
      <c r="B31" s="26" t="s">
        <v>141</v>
      </c>
      <c r="C31" s="26" t="s">
        <v>133</v>
      </c>
      <c r="D31" s="27">
        <v>15900</v>
      </c>
      <c r="E31" s="28">
        <v>1394.9944499999999</v>
      </c>
      <c r="F31" s="29">
        <v>1.0368853501720301</v>
      </c>
      <c r="G31" s="28"/>
    </row>
    <row r="32" spans="1:7" x14ac:dyDescent="0.2">
      <c r="A32" s="26" t="s">
        <v>149</v>
      </c>
      <c r="B32" s="26" t="s">
        <v>148</v>
      </c>
      <c r="C32" s="26" t="s">
        <v>84</v>
      </c>
      <c r="D32" s="27">
        <v>75400</v>
      </c>
      <c r="E32" s="28">
        <v>1365.0038999999999</v>
      </c>
      <c r="F32" s="29">
        <v>1.01459367586565</v>
      </c>
      <c r="G32" s="28"/>
    </row>
    <row r="33" spans="1:7" x14ac:dyDescent="0.2">
      <c r="A33" s="26" t="s">
        <v>153</v>
      </c>
      <c r="B33" s="26" t="s">
        <v>152</v>
      </c>
      <c r="C33" s="26" t="s">
        <v>133</v>
      </c>
      <c r="D33" s="27">
        <v>300000</v>
      </c>
      <c r="E33" s="28">
        <v>1348.8</v>
      </c>
      <c r="F33" s="29">
        <v>1.0025494799008201</v>
      </c>
      <c r="G33" s="28"/>
    </row>
    <row r="34" spans="1:7" x14ac:dyDescent="0.2">
      <c r="A34" s="26" t="s">
        <v>155</v>
      </c>
      <c r="B34" s="26" t="s">
        <v>154</v>
      </c>
      <c r="C34" s="26" t="s">
        <v>156</v>
      </c>
      <c r="D34" s="27">
        <v>99300</v>
      </c>
      <c r="E34" s="28">
        <v>1285.3391999999999</v>
      </c>
      <c r="F34" s="29">
        <v>0.95537970526107496</v>
      </c>
      <c r="G34" s="28"/>
    </row>
    <row r="35" spans="1:7" x14ac:dyDescent="0.2">
      <c r="A35" s="26" t="s">
        <v>151</v>
      </c>
      <c r="B35" s="26" t="s">
        <v>150</v>
      </c>
      <c r="C35" s="26" t="s">
        <v>107</v>
      </c>
      <c r="D35" s="27">
        <v>225000</v>
      </c>
      <c r="E35" s="28">
        <v>1238.0625</v>
      </c>
      <c r="F35" s="29">
        <v>0.92023940944521798</v>
      </c>
      <c r="G35" s="28"/>
    </row>
    <row r="36" spans="1:7" x14ac:dyDescent="0.2">
      <c r="A36" s="26" t="s">
        <v>161</v>
      </c>
      <c r="B36" s="26" t="s">
        <v>160</v>
      </c>
      <c r="C36" s="26" t="s">
        <v>162</v>
      </c>
      <c r="D36" s="27">
        <v>752200</v>
      </c>
      <c r="E36" s="28">
        <v>1192.2370000000001</v>
      </c>
      <c r="F36" s="29">
        <v>0.88617777599978897</v>
      </c>
      <c r="G36" s="28"/>
    </row>
    <row r="37" spans="1:7" x14ac:dyDescent="0.2">
      <c r="A37" s="26" t="s">
        <v>158</v>
      </c>
      <c r="B37" s="26" t="s">
        <v>157</v>
      </c>
      <c r="C37" s="26" t="s">
        <v>159</v>
      </c>
      <c r="D37" s="27">
        <v>147000</v>
      </c>
      <c r="E37" s="28">
        <v>1145.1300000000001</v>
      </c>
      <c r="F37" s="29">
        <v>0.85116361648786099</v>
      </c>
      <c r="G37" s="28"/>
    </row>
    <row r="38" spans="1:7" x14ac:dyDescent="0.2">
      <c r="A38" s="26" t="s">
        <v>164</v>
      </c>
      <c r="B38" s="26" t="s">
        <v>163</v>
      </c>
      <c r="C38" s="26" t="s">
        <v>165</v>
      </c>
      <c r="D38" s="27">
        <v>134200</v>
      </c>
      <c r="E38" s="28">
        <v>1108.7603999999999</v>
      </c>
      <c r="F38" s="29">
        <v>0.82413045844797295</v>
      </c>
      <c r="G38" s="28"/>
    </row>
    <row r="39" spans="1:7" x14ac:dyDescent="0.2">
      <c r="A39" s="26" t="s">
        <v>167</v>
      </c>
      <c r="B39" s="26" t="s">
        <v>166</v>
      </c>
      <c r="C39" s="26" t="s">
        <v>128</v>
      </c>
      <c r="D39" s="27">
        <v>316000</v>
      </c>
      <c r="E39" s="28">
        <v>1046.2760000000001</v>
      </c>
      <c r="F39" s="29">
        <v>0.77768643211203403</v>
      </c>
      <c r="G39" s="28"/>
    </row>
    <row r="40" spans="1:7" x14ac:dyDescent="0.2">
      <c r="A40" s="26" t="s">
        <v>169</v>
      </c>
      <c r="B40" s="26" t="s">
        <v>168</v>
      </c>
      <c r="C40" s="26" t="s">
        <v>170</v>
      </c>
      <c r="D40" s="27">
        <v>176400</v>
      </c>
      <c r="E40" s="28">
        <v>1030.3524</v>
      </c>
      <c r="F40" s="29">
        <v>0.76585058031921904</v>
      </c>
      <c r="G40" s="28"/>
    </row>
    <row r="41" spans="1:7" x14ac:dyDescent="0.2">
      <c r="A41" s="26" t="s">
        <v>176</v>
      </c>
      <c r="B41" s="26" t="s">
        <v>175</v>
      </c>
      <c r="C41" s="26" t="s">
        <v>177</v>
      </c>
      <c r="D41" s="27">
        <v>607100</v>
      </c>
      <c r="E41" s="28">
        <v>995.94754999999998</v>
      </c>
      <c r="F41" s="29">
        <v>0.74027780120180697</v>
      </c>
      <c r="G41" s="28"/>
    </row>
    <row r="42" spans="1:7" x14ac:dyDescent="0.2">
      <c r="A42" s="26" t="s">
        <v>187</v>
      </c>
      <c r="B42" s="26" t="s">
        <v>186</v>
      </c>
      <c r="C42" s="26" t="s">
        <v>113</v>
      </c>
      <c r="D42" s="27">
        <v>287128</v>
      </c>
      <c r="E42" s="28">
        <v>995.75990400000001</v>
      </c>
      <c r="F42" s="29">
        <v>0.74013832581649797</v>
      </c>
      <c r="G42" s="28"/>
    </row>
    <row r="43" spans="1:7" x14ac:dyDescent="0.2">
      <c r="A43" s="26" t="s">
        <v>172</v>
      </c>
      <c r="B43" s="26" t="s">
        <v>171</v>
      </c>
      <c r="C43" s="26" t="s">
        <v>136</v>
      </c>
      <c r="D43" s="27">
        <v>2088000</v>
      </c>
      <c r="E43" s="28">
        <v>977.18399999999997</v>
      </c>
      <c r="F43" s="29">
        <v>0.72633104312529995</v>
      </c>
      <c r="G43" s="28"/>
    </row>
    <row r="44" spans="1:7" x14ac:dyDescent="0.2">
      <c r="A44" s="26" t="s">
        <v>174</v>
      </c>
      <c r="B44" s="26" t="s">
        <v>173</v>
      </c>
      <c r="C44" s="26" t="s">
        <v>84</v>
      </c>
      <c r="D44" s="27">
        <v>599100</v>
      </c>
      <c r="E44" s="28">
        <v>963.65234999999996</v>
      </c>
      <c r="F44" s="29">
        <v>0.71627310372012498</v>
      </c>
      <c r="G44" s="28"/>
    </row>
    <row r="45" spans="1:7" x14ac:dyDescent="0.2">
      <c r="A45" s="26" t="s">
        <v>185</v>
      </c>
      <c r="B45" s="26" t="s">
        <v>184</v>
      </c>
      <c r="C45" s="26" t="s">
        <v>119</v>
      </c>
      <c r="D45" s="27">
        <v>412800</v>
      </c>
      <c r="E45" s="28">
        <v>959.34720000000004</v>
      </c>
      <c r="F45" s="29">
        <v>0.71307312900675401</v>
      </c>
      <c r="G45" s="28"/>
    </row>
    <row r="46" spans="1:7" x14ac:dyDescent="0.2">
      <c r="A46" s="26" t="s">
        <v>181</v>
      </c>
      <c r="B46" s="26" t="s">
        <v>180</v>
      </c>
      <c r="C46" s="26" t="s">
        <v>116</v>
      </c>
      <c r="D46" s="27">
        <v>236200</v>
      </c>
      <c r="E46" s="28">
        <v>944.8</v>
      </c>
      <c r="F46" s="29">
        <v>0.70226034149636396</v>
      </c>
      <c r="G46" s="28"/>
    </row>
    <row r="47" spans="1:7" x14ac:dyDescent="0.2">
      <c r="A47" s="26" t="s">
        <v>179</v>
      </c>
      <c r="B47" s="26" t="s">
        <v>178</v>
      </c>
      <c r="C47" s="26" t="s">
        <v>100</v>
      </c>
      <c r="D47" s="27">
        <v>389000</v>
      </c>
      <c r="E47" s="28">
        <v>938.07349999999997</v>
      </c>
      <c r="F47" s="29">
        <v>0.69726060167092496</v>
      </c>
      <c r="G47" s="28"/>
    </row>
    <row r="48" spans="1:7" x14ac:dyDescent="0.2">
      <c r="A48" s="26" t="s">
        <v>183</v>
      </c>
      <c r="B48" s="26" t="s">
        <v>182</v>
      </c>
      <c r="C48" s="26" t="s">
        <v>89</v>
      </c>
      <c r="D48" s="27">
        <v>87500</v>
      </c>
      <c r="E48" s="28">
        <v>917.56875000000002</v>
      </c>
      <c r="F48" s="29">
        <v>0.68201962713949205</v>
      </c>
      <c r="G48" s="28"/>
    </row>
    <row r="49" spans="1:9" x14ac:dyDescent="0.2">
      <c r="A49" s="26" t="s">
        <v>189</v>
      </c>
      <c r="B49" s="26" t="s">
        <v>188</v>
      </c>
      <c r="C49" s="26" t="s">
        <v>190</v>
      </c>
      <c r="D49" s="27">
        <v>60000</v>
      </c>
      <c r="E49" s="28">
        <v>838.14</v>
      </c>
      <c r="F49" s="29">
        <v>0.62298103579780095</v>
      </c>
      <c r="G49" s="28"/>
    </row>
    <row r="50" spans="1:9" x14ac:dyDescent="0.2">
      <c r="A50" s="26" t="s">
        <v>192</v>
      </c>
      <c r="B50" s="26" t="s">
        <v>191</v>
      </c>
      <c r="C50" s="26" t="s">
        <v>193</v>
      </c>
      <c r="D50" s="27">
        <v>560683</v>
      </c>
      <c r="E50" s="28">
        <v>649.55125550000002</v>
      </c>
      <c r="F50" s="29">
        <v>0.48280491797927799</v>
      </c>
      <c r="G50" s="28"/>
    </row>
    <row r="51" spans="1:9" x14ac:dyDescent="0.2">
      <c r="A51" s="26" t="s">
        <v>195</v>
      </c>
      <c r="B51" s="26" t="s">
        <v>194</v>
      </c>
      <c r="C51" s="26" t="s">
        <v>196</v>
      </c>
      <c r="D51" s="27">
        <v>93000</v>
      </c>
      <c r="E51" s="28">
        <v>435.47250000000003</v>
      </c>
      <c r="F51" s="29">
        <v>0.32368233124711598</v>
      </c>
      <c r="G51" s="28"/>
    </row>
    <row r="52" spans="1:9" x14ac:dyDescent="0.2">
      <c r="A52" s="26" t="s">
        <v>198</v>
      </c>
      <c r="B52" s="26" t="s">
        <v>197</v>
      </c>
      <c r="C52" s="26" t="s">
        <v>199</v>
      </c>
      <c r="D52" s="27">
        <v>20368</v>
      </c>
      <c r="E52" s="28">
        <v>352.97744</v>
      </c>
      <c r="F52" s="29">
        <v>0.26236458250943301</v>
      </c>
      <c r="G52" s="28"/>
    </row>
    <row r="53" spans="1:9" x14ac:dyDescent="0.2">
      <c r="A53" s="30" t="s">
        <v>31</v>
      </c>
      <c r="B53" s="30"/>
      <c r="C53" s="30"/>
      <c r="D53" s="31"/>
      <c r="E53" s="32">
        <f>SUM(E7:E52)</f>
        <v>91637.695048500027</v>
      </c>
      <c r="F53" s="33">
        <f>SUM(F7:F52)</f>
        <v>68.113377454169438</v>
      </c>
      <c r="G53" s="32"/>
      <c r="H53" s="18"/>
      <c r="I53" s="18"/>
    </row>
    <row r="54" spans="1:9" x14ac:dyDescent="0.2">
      <c r="A54" s="26"/>
      <c r="B54" s="26"/>
      <c r="C54" s="26"/>
      <c r="D54" s="34"/>
      <c r="E54" s="28"/>
      <c r="F54" s="29"/>
      <c r="G54" s="28"/>
    </row>
    <row r="55" spans="1:9" x14ac:dyDescent="0.2">
      <c r="A55" s="30" t="s">
        <v>226</v>
      </c>
      <c r="B55" s="26"/>
      <c r="C55" s="26"/>
      <c r="D55" s="34"/>
      <c r="E55" s="28"/>
      <c r="F55" s="29"/>
      <c r="G55" s="28"/>
    </row>
    <row r="56" spans="1:9" x14ac:dyDescent="0.2">
      <c r="A56" s="26"/>
      <c r="B56" s="26" t="s">
        <v>227</v>
      </c>
      <c r="C56" s="26" t="s">
        <v>122</v>
      </c>
      <c r="D56" s="27">
        <v>27500</v>
      </c>
      <c r="E56" s="28">
        <v>2.7499999999999998E-3</v>
      </c>
      <c r="F56" s="29">
        <v>2.0440473530006399E-6</v>
      </c>
      <c r="G56" s="28"/>
    </row>
    <row r="57" spans="1:9" x14ac:dyDescent="0.2">
      <c r="A57" s="26" t="s">
        <v>229</v>
      </c>
      <c r="B57" s="26" t="s">
        <v>228</v>
      </c>
      <c r="C57" s="26" t="s">
        <v>165</v>
      </c>
      <c r="D57" s="27">
        <v>27000</v>
      </c>
      <c r="E57" s="28">
        <v>2.7000000000000001E-3</v>
      </c>
      <c r="F57" s="29">
        <v>2.0068828556733501E-6</v>
      </c>
      <c r="G57" s="28"/>
    </row>
    <row r="58" spans="1:9" x14ac:dyDescent="0.2">
      <c r="A58" s="30" t="s">
        <v>31</v>
      </c>
      <c r="B58" s="30"/>
      <c r="C58" s="30"/>
      <c r="D58" s="31"/>
      <c r="E58" s="32">
        <f>SUM(E55:E57)</f>
        <v>5.45E-3</v>
      </c>
      <c r="F58" s="33">
        <f>SUM(F55:F57)</f>
        <v>4.05093020867399E-6</v>
      </c>
      <c r="G58" s="32"/>
      <c r="H58" s="18"/>
      <c r="I58" s="18"/>
    </row>
    <row r="59" spans="1:9" x14ac:dyDescent="0.2">
      <c r="A59" s="26"/>
      <c r="B59" s="26"/>
      <c r="C59" s="26"/>
      <c r="D59" s="34"/>
      <c r="E59" s="28"/>
      <c r="F59" s="29"/>
      <c r="G59" s="28"/>
    </row>
    <row r="60" spans="1:9" x14ac:dyDescent="0.2">
      <c r="A60" s="30" t="s">
        <v>45</v>
      </c>
      <c r="B60" s="26"/>
      <c r="C60" s="26"/>
      <c r="D60" s="34"/>
      <c r="E60" s="28"/>
      <c r="F60" s="29"/>
      <c r="G60" s="28"/>
    </row>
    <row r="61" spans="1:9" x14ac:dyDescent="0.2">
      <c r="A61" s="30" t="s">
        <v>46</v>
      </c>
      <c r="B61" s="26"/>
      <c r="C61" s="26"/>
      <c r="D61" s="34"/>
      <c r="E61" s="28"/>
      <c r="F61" s="29"/>
      <c r="G61" s="28"/>
    </row>
    <row r="62" spans="1:9" x14ac:dyDescent="0.2">
      <c r="A62" s="26" t="s">
        <v>77</v>
      </c>
      <c r="B62" s="26" t="s">
        <v>76</v>
      </c>
      <c r="C62" s="26" t="s">
        <v>78</v>
      </c>
      <c r="D62" s="27">
        <v>450</v>
      </c>
      <c r="E62" s="28">
        <v>4515.0748150999998</v>
      </c>
      <c r="F62" s="29">
        <v>3.35600971796545</v>
      </c>
      <c r="G62" s="28">
        <v>9.3686155230095096</v>
      </c>
    </row>
    <row r="63" spans="1:9" x14ac:dyDescent="0.2">
      <c r="A63" s="26" t="s">
        <v>201</v>
      </c>
      <c r="B63" s="26" t="s">
        <v>200</v>
      </c>
      <c r="C63" s="26" t="s">
        <v>75</v>
      </c>
      <c r="D63" s="27">
        <v>50</v>
      </c>
      <c r="E63" s="28">
        <v>509.51781510000001</v>
      </c>
      <c r="F63" s="29">
        <v>0.378719469549754</v>
      </c>
      <c r="G63" s="28">
        <v>6.67</v>
      </c>
    </row>
    <row r="64" spans="1:9" x14ac:dyDescent="0.2">
      <c r="A64" s="30" t="s">
        <v>31</v>
      </c>
      <c r="B64" s="30"/>
      <c r="C64" s="30"/>
      <c r="D64" s="31"/>
      <c r="E64" s="32">
        <f>SUM(E61:E63)</f>
        <v>5024.5926301999998</v>
      </c>
      <c r="F64" s="33">
        <f>SUM(F61:F63)</f>
        <v>3.734729187515204</v>
      </c>
      <c r="G64" s="32"/>
      <c r="H64" s="18"/>
      <c r="I64" s="18"/>
    </row>
    <row r="65" spans="1:9" x14ac:dyDescent="0.2">
      <c r="A65" s="26"/>
      <c r="B65" s="26"/>
      <c r="C65" s="26"/>
      <c r="D65" s="34"/>
      <c r="E65" s="28"/>
      <c r="F65" s="29"/>
      <c r="G65" s="28"/>
    </row>
    <row r="66" spans="1:9" x14ac:dyDescent="0.2">
      <c r="A66" s="30" t="s">
        <v>47</v>
      </c>
      <c r="B66" s="26"/>
      <c r="C66" s="26"/>
      <c r="D66" s="34"/>
      <c r="E66" s="28"/>
      <c r="F66" s="29"/>
      <c r="G66" s="28"/>
    </row>
    <row r="67" spans="1:9" x14ac:dyDescent="0.2">
      <c r="A67" s="30" t="s">
        <v>49</v>
      </c>
      <c r="B67" s="26"/>
      <c r="C67" s="26"/>
      <c r="D67" s="34"/>
      <c r="E67" s="28"/>
      <c r="F67" s="29"/>
      <c r="G67" s="28"/>
    </row>
    <row r="68" spans="1:9" x14ac:dyDescent="0.2">
      <c r="A68" s="26" t="s">
        <v>203</v>
      </c>
      <c r="B68" s="26" t="s">
        <v>202</v>
      </c>
      <c r="C68" s="26" t="s">
        <v>48</v>
      </c>
      <c r="D68" s="27">
        <v>700</v>
      </c>
      <c r="E68" s="28">
        <v>3466.4385000000002</v>
      </c>
      <c r="F68" s="29">
        <v>2.5765688873689099</v>
      </c>
      <c r="G68" s="28">
        <v>5.8898000000000001</v>
      </c>
    </row>
    <row r="69" spans="1:9" x14ac:dyDescent="0.2">
      <c r="A69" s="30" t="s">
        <v>31</v>
      </c>
      <c r="B69" s="30"/>
      <c r="C69" s="30"/>
      <c r="D69" s="31"/>
      <c r="E69" s="32">
        <f>SUM(E67:E68)</f>
        <v>3466.4385000000002</v>
      </c>
      <c r="F69" s="33">
        <f>SUM(F67:F68)</f>
        <v>2.5765688873689099</v>
      </c>
      <c r="G69" s="32"/>
      <c r="H69" s="18"/>
      <c r="I69" s="18"/>
    </row>
    <row r="70" spans="1:9" x14ac:dyDescent="0.2">
      <c r="A70" s="26"/>
      <c r="B70" s="26"/>
      <c r="C70" s="26"/>
      <c r="D70" s="34"/>
      <c r="E70" s="28"/>
      <c r="F70" s="29"/>
      <c r="G70" s="28"/>
    </row>
    <row r="71" spans="1:9" x14ac:dyDescent="0.2">
      <c r="A71" s="30" t="s">
        <v>51</v>
      </c>
      <c r="B71" s="26"/>
      <c r="C71" s="26"/>
      <c r="D71" s="34"/>
      <c r="E71" s="28"/>
      <c r="F71" s="29"/>
      <c r="G71" s="28"/>
    </row>
    <row r="72" spans="1:9" x14ac:dyDescent="0.2">
      <c r="A72" s="26" t="s">
        <v>68</v>
      </c>
      <c r="B72" s="26" t="s">
        <v>67</v>
      </c>
      <c r="C72" s="26" t="s">
        <v>52</v>
      </c>
      <c r="D72" s="27">
        <v>10000000</v>
      </c>
      <c r="E72" s="28">
        <v>9620.375</v>
      </c>
      <c r="F72" s="29">
        <v>7.15072801949945</v>
      </c>
      <c r="G72" s="28">
        <v>6.8613</v>
      </c>
    </row>
    <row r="73" spans="1:9" x14ac:dyDescent="0.2">
      <c r="A73" s="26" t="s">
        <v>66</v>
      </c>
      <c r="B73" s="26" t="s">
        <v>65</v>
      </c>
      <c r="C73" s="26" t="s">
        <v>52</v>
      </c>
      <c r="D73" s="27">
        <v>7400000</v>
      </c>
      <c r="E73" s="28">
        <v>7225.36</v>
      </c>
      <c r="F73" s="29">
        <v>5.3705374481733399</v>
      </c>
      <c r="G73" s="28">
        <v>6.8846999999999996</v>
      </c>
    </row>
    <row r="74" spans="1:9" x14ac:dyDescent="0.2">
      <c r="A74" s="26" t="s">
        <v>64</v>
      </c>
      <c r="B74" s="26" t="s">
        <v>63</v>
      </c>
      <c r="C74" s="26" t="s">
        <v>52</v>
      </c>
      <c r="D74" s="27">
        <v>5000000</v>
      </c>
      <c r="E74" s="28">
        <v>4839.0066667000001</v>
      </c>
      <c r="F74" s="29">
        <v>3.5967850066256601</v>
      </c>
      <c r="G74" s="28">
        <v>6.9442000000000004</v>
      </c>
    </row>
    <row r="75" spans="1:9" x14ac:dyDescent="0.2">
      <c r="A75" s="26" t="s">
        <v>70</v>
      </c>
      <c r="B75" s="26" t="s">
        <v>69</v>
      </c>
      <c r="C75" s="26" t="s">
        <v>52</v>
      </c>
      <c r="D75" s="27">
        <v>2000000</v>
      </c>
      <c r="E75" s="28">
        <v>1899.3533333</v>
      </c>
      <c r="F75" s="29">
        <v>1.4117702375799299</v>
      </c>
      <c r="G75" s="28">
        <v>7.3208000000000002</v>
      </c>
    </row>
    <row r="76" spans="1:9" x14ac:dyDescent="0.2">
      <c r="A76" s="26" t="s">
        <v>207</v>
      </c>
      <c r="B76" s="26" t="s">
        <v>206</v>
      </c>
      <c r="C76" s="26" t="s">
        <v>52</v>
      </c>
      <c r="D76" s="27">
        <v>300000</v>
      </c>
      <c r="E76" s="28">
        <v>301.79020000000003</v>
      </c>
      <c r="F76" s="29">
        <v>0.22431762162601199</v>
      </c>
      <c r="G76" s="28">
        <v>6.5991</v>
      </c>
    </row>
    <row r="77" spans="1:9" x14ac:dyDescent="0.2">
      <c r="A77" s="26" t="s">
        <v>209</v>
      </c>
      <c r="B77" s="26" t="s">
        <v>208</v>
      </c>
      <c r="C77" s="26" t="s">
        <v>52</v>
      </c>
      <c r="D77" s="27">
        <v>100000</v>
      </c>
      <c r="E77" s="28">
        <v>101.3089667</v>
      </c>
      <c r="F77" s="29">
        <v>7.53019364430417E-2</v>
      </c>
      <c r="G77" s="28">
        <v>6.4160000000000004</v>
      </c>
    </row>
    <row r="78" spans="1:9" x14ac:dyDescent="0.2">
      <c r="A78" s="26" t="s">
        <v>72</v>
      </c>
      <c r="B78" s="26" t="s">
        <v>71</v>
      </c>
      <c r="C78" s="26" t="s">
        <v>52</v>
      </c>
      <c r="D78" s="27">
        <v>100000</v>
      </c>
      <c r="E78" s="28">
        <v>96.699299999999994</v>
      </c>
      <c r="F78" s="29">
        <v>7.1875617528005295E-2</v>
      </c>
      <c r="G78" s="28">
        <v>6.7526999999999999</v>
      </c>
    </row>
    <row r="79" spans="1:9" x14ac:dyDescent="0.2">
      <c r="A79" s="30" t="s">
        <v>31</v>
      </c>
      <c r="B79" s="30"/>
      <c r="C79" s="30"/>
      <c r="D79" s="31"/>
      <c r="E79" s="32">
        <f>SUM(E72:E78)</f>
        <v>24083.893466699999</v>
      </c>
      <c r="F79" s="33">
        <f>SUM(F72:F78)</f>
        <v>17.901315887475434</v>
      </c>
      <c r="G79" s="32"/>
      <c r="H79" s="18"/>
      <c r="I79" s="18"/>
    </row>
    <row r="80" spans="1:9" x14ac:dyDescent="0.2">
      <c r="A80" s="26"/>
      <c r="B80" s="26"/>
      <c r="C80" s="26"/>
      <c r="D80" s="34"/>
      <c r="E80" s="28"/>
      <c r="F80" s="29"/>
      <c r="G80" s="28"/>
    </row>
    <row r="81" spans="1:9" x14ac:dyDescent="0.2">
      <c r="A81" s="30" t="s">
        <v>32</v>
      </c>
      <c r="B81" s="30"/>
      <c r="C81" s="30"/>
      <c r="D81" s="31"/>
      <c r="E81" s="32">
        <f>E53+E58+E64+E69+E79</f>
        <v>124212.62509540003</v>
      </c>
      <c r="F81" s="33">
        <f>F53+F58+F64+F69+F79</f>
        <v>92.325995467459194</v>
      </c>
      <c r="G81" s="32"/>
      <c r="H81" s="18"/>
      <c r="I81" s="18"/>
    </row>
    <row r="82" spans="1:9" x14ac:dyDescent="0.2">
      <c r="A82" s="30"/>
      <c r="B82" s="30"/>
      <c r="C82" s="30"/>
      <c r="D82" s="31"/>
      <c r="E82" s="32"/>
      <c r="F82" s="33"/>
      <c r="G82" s="32"/>
      <c r="H82" s="18"/>
      <c r="I82" s="18"/>
    </row>
    <row r="83" spans="1:9" x14ac:dyDescent="0.2">
      <c r="A83" s="30" t="s">
        <v>34</v>
      </c>
      <c r="B83" s="30"/>
      <c r="C83" s="30"/>
      <c r="D83" s="31"/>
      <c r="E83" s="32">
        <f>E85-(E53+E58+E64+E69+E79)</f>
        <v>10324.375525599986</v>
      </c>
      <c r="F83" s="33">
        <f>F85-(F53+F58+F64+F69+F79)</f>
        <v>7.6740045325408062</v>
      </c>
      <c r="G83" s="32"/>
      <c r="H83" s="18"/>
      <c r="I83" s="18"/>
    </row>
    <row r="84" spans="1:9" x14ac:dyDescent="0.2">
      <c r="A84" s="30"/>
      <c r="B84" s="30"/>
      <c r="C84" s="30"/>
      <c r="D84" s="31"/>
      <c r="E84" s="32"/>
      <c r="F84" s="33"/>
      <c r="G84" s="32"/>
      <c r="H84" s="18"/>
      <c r="I84" s="18"/>
    </row>
    <row r="85" spans="1:9" x14ac:dyDescent="0.2">
      <c r="A85" s="35" t="s">
        <v>33</v>
      </c>
      <c r="B85" s="35"/>
      <c r="C85" s="35"/>
      <c r="D85" s="36"/>
      <c r="E85" s="37">
        <v>134537.00062100001</v>
      </c>
      <c r="F85" s="38">
        <v>100</v>
      </c>
      <c r="G85" s="37"/>
      <c r="H85" s="18"/>
      <c r="I85" s="18"/>
    </row>
    <row r="86" spans="1:9" x14ac:dyDescent="0.2">
      <c r="F86" s="20" t="s">
        <v>563</v>
      </c>
    </row>
    <row r="87" spans="1:9" x14ac:dyDescent="0.2">
      <c r="A87" s="18" t="s">
        <v>53</v>
      </c>
    </row>
    <row r="88" spans="1:9" x14ac:dyDescent="0.2">
      <c r="A88" s="18" t="s">
        <v>35</v>
      </c>
    </row>
    <row r="89" spans="1:9" x14ac:dyDescent="0.2">
      <c r="A89" s="18" t="s">
        <v>810</v>
      </c>
    </row>
    <row r="90" spans="1:9" x14ac:dyDescent="0.2">
      <c r="A90" s="18"/>
    </row>
    <row r="91" spans="1:9" ht="37.5" customHeight="1" x14ac:dyDescent="0.2">
      <c r="A91" s="79" t="s">
        <v>811</v>
      </c>
      <c r="B91" s="79"/>
      <c r="C91" s="79"/>
      <c r="D91" s="79"/>
      <c r="E91" s="79"/>
      <c r="F91" s="79"/>
      <c r="G91" s="79"/>
    </row>
    <row r="93" spans="1:9" ht="11.25" customHeight="1" x14ac:dyDescent="0.2">
      <c r="A93" s="18" t="s">
        <v>36</v>
      </c>
    </row>
    <row r="94" spans="1:9" x14ac:dyDescent="0.2">
      <c r="A94" s="18" t="s">
        <v>37</v>
      </c>
    </row>
    <row r="95" spans="1:9" x14ac:dyDescent="0.2">
      <c r="A95" s="18" t="s">
        <v>38</v>
      </c>
      <c r="B95" s="18"/>
      <c r="C95" s="39" t="s">
        <v>40</v>
      </c>
      <c r="D95" s="19" t="s">
        <v>39</v>
      </c>
    </row>
    <row r="96" spans="1:9" x14ac:dyDescent="0.2">
      <c r="A96" s="9" t="s">
        <v>57</v>
      </c>
      <c r="C96" s="40">
        <v>176.292</v>
      </c>
      <c r="D96" s="40">
        <v>172.15790000000001</v>
      </c>
    </row>
    <row r="97" spans="1:5" x14ac:dyDescent="0.2">
      <c r="A97" s="9" t="s">
        <v>79</v>
      </c>
      <c r="C97" s="40">
        <v>26.1569</v>
      </c>
      <c r="D97" s="40">
        <v>23.496600000000001</v>
      </c>
    </row>
    <row r="98" spans="1:5" x14ac:dyDescent="0.2">
      <c r="A98" s="9" t="s">
        <v>60</v>
      </c>
      <c r="C98" s="40">
        <v>194.2758</v>
      </c>
      <c r="D98" s="40">
        <v>190.64099999999999</v>
      </c>
    </row>
    <row r="99" spans="1:5" x14ac:dyDescent="0.2">
      <c r="A99" s="9" t="s">
        <v>80</v>
      </c>
      <c r="C99" s="40">
        <v>29.901800000000001</v>
      </c>
      <c r="D99" s="40">
        <v>27.2898</v>
      </c>
    </row>
    <row r="101" spans="1:5" x14ac:dyDescent="0.2">
      <c r="A101" s="18" t="s">
        <v>42</v>
      </c>
    </row>
    <row r="102" spans="1:5" x14ac:dyDescent="0.2">
      <c r="A102" s="75" t="s">
        <v>54</v>
      </c>
      <c r="B102" s="76"/>
      <c r="C102" s="43" t="s">
        <v>55</v>
      </c>
    </row>
    <row r="103" spans="1:5" x14ac:dyDescent="0.2">
      <c r="A103" s="71" t="s">
        <v>79</v>
      </c>
      <c r="B103" s="72"/>
      <c r="C103" s="44">
        <v>2</v>
      </c>
    </row>
    <row r="104" spans="1:5" x14ac:dyDescent="0.2">
      <c r="A104" s="71" t="s">
        <v>80</v>
      </c>
      <c r="B104" s="72"/>
      <c r="C104" s="44">
        <v>2</v>
      </c>
    </row>
    <row r="105" spans="1:5" x14ac:dyDescent="0.2">
      <c r="A105" s="9" t="s">
        <v>56</v>
      </c>
    </row>
    <row r="106" spans="1:5" x14ac:dyDescent="0.2">
      <c r="A106" s="9" t="s">
        <v>41</v>
      </c>
    </row>
    <row r="108" spans="1:5" x14ac:dyDescent="0.2">
      <c r="A108" s="18" t="s">
        <v>223</v>
      </c>
      <c r="D108" s="45">
        <v>0.34570284687258201</v>
      </c>
    </row>
    <row r="110" spans="1:5" x14ac:dyDescent="0.2">
      <c r="A110" s="18" t="s">
        <v>224</v>
      </c>
      <c r="D110" s="42">
        <v>2.45019434719979</v>
      </c>
      <c r="E110" s="13" t="s">
        <v>44</v>
      </c>
    </row>
    <row r="112" spans="1:5" x14ac:dyDescent="0.2">
      <c r="A112" s="18" t="s">
        <v>225</v>
      </c>
      <c r="D112" s="41" t="s">
        <v>43</v>
      </c>
    </row>
    <row r="113" spans="1:4" x14ac:dyDescent="0.2">
      <c r="A113" s="9" t="s">
        <v>812</v>
      </c>
      <c r="D113" s="41"/>
    </row>
    <row r="114" spans="1:4" x14ac:dyDescent="0.2">
      <c r="A114" s="46" t="s">
        <v>813</v>
      </c>
      <c r="D114" s="41"/>
    </row>
    <row r="116" spans="1:4" x14ac:dyDescent="0.2">
      <c r="A116" s="18" t="s">
        <v>776</v>
      </c>
    </row>
    <row r="117" spans="1:4" x14ac:dyDescent="0.2">
      <c r="A117" s="18"/>
    </row>
    <row r="118" spans="1:4" x14ac:dyDescent="0.2">
      <c r="A118" s="47" t="s">
        <v>774</v>
      </c>
    </row>
    <row r="119" spans="1:4" x14ac:dyDescent="0.2">
      <c r="A119" s="48"/>
    </row>
    <row r="120" spans="1:4" x14ac:dyDescent="0.2">
      <c r="A120" s="49"/>
    </row>
    <row r="121" spans="1:4" x14ac:dyDescent="0.2">
      <c r="A121" s="49"/>
    </row>
    <row r="122" spans="1:4" x14ac:dyDescent="0.2">
      <c r="A122" s="49"/>
    </row>
    <row r="123" spans="1:4" x14ac:dyDescent="0.2">
      <c r="A123" s="49"/>
    </row>
    <row r="124" spans="1:4" x14ac:dyDescent="0.2">
      <c r="A124" s="49"/>
    </row>
    <row r="125" spans="1:4" x14ac:dyDescent="0.2">
      <c r="A125" s="49"/>
    </row>
    <row r="126" spans="1:4" x14ac:dyDescent="0.2">
      <c r="A126" s="49"/>
    </row>
    <row r="127" spans="1:4" x14ac:dyDescent="0.2">
      <c r="A127" s="49"/>
    </row>
    <row r="128" spans="1:4" x14ac:dyDescent="0.2">
      <c r="A128" s="49"/>
    </row>
    <row r="129" spans="1:1" x14ac:dyDescent="0.2">
      <c r="A129" s="49"/>
    </row>
    <row r="130" spans="1:1" x14ac:dyDescent="0.2">
      <c r="A130" s="49"/>
    </row>
    <row r="131" spans="1:1" x14ac:dyDescent="0.2">
      <c r="A131" s="47" t="s">
        <v>777</v>
      </c>
    </row>
    <row r="132" spans="1:1" x14ac:dyDescent="0.2">
      <c r="A132" s="49"/>
    </row>
    <row r="133" spans="1:1" x14ac:dyDescent="0.2">
      <c r="A133" s="47" t="s">
        <v>904</v>
      </c>
    </row>
    <row r="134" spans="1:1" x14ac:dyDescent="0.2">
      <c r="A134" s="49"/>
    </row>
    <row r="135" spans="1:1" x14ac:dyDescent="0.2">
      <c r="A135" s="49"/>
    </row>
    <row r="136" spans="1:1" x14ac:dyDescent="0.2">
      <c r="A136" s="49"/>
    </row>
    <row r="137" spans="1:1" x14ac:dyDescent="0.2">
      <c r="A137" s="49"/>
    </row>
    <row r="138" spans="1:1" x14ac:dyDescent="0.2">
      <c r="A138" s="49"/>
    </row>
    <row r="139" spans="1:1" x14ac:dyDescent="0.2">
      <c r="A139" s="49"/>
    </row>
    <row r="140" spans="1:1" x14ac:dyDescent="0.2">
      <c r="A140" s="49"/>
    </row>
    <row r="141" spans="1:1" x14ac:dyDescent="0.2">
      <c r="A141" s="49"/>
    </row>
    <row r="142" spans="1:1" x14ac:dyDescent="0.2">
      <c r="A142" s="49"/>
    </row>
    <row r="143" spans="1:1" x14ac:dyDescent="0.2">
      <c r="A143" s="49"/>
    </row>
    <row r="144" spans="1:1" x14ac:dyDescent="0.2">
      <c r="A144" s="49"/>
    </row>
    <row r="145" spans="1:1" x14ac:dyDescent="0.2">
      <c r="A145" s="49"/>
    </row>
  </sheetData>
  <mergeCells count="5">
    <mergeCell ref="A1:G1"/>
    <mergeCell ref="A102:B102"/>
    <mergeCell ref="A103:B103"/>
    <mergeCell ref="A104:B104"/>
    <mergeCell ref="A91:G91"/>
  </mergeCells>
  <conditionalFormatting sqref="F2:F3 F5:F85 F92:F115 F87">
    <cfRule type="cellIs" dxfId="65" priority="4" stopIfTrue="1" operator="between">
      <formula>0.009</formula>
      <formula>-0.009</formula>
    </cfRule>
  </conditionalFormatting>
  <conditionalFormatting sqref="F116:F247">
    <cfRule type="cellIs" dxfId="64" priority="3" stopIfTrue="1" operator="between">
      <formula>0.009</formula>
      <formula>-0.009</formula>
    </cfRule>
  </conditionalFormatting>
  <conditionalFormatting sqref="F88:F90">
    <cfRule type="cellIs" dxfId="63" priority="2" stopIfTrue="1" operator="between">
      <formula>0.009</formula>
      <formula>-0.009</formula>
    </cfRule>
  </conditionalFormatting>
  <conditionalFormatting sqref="F86">
    <cfRule type="cellIs" dxfId="62" priority="1" stopIfTrue="1" operator="between">
      <formula>0.009</formula>
      <formula>-0.009</formula>
    </cfRule>
  </conditionalFormatting>
  <hyperlinks>
    <hyperlink ref="A114" r:id="rId1" xr:uid="{00000000-0004-0000-0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98"/>
  <sheetViews>
    <sheetView workbookViewId="0">
      <selection sqref="A1:F1"/>
    </sheetView>
  </sheetViews>
  <sheetFormatPr defaultColWidth="9.109375" defaultRowHeight="10.199999999999999" x14ac:dyDescent="0.2"/>
  <cols>
    <col min="1" max="1" width="38.6640625" style="9" bestFit="1" customWidth="1"/>
    <col min="2" max="2" width="33.44140625" style="9" bestFit="1" customWidth="1"/>
    <col min="3" max="3" width="24.33203125" style="9" bestFit="1" customWidth="1"/>
    <col min="4" max="4" width="14.6640625" style="10" bestFit="1" customWidth="1"/>
    <col min="5" max="5" width="22.6640625" style="13" customWidth="1"/>
    <col min="6" max="6" width="13.5546875" style="14" bestFit="1" customWidth="1"/>
    <col min="7" max="16384" width="9.109375" style="9"/>
  </cols>
  <sheetData>
    <row r="1" spans="1:6" s="1" customFormat="1" ht="13.8" x14ac:dyDescent="0.2">
      <c r="A1" s="73" t="s">
        <v>10</v>
      </c>
      <c r="B1" s="74"/>
      <c r="C1" s="74"/>
      <c r="D1" s="74"/>
      <c r="E1" s="74"/>
      <c r="F1" s="74"/>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269</v>
      </c>
      <c r="D4" s="16" t="s">
        <v>1</v>
      </c>
      <c r="E4" s="51" t="s">
        <v>6</v>
      </c>
      <c r="F4" s="15" t="s">
        <v>3</v>
      </c>
    </row>
    <row r="5" spans="1:6" x14ac:dyDescent="0.2">
      <c r="A5" s="21" t="s">
        <v>81</v>
      </c>
      <c r="B5" s="22"/>
      <c r="C5" s="22"/>
      <c r="D5" s="23"/>
      <c r="E5" s="24"/>
      <c r="F5" s="25"/>
    </row>
    <row r="6" spans="1:6" x14ac:dyDescent="0.2">
      <c r="A6" s="30" t="s">
        <v>46</v>
      </c>
      <c r="B6" s="26"/>
      <c r="C6" s="26"/>
      <c r="D6" s="34"/>
      <c r="E6" s="28"/>
      <c r="F6" s="29"/>
    </row>
    <row r="7" spans="1:6" x14ac:dyDescent="0.2">
      <c r="A7" s="26" t="s">
        <v>86</v>
      </c>
      <c r="B7" s="26" t="s">
        <v>85</v>
      </c>
      <c r="C7" s="26" t="s">
        <v>84</v>
      </c>
      <c r="D7" s="27">
        <v>750000</v>
      </c>
      <c r="E7" s="28">
        <v>6139.5</v>
      </c>
      <c r="F7" s="29">
        <v>8.7011198402735399</v>
      </c>
    </row>
    <row r="8" spans="1:6" x14ac:dyDescent="0.2">
      <c r="A8" s="26" t="s">
        <v>102</v>
      </c>
      <c r="B8" s="26" t="s">
        <v>101</v>
      </c>
      <c r="C8" s="26" t="s">
        <v>84</v>
      </c>
      <c r="D8" s="27">
        <v>900000</v>
      </c>
      <c r="E8" s="28">
        <v>4755.1499999999996</v>
      </c>
      <c r="F8" s="29">
        <v>6.7391693148426901</v>
      </c>
    </row>
    <row r="9" spans="1:6" x14ac:dyDescent="0.2">
      <c r="A9" s="26" t="s">
        <v>94</v>
      </c>
      <c r="B9" s="26" t="s">
        <v>93</v>
      </c>
      <c r="C9" s="26" t="s">
        <v>84</v>
      </c>
      <c r="D9" s="27">
        <v>500000</v>
      </c>
      <c r="E9" s="28">
        <v>3623.75</v>
      </c>
      <c r="F9" s="29">
        <v>5.1357086116444703</v>
      </c>
    </row>
    <row r="10" spans="1:6" x14ac:dyDescent="0.2">
      <c r="A10" s="26" t="s">
        <v>127</v>
      </c>
      <c r="B10" s="26" t="s">
        <v>126</v>
      </c>
      <c r="C10" s="26" t="s">
        <v>128</v>
      </c>
      <c r="D10" s="27">
        <v>190000</v>
      </c>
      <c r="E10" s="28">
        <v>2988.7</v>
      </c>
      <c r="F10" s="29">
        <v>4.2356929500163698</v>
      </c>
    </row>
    <row r="11" spans="1:6" x14ac:dyDescent="0.2">
      <c r="A11" s="26" t="s">
        <v>109</v>
      </c>
      <c r="B11" s="26" t="s">
        <v>108</v>
      </c>
      <c r="C11" s="26" t="s">
        <v>110</v>
      </c>
      <c r="D11" s="27">
        <v>1900000</v>
      </c>
      <c r="E11" s="28">
        <v>2906.05</v>
      </c>
      <c r="F11" s="29">
        <v>4.1185584024475803</v>
      </c>
    </row>
    <row r="12" spans="1:6" x14ac:dyDescent="0.2">
      <c r="A12" s="26" t="s">
        <v>83</v>
      </c>
      <c r="B12" s="26" t="s">
        <v>82</v>
      </c>
      <c r="C12" s="26" t="s">
        <v>84</v>
      </c>
      <c r="D12" s="27">
        <v>200000</v>
      </c>
      <c r="E12" s="28">
        <v>2868.4</v>
      </c>
      <c r="F12" s="29">
        <v>4.0651994706149699</v>
      </c>
    </row>
    <row r="13" spans="1:6" x14ac:dyDescent="0.2">
      <c r="A13" s="26" t="s">
        <v>231</v>
      </c>
      <c r="B13" s="26" t="s">
        <v>230</v>
      </c>
      <c r="C13" s="26" t="s">
        <v>125</v>
      </c>
      <c r="D13" s="27">
        <v>1000000</v>
      </c>
      <c r="E13" s="28">
        <v>2752</v>
      </c>
      <c r="F13" s="29">
        <v>3.9002332112440401</v>
      </c>
    </row>
    <row r="14" spans="1:6" x14ac:dyDescent="0.2">
      <c r="A14" s="26" t="s">
        <v>104</v>
      </c>
      <c r="B14" s="26" t="s">
        <v>103</v>
      </c>
      <c r="C14" s="26" t="s">
        <v>89</v>
      </c>
      <c r="D14" s="27">
        <v>250000</v>
      </c>
      <c r="E14" s="28">
        <v>2371</v>
      </c>
      <c r="F14" s="29">
        <v>3.3602663313443402</v>
      </c>
    </row>
    <row r="15" spans="1:6" x14ac:dyDescent="0.2">
      <c r="A15" s="26" t="s">
        <v>183</v>
      </c>
      <c r="B15" s="26" t="s">
        <v>182</v>
      </c>
      <c r="C15" s="26" t="s">
        <v>89</v>
      </c>
      <c r="D15" s="27">
        <v>225000</v>
      </c>
      <c r="E15" s="28">
        <v>2359.4625000000001</v>
      </c>
      <c r="F15" s="29">
        <v>3.3439149720875299</v>
      </c>
    </row>
    <row r="16" spans="1:6" x14ac:dyDescent="0.2">
      <c r="A16" s="26" t="s">
        <v>233</v>
      </c>
      <c r="B16" s="26" t="s">
        <v>232</v>
      </c>
      <c r="C16" s="26" t="s">
        <v>133</v>
      </c>
      <c r="D16" s="27">
        <v>1000000</v>
      </c>
      <c r="E16" s="28">
        <v>2212</v>
      </c>
      <c r="F16" s="29">
        <v>3.1349258224098202</v>
      </c>
    </row>
    <row r="17" spans="1:6" x14ac:dyDescent="0.2">
      <c r="A17" s="26" t="s">
        <v>235</v>
      </c>
      <c r="B17" s="26" t="s">
        <v>234</v>
      </c>
      <c r="C17" s="26" t="s">
        <v>212</v>
      </c>
      <c r="D17" s="27">
        <v>700000</v>
      </c>
      <c r="E17" s="28">
        <v>2121.35</v>
      </c>
      <c r="F17" s="29">
        <v>3.0064533875990298</v>
      </c>
    </row>
    <row r="18" spans="1:6" x14ac:dyDescent="0.2">
      <c r="A18" s="26" t="s">
        <v>237</v>
      </c>
      <c r="B18" s="26" t="s">
        <v>236</v>
      </c>
      <c r="C18" s="26" t="s">
        <v>238</v>
      </c>
      <c r="D18" s="27">
        <v>1000000</v>
      </c>
      <c r="E18" s="28">
        <v>2112.5</v>
      </c>
      <c r="F18" s="29">
        <v>2.9939108498375799</v>
      </c>
    </row>
    <row r="19" spans="1:6" x14ac:dyDescent="0.2">
      <c r="A19" s="26" t="s">
        <v>118</v>
      </c>
      <c r="B19" s="26" t="s">
        <v>117</v>
      </c>
      <c r="C19" s="26" t="s">
        <v>119</v>
      </c>
      <c r="D19" s="27">
        <v>1200000</v>
      </c>
      <c r="E19" s="28">
        <v>1759.2</v>
      </c>
      <c r="F19" s="29">
        <v>2.49320140451327</v>
      </c>
    </row>
    <row r="20" spans="1:6" x14ac:dyDescent="0.2">
      <c r="A20" s="26" t="s">
        <v>240</v>
      </c>
      <c r="B20" s="26" t="s">
        <v>239</v>
      </c>
      <c r="C20" s="26" t="s">
        <v>170</v>
      </c>
      <c r="D20" s="27">
        <v>200000</v>
      </c>
      <c r="E20" s="28">
        <v>1707.5</v>
      </c>
      <c r="F20" s="29">
        <v>2.4199303082119199</v>
      </c>
    </row>
    <row r="21" spans="1:6" x14ac:dyDescent="0.2">
      <c r="A21" s="26" t="s">
        <v>132</v>
      </c>
      <c r="B21" s="26" t="s">
        <v>131</v>
      </c>
      <c r="C21" s="26" t="s">
        <v>133</v>
      </c>
      <c r="D21" s="27">
        <v>40000</v>
      </c>
      <c r="E21" s="28">
        <v>1565.78</v>
      </c>
      <c r="F21" s="29">
        <v>2.2190796357200901</v>
      </c>
    </row>
    <row r="22" spans="1:6" x14ac:dyDescent="0.2">
      <c r="A22" s="26" t="s">
        <v>115</v>
      </c>
      <c r="B22" s="26" t="s">
        <v>114</v>
      </c>
      <c r="C22" s="26" t="s">
        <v>116</v>
      </c>
      <c r="D22" s="27">
        <v>350000</v>
      </c>
      <c r="E22" s="28">
        <v>1380.4</v>
      </c>
      <c r="F22" s="29">
        <v>1.9563524436051101</v>
      </c>
    </row>
    <row r="23" spans="1:6" x14ac:dyDescent="0.2">
      <c r="A23" s="26" t="s">
        <v>96</v>
      </c>
      <c r="B23" s="26" t="s">
        <v>95</v>
      </c>
      <c r="C23" s="26" t="s">
        <v>97</v>
      </c>
      <c r="D23" s="27">
        <v>200000</v>
      </c>
      <c r="E23" s="28">
        <v>1355.9</v>
      </c>
      <c r="F23" s="29">
        <v>1.9216301639265201</v>
      </c>
    </row>
    <row r="24" spans="1:6" x14ac:dyDescent="0.2">
      <c r="A24" s="26" t="s">
        <v>167</v>
      </c>
      <c r="B24" s="26" t="s">
        <v>166</v>
      </c>
      <c r="C24" s="26" t="s">
        <v>128</v>
      </c>
      <c r="D24" s="27">
        <v>400000</v>
      </c>
      <c r="E24" s="28">
        <v>1324.4</v>
      </c>
      <c r="F24" s="29">
        <v>1.8769872329111901</v>
      </c>
    </row>
    <row r="25" spans="1:6" x14ac:dyDescent="0.2">
      <c r="A25" s="26" t="s">
        <v>242</v>
      </c>
      <c r="B25" s="26" t="s">
        <v>241</v>
      </c>
      <c r="C25" s="26" t="s">
        <v>100</v>
      </c>
      <c r="D25" s="27">
        <v>400000</v>
      </c>
      <c r="E25" s="28">
        <v>1321.2</v>
      </c>
      <c r="F25" s="29">
        <v>1.8724520780144001</v>
      </c>
    </row>
    <row r="26" spans="1:6" x14ac:dyDescent="0.2">
      <c r="A26" s="26" t="s">
        <v>244</v>
      </c>
      <c r="B26" s="26" t="s">
        <v>243</v>
      </c>
      <c r="C26" s="26" t="s">
        <v>100</v>
      </c>
      <c r="D26" s="27">
        <v>1800000</v>
      </c>
      <c r="E26" s="28">
        <v>1313.1</v>
      </c>
      <c r="F26" s="29">
        <v>1.8609724671818799</v>
      </c>
    </row>
    <row r="27" spans="1:6" x14ac:dyDescent="0.2">
      <c r="A27" s="26" t="s">
        <v>246</v>
      </c>
      <c r="B27" s="26" t="s">
        <v>245</v>
      </c>
      <c r="C27" s="26" t="s">
        <v>122</v>
      </c>
      <c r="D27" s="27">
        <v>50000</v>
      </c>
      <c r="E27" s="28">
        <v>1188.9000000000001</v>
      </c>
      <c r="F27" s="29">
        <v>1.6849517677500101</v>
      </c>
    </row>
    <row r="28" spans="1:6" x14ac:dyDescent="0.2">
      <c r="A28" s="26" t="s">
        <v>248</v>
      </c>
      <c r="B28" s="26" t="s">
        <v>247</v>
      </c>
      <c r="C28" s="26" t="s">
        <v>177</v>
      </c>
      <c r="D28" s="27">
        <v>275000</v>
      </c>
      <c r="E28" s="28">
        <v>1167.5125</v>
      </c>
      <c r="F28" s="29">
        <v>1.6546406348265099</v>
      </c>
    </row>
    <row r="29" spans="1:6" x14ac:dyDescent="0.2">
      <c r="A29" s="26" t="s">
        <v>185</v>
      </c>
      <c r="B29" s="26" t="s">
        <v>184</v>
      </c>
      <c r="C29" s="26" t="s">
        <v>119</v>
      </c>
      <c r="D29" s="27">
        <v>500000</v>
      </c>
      <c r="E29" s="28">
        <v>1162</v>
      </c>
      <c r="F29" s="29">
        <v>1.6468281218988301</v>
      </c>
    </row>
    <row r="30" spans="1:6" x14ac:dyDescent="0.2">
      <c r="A30" s="26" t="s">
        <v>250</v>
      </c>
      <c r="B30" s="26" t="s">
        <v>249</v>
      </c>
      <c r="C30" s="26" t="s">
        <v>128</v>
      </c>
      <c r="D30" s="27">
        <v>50000</v>
      </c>
      <c r="E30" s="28">
        <v>1113.7</v>
      </c>
      <c r="F30" s="29">
        <v>1.57837562767532</v>
      </c>
    </row>
    <row r="31" spans="1:6" x14ac:dyDescent="0.2">
      <c r="A31" s="26" t="s">
        <v>252</v>
      </c>
      <c r="B31" s="26" t="s">
        <v>251</v>
      </c>
      <c r="C31" s="26" t="s">
        <v>128</v>
      </c>
      <c r="D31" s="27">
        <v>150000</v>
      </c>
      <c r="E31" s="28">
        <v>1100.7750000000001</v>
      </c>
      <c r="F31" s="29">
        <v>1.5600578535999801</v>
      </c>
    </row>
    <row r="32" spans="1:6" x14ac:dyDescent="0.2">
      <c r="A32" s="26" t="s">
        <v>254</v>
      </c>
      <c r="B32" s="26" t="s">
        <v>253</v>
      </c>
      <c r="C32" s="26" t="s">
        <v>255</v>
      </c>
      <c r="D32" s="27">
        <v>130000</v>
      </c>
      <c r="E32" s="28">
        <v>1091.415</v>
      </c>
      <c r="F32" s="29">
        <v>1.54679252552686</v>
      </c>
    </row>
    <row r="33" spans="1:9" x14ac:dyDescent="0.2">
      <c r="A33" s="26" t="s">
        <v>176</v>
      </c>
      <c r="B33" s="26" t="s">
        <v>175</v>
      </c>
      <c r="C33" s="26" t="s">
        <v>177</v>
      </c>
      <c r="D33" s="27">
        <v>531296</v>
      </c>
      <c r="E33" s="28">
        <v>871.59108800000001</v>
      </c>
      <c r="F33" s="29">
        <v>1.23525018460826</v>
      </c>
    </row>
    <row r="34" spans="1:9" x14ac:dyDescent="0.2">
      <c r="A34" s="26" t="s">
        <v>257</v>
      </c>
      <c r="B34" s="26" t="s">
        <v>256</v>
      </c>
      <c r="C34" s="26" t="s">
        <v>110</v>
      </c>
      <c r="D34" s="27">
        <v>400000</v>
      </c>
      <c r="E34" s="28">
        <v>855.8</v>
      </c>
      <c r="F34" s="29">
        <v>1.21287048771172</v>
      </c>
    </row>
    <row r="35" spans="1:9" x14ac:dyDescent="0.2">
      <c r="A35" s="26" t="s">
        <v>259</v>
      </c>
      <c r="B35" s="26" t="s">
        <v>258</v>
      </c>
      <c r="C35" s="26" t="s">
        <v>84</v>
      </c>
      <c r="D35" s="27">
        <v>800000</v>
      </c>
      <c r="E35" s="28">
        <v>853.2</v>
      </c>
      <c r="F35" s="29">
        <v>1.20918567435807</v>
      </c>
    </row>
    <row r="36" spans="1:9" x14ac:dyDescent="0.2">
      <c r="A36" s="26" t="s">
        <v>164</v>
      </c>
      <c r="B36" s="26" t="s">
        <v>163</v>
      </c>
      <c r="C36" s="26" t="s">
        <v>165</v>
      </c>
      <c r="D36" s="27">
        <v>100000</v>
      </c>
      <c r="E36" s="28">
        <v>826.2</v>
      </c>
      <c r="F36" s="29">
        <v>1.1709203049163599</v>
      </c>
    </row>
    <row r="37" spans="1:9" x14ac:dyDescent="0.2">
      <c r="A37" s="26" t="s">
        <v>124</v>
      </c>
      <c r="B37" s="26" t="s">
        <v>123</v>
      </c>
      <c r="C37" s="26" t="s">
        <v>125</v>
      </c>
      <c r="D37" s="27">
        <v>40000</v>
      </c>
      <c r="E37" s="28">
        <v>810</v>
      </c>
      <c r="F37" s="29">
        <v>1.1479610832513301</v>
      </c>
    </row>
    <row r="38" spans="1:9" x14ac:dyDescent="0.2">
      <c r="A38" s="26" t="s">
        <v>174</v>
      </c>
      <c r="B38" s="26" t="s">
        <v>173</v>
      </c>
      <c r="C38" s="26" t="s">
        <v>84</v>
      </c>
      <c r="D38" s="27">
        <v>500000</v>
      </c>
      <c r="E38" s="28">
        <v>804.25</v>
      </c>
      <c r="F38" s="29">
        <v>1.1398119767961501</v>
      </c>
    </row>
    <row r="39" spans="1:9" x14ac:dyDescent="0.2">
      <c r="A39" s="26" t="s">
        <v>161</v>
      </c>
      <c r="B39" s="26" t="s">
        <v>160</v>
      </c>
      <c r="C39" s="26" t="s">
        <v>162</v>
      </c>
      <c r="D39" s="27">
        <v>500000</v>
      </c>
      <c r="E39" s="28">
        <v>792.5</v>
      </c>
      <c r="F39" s="29">
        <v>1.1231594549094801</v>
      </c>
    </row>
    <row r="40" spans="1:9" x14ac:dyDescent="0.2">
      <c r="A40" s="26" t="s">
        <v>181</v>
      </c>
      <c r="B40" s="26" t="s">
        <v>180</v>
      </c>
      <c r="C40" s="26" t="s">
        <v>116</v>
      </c>
      <c r="D40" s="27">
        <v>175000</v>
      </c>
      <c r="E40" s="28">
        <v>700</v>
      </c>
      <c r="F40" s="29">
        <v>0.99206513367399296</v>
      </c>
    </row>
    <row r="41" spans="1:9" x14ac:dyDescent="0.2">
      <c r="A41" s="26" t="s">
        <v>261</v>
      </c>
      <c r="B41" s="26" t="s">
        <v>260</v>
      </c>
      <c r="C41" s="26" t="s">
        <v>119</v>
      </c>
      <c r="D41" s="27">
        <v>200000</v>
      </c>
      <c r="E41" s="28">
        <v>692.7</v>
      </c>
      <c r="F41" s="29">
        <v>0.98171931156567804</v>
      </c>
    </row>
    <row r="42" spans="1:9" x14ac:dyDescent="0.2">
      <c r="A42" s="26" t="s">
        <v>263</v>
      </c>
      <c r="B42" s="26" t="s">
        <v>262</v>
      </c>
      <c r="C42" s="26" t="s">
        <v>113</v>
      </c>
      <c r="D42" s="27">
        <v>100000</v>
      </c>
      <c r="E42" s="28">
        <v>644.1</v>
      </c>
      <c r="F42" s="29">
        <v>0.91284164657059796</v>
      </c>
    </row>
    <row r="43" spans="1:9" x14ac:dyDescent="0.2">
      <c r="A43" s="26" t="s">
        <v>265</v>
      </c>
      <c r="B43" s="26" t="s">
        <v>264</v>
      </c>
      <c r="C43" s="26" t="s">
        <v>193</v>
      </c>
      <c r="D43" s="27">
        <v>200000</v>
      </c>
      <c r="E43" s="28">
        <v>605.29999999999995</v>
      </c>
      <c r="F43" s="29">
        <v>0.85785289344695403</v>
      </c>
    </row>
    <row r="44" spans="1:9" x14ac:dyDescent="0.2">
      <c r="A44" s="26" t="s">
        <v>267</v>
      </c>
      <c r="B44" s="26" t="s">
        <v>266</v>
      </c>
      <c r="C44" s="26" t="s">
        <v>268</v>
      </c>
      <c r="D44" s="27">
        <v>250000</v>
      </c>
      <c r="E44" s="28">
        <v>531.25</v>
      </c>
      <c r="F44" s="29">
        <v>0.75290657466329802</v>
      </c>
    </row>
    <row r="45" spans="1:9" x14ac:dyDescent="0.2">
      <c r="A45" s="30" t="s">
        <v>31</v>
      </c>
      <c r="B45" s="30"/>
      <c r="C45" s="30"/>
      <c r="D45" s="31"/>
      <c r="E45" s="32">
        <f>SUM(E7:E44)</f>
        <v>64748.536087999986</v>
      </c>
      <c r="F45" s="33">
        <f>SUM(F7:F44)</f>
        <v>91.763950156195776</v>
      </c>
      <c r="G45" s="18"/>
      <c r="H45" s="18"/>
      <c r="I45" s="18"/>
    </row>
    <row r="46" spans="1:9" x14ac:dyDescent="0.2">
      <c r="A46" s="26"/>
      <c r="B46" s="26"/>
      <c r="C46" s="26"/>
      <c r="D46" s="34"/>
      <c r="E46" s="28"/>
      <c r="F46" s="29"/>
    </row>
    <row r="47" spans="1:9" x14ac:dyDescent="0.2">
      <c r="A47" s="30" t="s">
        <v>32</v>
      </c>
      <c r="B47" s="30"/>
      <c r="C47" s="30"/>
      <c r="D47" s="31"/>
      <c r="E47" s="32">
        <f>E45</f>
        <v>64748.536087999986</v>
      </c>
      <c r="F47" s="33">
        <f>F45</f>
        <v>91.763950156195776</v>
      </c>
      <c r="G47" s="18"/>
      <c r="H47" s="18"/>
      <c r="I47" s="18"/>
    </row>
    <row r="48" spans="1:9" x14ac:dyDescent="0.2">
      <c r="A48" s="30"/>
      <c r="B48" s="30"/>
      <c r="C48" s="30"/>
      <c r="D48" s="31"/>
      <c r="E48" s="32"/>
      <c r="F48" s="33"/>
      <c r="G48" s="18"/>
      <c r="H48" s="18"/>
      <c r="I48" s="18"/>
    </row>
    <row r="49" spans="1:9" x14ac:dyDescent="0.2">
      <c r="A49" s="30" t="s">
        <v>34</v>
      </c>
      <c r="B49" s="30"/>
      <c r="C49" s="30"/>
      <c r="D49" s="31"/>
      <c r="E49" s="32">
        <f>E51-(E45)</f>
        <v>5811.3471535000208</v>
      </c>
      <c r="F49" s="33">
        <f>F51-(F45)</f>
        <v>8.2360498438042242</v>
      </c>
      <c r="G49" s="18"/>
      <c r="H49" s="18"/>
      <c r="I49" s="18"/>
    </row>
    <row r="50" spans="1:9" x14ac:dyDescent="0.2">
      <c r="A50" s="30"/>
      <c r="B50" s="30"/>
      <c r="C50" s="30"/>
      <c r="D50" s="31"/>
      <c r="E50" s="32"/>
      <c r="F50" s="33"/>
      <c r="G50" s="18"/>
      <c r="H50" s="18"/>
      <c r="I50" s="18"/>
    </row>
    <row r="51" spans="1:9" x14ac:dyDescent="0.2">
      <c r="A51" s="35" t="s">
        <v>33</v>
      </c>
      <c r="B51" s="35"/>
      <c r="C51" s="35"/>
      <c r="D51" s="36"/>
      <c r="E51" s="37">
        <v>70559.883241500007</v>
      </c>
      <c r="F51" s="38">
        <v>100</v>
      </c>
      <c r="G51" s="18"/>
      <c r="H51" s="18"/>
      <c r="I51" s="18"/>
    </row>
    <row r="54" spans="1:9" x14ac:dyDescent="0.2">
      <c r="A54" s="18" t="s">
        <v>36</v>
      </c>
    </row>
    <row r="55" spans="1:9" x14ac:dyDescent="0.2">
      <c r="A55" s="18" t="s">
        <v>37</v>
      </c>
    </row>
    <row r="56" spans="1:9" x14ac:dyDescent="0.2">
      <c r="A56" s="18" t="s">
        <v>38</v>
      </c>
      <c r="B56" s="18"/>
      <c r="C56" s="39" t="s">
        <v>40</v>
      </c>
      <c r="D56" s="19" t="s">
        <v>39</v>
      </c>
    </row>
    <row r="57" spans="1:9" x14ac:dyDescent="0.2">
      <c r="A57" s="9" t="s">
        <v>57</v>
      </c>
      <c r="C57" s="40">
        <v>410.91419999999999</v>
      </c>
      <c r="D57" s="40">
        <v>409.95460000000003</v>
      </c>
    </row>
    <row r="58" spans="1:9" x14ac:dyDescent="0.2">
      <c r="A58" s="9" t="s">
        <v>79</v>
      </c>
      <c r="C58" s="40">
        <v>75.783699999999996</v>
      </c>
      <c r="D58" s="40">
        <v>75.6066</v>
      </c>
    </row>
    <row r="59" spans="1:9" x14ac:dyDescent="0.2">
      <c r="A59" s="9" t="s">
        <v>60</v>
      </c>
      <c r="C59" s="40">
        <v>440.2663</v>
      </c>
      <c r="D59" s="40">
        <v>441.36939999999998</v>
      </c>
    </row>
    <row r="60" spans="1:9" x14ac:dyDescent="0.2">
      <c r="A60" s="9" t="s">
        <v>80</v>
      </c>
      <c r="C60" s="40">
        <v>83.861000000000004</v>
      </c>
      <c r="D60" s="40">
        <v>84.058499999999995</v>
      </c>
    </row>
    <row r="62" spans="1:9" x14ac:dyDescent="0.2">
      <c r="A62" s="9" t="s">
        <v>41</v>
      </c>
    </row>
    <row r="64" spans="1:9" x14ac:dyDescent="0.2">
      <c r="A64" s="18" t="s">
        <v>42</v>
      </c>
      <c r="D64" s="41" t="s">
        <v>43</v>
      </c>
    </row>
    <row r="66" spans="1:4" x14ac:dyDescent="0.2">
      <c r="A66" s="18" t="s">
        <v>223</v>
      </c>
      <c r="D66" s="45">
        <v>0.16256346177780201</v>
      </c>
    </row>
    <row r="68" spans="1:4" x14ac:dyDescent="0.2">
      <c r="A68" s="18" t="s">
        <v>778</v>
      </c>
    </row>
    <row r="69" spans="1:4" x14ac:dyDescent="0.2">
      <c r="A69" s="46"/>
    </row>
    <row r="70" spans="1:4" x14ac:dyDescent="0.2">
      <c r="A70" s="47" t="s">
        <v>774</v>
      </c>
    </row>
    <row r="71" spans="1:4" x14ac:dyDescent="0.2">
      <c r="A71" s="48"/>
    </row>
    <row r="72" spans="1:4" x14ac:dyDescent="0.2">
      <c r="A72" s="49"/>
    </row>
    <row r="73" spans="1:4" x14ac:dyDescent="0.2">
      <c r="A73" s="49"/>
    </row>
    <row r="74" spans="1:4" x14ac:dyDescent="0.2">
      <c r="A74" s="49"/>
    </row>
    <row r="75" spans="1:4" x14ac:dyDescent="0.2">
      <c r="A75" s="49"/>
    </row>
    <row r="76" spans="1:4" x14ac:dyDescent="0.2">
      <c r="A76" s="49"/>
    </row>
    <row r="77" spans="1:4" x14ac:dyDescent="0.2">
      <c r="A77" s="49"/>
    </row>
    <row r="78" spans="1:4" x14ac:dyDescent="0.2">
      <c r="A78" s="49"/>
    </row>
    <row r="79" spans="1:4" x14ac:dyDescent="0.2">
      <c r="A79" s="49"/>
    </row>
    <row r="80" spans="1:4" x14ac:dyDescent="0.2">
      <c r="A80" s="49"/>
    </row>
    <row r="81" spans="1:1" x14ac:dyDescent="0.2">
      <c r="A81" s="49"/>
    </row>
    <row r="82" spans="1:1" x14ac:dyDescent="0.2">
      <c r="A82" s="49"/>
    </row>
    <row r="83" spans="1:1" x14ac:dyDescent="0.2">
      <c r="A83" s="49"/>
    </row>
    <row r="84" spans="1:1" x14ac:dyDescent="0.2">
      <c r="A84" s="47" t="s">
        <v>779</v>
      </c>
    </row>
    <row r="85" spans="1:1" x14ac:dyDescent="0.2">
      <c r="A85" s="49"/>
    </row>
    <row r="86" spans="1:1" x14ac:dyDescent="0.2">
      <c r="A86" s="47" t="s">
        <v>775</v>
      </c>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9"/>
    </row>
    <row r="98" spans="1:1" x14ac:dyDescent="0.2">
      <c r="A98" s="49"/>
    </row>
  </sheetData>
  <mergeCells count="1">
    <mergeCell ref="A1:F1"/>
  </mergeCells>
  <conditionalFormatting sqref="F2:F3 F5:F67">
    <cfRule type="cellIs" dxfId="61" priority="2" stopIfTrue="1" operator="between">
      <formula>0.009</formula>
      <formula>-0.009</formula>
    </cfRule>
  </conditionalFormatting>
  <conditionalFormatting sqref="F68:F200">
    <cfRule type="cellIs" dxfId="60" priority="1" stopIfTrue="1" operator="between">
      <formula>0.009</formula>
      <formula>-0.009</formula>
    </cfRule>
  </conditionalFormatting>
  <hyperlinks>
    <hyperlink ref="A69" r:id="rId1" tooltip="https://www.franklintempletonindia.com/downloadsServlet/pdf/product-labels-jg9o5k7l" display="https://www.franklintempletonindia.com/downloadsServlet/pdf/product-labels-jg9o5k7l" xr:uid="{00000000-0004-0000-0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04"/>
  <sheetViews>
    <sheetView workbookViewId="0">
      <selection sqref="A1:F1"/>
    </sheetView>
  </sheetViews>
  <sheetFormatPr defaultColWidth="9.109375" defaultRowHeight="10.199999999999999" x14ac:dyDescent="0.2"/>
  <cols>
    <col min="1" max="1" width="40.5546875" style="9" bestFit="1" customWidth="1"/>
    <col min="2" max="2" width="26.5546875" style="9" bestFit="1" customWidth="1"/>
    <col min="3" max="3" width="24.6640625" style="9" bestFit="1" customWidth="1"/>
    <col min="4" max="4" width="14.6640625" style="10" bestFit="1" customWidth="1"/>
    <col min="5" max="5" width="22.6640625" style="13" customWidth="1"/>
    <col min="6" max="6" width="13.5546875" style="14" bestFit="1" customWidth="1"/>
    <col min="7" max="16384" width="9.109375" style="9"/>
  </cols>
  <sheetData>
    <row r="1" spans="1:6" s="1" customFormat="1" ht="13.8" x14ac:dyDescent="0.2">
      <c r="A1" s="73" t="s">
        <v>11</v>
      </c>
      <c r="B1" s="74"/>
      <c r="C1" s="74"/>
      <c r="D1" s="74"/>
      <c r="E1" s="74"/>
      <c r="F1" s="74"/>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269</v>
      </c>
      <c r="D4" s="16" t="s">
        <v>1</v>
      </c>
      <c r="E4" s="51" t="s">
        <v>6</v>
      </c>
      <c r="F4" s="15" t="s">
        <v>3</v>
      </c>
    </row>
    <row r="5" spans="1:6" x14ac:dyDescent="0.2">
      <c r="A5" s="21" t="s">
        <v>81</v>
      </c>
      <c r="B5" s="22"/>
      <c r="C5" s="22"/>
      <c r="D5" s="23"/>
      <c r="E5" s="24"/>
      <c r="F5" s="25"/>
    </row>
    <row r="6" spans="1:6" x14ac:dyDescent="0.2">
      <c r="A6" s="30" t="s">
        <v>46</v>
      </c>
      <c r="B6" s="26"/>
      <c r="C6" s="26"/>
      <c r="D6" s="34"/>
      <c r="E6" s="28"/>
      <c r="F6" s="29"/>
    </row>
    <row r="7" spans="1:6" x14ac:dyDescent="0.2">
      <c r="A7" s="26" t="s">
        <v>257</v>
      </c>
      <c r="B7" s="26" t="s">
        <v>256</v>
      </c>
      <c r="C7" s="26" t="s">
        <v>110</v>
      </c>
      <c r="D7" s="27">
        <v>4000000</v>
      </c>
      <c r="E7" s="28">
        <v>8558</v>
      </c>
      <c r="F7" s="29">
        <v>6.6240887831320299</v>
      </c>
    </row>
    <row r="8" spans="1:6" x14ac:dyDescent="0.2">
      <c r="A8" s="26" t="s">
        <v>88</v>
      </c>
      <c r="B8" s="26" t="s">
        <v>87</v>
      </c>
      <c r="C8" s="26" t="s">
        <v>89</v>
      </c>
      <c r="D8" s="27">
        <v>500000</v>
      </c>
      <c r="E8" s="28">
        <v>7748.5</v>
      </c>
      <c r="F8" s="29">
        <v>5.99751716944363</v>
      </c>
    </row>
    <row r="9" spans="1:6" x14ac:dyDescent="0.2">
      <c r="A9" s="26" t="s">
        <v>104</v>
      </c>
      <c r="B9" s="26" t="s">
        <v>103</v>
      </c>
      <c r="C9" s="26" t="s">
        <v>89</v>
      </c>
      <c r="D9" s="27">
        <v>700000</v>
      </c>
      <c r="E9" s="28">
        <v>6638.8</v>
      </c>
      <c r="F9" s="29">
        <v>5.13858385293958</v>
      </c>
    </row>
    <row r="10" spans="1:6" x14ac:dyDescent="0.2">
      <c r="A10" s="26" t="s">
        <v>109</v>
      </c>
      <c r="B10" s="26" t="s">
        <v>108</v>
      </c>
      <c r="C10" s="26" t="s">
        <v>110</v>
      </c>
      <c r="D10" s="27">
        <v>3800000</v>
      </c>
      <c r="E10" s="28">
        <v>5812.1</v>
      </c>
      <c r="F10" s="29">
        <v>4.49869904375341</v>
      </c>
    </row>
    <row r="11" spans="1:6" x14ac:dyDescent="0.2">
      <c r="A11" s="26" t="s">
        <v>271</v>
      </c>
      <c r="B11" s="26" t="s">
        <v>270</v>
      </c>
      <c r="C11" s="26" t="s">
        <v>110</v>
      </c>
      <c r="D11" s="27">
        <v>15000000</v>
      </c>
      <c r="E11" s="28">
        <v>5122.5</v>
      </c>
      <c r="F11" s="29">
        <v>3.9649327870523301</v>
      </c>
    </row>
    <row r="12" spans="1:6" x14ac:dyDescent="0.2">
      <c r="A12" s="26" t="s">
        <v>211</v>
      </c>
      <c r="B12" s="26" t="s">
        <v>210</v>
      </c>
      <c r="C12" s="26" t="s">
        <v>212</v>
      </c>
      <c r="D12" s="27">
        <v>180000</v>
      </c>
      <c r="E12" s="28">
        <v>4747.32</v>
      </c>
      <c r="F12" s="29">
        <v>3.6745348401423699</v>
      </c>
    </row>
    <row r="13" spans="1:6" x14ac:dyDescent="0.2">
      <c r="A13" s="26" t="s">
        <v>118</v>
      </c>
      <c r="B13" s="26" t="s">
        <v>117</v>
      </c>
      <c r="C13" s="26" t="s">
        <v>119</v>
      </c>
      <c r="D13" s="27">
        <v>3200000</v>
      </c>
      <c r="E13" s="28">
        <v>4691.2</v>
      </c>
      <c r="F13" s="29">
        <v>3.6310966697159399</v>
      </c>
    </row>
    <row r="14" spans="1:6" x14ac:dyDescent="0.2">
      <c r="A14" s="26" t="s">
        <v>235</v>
      </c>
      <c r="B14" s="26" t="s">
        <v>234</v>
      </c>
      <c r="C14" s="26" t="s">
        <v>212</v>
      </c>
      <c r="D14" s="27">
        <v>1500000</v>
      </c>
      <c r="E14" s="28">
        <v>4545.75</v>
      </c>
      <c r="F14" s="29">
        <v>3.5185150252304802</v>
      </c>
    </row>
    <row r="15" spans="1:6" x14ac:dyDescent="0.2">
      <c r="A15" s="26" t="s">
        <v>183</v>
      </c>
      <c r="B15" s="26" t="s">
        <v>182</v>
      </c>
      <c r="C15" s="26" t="s">
        <v>89</v>
      </c>
      <c r="D15" s="27">
        <v>400000</v>
      </c>
      <c r="E15" s="28">
        <v>4194.6000000000004</v>
      </c>
      <c r="F15" s="29">
        <v>3.24671685086768</v>
      </c>
    </row>
    <row r="16" spans="1:6" x14ac:dyDescent="0.2">
      <c r="A16" s="26" t="s">
        <v>237</v>
      </c>
      <c r="B16" s="26" t="s">
        <v>236</v>
      </c>
      <c r="C16" s="26" t="s">
        <v>238</v>
      </c>
      <c r="D16" s="27">
        <v>1900000</v>
      </c>
      <c r="E16" s="28">
        <v>4013.75</v>
      </c>
      <c r="F16" s="29">
        <v>3.1067347923926398</v>
      </c>
    </row>
    <row r="17" spans="1:6" x14ac:dyDescent="0.2">
      <c r="A17" s="26" t="s">
        <v>132</v>
      </c>
      <c r="B17" s="26" t="s">
        <v>131</v>
      </c>
      <c r="C17" s="26" t="s">
        <v>133</v>
      </c>
      <c r="D17" s="27">
        <v>100000</v>
      </c>
      <c r="E17" s="28">
        <v>3914.45</v>
      </c>
      <c r="F17" s="29">
        <v>3.0298743090828699</v>
      </c>
    </row>
    <row r="18" spans="1:6" x14ac:dyDescent="0.2">
      <c r="A18" s="26" t="s">
        <v>273</v>
      </c>
      <c r="B18" s="26" t="s">
        <v>272</v>
      </c>
      <c r="C18" s="26" t="s">
        <v>119</v>
      </c>
      <c r="D18" s="27">
        <v>1700000</v>
      </c>
      <c r="E18" s="28">
        <v>3739.15</v>
      </c>
      <c r="F18" s="29">
        <v>2.8941880782248401</v>
      </c>
    </row>
    <row r="19" spans="1:6" x14ac:dyDescent="0.2">
      <c r="A19" s="26" t="s">
        <v>127</v>
      </c>
      <c r="B19" s="26" t="s">
        <v>126</v>
      </c>
      <c r="C19" s="26" t="s">
        <v>128</v>
      </c>
      <c r="D19" s="27">
        <v>220000</v>
      </c>
      <c r="E19" s="28">
        <v>3460.6</v>
      </c>
      <c r="F19" s="29">
        <v>2.6785839732305101</v>
      </c>
    </row>
    <row r="20" spans="1:6" x14ac:dyDescent="0.2">
      <c r="A20" s="26" t="s">
        <v>275</v>
      </c>
      <c r="B20" s="26" t="s">
        <v>274</v>
      </c>
      <c r="C20" s="26" t="s">
        <v>276</v>
      </c>
      <c r="D20" s="27">
        <v>2500000</v>
      </c>
      <c r="E20" s="28">
        <v>3353.75</v>
      </c>
      <c r="F20" s="29">
        <v>2.5958796163156199</v>
      </c>
    </row>
    <row r="21" spans="1:6" x14ac:dyDescent="0.2">
      <c r="A21" s="26" t="s">
        <v>220</v>
      </c>
      <c r="B21" s="26" t="s">
        <v>219</v>
      </c>
      <c r="C21" s="26" t="s">
        <v>110</v>
      </c>
      <c r="D21" s="27">
        <v>1300000</v>
      </c>
      <c r="E21" s="28">
        <v>2884.7</v>
      </c>
      <c r="F21" s="29">
        <v>2.2328241309536101</v>
      </c>
    </row>
    <row r="22" spans="1:6" x14ac:dyDescent="0.2">
      <c r="A22" s="26" t="s">
        <v>278</v>
      </c>
      <c r="B22" s="26" t="s">
        <v>277</v>
      </c>
      <c r="C22" s="26" t="s">
        <v>133</v>
      </c>
      <c r="D22" s="27">
        <v>100000</v>
      </c>
      <c r="E22" s="28">
        <v>2818.05</v>
      </c>
      <c r="F22" s="29">
        <v>2.1812354983997699</v>
      </c>
    </row>
    <row r="23" spans="1:6" x14ac:dyDescent="0.2">
      <c r="A23" s="26" t="s">
        <v>179</v>
      </c>
      <c r="B23" s="26" t="s">
        <v>178</v>
      </c>
      <c r="C23" s="26" t="s">
        <v>100</v>
      </c>
      <c r="D23" s="27">
        <v>1150000</v>
      </c>
      <c r="E23" s="28">
        <v>2773.2249999999999</v>
      </c>
      <c r="F23" s="29">
        <v>2.1465399176912099</v>
      </c>
    </row>
    <row r="24" spans="1:6" x14ac:dyDescent="0.2">
      <c r="A24" s="26" t="s">
        <v>280</v>
      </c>
      <c r="B24" s="26" t="s">
        <v>279</v>
      </c>
      <c r="C24" s="26" t="s">
        <v>177</v>
      </c>
      <c r="D24" s="27">
        <v>2000000</v>
      </c>
      <c r="E24" s="28">
        <v>2655</v>
      </c>
      <c r="F24" s="29">
        <v>2.0550310492189201</v>
      </c>
    </row>
    <row r="25" spans="1:6" x14ac:dyDescent="0.2">
      <c r="A25" s="26" t="s">
        <v>282</v>
      </c>
      <c r="B25" s="26" t="s">
        <v>281</v>
      </c>
      <c r="C25" s="26" t="s">
        <v>89</v>
      </c>
      <c r="D25" s="27">
        <v>80000</v>
      </c>
      <c r="E25" s="28">
        <v>2641.52</v>
      </c>
      <c r="F25" s="29">
        <v>2.04459721925905</v>
      </c>
    </row>
    <row r="26" spans="1:6" x14ac:dyDescent="0.2">
      <c r="A26" s="26" t="s">
        <v>231</v>
      </c>
      <c r="B26" s="26" t="s">
        <v>230</v>
      </c>
      <c r="C26" s="26" t="s">
        <v>125</v>
      </c>
      <c r="D26" s="27">
        <v>821499</v>
      </c>
      <c r="E26" s="28">
        <v>2260.7652480000002</v>
      </c>
      <c r="F26" s="29">
        <v>1.74988428611492</v>
      </c>
    </row>
    <row r="27" spans="1:6" x14ac:dyDescent="0.2">
      <c r="A27" s="26" t="s">
        <v>244</v>
      </c>
      <c r="B27" s="26" t="s">
        <v>243</v>
      </c>
      <c r="C27" s="26" t="s">
        <v>100</v>
      </c>
      <c r="D27" s="27">
        <v>2550000</v>
      </c>
      <c r="E27" s="28">
        <v>1860.2249999999999</v>
      </c>
      <c r="F27" s="29">
        <v>1.4398569241179899</v>
      </c>
    </row>
    <row r="28" spans="1:6" x14ac:dyDescent="0.2">
      <c r="A28" s="26" t="s">
        <v>284</v>
      </c>
      <c r="B28" s="26" t="s">
        <v>283</v>
      </c>
      <c r="C28" s="26" t="s">
        <v>170</v>
      </c>
      <c r="D28" s="27">
        <v>100000</v>
      </c>
      <c r="E28" s="28">
        <v>1586.55</v>
      </c>
      <c r="F28" s="29">
        <v>1.22802618121969</v>
      </c>
    </row>
    <row r="29" spans="1:6" x14ac:dyDescent="0.2">
      <c r="A29" s="26" t="s">
        <v>286</v>
      </c>
      <c r="B29" s="26" t="s">
        <v>285</v>
      </c>
      <c r="C29" s="26" t="s">
        <v>190</v>
      </c>
      <c r="D29" s="27">
        <v>300000</v>
      </c>
      <c r="E29" s="28">
        <v>1441.65</v>
      </c>
      <c r="F29" s="29">
        <v>1.11587024938096</v>
      </c>
    </row>
    <row r="30" spans="1:6" x14ac:dyDescent="0.2">
      <c r="A30" s="26" t="s">
        <v>112</v>
      </c>
      <c r="B30" s="26" t="s">
        <v>111</v>
      </c>
      <c r="C30" s="26" t="s">
        <v>113</v>
      </c>
      <c r="D30" s="27">
        <v>30000</v>
      </c>
      <c r="E30" s="28">
        <v>1227.105</v>
      </c>
      <c r="F30" s="29">
        <v>0.94980748612120003</v>
      </c>
    </row>
    <row r="31" spans="1:6" x14ac:dyDescent="0.2">
      <c r="A31" s="26" t="s">
        <v>185</v>
      </c>
      <c r="B31" s="26" t="s">
        <v>184</v>
      </c>
      <c r="C31" s="26" t="s">
        <v>119</v>
      </c>
      <c r="D31" s="27">
        <v>500000</v>
      </c>
      <c r="E31" s="28">
        <v>1162</v>
      </c>
      <c r="F31" s="29">
        <v>0.89941471909317905</v>
      </c>
    </row>
    <row r="32" spans="1:6" x14ac:dyDescent="0.2">
      <c r="A32" s="26" t="s">
        <v>288</v>
      </c>
      <c r="B32" s="26" t="s">
        <v>287</v>
      </c>
      <c r="C32" s="26" t="s">
        <v>110</v>
      </c>
      <c r="D32" s="27">
        <v>1500000</v>
      </c>
      <c r="E32" s="28">
        <v>1149.75</v>
      </c>
      <c r="F32" s="29">
        <v>0.889932937415992</v>
      </c>
    </row>
    <row r="33" spans="1:9" x14ac:dyDescent="0.2">
      <c r="A33" s="26" t="s">
        <v>259</v>
      </c>
      <c r="B33" s="26" t="s">
        <v>258</v>
      </c>
      <c r="C33" s="26" t="s">
        <v>84</v>
      </c>
      <c r="D33" s="27">
        <v>1000000</v>
      </c>
      <c r="E33" s="28">
        <v>1066.5</v>
      </c>
      <c r="F33" s="29">
        <v>0.82549552316082198</v>
      </c>
    </row>
    <row r="34" spans="1:9" x14ac:dyDescent="0.2">
      <c r="A34" s="26" t="s">
        <v>267</v>
      </c>
      <c r="B34" s="26" t="s">
        <v>266</v>
      </c>
      <c r="C34" s="26" t="s">
        <v>268</v>
      </c>
      <c r="D34" s="27">
        <v>500000</v>
      </c>
      <c r="E34" s="28">
        <v>1062.5</v>
      </c>
      <c r="F34" s="29">
        <v>0.82239943118459702</v>
      </c>
    </row>
    <row r="35" spans="1:9" x14ac:dyDescent="0.2">
      <c r="A35" s="30" t="s">
        <v>31</v>
      </c>
      <c r="B35" s="30"/>
      <c r="C35" s="30"/>
      <c r="D35" s="31"/>
      <c r="E35" s="32">
        <f>SUM(E7:E34)</f>
        <v>97130.010248000006</v>
      </c>
      <c r="F35" s="33">
        <f>SUM(F7:F34)</f>
        <v>75.180861344855842</v>
      </c>
      <c r="G35" s="18"/>
      <c r="H35" s="18"/>
      <c r="I35" s="18"/>
    </row>
    <row r="36" spans="1:9" x14ac:dyDescent="0.2">
      <c r="A36" s="26"/>
      <c r="B36" s="26"/>
      <c r="C36" s="26"/>
      <c r="D36" s="34"/>
      <c r="E36" s="28"/>
      <c r="F36" s="29"/>
    </row>
    <row r="37" spans="1:9" x14ac:dyDescent="0.2">
      <c r="A37" s="30" t="s">
        <v>289</v>
      </c>
      <c r="B37" s="26"/>
      <c r="C37" s="26"/>
      <c r="D37" s="34"/>
      <c r="E37" s="28"/>
      <c r="F37" s="29"/>
    </row>
    <row r="38" spans="1:9" x14ac:dyDescent="0.2">
      <c r="A38" s="26" t="s">
        <v>291</v>
      </c>
      <c r="B38" s="26" t="s">
        <v>290</v>
      </c>
      <c r="C38" s="26" t="s">
        <v>373</v>
      </c>
      <c r="D38" s="27">
        <v>1500000</v>
      </c>
      <c r="E38" s="28">
        <v>4856.55</v>
      </c>
      <c r="F38" s="29">
        <v>3.7590813717831102</v>
      </c>
    </row>
    <row r="39" spans="1:9" x14ac:dyDescent="0.2">
      <c r="A39" s="26" t="s">
        <v>293</v>
      </c>
      <c r="B39" s="26" t="s">
        <v>292</v>
      </c>
      <c r="C39" s="26" t="s">
        <v>373</v>
      </c>
      <c r="D39" s="27">
        <v>1300000</v>
      </c>
      <c r="E39" s="28">
        <v>4730.96</v>
      </c>
      <c r="F39" s="29">
        <v>3.66187182395961</v>
      </c>
    </row>
    <row r="40" spans="1:9" x14ac:dyDescent="0.2">
      <c r="A40" s="30" t="s">
        <v>31</v>
      </c>
      <c r="B40" s="30"/>
      <c r="C40" s="30"/>
      <c r="D40" s="31"/>
      <c r="E40" s="32">
        <f>SUM(E37:E39)</f>
        <v>9587.51</v>
      </c>
      <c r="F40" s="33">
        <f>SUM(F37:F39)</f>
        <v>7.4209531957427206</v>
      </c>
      <c r="G40" s="18"/>
      <c r="H40" s="18"/>
      <c r="I40" s="18"/>
    </row>
    <row r="41" spans="1:9" x14ac:dyDescent="0.2">
      <c r="A41" s="26"/>
      <c r="B41" s="26"/>
      <c r="C41" s="26"/>
      <c r="D41" s="34"/>
      <c r="E41" s="28"/>
      <c r="F41" s="29"/>
    </row>
    <row r="42" spans="1:9" x14ac:dyDescent="0.2">
      <c r="A42" s="30" t="s">
        <v>294</v>
      </c>
      <c r="B42" s="26"/>
      <c r="C42" s="26"/>
      <c r="D42" s="34"/>
      <c r="E42" s="28"/>
      <c r="F42" s="29"/>
    </row>
    <row r="43" spans="1:9" x14ac:dyDescent="0.2">
      <c r="A43" s="26" t="s">
        <v>296</v>
      </c>
      <c r="B43" s="26" t="s">
        <v>295</v>
      </c>
      <c r="C43" s="26" t="s">
        <v>297</v>
      </c>
      <c r="D43" s="27">
        <v>86900</v>
      </c>
      <c r="E43" s="28">
        <v>3329.721317</v>
      </c>
      <c r="F43" s="29">
        <v>2.5772808631567301</v>
      </c>
    </row>
    <row r="44" spans="1:9" x14ac:dyDescent="0.2">
      <c r="A44" s="26" t="s">
        <v>299</v>
      </c>
      <c r="B44" s="26" t="s">
        <v>298</v>
      </c>
      <c r="C44" s="26" t="s">
        <v>116</v>
      </c>
      <c r="D44" s="27">
        <v>2297307</v>
      </c>
      <c r="E44" s="28">
        <v>2959.9493779999998</v>
      </c>
      <c r="F44" s="29">
        <v>2.2910688798140302</v>
      </c>
    </row>
    <row r="45" spans="1:9" x14ac:dyDescent="0.2">
      <c r="A45" s="26" t="s">
        <v>301</v>
      </c>
      <c r="B45" s="26" t="s">
        <v>300</v>
      </c>
      <c r="C45" s="26" t="s">
        <v>302</v>
      </c>
      <c r="D45" s="27">
        <v>1575983</v>
      </c>
      <c r="E45" s="28">
        <v>2122.8628229999999</v>
      </c>
      <c r="F45" s="29">
        <v>1.6431446382288299</v>
      </c>
    </row>
    <row r="46" spans="1:9" x14ac:dyDescent="0.2">
      <c r="A46" s="26" t="s">
        <v>304</v>
      </c>
      <c r="B46" s="26" t="s">
        <v>303</v>
      </c>
      <c r="C46" s="26" t="s">
        <v>305</v>
      </c>
      <c r="D46" s="27">
        <v>187038</v>
      </c>
      <c r="E46" s="28">
        <v>1311.778055</v>
      </c>
      <c r="F46" s="29">
        <v>1.0153463776681799</v>
      </c>
    </row>
    <row r="47" spans="1:9" x14ac:dyDescent="0.2">
      <c r="A47" s="26" t="s">
        <v>307</v>
      </c>
      <c r="B47" s="26" t="s">
        <v>306</v>
      </c>
      <c r="C47" s="26" t="s">
        <v>305</v>
      </c>
      <c r="D47" s="27">
        <v>500000</v>
      </c>
      <c r="E47" s="28">
        <v>923.65559270000006</v>
      </c>
      <c r="F47" s="29">
        <v>0.71493066733830801</v>
      </c>
    </row>
    <row r="48" spans="1:9" x14ac:dyDescent="0.2">
      <c r="A48" s="26" t="s">
        <v>309</v>
      </c>
      <c r="B48" s="26" t="s">
        <v>308</v>
      </c>
      <c r="C48" s="26" t="s">
        <v>305</v>
      </c>
      <c r="D48" s="27">
        <v>47000</v>
      </c>
      <c r="E48" s="28">
        <v>849.57788479999999</v>
      </c>
      <c r="F48" s="29">
        <v>0.65759281807673697</v>
      </c>
    </row>
    <row r="49" spans="1:9" x14ac:dyDescent="0.2">
      <c r="A49" s="30" t="s">
        <v>31</v>
      </c>
      <c r="B49" s="30"/>
      <c r="C49" s="30"/>
      <c r="D49" s="31"/>
      <c r="E49" s="32">
        <f>SUM(E42:E48)</f>
        <v>11497.545050500001</v>
      </c>
      <c r="F49" s="33">
        <f>SUM(F42:F48)</f>
        <v>8.8993642442828147</v>
      </c>
      <c r="G49" s="18"/>
      <c r="H49" s="18"/>
      <c r="I49" s="18"/>
    </row>
    <row r="50" spans="1:9" x14ac:dyDescent="0.2">
      <c r="A50" s="26"/>
      <c r="B50" s="26"/>
      <c r="C50" s="26"/>
      <c r="D50" s="34"/>
      <c r="E50" s="28"/>
      <c r="F50" s="29"/>
    </row>
    <row r="51" spans="1:9" x14ac:dyDescent="0.2">
      <c r="A51" s="30" t="s">
        <v>32</v>
      </c>
      <c r="B51" s="30"/>
      <c r="C51" s="30"/>
      <c r="D51" s="31"/>
      <c r="E51" s="32">
        <f>E35+E40+E49</f>
        <v>118215.06529850001</v>
      </c>
      <c r="F51" s="33">
        <f>F35+F40+F49</f>
        <v>91.501178784881375</v>
      </c>
      <c r="G51" s="18"/>
      <c r="H51" s="18"/>
      <c r="I51" s="18"/>
    </row>
    <row r="52" spans="1:9" x14ac:dyDescent="0.2">
      <c r="A52" s="30"/>
      <c r="B52" s="30"/>
      <c r="C52" s="30"/>
      <c r="D52" s="31"/>
      <c r="E52" s="32"/>
      <c r="F52" s="33"/>
      <c r="G52" s="18"/>
      <c r="H52" s="18"/>
      <c r="I52" s="18"/>
    </row>
    <row r="53" spans="1:9" x14ac:dyDescent="0.2">
      <c r="A53" s="30" t="s">
        <v>34</v>
      </c>
      <c r="B53" s="30"/>
      <c r="C53" s="30"/>
      <c r="D53" s="31"/>
      <c r="E53" s="32">
        <f>E55-(E35+E40+E49)</f>
        <v>10980.062970200001</v>
      </c>
      <c r="F53" s="33">
        <f>F55-(F35+F40+F49)</f>
        <v>8.4988212151186247</v>
      </c>
      <c r="G53" s="18"/>
      <c r="H53" s="18"/>
      <c r="I53" s="18"/>
    </row>
    <row r="54" spans="1:9" x14ac:dyDescent="0.2">
      <c r="A54" s="30"/>
      <c r="B54" s="30"/>
      <c r="C54" s="30"/>
      <c r="D54" s="31"/>
      <c r="E54" s="32"/>
      <c r="F54" s="33"/>
      <c r="G54" s="18"/>
      <c r="H54" s="18"/>
      <c r="I54" s="18"/>
    </row>
    <row r="55" spans="1:9" x14ac:dyDescent="0.2">
      <c r="A55" s="35" t="s">
        <v>33</v>
      </c>
      <c r="B55" s="35"/>
      <c r="C55" s="35"/>
      <c r="D55" s="36"/>
      <c r="E55" s="37">
        <v>129195.12826870001</v>
      </c>
      <c r="F55" s="38">
        <v>100</v>
      </c>
      <c r="G55" s="18"/>
      <c r="H55" s="18"/>
      <c r="I55" s="18"/>
    </row>
    <row r="58" spans="1:9" x14ac:dyDescent="0.2">
      <c r="A58" s="18" t="s">
        <v>36</v>
      </c>
    </row>
    <row r="59" spans="1:9" x14ac:dyDescent="0.2">
      <c r="A59" s="18" t="s">
        <v>37</v>
      </c>
    </row>
    <row r="60" spans="1:9" x14ac:dyDescent="0.2">
      <c r="A60" s="18" t="s">
        <v>38</v>
      </c>
      <c r="B60" s="18"/>
      <c r="C60" s="39" t="s">
        <v>40</v>
      </c>
      <c r="D60" s="19" t="s">
        <v>39</v>
      </c>
    </row>
    <row r="61" spans="1:9" x14ac:dyDescent="0.2">
      <c r="A61" s="9" t="s">
        <v>57</v>
      </c>
      <c r="C61" s="40">
        <v>82.400700000000001</v>
      </c>
      <c r="D61" s="40">
        <v>83.523300000000006</v>
      </c>
    </row>
    <row r="62" spans="1:9" x14ac:dyDescent="0.2">
      <c r="A62" s="9" t="s">
        <v>79</v>
      </c>
      <c r="C62" s="40">
        <v>20.752199999999998</v>
      </c>
      <c r="D62" s="40">
        <v>20.1677</v>
      </c>
    </row>
    <row r="63" spans="1:9" x14ac:dyDescent="0.2">
      <c r="A63" s="9" t="s">
        <v>60</v>
      </c>
      <c r="C63" s="40">
        <v>87.701599999999999</v>
      </c>
      <c r="D63" s="40">
        <v>89.194199999999995</v>
      </c>
    </row>
    <row r="64" spans="1:9" x14ac:dyDescent="0.2">
      <c r="A64" s="9" t="s">
        <v>80</v>
      </c>
      <c r="C64" s="40">
        <v>22.683900000000001</v>
      </c>
      <c r="D64" s="40">
        <v>22.1965</v>
      </c>
    </row>
    <row r="66" spans="1:4" x14ac:dyDescent="0.2">
      <c r="A66" s="18" t="s">
        <v>42</v>
      </c>
    </row>
    <row r="67" spans="1:4" x14ac:dyDescent="0.2">
      <c r="A67" s="75" t="s">
        <v>54</v>
      </c>
      <c r="B67" s="76"/>
      <c r="C67" s="43" t="s">
        <v>55</v>
      </c>
    </row>
    <row r="68" spans="1:4" x14ac:dyDescent="0.2">
      <c r="A68" s="71" t="s">
        <v>79</v>
      </c>
      <c r="B68" s="72"/>
      <c r="C68" s="44">
        <v>0.85</v>
      </c>
    </row>
    <row r="69" spans="1:4" x14ac:dyDescent="0.2">
      <c r="A69" s="71" t="s">
        <v>80</v>
      </c>
      <c r="B69" s="72"/>
      <c r="C69" s="44">
        <v>0.85</v>
      </c>
    </row>
    <row r="70" spans="1:4" x14ac:dyDescent="0.2">
      <c r="A70" s="9" t="s">
        <v>56</v>
      </c>
    </row>
    <row r="71" spans="1:4" x14ac:dyDescent="0.2">
      <c r="A71" s="9" t="s">
        <v>41</v>
      </c>
    </row>
    <row r="73" spans="1:4" x14ac:dyDescent="0.2">
      <c r="A73" s="18" t="s">
        <v>223</v>
      </c>
      <c r="D73" s="45">
        <v>0.200340601463907</v>
      </c>
    </row>
    <row r="75" spans="1:4" x14ac:dyDescent="0.2">
      <c r="A75" s="18" t="s">
        <v>778</v>
      </c>
    </row>
    <row r="76" spans="1:4" x14ac:dyDescent="0.2">
      <c r="A76" s="46"/>
    </row>
    <row r="77" spans="1:4" x14ac:dyDescent="0.2">
      <c r="A77" s="47" t="s">
        <v>774</v>
      </c>
    </row>
    <row r="78" spans="1:4" x14ac:dyDescent="0.2">
      <c r="A78" s="48"/>
    </row>
    <row r="79" spans="1:4" x14ac:dyDescent="0.2">
      <c r="A79" s="49"/>
    </row>
    <row r="80" spans="1:4"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7" t="s">
        <v>780</v>
      </c>
    </row>
    <row r="91" spans="1:1" x14ac:dyDescent="0.2">
      <c r="A91" s="49"/>
    </row>
    <row r="92" spans="1:1" x14ac:dyDescent="0.2">
      <c r="A92" s="47" t="s">
        <v>775</v>
      </c>
    </row>
    <row r="93" spans="1:1" x14ac:dyDescent="0.2">
      <c r="A93" s="49"/>
    </row>
    <row r="94" spans="1:1" x14ac:dyDescent="0.2">
      <c r="A94" s="49"/>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sheetData>
  <mergeCells count="4">
    <mergeCell ref="A1:F1"/>
    <mergeCell ref="A67:B67"/>
    <mergeCell ref="A68:B68"/>
    <mergeCell ref="A69:B69"/>
  </mergeCells>
  <conditionalFormatting sqref="F2:F3 F5:F74">
    <cfRule type="cellIs" dxfId="59" priority="2" stopIfTrue="1" operator="between">
      <formula>0.009</formula>
      <formula>-0.009</formula>
    </cfRule>
  </conditionalFormatting>
  <conditionalFormatting sqref="F75:F206">
    <cfRule type="cellIs" dxfId="58" priority="1" stopIfTrue="1" operator="between">
      <formula>0.009</formula>
      <formula>-0.009</formula>
    </cfRule>
  </conditionalFormatting>
  <hyperlinks>
    <hyperlink ref="A78"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07"/>
  <sheetViews>
    <sheetView workbookViewId="0">
      <selection sqref="A1:F1"/>
    </sheetView>
  </sheetViews>
  <sheetFormatPr defaultColWidth="9.109375" defaultRowHeight="10.199999999999999" x14ac:dyDescent="0.2"/>
  <cols>
    <col min="1" max="1" width="38.6640625" style="9" bestFit="1" customWidth="1"/>
    <col min="2" max="2" width="31.33203125" style="9" customWidth="1"/>
    <col min="3" max="3" width="26.88671875" style="9" bestFit="1" customWidth="1"/>
    <col min="4" max="4" width="14.6640625" style="10" bestFit="1" customWidth="1"/>
    <col min="5" max="5" width="22.6640625" style="13" customWidth="1"/>
    <col min="6" max="6" width="13.5546875" style="14" bestFit="1" customWidth="1"/>
    <col min="7" max="16384" width="9.109375" style="9"/>
  </cols>
  <sheetData>
    <row r="1" spans="1:6" s="1" customFormat="1" ht="13.8" x14ac:dyDescent="0.2">
      <c r="A1" s="73" t="s">
        <v>12</v>
      </c>
      <c r="B1" s="74"/>
      <c r="C1" s="74"/>
      <c r="D1" s="74"/>
      <c r="E1" s="74"/>
      <c r="F1" s="74"/>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269</v>
      </c>
      <c r="D4" s="16" t="s">
        <v>1</v>
      </c>
      <c r="E4" s="51" t="s">
        <v>6</v>
      </c>
      <c r="F4" s="15" t="s">
        <v>3</v>
      </c>
    </row>
    <row r="5" spans="1:6" x14ac:dyDescent="0.2">
      <c r="A5" s="21" t="s">
        <v>81</v>
      </c>
      <c r="B5" s="22"/>
      <c r="C5" s="22"/>
      <c r="D5" s="23"/>
      <c r="E5" s="24"/>
      <c r="F5" s="25"/>
    </row>
    <row r="6" spans="1:6" x14ac:dyDescent="0.2">
      <c r="A6" s="30" t="s">
        <v>46</v>
      </c>
      <c r="B6" s="26"/>
      <c r="C6" s="26"/>
      <c r="D6" s="34"/>
      <c r="E6" s="28"/>
      <c r="F6" s="29"/>
    </row>
    <row r="7" spans="1:6" x14ac:dyDescent="0.2">
      <c r="A7" s="26" t="s">
        <v>88</v>
      </c>
      <c r="B7" s="26" t="s">
        <v>87</v>
      </c>
      <c r="C7" s="26" t="s">
        <v>89</v>
      </c>
      <c r="D7" s="27">
        <v>760000</v>
      </c>
      <c r="E7" s="28">
        <v>11777.72</v>
      </c>
      <c r="F7" s="29">
        <v>17.022447558304702</v>
      </c>
    </row>
    <row r="8" spans="1:6" x14ac:dyDescent="0.2">
      <c r="A8" s="26" t="s">
        <v>282</v>
      </c>
      <c r="B8" s="26" t="s">
        <v>281</v>
      </c>
      <c r="C8" s="26" t="s">
        <v>89</v>
      </c>
      <c r="D8" s="27">
        <v>300000</v>
      </c>
      <c r="E8" s="28">
        <v>9905.7000000000007</v>
      </c>
      <c r="F8" s="29">
        <v>14.3167997522695</v>
      </c>
    </row>
    <row r="9" spans="1:6" x14ac:dyDescent="0.2">
      <c r="A9" s="26" t="s">
        <v>104</v>
      </c>
      <c r="B9" s="26" t="s">
        <v>103</v>
      </c>
      <c r="C9" s="26" t="s">
        <v>89</v>
      </c>
      <c r="D9" s="27">
        <v>630000</v>
      </c>
      <c r="E9" s="28">
        <v>5974.92</v>
      </c>
      <c r="F9" s="29">
        <v>8.6356070924649408</v>
      </c>
    </row>
    <row r="10" spans="1:6" x14ac:dyDescent="0.2">
      <c r="A10" s="26" t="s">
        <v>96</v>
      </c>
      <c r="B10" s="26" t="s">
        <v>95</v>
      </c>
      <c r="C10" s="26" t="s">
        <v>97</v>
      </c>
      <c r="D10" s="27">
        <v>649504</v>
      </c>
      <c r="E10" s="28">
        <v>4403.3123679999999</v>
      </c>
      <c r="F10" s="29">
        <v>6.3641480581228498</v>
      </c>
    </row>
    <row r="11" spans="1:6" x14ac:dyDescent="0.2">
      <c r="A11" s="26" t="s">
        <v>311</v>
      </c>
      <c r="B11" s="26" t="s">
        <v>310</v>
      </c>
      <c r="C11" s="26" t="s">
        <v>136</v>
      </c>
      <c r="D11" s="27">
        <v>74000</v>
      </c>
      <c r="E11" s="28">
        <v>3208.9360000000001</v>
      </c>
      <c r="F11" s="29">
        <v>4.6379048557748197</v>
      </c>
    </row>
    <row r="12" spans="1:6" x14ac:dyDescent="0.2">
      <c r="A12" s="26" t="s">
        <v>183</v>
      </c>
      <c r="B12" s="26" t="s">
        <v>182</v>
      </c>
      <c r="C12" s="26" t="s">
        <v>89</v>
      </c>
      <c r="D12" s="27">
        <v>277403</v>
      </c>
      <c r="E12" s="28">
        <v>2908.9865599999998</v>
      </c>
      <c r="F12" s="29">
        <v>4.2043851581981304</v>
      </c>
    </row>
    <row r="13" spans="1:6" x14ac:dyDescent="0.2">
      <c r="A13" s="26" t="s">
        <v>164</v>
      </c>
      <c r="B13" s="26" t="s">
        <v>163</v>
      </c>
      <c r="C13" s="26" t="s">
        <v>165</v>
      </c>
      <c r="D13" s="27">
        <v>255722</v>
      </c>
      <c r="E13" s="28">
        <v>2112.7751640000001</v>
      </c>
      <c r="F13" s="29">
        <v>3.0536134694727601</v>
      </c>
    </row>
    <row r="14" spans="1:6" x14ac:dyDescent="0.2">
      <c r="A14" s="26" t="s">
        <v>172</v>
      </c>
      <c r="B14" s="26" t="s">
        <v>171</v>
      </c>
      <c r="C14" s="26" t="s">
        <v>136</v>
      </c>
      <c r="D14" s="27">
        <v>2694106</v>
      </c>
      <c r="E14" s="28">
        <v>1260.841608</v>
      </c>
      <c r="F14" s="29">
        <v>1.82230602795011</v>
      </c>
    </row>
    <row r="15" spans="1:6" x14ac:dyDescent="0.2">
      <c r="A15" s="26" t="s">
        <v>195</v>
      </c>
      <c r="B15" s="26" t="s">
        <v>194</v>
      </c>
      <c r="C15" s="26" t="s">
        <v>196</v>
      </c>
      <c r="D15" s="27">
        <v>251796</v>
      </c>
      <c r="E15" s="28">
        <v>1179.03477</v>
      </c>
      <c r="F15" s="29">
        <v>1.7040698489812001</v>
      </c>
    </row>
    <row r="16" spans="1:6" x14ac:dyDescent="0.2">
      <c r="A16" s="26" t="s">
        <v>313</v>
      </c>
      <c r="B16" s="26" t="s">
        <v>312</v>
      </c>
      <c r="C16" s="26" t="s">
        <v>165</v>
      </c>
      <c r="D16" s="27">
        <v>110000</v>
      </c>
      <c r="E16" s="28">
        <v>1167.54</v>
      </c>
      <c r="F16" s="29">
        <v>1.6874563516727401</v>
      </c>
    </row>
    <row r="17" spans="1:9" x14ac:dyDescent="0.2">
      <c r="A17" s="26" t="s">
        <v>315</v>
      </c>
      <c r="B17" s="26" t="s">
        <v>314</v>
      </c>
      <c r="C17" s="26" t="s">
        <v>136</v>
      </c>
      <c r="D17" s="27">
        <v>68089</v>
      </c>
      <c r="E17" s="28">
        <v>951.27141900000004</v>
      </c>
      <c r="F17" s="29">
        <v>1.3748813729348</v>
      </c>
    </row>
    <row r="18" spans="1:9" x14ac:dyDescent="0.2">
      <c r="A18" s="26" t="s">
        <v>317</v>
      </c>
      <c r="B18" s="26" t="s">
        <v>316</v>
      </c>
      <c r="C18" s="26" t="s">
        <v>136</v>
      </c>
      <c r="D18" s="27">
        <v>15929</v>
      </c>
      <c r="E18" s="28">
        <v>677.64355350000005</v>
      </c>
      <c r="F18" s="29">
        <v>0.97940449023045395</v>
      </c>
    </row>
    <row r="19" spans="1:9" x14ac:dyDescent="0.2">
      <c r="A19" s="26" t="s">
        <v>319</v>
      </c>
      <c r="B19" s="26" t="s">
        <v>318</v>
      </c>
      <c r="C19" s="26" t="s">
        <v>89</v>
      </c>
      <c r="D19" s="27">
        <v>153344</v>
      </c>
      <c r="E19" s="28">
        <v>494.07436799999999</v>
      </c>
      <c r="F19" s="29">
        <v>0.71409024999597204</v>
      </c>
    </row>
    <row r="20" spans="1:9" x14ac:dyDescent="0.2">
      <c r="A20" s="26" t="s">
        <v>321</v>
      </c>
      <c r="B20" s="26" t="s">
        <v>320</v>
      </c>
      <c r="C20" s="26" t="s">
        <v>165</v>
      </c>
      <c r="D20" s="27">
        <v>375996</v>
      </c>
      <c r="E20" s="28">
        <v>419.42353800000001</v>
      </c>
      <c r="F20" s="29">
        <v>0.60619671552080001</v>
      </c>
    </row>
    <row r="21" spans="1:9" x14ac:dyDescent="0.2">
      <c r="A21" s="26" t="s">
        <v>323</v>
      </c>
      <c r="B21" s="26" t="s">
        <v>322</v>
      </c>
      <c r="C21" s="26" t="s">
        <v>89</v>
      </c>
      <c r="D21" s="27">
        <v>13640</v>
      </c>
      <c r="E21" s="28">
        <v>313.69272000000001</v>
      </c>
      <c r="F21" s="29">
        <v>0.453382987167463</v>
      </c>
    </row>
    <row r="22" spans="1:9" x14ac:dyDescent="0.2">
      <c r="A22" s="26" t="s">
        <v>325</v>
      </c>
      <c r="B22" s="26" t="s">
        <v>324</v>
      </c>
      <c r="C22" s="26" t="s">
        <v>89</v>
      </c>
      <c r="D22" s="27">
        <v>5140</v>
      </c>
      <c r="E22" s="28">
        <v>186.72848999999999</v>
      </c>
      <c r="F22" s="29">
        <v>0.26988041222464398</v>
      </c>
    </row>
    <row r="23" spans="1:9" x14ac:dyDescent="0.2">
      <c r="A23" s="26" t="s">
        <v>327</v>
      </c>
      <c r="B23" s="26" t="s">
        <v>326</v>
      </c>
      <c r="C23" s="26" t="s">
        <v>89</v>
      </c>
      <c r="D23" s="27">
        <v>63629</v>
      </c>
      <c r="E23" s="28">
        <v>106.2922445</v>
      </c>
      <c r="F23" s="29">
        <v>0.15362516326213899</v>
      </c>
    </row>
    <row r="24" spans="1:9" x14ac:dyDescent="0.2">
      <c r="A24" s="30" t="s">
        <v>31</v>
      </c>
      <c r="B24" s="30"/>
      <c r="C24" s="30"/>
      <c r="D24" s="31"/>
      <c r="E24" s="32">
        <f>SUM(E7:E23)</f>
        <v>47048.892802999995</v>
      </c>
      <c r="F24" s="33">
        <f>SUM(F7:F23)</f>
        <v>68.000199564548012</v>
      </c>
      <c r="G24" s="18"/>
      <c r="H24" s="18"/>
      <c r="I24" s="18"/>
    </row>
    <row r="25" spans="1:9" x14ac:dyDescent="0.2">
      <c r="A25" s="26"/>
      <c r="B25" s="26"/>
      <c r="C25" s="26"/>
      <c r="D25" s="34"/>
      <c r="E25" s="28"/>
      <c r="F25" s="29"/>
    </row>
    <row r="26" spans="1:9" x14ac:dyDescent="0.2">
      <c r="A26" s="30" t="s">
        <v>294</v>
      </c>
      <c r="B26" s="26"/>
      <c r="C26" s="26"/>
      <c r="D26" s="34"/>
      <c r="E26" s="28"/>
      <c r="F26" s="29"/>
    </row>
    <row r="27" spans="1:9" x14ac:dyDescent="0.2">
      <c r="A27" s="26" t="s">
        <v>329</v>
      </c>
      <c r="B27" s="26" t="s">
        <v>328</v>
      </c>
      <c r="C27" s="26" t="s">
        <v>107</v>
      </c>
      <c r="D27" s="27">
        <v>82135</v>
      </c>
      <c r="E27" s="28">
        <v>2083.3378480000001</v>
      </c>
      <c r="F27" s="29">
        <v>3.01106744461674</v>
      </c>
    </row>
    <row r="28" spans="1:9" x14ac:dyDescent="0.2">
      <c r="A28" s="26" t="s">
        <v>331</v>
      </c>
      <c r="B28" s="26" t="s">
        <v>330</v>
      </c>
      <c r="C28" s="26" t="s">
        <v>332</v>
      </c>
      <c r="D28" s="27">
        <v>8200</v>
      </c>
      <c r="E28" s="28">
        <v>942.85083380000003</v>
      </c>
      <c r="F28" s="29">
        <v>1.36271102332747</v>
      </c>
    </row>
    <row r="29" spans="1:9" x14ac:dyDescent="0.2">
      <c r="A29" s="26" t="s">
        <v>334</v>
      </c>
      <c r="B29" s="26" t="s">
        <v>333</v>
      </c>
      <c r="C29" s="26" t="s">
        <v>165</v>
      </c>
      <c r="D29" s="27">
        <v>90474</v>
      </c>
      <c r="E29" s="28">
        <v>940.17337310000005</v>
      </c>
      <c r="F29" s="29">
        <v>1.35884126463435</v>
      </c>
    </row>
    <row r="30" spans="1:9" x14ac:dyDescent="0.2">
      <c r="A30" s="26" t="s">
        <v>336</v>
      </c>
      <c r="B30" s="26" t="s">
        <v>335</v>
      </c>
      <c r="C30" s="26" t="s">
        <v>136</v>
      </c>
      <c r="D30" s="27">
        <v>8680</v>
      </c>
      <c r="E30" s="28">
        <v>928.48325990000001</v>
      </c>
      <c r="F30" s="29">
        <v>1.34194543599369</v>
      </c>
    </row>
    <row r="31" spans="1:9" x14ac:dyDescent="0.2">
      <c r="A31" s="26" t="s">
        <v>338</v>
      </c>
      <c r="B31" s="26" t="s">
        <v>337</v>
      </c>
      <c r="C31" s="26" t="s">
        <v>305</v>
      </c>
      <c r="D31" s="27">
        <v>22900</v>
      </c>
      <c r="E31" s="28">
        <v>854.83901219999996</v>
      </c>
      <c r="F31" s="29">
        <v>1.2355067242189099</v>
      </c>
    </row>
    <row r="32" spans="1:9" x14ac:dyDescent="0.2">
      <c r="A32" s="26" t="s">
        <v>340</v>
      </c>
      <c r="B32" s="26" t="s">
        <v>339</v>
      </c>
      <c r="C32" s="26" t="s">
        <v>89</v>
      </c>
      <c r="D32" s="27">
        <v>23341</v>
      </c>
      <c r="E32" s="28">
        <v>769.83674829999995</v>
      </c>
      <c r="F32" s="29">
        <v>1.1126521666666001</v>
      </c>
    </row>
    <row r="33" spans="1:9" x14ac:dyDescent="0.2">
      <c r="A33" s="26" t="s">
        <v>342</v>
      </c>
      <c r="B33" s="26" t="s">
        <v>341</v>
      </c>
      <c r="C33" s="26" t="s">
        <v>165</v>
      </c>
      <c r="D33" s="27">
        <v>5173</v>
      </c>
      <c r="E33" s="28">
        <v>754.55164239999999</v>
      </c>
      <c r="F33" s="29">
        <v>1.0905604618539699</v>
      </c>
    </row>
    <row r="34" spans="1:9" x14ac:dyDescent="0.2">
      <c r="A34" s="26" t="s">
        <v>344</v>
      </c>
      <c r="B34" s="26" t="s">
        <v>343</v>
      </c>
      <c r="C34" s="26" t="s">
        <v>89</v>
      </c>
      <c r="D34" s="27">
        <v>3100</v>
      </c>
      <c r="E34" s="28">
        <v>689.83853910000005</v>
      </c>
      <c r="F34" s="29">
        <v>0.99703001561654503</v>
      </c>
    </row>
    <row r="35" spans="1:9" x14ac:dyDescent="0.2">
      <c r="A35" s="26" t="s">
        <v>309</v>
      </c>
      <c r="B35" s="26" t="s">
        <v>308</v>
      </c>
      <c r="C35" s="26" t="s">
        <v>305</v>
      </c>
      <c r="D35" s="27">
        <v>37000</v>
      </c>
      <c r="E35" s="28">
        <v>668.81663270000001</v>
      </c>
      <c r="F35" s="29">
        <v>0.96664686002534495</v>
      </c>
    </row>
    <row r="36" spans="1:9" x14ac:dyDescent="0.2">
      <c r="A36" s="26" t="s">
        <v>346</v>
      </c>
      <c r="B36" s="26" t="s">
        <v>345</v>
      </c>
      <c r="C36" s="26" t="s">
        <v>136</v>
      </c>
      <c r="D36" s="27">
        <v>62883</v>
      </c>
      <c r="E36" s="28">
        <v>591.14974570000004</v>
      </c>
      <c r="F36" s="29">
        <v>0.85439419049556498</v>
      </c>
    </row>
    <row r="37" spans="1:9" x14ac:dyDescent="0.2">
      <c r="A37" s="26" t="s">
        <v>348</v>
      </c>
      <c r="B37" s="26" t="s">
        <v>347</v>
      </c>
      <c r="C37" s="26" t="s">
        <v>89</v>
      </c>
      <c r="D37" s="27">
        <v>17517</v>
      </c>
      <c r="E37" s="28">
        <v>542.66230940000003</v>
      </c>
      <c r="F37" s="29">
        <v>0.78431485072068596</v>
      </c>
    </row>
    <row r="38" spans="1:9" x14ac:dyDescent="0.2">
      <c r="A38" s="26" t="s">
        <v>350</v>
      </c>
      <c r="B38" s="26" t="s">
        <v>349</v>
      </c>
      <c r="C38" s="26" t="s">
        <v>89</v>
      </c>
      <c r="D38" s="27">
        <v>6250</v>
      </c>
      <c r="E38" s="28">
        <v>514.52893129999995</v>
      </c>
      <c r="F38" s="29">
        <v>0.74365341936171303</v>
      </c>
    </row>
    <row r="39" spans="1:9" x14ac:dyDescent="0.2">
      <c r="A39" s="26" t="s">
        <v>352</v>
      </c>
      <c r="B39" s="26" t="s">
        <v>351</v>
      </c>
      <c r="C39" s="26" t="s">
        <v>89</v>
      </c>
      <c r="D39" s="27">
        <v>5340</v>
      </c>
      <c r="E39" s="28">
        <v>492.35359629999999</v>
      </c>
      <c r="F39" s="29">
        <v>0.71160320275566802</v>
      </c>
    </row>
    <row r="40" spans="1:9" x14ac:dyDescent="0.2">
      <c r="A40" s="26" t="s">
        <v>354</v>
      </c>
      <c r="B40" s="26" t="s">
        <v>353</v>
      </c>
      <c r="C40" s="26" t="s">
        <v>355</v>
      </c>
      <c r="D40" s="27">
        <v>1273</v>
      </c>
      <c r="E40" s="28">
        <v>466.68752949999998</v>
      </c>
      <c r="F40" s="29">
        <v>0.67450779921992898</v>
      </c>
    </row>
    <row r="41" spans="1:9" x14ac:dyDescent="0.2">
      <c r="A41" s="26" t="s">
        <v>357</v>
      </c>
      <c r="B41" s="26" t="s">
        <v>356</v>
      </c>
      <c r="C41" s="26" t="s">
        <v>358</v>
      </c>
      <c r="D41" s="27">
        <v>24465</v>
      </c>
      <c r="E41" s="28">
        <v>454.7466738</v>
      </c>
      <c r="F41" s="29">
        <v>0.65724957012681695</v>
      </c>
    </row>
    <row r="42" spans="1:9" x14ac:dyDescent="0.2">
      <c r="A42" s="26" t="s">
        <v>360</v>
      </c>
      <c r="B42" s="26" t="s">
        <v>359</v>
      </c>
      <c r="C42" s="26" t="s">
        <v>305</v>
      </c>
      <c r="D42" s="27">
        <v>14982</v>
      </c>
      <c r="E42" s="28">
        <v>431.1987623</v>
      </c>
      <c r="F42" s="29">
        <v>0.62321555602083101</v>
      </c>
    </row>
    <row r="43" spans="1:9" x14ac:dyDescent="0.2">
      <c r="A43" s="26" t="s">
        <v>362</v>
      </c>
      <c r="B43" s="26" t="s">
        <v>361</v>
      </c>
      <c r="C43" s="26" t="s">
        <v>305</v>
      </c>
      <c r="D43" s="27">
        <v>1149</v>
      </c>
      <c r="E43" s="28">
        <v>397.4777067</v>
      </c>
      <c r="F43" s="29">
        <v>0.57447820273329497</v>
      </c>
    </row>
    <row r="44" spans="1:9" x14ac:dyDescent="0.2">
      <c r="A44" s="26" t="s">
        <v>364</v>
      </c>
      <c r="B44" s="26" t="s">
        <v>363</v>
      </c>
      <c r="C44" s="26" t="s">
        <v>165</v>
      </c>
      <c r="D44" s="27">
        <v>4743</v>
      </c>
      <c r="E44" s="28">
        <v>325.31290530000001</v>
      </c>
      <c r="F44" s="29">
        <v>0.47017774836802101</v>
      </c>
    </row>
    <row r="45" spans="1:9" x14ac:dyDescent="0.2">
      <c r="A45" s="26" t="s">
        <v>366</v>
      </c>
      <c r="B45" s="26" t="s">
        <v>365</v>
      </c>
      <c r="C45" s="26" t="s">
        <v>136</v>
      </c>
      <c r="D45" s="27">
        <v>381</v>
      </c>
      <c r="E45" s="28">
        <v>8.9946456000000001</v>
      </c>
      <c r="F45" s="29">
        <v>1.30000444085559E-2</v>
      </c>
    </row>
    <row r="46" spans="1:9" x14ac:dyDescent="0.2">
      <c r="A46" s="30" t="s">
        <v>31</v>
      </c>
      <c r="B46" s="30"/>
      <c r="C46" s="30"/>
      <c r="D46" s="31"/>
      <c r="E46" s="32">
        <f>SUM(E26:E45)</f>
        <v>12857.840695399998</v>
      </c>
      <c r="F46" s="33">
        <f>SUM(F26:F45)</f>
        <v>18.5835559811647</v>
      </c>
      <c r="G46" s="18"/>
      <c r="H46" s="18"/>
      <c r="I46" s="18"/>
    </row>
    <row r="47" spans="1:9" x14ac:dyDescent="0.2">
      <c r="A47" s="26"/>
      <c r="B47" s="26"/>
      <c r="C47" s="26"/>
      <c r="D47" s="34"/>
      <c r="E47" s="28"/>
      <c r="F47" s="29"/>
    </row>
    <row r="48" spans="1:9" x14ac:dyDescent="0.2">
      <c r="A48" s="30" t="s">
        <v>367</v>
      </c>
      <c r="B48" s="26"/>
      <c r="C48" s="26"/>
      <c r="D48" s="34"/>
      <c r="E48" s="28"/>
      <c r="F48" s="29"/>
    </row>
    <row r="49" spans="1:9" x14ac:dyDescent="0.2">
      <c r="A49" s="26" t="s">
        <v>369</v>
      </c>
      <c r="B49" s="26" t="s">
        <v>368</v>
      </c>
      <c r="C49" s="26" t="s">
        <v>370</v>
      </c>
      <c r="D49" s="27">
        <v>166810.12400000001</v>
      </c>
      <c r="E49" s="28">
        <v>6150.9695250000004</v>
      </c>
      <c r="F49" s="29">
        <v>8.8900530978867796</v>
      </c>
    </row>
    <row r="50" spans="1:9" x14ac:dyDescent="0.2">
      <c r="A50" s="30" t="s">
        <v>31</v>
      </c>
      <c r="B50" s="30"/>
      <c r="C50" s="30"/>
      <c r="D50" s="31"/>
      <c r="E50" s="32">
        <f>SUM(E49:E49)</f>
        <v>6150.9695250000004</v>
      </c>
      <c r="F50" s="33">
        <f>SUM(F49:F49)</f>
        <v>8.8900530978867796</v>
      </c>
      <c r="G50" s="18"/>
      <c r="H50" s="18"/>
      <c r="I50" s="18"/>
    </row>
    <row r="51" spans="1:9" x14ac:dyDescent="0.2">
      <c r="A51" s="26"/>
      <c r="B51" s="26"/>
      <c r="C51" s="26"/>
      <c r="D51" s="34"/>
      <c r="E51" s="28"/>
      <c r="F51" s="29"/>
    </row>
    <row r="52" spans="1:9" x14ac:dyDescent="0.2">
      <c r="A52" s="30" t="s">
        <v>32</v>
      </c>
      <c r="B52" s="30"/>
      <c r="C52" s="30"/>
      <c r="D52" s="31"/>
      <c r="E52" s="32">
        <f>E24+E46+E50</f>
        <v>66057.703023399983</v>
      </c>
      <c r="F52" s="33">
        <f>F24+F46+F50</f>
        <v>95.473808643599483</v>
      </c>
      <c r="G52" s="18"/>
      <c r="H52" s="18"/>
      <c r="I52" s="18"/>
    </row>
    <row r="53" spans="1:9" x14ac:dyDescent="0.2">
      <c r="A53" s="30"/>
      <c r="B53" s="30"/>
      <c r="C53" s="30"/>
      <c r="D53" s="31"/>
      <c r="E53" s="32"/>
      <c r="F53" s="33"/>
      <c r="G53" s="18"/>
      <c r="H53" s="18"/>
      <c r="I53" s="18"/>
    </row>
    <row r="54" spans="1:9" x14ac:dyDescent="0.2">
      <c r="A54" s="30" t="s">
        <v>34</v>
      </c>
      <c r="B54" s="30"/>
      <c r="C54" s="30"/>
      <c r="D54" s="31"/>
      <c r="E54" s="32">
        <f>E56-(E24+E46+E50)</f>
        <v>3131.642161300013</v>
      </c>
      <c r="F54" s="33">
        <f>F56-(F24+F46+F50)</f>
        <v>4.526191356400517</v>
      </c>
      <c r="G54" s="18"/>
      <c r="H54" s="18"/>
      <c r="I54" s="18"/>
    </row>
    <row r="55" spans="1:9" x14ac:dyDescent="0.2">
      <c r="A55" s="30"/>
      <c r="B55" s="30"/>
      <c r="C55" s="30"/>
      <c r="D55" s="31"/>
      <c r="E55" s="32"/>
      <c r="F55" s="33"/>
      <c r="G55" s="18"/>
      <c r="H55" s="18"/>
      <c r="I55" s="18"/>
    </row>
    <row r="56" spans="1:9" x14ac:dyDescent="0.2">
      <c r="A56" s="35" t="s">
        <v>33</v>
      </c>
      <c r="B56" s="35"/>
      <c r="C56" s="35"/>
      <c r="D56" s="36"/>
      <c r="E56" s="37">
        <v>69189.345184699996</v>
      </c>
      <c r="F56" s="38">
        <v>100</v>
      </c>
      <c r="G56" s="18"/>
      <c r="H56" s="18"/>
      <c r="I56" s="18"/>
    </row>
    <row r="59" spans="1:9" x14ac:dyDescent="0.2">
      <c r="A59" s="18" t="s">
        <v>36</v>
      </c>
    </row>
    <row r="60" spans="1:9" x14ac:dyDescent="0.2">
      <c r="A60" s="18" t="s">
        <v>37</v>
      </c>
    </row>
    <row r="61" spans="1:9" x14ac:dyDescent="0.2">
      <c r="A61" s="18" t="s">
        <v>38</v>
      </c>
      <c r="B61" s="18"/>
      <c r="C61" s="39" t="s">
        <v>40</v>
      </c>
      <c r="D61" s="19" t="s">
        <v>39</v>
      </c>
    </row>
    <row r="62" spans="1:9" x14ac:dyDescent="0.2">
      <c r="A62" s="9" t="s">
        <v>57</v>
      </c>
      <c r="C62" s="40">
        <v>332.85640000000001</v>
      </c>
      <c r="D62" s="40">
        <v>287.41989999999998</v>
      </c>
    </row>
    <row r="63" spans="1:9" x14ac:dyDescent="0.2">
      <c r="A63" s="9" t="s">
        <v>79</v>
      </c>
      <c r="C63" s="40">
        <v>41.1175</v>
      </c>
      <c r="D63" s="40">
        <v>35.5047</v>
      </c>
    </row>
    <row r="64" spans="1:9" x14ac:dyDescent="0.2">
      <c r="A64" s="9" t="s">
        <v>60</v>
      </c>
      <c r="C64" s="40">
        <v>353.50170000000003</v>
      </c>
      <c r="D64" s="40">
        <v>306.7704</v>
      </c>
    </row>
    <row r="65" spans="1:4" x14ac:dyDescent="0.2">
      <c r="A65" s="9" t="s">
        <v>80</v>
      </c>
      <c r="C65" s="40">
        <v>44.476700000000001</v>
      </c>
      <c r="D65" s="40">
        <v>38.593299999999999</v>
      </c>
    </row>
    <row r="67" spans="1:4" x14ac:dyDescent="0.2">
      <c r="A67" s="9" t="s">
        <v>41</v>
      </c>
    </row>
    <row r="69" spans="1:4" x14ac:dyDescent="0.2">
      <c r="A69" s="18" t="s">
        <v>42</v>
      </c>
      <c r="D69" s="41" t="s">
        <v>43</v>
      </c>
    </row>
    <row r="71" spans="1:4" x14ac:dyDescent="0.2">
      <c r="A71" s="18" t="s">
        <v>223</v>
      </c>
      <c r="D71" s="45">
        <v>5.50201481956182E-2</v>
      </c>
    </row>
    <row r="73" spans="1:4" x14ac:dyDescent="0.2">
      <c r="A73" s="18" t="s">
        <v>814</v>
      </c>
      <c r="D73" s="41" t="s">
        <v>43</v>
      </c>
    </row>
    <row r="74" spans="1:4" x14ac:dyDescent="0.2">
      <c r="A74" s="9" t="s">
        <v>812</v>
      </c>
    </row>
    <row r="75" spans="1:4" x14ac:dyDescent="0.2">
      <c r="A75" s="46" t="s">
        <v>813</v>
      </c>
    </row>
    <row r="77" spans="1:4" x14ac:dyDescent="0.2">
      <c r="A77" s="18" t="s">
        <v>781</v>
      </c>
    </row>
    <row r="78" spans="1:4" x14ac:dyDescent="0.2">
      <c r="A78" s="18"/>
    </row>
    <row r="79" spans="1:4" x14ac:dyDescent="0.2">
      <c r="A79" s="47" t="s">
        <v>774</v>
      </c>
    </row>
    <row r="80" spans="1:4" x14ac:dyDescent="0.2">
      <c r="A80" s="48"/>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7" t="s">
        <v>782</v>
      </c>
    </row>
    <row r="94" spans="1:1" x14ac:dyDescent="0.2">
      <c r="A94" s="49"/>
    </row>
    <row r="95" spans="1:1" x14ac:dyDescent="0.2">
      <c r="A95" s="47" t="s">
        <v>904</v>
      </c>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row r="107" spans="1:1" x14ac:dyDescent="0.2">
      <c r="A107" s="49"/>
    </row>
  </sheetData>
  <mergeCells count="1">
    <mergeCell ref="A1:F1"/>
  </mergeCells>
  <conditionalFormatting sqref="F2:F3 F5:F76">
    <cfRule type="cellIs" dxfId="57" priority="2" stopIfTrue="1" operator="between">
      <formula>0.009</formula>
      <formula>-0.009</formula>
    </cfRule>
  </conditionalFormatting>
  <conditionalFormatting sqref="F77:F209">
    <cfRule type="cellIs" dxfId="56" priority="1" stopIfTrue="1" operator="between">
      <formula>0.009</formula>
      <formula>-0.009</formula>
    </cfRule>
  </conditionalFormatting>
  <hyperlinks>
    <hyperlink ref="A75" r:id="rId1"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37"/>
  <sheetViews>
    <sheetView workbookViewId="0">
      <selection sqref="A1:F1"/>
    </sheetView>
  </sheetViews>
  <sheetFormatPr defaultColWidth="9.109375" defaultRowHeight="10.199999999999999" x14ac:dyDescent="0.2"/>
  <cols>
    <col min="1" max="1" width="38.6640625" style="9" bestFit="1" customWidth="1"/>
    <col min="2" max="2" width="34.109375" style="9" bestFit="1" customWidth="1"/>
    <col min="3" max="3" width="25.5546875" style="9" bestFit="1" customWidth="1"/>
    <col min="4" max="4" width="14.6640625" style="10" bestFit="1" customWidth="1"/>
    <col min="5" max="5" width="22.6640625" style="13" customWidth="1"/>
    <col min="6" max="6" width="13.5546875" style="14" bestFit="1" customWidth="1"/>
    <col min="7" max="16384" width="9.109375" style="9"/>
  </cols>
  <sheetData>
    <row r="1" spans="1:6" s="1" customFormat="1" ht="13.8" x14ac:dyDescent="0.2">
      <c r="A1" s="73" t="s">
        <v>13</v>
      </c>
      <c r="B1" s="74"/>
      <c r="C1" s="74"/>
      <c r="D1" s="74"/>
      <c r="E1" s="74"/>
      <c r="F1" s="74"/>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269</v>
      </c>
      <c r="D4" s="16" t="s">
        <v>1</v>
      </c>
      <c r="E4" s="51" t="s">
        <v>6</v>
      </c>
      <c r="F4" s="15" t="s">
        <v>3</v>
      </c>
    </row>
    <row r="5" spans="1:6" x14ac:dyDescent="0.2">
      <c r="A5" s="21" t="s">
        <v>81</v>
      </c>
      <c r="B5" s="22"/>
      <c r="C5" s="22"/>
      <c r="D5" s="23"/>
      <c r="E5" s="24"/>
      <c r="F5" s="25"/>
    </row>
    <row r="6" spans="1:6" x14ac:dyDescent="0.2">
      <c r="A6" s="30" t="s">
        <v>46</v>
      </c>
      <c r="B6" s="26"/>
      <c r="C6" s="26"/>
      <c r="D6" s="34"/>
      <c r="E6" s="28"/>
      <c r="F6" s="29"/>
    </row>
    <row r="7" spans="1:6" x14ac:dyDescent="0.2">
      <c r="A7" s="26" t="s">
        <v>372</v>
      </c>
      <c r="B7" s="26" t="s">
        <v>371</v>
      </c>
      <c r="C7" s="26" t="s">
        <v>373</v>
      </c>
      <c r="D7" s="27">
        <v>6950570</v>
      </c>
      <c r="E7" s="28">
        <v>34304.538240000002</v>
      </c>
      <c r="F7" s="29">
        <v>5.0319703937876703</v>
      </c>
    </row>
    <row r="8" spans="1:6" x14ac:dyDescent="0.2">
      <c r="A8" s="26" t="s">
        <v>375</v>
      </c>
      <c r="B8" s="26" t="s">
        <v>374</v>
      </c>
      <c r="C8" s="26" t="s">
        <v>355</v>
      </c>
      <c r="D8" s="27">
        <v>1387967</v>
      </c>
      <c r="E8" s="28">
        <v>26640.638599999998</v>
      </c>
      <c r="F8" s="29">
        <v>3.90778921928427</v>
      </c>
    </row>
    <row r="9" spans="1:6" x14ac:dyDescent="0.2">
      <c r="A9" s="26" t="s">
        <v>377</v>
      </c>
      <c r="B9" s="26" t="s">
        <v>376</v>
      </c>
      <c r="C9" s="26" t="s">
        <v>378</v>
      </c>
      <c r="D9" s="27">
        <v>5051976</v>
      </c>
      <c r="E9" s="28">
        <v>22541.91691</v>
      </c>
      <c r="F9" s="29">
        <v>3.30656712872115</v>
      </c>
    </row>
    <row r="10" spans="1:6" x14ac:dyDescent="0.2">
      <c r="A10" s="26" t="s">
        <v>380</v>
      </c>
      <c r="B10" s="26" t="s">
        <v>379</v>
      </c>
      <c r="C10" s="26" t="s">
        <v>162</v>
      </c>
      <c r="D10" s="27">
        <v>1000416</v>
      </c>
      <c r="E10" s="28">
        <v>20828.661120000001</v>
      </c>
      <c r="F10" s="29">
        <v>3.0552577435910799</v>
      </c>
    </row>
    <row r="11" spans="1:6" x14ac:dyDescent="0.2">
      <c r="A11" s="26" t="s">
        <v>382</v>
      </c>
      <c r="B11" s="26" t="s">
        <v>381</v>
      </c>
      <c r="C11" s="26" t="s">
        <v>113</v>
      </c>
      <c r="D11" s="27">
        <v>1161988</v>
      </c>
      <c r="E11" s="28">
        <v>20568.349590000002</v>
      </c>
      <c r="F11" s="29">
        <v>3.0170738769855201</v>
      </c>
    </row>
    <row r="12" spans="1:6" x14ac:dyDescent="0.2">
      <c r="A12" s="26" t="s">
        <v>384</v>
      </c>
      <c r="B12" s="26" t="s">
        <v>383</v>
      </c>
      <c r="C12" s="26" t="s">
        <v>89</v>
      </c>
      <c r="D12" s="27">
        <v>3712610</v>
      </c>
      <c r="E12" s="28">
        <v>20343.246500000001</v>
      </c>
      <c r="F12" s="29">
        <v>2.98405456984587</v>
      </c>
    </row>
    <row r="13" spans="1:6" x14ac:dyDescent="0.2">
      <c r="A13" s="26" t="s">
        <v>86</v>
      </c>
      <c r="B13" s="26" t="s">
        <v>85</v>
      </c>
      <c r="C13" s="26" t="s">
        <v>84</v>
      </c>
      <c r="D13" s="27">
        <v>2259945</v>
      </c>
      <c r="E13" s="28">
        <v>18499.909769999998</v>
      </c>
      <c r="F13" s="29">
        <v>2.7136642271382199</v>
      </c>
    </row>
    <row r="14" spans="1:6" x14ac:dyDescent="0.2">
      <c r="A14" s="26" t="s">
        <v>146</v>
      </c>
      <c r="B14" s="26" t="s">
        <v>145</v>
      </c>
      <c r="C14" s="26" t="s">
        <v>147</v>
      </c>
      <c r="D14" s="27">
        <v>10263765</v>
      </c>
      <c r="E14" s="28">
        <v>17602.35698</v>
      </c>
      <c r="F14" s="29">
        <v>2.5820064553721802</v>
      </c>
    </row>
    <row r="15" spans="1:6" x14ac:dyDescent="0.2">
      <c r="A15" s="26" t="s">
        <v>386</v>
      </c>
      <c r="B15" s="26" t="s">
        <v>385</v>
      </c>
      <c r="C15" s="26" t="s">
        <v>122</v>
      </c>
      <c r="D15" s="27">
        <v>17172603</v>
      </c>
      <c r="E15" s="28">
        <v>17327.156429999999</v>
      </c>
      <c r="F15" s="29">
        <v>2.5416385888739899</v>
      </c>
    </row>
    <row r="16" spans="1:6" x14ac:dyDescent="0.2">
      <c r="A16" s="26" t="s">
        <v>388</v>
      </c>
      <c r="B16" s="26" t="s">
        <v>387</v>
      </c>
      <c r="C16" s="26" t="s">
        <v>355</v>
      </c>
      <c r="D16" s="27">
        <v>2638472</v>
      </c>
      <c r="E16" s="28">
        <v>16994.398150000001</v>
      </c>
      <c r="F16" s="29">
        <v>2.4928278513111399</v>
      </c>
    </row>
    <row r="17" spans="1:6" x14ac:dyDescent="0.2">
      <c r="A17" s="26" t="s">
        <v>248</v>
      </c>
      <c r="B17" s="26" t="s">
        <v>247</v>
      </c>
      <c r="C17" s="26" t="s">
        <v>177</v>
      </c>
      <c r="D17" s="27">
        <v>3812021</v>
      </c>
      <c r="E17" s="28">
        <v>16183.935160000001</v>
      </c>
      <c r="F17" s="29">
        <v>2.37394487021957</v>
      </c>
    </row>
    <row r="18" spans="1:6" x14ac:dyDescent="0.2">
      <c r="A18" s="26" t="s">
        <v>140</v>
      </c>
      <c r="B18" s="26" t="s">
        <v>139</v>
      </c>
      <c r="C18" s="26" t="s">
        <v>116</v>
      </c>
      <c r="D18" s="27">
        <v>1523713</v>
      </c>
      <c r="E18" s="28">
        <v>15012.38233</v>
      </c>
      <c r="F18" s="29">
        <v>2.2020953290867298</v>
      </c>
    </row>
    <row r="19" spans="1:6" x14ac:dyDescent="0.2">
      <c r="A19" s="26" t="s">
        <v>83</v>
      </c>
      <c r="B19" s="26" t="s">
        <v>82</v>
      </c>
      <c r="C19" s="26" t="s">
        <v>84</v>
      </c>
      <c r="D19" s="27">
        <v>1036125</v>
      </c>
      <c r="E19" s="28">
        <v>14860.10475</v>
      </c>
      <c r="F19" s="29">
        <v>2.17975845141659</v>
      </c>
    </row>
    <row r="20" spans="1:6" x14ac:dyDescent="0.2">
      <c r="A20" s="26" t="s">
        <v>390</v>
      </c>
      <c r="B20" s="26" t="s">
        <v>389</v>
      </c>
      <c r="C20" s="26" t="s">
        <v>177</v>
      </c>
      <c r="D20" s="27">
        <v>1812883</v>
      </c>
      <c r="E20" s="28">
        <v>14528.44436</v>
      </c>
      <c r="F20" s="29">
        <v>2.1311087581428798</v>
      </c>
    </row>
    <row r="21" spans="1:6" x14ac:dyDescent="0.2">
      <c r="A21" s="26" t="s">
        <v>392</v>
      </c>
      <c r="B21" s="26" t="s">
        <v>391</v>
      </c>
      <c r="C21" s="26" t="s">
        <v>393</v>
      </c>
      <c r="D21" s="27">
        <v>2313899</v>
      </c>
      <c r="E21" s="28">
        <v>13656.6319</v>
      </c>
      <c r="F21" s="29">
        <v>2.0032267135876198</v>
      </c>
    </row>
    <row r="22" spans="1:6" x14ac:dyDescent="0.2">
      <c r="A22" s="26" t="s">
        <v>395</v>
      </c>
      <c r="B22" s="26" t="s">
        <v>394</v>
      </c>
      <c r="C22" s="26" t="s">
        <v>92</v>
      </c>
      <c r="D22" s="27">
        <v>2889035</v>
      </c>
      <c r="E22" s="28">
        <v>13605.910330000001</v>
      </c>
      <c r="F22" s="29">
        <v>1.9957866064863199</v>
      </c>
    </row>
    <row r="23" spans="1:6" x14ac:dyDescent="0.2">
      <c r="A23" s="26" t="s">
        <v>397</v>
      </c>
      <c r="B23" s="26" t="s">
        <v>396</v>
      </c>
      <c r="C23" s="26" t="s">
        <v>92</v>
      </c>
      <c r="D23" s="27">
        <v>5061254</v>
      </c>
      <c r="E23" s="28">
        <v>13341.465539999999</v>
      </c>
      <c r="F23" s="29">
        <v>1.95699645152893</v>
      </c>
    </row>
    <row r="24" spans="1:6" x14ac:dyDescent="0.2">
      <c r="A24" s="26" t="s">
        <v>399</v>
      </c>
      <c r="B24" s="26" t="s">
        <v>398</v>
      </c>
      <c r="C24" s="26" t="s">
        <v>373</v>
      </c>
      <c r="D24" s="27">
        <v>1877633</v>
      </c>
      <c r="E24" s="28">
        <v>13146.247450000001</v>
      </c>
      <c r="F24" s="29">
        <v>1.92836083363082</v>
      </c>
    </row>
    <row r="25" spans="1:6" x14ac:dyDescent="0.2">
      <c r="A25" s="26" t="s">
        <v>401</v>
      </c>
      <c r="B25" s="26" t="s">
        <v>400</v>
      </c>
      <c r="C25" s="26" t="s">
        <v>393</v>
      </c>
      <c r="D25" s="27">
        <v>2131668</v>
      </c>
      <c r="E25" s="28">
        <v>12657.844580000001</v>
      </c>
      <c r="F25" s="29">
        <v>1.85671932763278</v>
      </c>
    </row>
    <row r="26" spans="1:6" x14ac:dyDescent="0.2">
      <c r="A26" s="26" t="s">
        <v>403</v>
      </c>
      <c r="B26" s="26" t="s">
        <v>402</v>
      </c>
      <c r="C26" s="26" t="s">
        <v>193</v>
      </c>
      <c r="D26" s="27">
        <v>2135963</v>
      </c>
      <c r="E26" s="28">
        <v>12566.93831</v>
      </c>
      <c r="F26" s="29">
        <v>1.8433847170325901</v>
      </c>
    </row>
    <row r="27" spans="1:6" x14ac:dyDescent="0.2">
      <c r="A27" s="26" t="s">
        <v>405</v>
      </c>
      <c r="B27" s="26" t="s">
        <v>404</v>
      </c>
      <c r="C27" s="26" t="s">
        <v>113</v>
      </c>
      <c r="D27" s="27">
        <v>1830900</v>
      </c>
      <c r="E27" s="28">
        <v>12421.741050000001</v>
      </c>
      <c r="F27" s="29">
        <v>1.82208641800091</v>
      </c>
    </row>
    <row r="28" spans="1:6" x14ac:dyDescent="0.2">
      <c r="A28" s="26" t="s">
        <v>407</v>
      </c>
      <c r="B28" s="26" t="s">
        <v>406</v>
      </c>
      <c r="C28" s="26" t="s">
        <v>107</v>
      </c>
      <c r="D28" s="27">
        <v>17286857</v>
      </c>
      <c r="E28" s="28">
        <v>11400.68219</v>
      </c>
      <c r="F28" s="29">
        <v>1.67231212522691</v>
      </c>
    </row>
    <row r="29" spans="1:6" x14ac:dyDescent="0.2">
      <c r="A29" s="26" t="s">
        <v>409</v>
      </c>
      <c r="B29" s="26" t="s">
        <v>408</v>
      </c>
      <c r="C29" s="26" t="s">
        <v>84</v>
      </c>
      <c r="D29" s="27">
        <v>19398917</v>
      </c>
      <c r="E29" s="28">
        <v>11396.863740000001</v>
      </c>
      <c r="F29" s="29">
        <v>1.6717520148643801</v>
      </c>
    </row>
    <row r="30" spans="1:6" x14ac:dyDescent="0.2">
      <c r="A30" s="26" t="s">
        <v>411</v>
      </c>
      <c r="B30" s="26" t="s">
        <v>410</v>
      </c>
      <c r="C30" s="26" t="s">
        <v>177</v>
      </c>
      <c r="D30" s="27">
        <v>1129703</v>
      </c>
      <c r="E30" s="28">
        <v>11029.29039</v>
      </c>
      <c r="F30" s="29">
        <v>1.61783441941957</v>
      </c>
    </row>
    <row r="31" spans="1:6" x14ac:dyDescent="0.2">
      <c r="A31" s="26" t="s">
        <v>189</v>
      </c>
      <c r="B31" s="26" t="s">
        <v>188</v>
      </c>
      <c r="C31" s="26" t="s">
        <v>190</v>
      </c>
      <c r="D31" s="27">
        <v>789140</v>
      </c>
      <c r="E31" s="28">
        <v>11023.496660000001</v>
      </c>
      <c r="F31" s="29">
        <v>1.61698456458037</v>
      </c>
    </row>
    <row r="32" spans="1:6" x14ac:dyDescent="0.2">
      <c r="A32" s="26" t="s">
        <v>164</v>
      </c>
      <c r="B32" s="26" t="s">
        <v>163</v>
      </c>
      <c r="C32" s="26" t="s">
        <v>165</v>
      </c>
      <c r="D32" s="27">
        <v>1320911</v>
      </c>
      <c r="E32" s="28">
        <v>10913.366679999999</v>
      </c>
      <c r="F32" s="29">
        <v>1.6008301189221501</v>
      </c>
    </row>
    <row r="33" spans="1:6" x14ac:dyDescent="0.2">
      <c r="A33" s="26" t="s">
        <v>413</v>
      </c>
      <c r="B33" s="26" t="s">
        <v>412</v>
      </c>
      <c r="C33" s="26" t="s">
        <v>116</v>
      </c>
      <c r="D33" s="27">
        <v>1776602</v>
      </c>
      <c r="E33" s="28">
        <v>10724.457969999999</v>
      </c>
      <c r="F33" s="29">
        <v>1.5731199941218099</v>
      </c>
    </row>
    <row r="34" spans="1:6" x14ac:dyDescent="0.2">
      <c r="A34" s="26" t="s">
        <v>138</v>
      </c>
      <c r="B34" s="26" t="s">
        <v>137</v>
      </c>
      <c r="C34" s="26" t="s">
        <v>107</v>
      </c>
      <c r="D34" s="27">
        <v>1700000</v>
      </c>
      <c r="E34" s="28">
        <v>9933.1</v>
      </c>
      <c r="F34" s="29">
        <v>1.4570394380137901</v>
      </c>
    </row>
    <row r="35" spans="1:6" x14ac:dyDescent="0.2">
      <c r="A35" s="26" t="s">
        <v>415</v>
      </c>
      <c r="B35" s="26" t="s">
        <v>414</v>
      </c>
      <c r="C35" s="26" t="s">
        <v>393</v>
      </c>
      <c r="D35" s="27">
        <v>275274</v>
      </c>
      <c r="E35" s="28">
        <v>9635.2781849999992</v>
      </c>
      <c r="F35" s="29">
        <v>1.41335336519102</v>
      </c>
    </row>
    <row r="36" spans="1:6" x14ac:dyDescent="0.2">
      <c r="A36" s="26" t="s">
        <v>417</v>
      </c>
      <c r="B36" s="26" t="s">
        <v>416</v>
      </c>
      <c r="C36" s="26" t="s">
        <v>84</v>
      </c>
      <c r="D36" s="27">
        <v>10449095</v>
      </c>
      <c r="E36" s="28">
        <v>9310.1436450000001</v>
      </c>
      <c r="F36" s="29">
        <v>1.3656609179751</v>
      </c>
    </row>
    <row r="37" spans="1:6" x14ac:dyDescent="0.2">
      <c r="A37" s="26" t="s">
        <v>179</v>
      </c>
      <c r="B37" s="26" t="s">
        <v>178</v>
      </c>
      <c r="C37" s="26" t="s">
        <v>100</v>
      </c>
      <c r="D37" s="27">
        <v>3685734</v>
      </c>
      <c r="E37" s="28">
        <v>8888.1475410000003</v>
      </c>
      <c r="F37" s="29">
        <v>1.30376030626112</v>
      </c>
    </row>
    <row r="38" spans="1:6" x14ac:dyDescent="0.2">
      <c r="A38" s="26" t="s">
        <v>130</v>
      </c>
      <c r="B38" s="26" t="s">
        <v>129</v>
      </c>
      <c r="C38" s="26" t="s">
        <v>116</v>
      </c>
      <c r="D38" s="27">
        <v>853321</v>
      </c>
      <c r="E38" s="28">
        <v>8573.7427480000006</v>
      </c>
      <c r="F38" s="29">
        <v>1.2576417548620999</v>
      </c>
    </row>
    <row r="39" spans="1:6" x14ac:dyDescent="0.2">
      <c r="A39" s="26" t="s">
        <v>419</v>
      </c>
      <c r="B39" s="26" t="s">
        <v>418</v>
      </c>
      <c r="C39" s="26" t="s">
        <v>358</v>
      </c>
      <c r="D39" s="27">
        <v>10743660</v>
      </c>
      <c r="E39" s="28">
        <v>7896.5901000000003</v>
      </c>
      <c r="F39" s="29">
        <v>1.15831343704677</v>
      </c>
    </row>
    <row r="40" spans="1:6" x14ac:dyDescent="0.2">
      <c r="A40" s="26" t="s">
        <v>106</v>
      </c>
      <c r="B40" s="26" t="s">
        <v>105</v>
      </c>
      <c r="C40" s="26" t="s">
        <v>107</v>
      </c>
      <c r="D40" s="27">
        <v>643118</v>
      </c>
      <c r="E40" s="28">
        <v>7380.4221680000001</v>
      </c>
      <c r="F40" s="29">
        <v>1.0825992054814</v>
      </c>
    </row>
    <row r="41" spans="1:6" x14ac:dyDescent="0.2">
      <c r="A41" s="26" t="s">
        <v>421</v>
      </c>
      <c r="B41" s="26" t="s">
        <v>420</v>
      </c>
      <c r="C41" s="26" t="s">
        <v>116</v>
      </c>
      <c r="D41" s="27">
        <v>812579</v>
      </c>
      <c r="E41" s="28">
        <v>7212.8574939999999</v>
      </c>
      <c r="F41" s="29">
        <v>1.0580199363271601</v>
      </c>
    </row>
    <row r="42" spans="1:6" x14ac:dyDescent="0.2">
      <c r="A42" s="26" t="s">
        <v>174</v>
      </c>
      <c r="B42" s="26" t="s">
        <v>173</v>
      </c>
      <c r="C42" s="26" t="s">
        <v>84</v>
      </c>
      <c r="D42" s="27">
        <v>4408453</v>
      </c>
      <c r="E42" s="28">
        <v>7090.9966510000004</v>
      </c>
      <c r="F42" s="29">
        <v>1.04014474588303</v>
      </c>
    </row>
    <row r="43" spans="1:6" x14ac:dyDescent="0.2">
      <c r="A43" s="26" t="s">
        <v>423</v>
      </c>
      <c r="B43" s="26" t="s">
        <v>422</v>
      </c>
      <c r="C43" s="26" t="s">
        <v>122</v>
      </c>
      <c r="D43" s="27">
        <v>988395</v>
      </c>
      <c r="E43" s="28">
        <v>6925.6837649999998</v>
      </c>
      <c r="F43" s="29">
        <v>1.0158957808556099</v>
      </c>
    </row>
    <row r="44" spans="1:6" x14ac:dyDescent="0.2">
      <c r="A44" s="26" t="s">
        <v>425</v>
      </c>
      <c r="B44" s="26" t="s">
        <v>424</v>
      </c>
      <c r="C44" s="26" t="s">
        <v>426</v>
      </c>
      <c r="D44" s="27">
        <v>2464730</v>
      </c>
      <c r="E44" s="28">
        <v>6881.5261600000003</v>
      </c>
      <c r="F44" s="29">
        <v>1.00941851072109</v>
      </c>
    </row>
    <row r="45" spans="1:6" x14ac:dyDescent="0.2">
      <c r="A45" s="26" t="s">
        <v>428</v>
      </c>
      <c r="B45" s="26" t="s">
        <v>427</v>
      </c>
      <c r="C45" s="26" t="s">
        <v>84</v>
      </c>
      <c r="D45" s="27">
        <v>14244569</v>
      </c>
      <c r="E45" s="28">
        <v>6338.8332049999999</v>
      </c>
      <c r="F45" s="29">
        <v>0.92981344904172603</v>
      </c>
    </row>
    <row r="46" spans="1:6" x14ac:dyDescent="0.2">
      <c r="A46" s="26" t="s">
        <v>161</v>
      </c>
      <c r="B46" s="26" t="s">
        <v>160</v>
      </c>
      <c r="C46" s="26" t="s">
        <v>162</v>
      </c>
      <c r="D46" s="27">
        <v>3918888</v>
      </c>
      <c r="E46" s="28">
        <v>6211.4374799999996</v>
      </c>
      <c r="F46" s="29">
        <v>0.91112637294671395</v>
      </c>
    </row>
    <row r="47" spans="1:6" x14ac:dyDescent="0.2">
      <c r="A47" s="26" t="s">
        <v>430</v>
      </c>
      <c r="B47" s="26" t="s">
        <v>429</v>
      </c>
      <c r="C47" s="26" t="s">
        <v>128</v>
      </c>
      <c r="D47" s="27">
        <v>3356212</v>
      </c>
      <c r="E47" s="28">
        <v>6163.6833379999998</v>
      </c>
      <c r="F47" s="29">
        <v>0.90412154381758902</v>
      </c>
    </row>
    <row r="48" spans="1:6" x14ac:dyDescent="0.2">
      <c r="A48" s="26" t="s">
        <v>432</v>
      </c>
      <c r="B48" s="26" t="s">
        <v>431</v>
      </c>
      <c r="C48" s="26" t="s">
        <v>355</v>
      </c>
      <c r="D48" s="27">
        <v>1294759</v>
      </c>
      <c r="E48" s="28">
        <v>6159.1685630000002</v>
      </c>
      <c r="F48" s="29">
        <v>0.90345929283564397</v>
      </c>
    </row>
    <row r="49" spans="1:6" x14ac:dyDescent="0.2">
      <c r="A49" s="26" t="s">
        <v>434</v>
      </c>
      <c r="B49" s="26" t="s">
        <v>433</v>
      </c>
      <c r="C49" s="26" t="s">
        <v>136</v>
      </c>
      <c r="D49" s="27">
        <v>841218</v>
      </c>
      <c r="E49" s="28">
        <v>5949.5143049999997</v>
      </c>
      <c r="F49" s="29">
        <v>0.87270610176201002</v>
      </c>
    </row>
    <row r="50" spans="1:6" x14ac:dyDescent="0.2">
      <c r="A50" s="26" t="s">
        <v>436</v>
      </c>
      <c r="B50" s="26" t="s">
        <v>435</v>
      </c>
      <c r="C50" s="26" t="s">
        <v>92</v>
      </c>
      <c r="D50" s="27">
        <v>2017424</v>
      </c>
      <c r="E50" s="28">
        <v>5917.1045919999997</v>
      </c>
      <c r="F50" s="29">
        <v>0.86795207431683097</v>
      </c>
    </row>
    <row r="51" spans="1:6" x14ac:dyDescent="0.2">
      <c r="A51" s="26" t="s">
        <v>438</v>
      </c>
      <c r="B51" s="26" t="s">
        <v>437</v>
      </c>
      <c r="C51" s="26" t="s">
        <v>439</v>
      </c>
      <c r="D51" s="27">
        <v>364278</v>
      </c>
      <c r="E51" s="28">
        <v>5749.2175349999998</v>
      </c>
      <c r="F51" s="29">
        <v>0.84332551632576402</v>
      </c>
    </row>
    <row r="52" spans="1:6" x14ac:dyDescent="0.2">
      <c r="A52" s="26" t="s">
        <v>441</v>
      </c>
      <c r="B52" s="26" t="s">
        <v>440</v>
      </c>
      <c r="C52" s="26" t="s">
        <v>190</v>
      </c>
      <c r="D52" s="27">
        <v>845481</v>
      </c>
      <c r="E52" s="28">
        <v>5419.9559509999999</v>
      </c>
      <c r="F52" s="29">
        <v>0.79502769255363903</v>
      </c>
    </row>
    <row r="53" spans="1:6" x14ac:dyDescent="0.2">
      <c r="A53" s="26" t="s">
        <v>443</v>
      </c>
      <c r="B53" s="26" t="s">
        <v>442</v>
      </c>
      <c r="C53" s="26" t="s">
        <v>128</v>
      </c>
      <c r="D53" s="27">
        <v>1188061</v>
      </c>
      <c r="E53" s="28">
        <v>5256.5758949999999</v>
      </c>
      <c r="F53" s="29">
        <v>0.77106224521324196</v>
      </c>
    </row>
    <row r="54" spans="1:6" x14ac:dyDescent="0.2">
      <c r="A54" s="26" t="s">
        <v>445</v>
      </c>
      <c r="B54" s="26" t="s">
        <v>444</v>
      </c>
      <c r="C54" s="26" t="s">
        <v>297</v>
      </c>
      <c r="D54" s="27">
        <v>1667102</v>
      </c>
      <c r="E54" s="28">
        <v>5248.8706469999997</v>
      </c>
      <c r="F54" s="29">
        <v>0.76993199884345997</v>
      </c>
    </row>
    <row r="55" spans="1:6" x14ac:dyDescent="0.2">
      <c r="A55" s="26" t="s">
        <v>447</v>
      </c>
      <c r="B55" s="26" t="s">
        <v>446</v>
      </c>
      <c r="C55" s="26" t="s">
        <v>162</v>
      </c>
      <c r="D55" s="27">
        <v>1159745</v>
      </c>
      <c r="E55" s="28">
        <v>5168.9834650000003</v>
      </c>
      <c r="F55" s="29">
        <v>0.75821372612237703</v>
      </c>
    </row>
    <row r="56" spans="1:6" x14ac:dyDescent="0.2">
      <c r="A56" s="26" t="s">
        <v>449</v>
      </c>
      <c r="B56" s="26" t="s">
        <v>448</v>
      </c>
      <c r="C56" s="26" t="s">
        <v>92</v>
      </c>
      <c r="D56" s="27">
        <v>279704</v>
      </c>
      <c r="E56" s="28">
        <v>5105.0175559999998</v>
      </c>
      <c r="F56" s="29">
        <v>0.74883086960211698</v>
      </c>
    </row>
    <row r="57" spans="1:6" x14ac:dyDescent="0.2">
      <c r="A57" s="26" t="s">
        <v>451</v>
      </c>
      <c r="B57" s="26" t="s">
        <v>450</v>
      </c>
      <c r="C57" s="26" t="s">
        <v>355</v>
      </c>
      <c r="D57" s="27">
        <v>55642</v>
      </c>
      <c r="E57" s="28">
        <v>4944.8767189999999</v>
      </c>
      <c r="F57" s="29">
        <v>0.72534056796964197</v>
      </c>
    </row>
    <row r="58" spans="1:6" x14ac:dyDescent="0.2">
      <c r="A58" s="26" t="s">
        <v>313</v>
      </c>
      <c r="B58" s="26" t="s">
        <v>312</v>
      </c>
      <c r="C58" s="26" t="s">
        <v>165</v>
      </c>
      <c r="D58" s="27">
        <v>453744</v>
      </c>
      <c r="E58" s="28">
        <v>4816.0388160000002</v>
      </c>
      <c r="F58" s="29">
        <v>0.70644194560784201</v>
      </c>
    </row>
    <row r="59" spans="1:6" x14ac:dyDescent="0.2">
      <c r="A59" s="26" t="s">
        <v>453</v>
      </c>
      <c r="B59" s="26" t="s">
        <v>452</v>
      </c>
      <c r="C59" s="26" t="s">
        <v>426</v>
      </c>
      <c r="D59" s="27">
        <v>18921468</v>
      </c>
      <c r="E59" s="28">
        <v>4730.3670000000002</v>
      </c>
      <c r="F59" s="29">
        <v>0.693875152296764</v>
      </c>
    </row>
    <row r="60" spans="1:6" x14ac:dyDescent="0.2">
      <c r="A60" s="26" t="s">
        <v>317</v>
      </c>
      <c r="B60" s="26" t="s">
        <v>316</v>
      </c>
      <c r="C60" s="26" t="s">
        <v>136</v>
      </c>
      <c r="D60" s="27">
        <v>102764</v>
      </c>
      <c r="E60" s="28">
        <v>4371.7347060000002</v>
      </c>
      <c r="F60" s="29">
        <v>0.641269078049716</v>
      </c>
    </row>
    <row r="61" spans="1:6" x14ac:dyDescent="0.2">
      <c r="A61" s="26" t="s">
        <v>455</v>
      </c>
      <c r="B61" s="26" t="s">
        <v>454</v>
      </c>
      <c r="C61" s="26" t="s">
        <v>100</v>
      </c>
      <c r="D61" s="27">
        <v>981119</v>
      </c>
      <c r="E61" s="28">
        <v>4117.7564430000002</v>
      </c>
      <c r="F61" s="29">
        <v>0.60401420841292197</v>
      </c>
    </row>
    <row r="62" spans="1:6" x14ac:dyDescent="0.2">
      <c r="A62" s="26" t="s">
        <v>457</v>
      </c>
      <c r="B62" s="26" t="s">
        <v>456</v>
      </c>
      <c r="C62" s="26" t="s">
        <v>113</v>
      </c>
      <c r="D62" s="27">
        <v>985134</v>
      </c>
      <c r="E62" s="28">
        <v>3795.7213019999999</v>
      </c>
      <c r="F62" s="29">
        <v>0.55677639737071605</v>
      </c>
    </row>
    <row r="63" spans="1:6" x14ac:dyDescent="0.2">
      <c r="A63" s="26" t="s">
        <v>459</v>
      </c>
      <c r="B63" s="26" t="s">
        <v>458</v>
      </c>
      <c r="C63" s="26" t="s">
        <v>116</v>
      </c>
      <c r="D63" s="27">
        <v>5146316</v>
      </c>
      <c r="E63" s="28">
        <v>3347.6785580000001</v>
      </c>
      <c r="F63" s="29">
        <v>0.49105512728142697</v>
      </c>
    </row>
    <row r="64" spans="1:6" x14ac:dyDescent="0.2">
      <c r="A64" s="26" t="s">
        <v>461</v>
      </c>
      <c r="B64" s="26" t="s">
        <v>460</v>
      </c>
      <c r="C64" s="26" t="s">
        <v>92</v>
      </c>
      <c r="D64" s="27">
        <v>4063159</v>
      </c>
      <c r="E64" s="28">
        <v>3047.3692500000002</v>
      </c>
      <c r="F64" s="29">
        <v>0.44700417588069302</v>
      </c>
    </row>
    <row r="65" spans="1:6" x14ac:dyDescent="0.2">
      <c r="A65" s="26" t="s">
        <v>463</v>
      </c>
      <c r="B65" s="26" t="s">
        <v>462</v>
      </c>
      <c r="C65" s="26" t="s">
        <v>116</v>
      </c>
      <c r="D65" s="27">
        <v>320000</v>
      </c>
      <c r="E65" s="28">
        <v>3004.48</v>
      </c>
      <c r="F65" s="29">
        <v>0.440712954739576</v>
      </c>
    </row>
    <row r="66" spans="1:6" x14ac:dyDescent="0.2">
      <c r="A66" s="26" t="s">
        <v>465</v>
      </c>
      <c r="B66" s="26" t="s">
        <v>464</v>
      </c>
      <c r="C66" s="26" t="s">
        <v>122</v>
      </c>
      <c r="D66" s="27">
        <v>4194157</v>
      </c>
      <c r="E66" s="28">
        <v>2292.1068009999999</v>
      </c>
      <c r="F66" s="29">
        <v>0.33621830095303901</v>
      </c>
    </row>
    <row r="67" spans="1:6" x14ac:dyDescent="0.2">
      <c r="A67" s="26" t="s">
        <v>467</v>
      </c>
      <c r="B67" s="26" t="s">
        <v>466</v>
      </c>
      <c r="C67" s="26" t="s">
        <v>116</v>
      </c>
      <c r="D67" s="27">
        <v>518764</v>
      </c>
      <c r="E67" s="28">
        <v>2284.1178920000002</v>
      </c>
      <c r="F67" s="29">
        <v>0.33504644569338199</v>
      </c>
    </row>
    <row r="68" spans="1:6" x14ac:dyDescent="0.2">
      <c r="A68" s="26" t="s">
        <v>321</v>
      </c>
      <c r="B68" s="26" t="s">
        <v>320</v>
      </c>
      <c r="C68" s="26" t="s">
        <v>165</v>
      </c>
      <c r="D68" s="27">
        <v>2000000</v>
      </c>
      <c r="E68" s="28">
        <v>2231</v>
      </c>
      <c r="F68" s="29">
        <v>0.32725483345670298</v>
      </c>
    </row>
    <row r="69" spans="1:6" x14ac:dyDescent="0.2">
      <c r="A69" s="26" t="s">
        <v>469</v>
      </c>
      <c r="B69" s="26" t="s">
        <v>468</v>
      </c>
      <c r="C69" s="26" t="s">
        <v>92</v>
      </c>
      <c r="D69" s="27">
        <v>160465</v>
      </c>
      <c r="E69" s="28">
        <v>2108.911263</v>
      </c>
      <c r="F69" s="29">
        <v>0.309346214320049</v>
      </c>
    </row>
    <row r="70" spans="1:6" x14ac:dyDescent="0.2">
      <c r="A70" s="26" t="s">
        <v>471</v>
      </c>
      <c r="B70" s="26" t="s">
        <v>470</v>
      </c>
      <c r="C70" s="26" t="s">
        <v>125</v>
      </c>
      <c r="D70" s="27">
        <v>252893</v>
      </c>
      <c r="E70" s="28">
        <v>1962.8290199999999</v>
      </c>
      <c r="F70" s="29">
        <v>0.28791810131962497</v>
      </c>
    </row>
    <row r="71" spans="1:6" x14ac:dyDescent="0.2">
      <c r="A71" s="26" t="s">
        <v>280</v>
      </c>
      <c r="B71" s="26" t="s">
        <v>279</v>
      </c>
      <c r="C71" s="26" t="s">
        <v>177</v>
      </c>
      <c r="D71" s="27">
        <v>1350950</v>
      </c>
      <c r="E71" s="28">
        <v>1793.386125</v>
      </c>
      <c r="F71" s="29">
        <v>0.26306332481417999</v>
      </c>
    </row>
    <row r="72" spans="1:6" x14ac:dyDescent="0.2">
      <c r="A72" s="26" t="s">
        <v>473</v>
      </c>
      <c r="B72" s="26" t="s">
        <v>472</v>
      </c>
      <c r="C72" s="26" t="s">
        <v>276</v>
      </c>
      <c r="D72" s="27">
        <v>1000000</v>
      </c>
      <c r="E72" s="28">
        <v>1745</v>
      </c>
      <c r="F72" s="29">
        <v>0.255965793089173</v>
      </c>
    </row>
    <row r="73" spans="1:6" x14ac:dyDescent="0.2">
      <c r="A73" s="26" t="s">
        <v>475</v>
      </c>
      <c r="B73" s="26" t="s">
        <v>474</v>
      </c>
      <c r="C73" s="26" t="s">
        <v>476</v>
      </c>
      <c r="D73" s="27">
        <v>38772</v>
      </c>
      <c r="E73" s="28">
        <v>1250.4939300000001</v>
      </c>
      <c r="F73" s="29">
        <v>0.18342903756197601</v>
      </c>
    </row>
    <row r="74" spans="1:6" x14ac:dyDescent="0.2">
      <c r="A74" s="26" t="s">
        <v>478</v>
      </c>
      <c r="B74" s="26" t="s">
        <v>477</v>
      </c>
      <c r="C74" s="26" t="s">
        <v>302</v>
      </c>
      <c r="D74" s="27">
        <v>235144</v>
      </c>
      <c r="E74" s="28">
        <v>1118.3448639999999</v>
      </c>
      <c r="F74" s="29">
        <v>0.16404471636731399</v>
      </c>
    </row>
    <row r="75" spans="1:6" x14ac:dyDescent="0.2">
      <c r="A75" s="26" t="s">
        <v>192</v>
      </c>
      <c r="B75" s="26" t="s">
        <v>191</v>
      </c>
      <c r="C75" s="26" t="s">
        <v>193</v>
      </c>
      <c r="D75" s="27">
        <v>941266</v>
      </c>
      <c r="E75" s="28">
        <v>1090.4566609999999</v>
      </c>
      <c r="F75" s="29">
        <v>0.15995392782936199</v>
      </c>
    </row>
    <row r="76" spans="1:6" x14ac:dyDescent="0.2">
      <c r="A76" s="26" t="s">
        <v>480</v>
      </c>
      <c r="B76" s="26" t="s">
        <v>479</v>
      </c>
      <c r="C76" s="26" t="s">
        <v>89</v>
      </c>
      <c r="D76" s="27">
        <v>250000</v>
      </c>
      <c r="E76" s="28">
        <v>695.375</v>
      </c>
      <c r="F76" s="29">
        <v>0.102001268406524</v>
      </c>
    </row>
    <row r="77" spans="1:6" x14ac:dyDescent="0.2">
      <c r="A77" s="26" t="s">
        <v>482</v>
      </c>
      <c r="B77" s="26" t="s">
        <v>481</v>
      </c>
      <c r="C77" s="26" t="s">
        <v>439</v>
      </c>
      <c r="D77" s="27">
        <v>188328</v>
      </c>
      <c r="E77" s="28">
        <v>643.234284</v>
      </c>
      <c r="F77" s="29">
        <v>9.4352993493528103E-2</v>
      </c>
    </row>
    <row r="78" spans="1:6" x14ac:dyDescent="0.2">
      <c r="A78" s="26" t="s">
        <v>484</v>
      </c>
      <c r="B78" s="26" t="s">
        <v>483</v>
      </c>
      <c r="C78" s="26" t="s">
        <v>89</v>
      </c>
      <c r="D78" s="27">
        <v>164586</v>
      </c>
      <c r="E78" s="28">
        <v>612.25991999999997</v>
      </c>
      <c r="F78" s="29">
        <v>8.9809510601440601E-2</v>
      </c>
    </row>
    <row r="79" spans="1:6" x14ac:dyDescent="0.2">
      <c r="A79" s="26" t="s">
        <v>486</v>
      </c>
      <c r="B79" s="26" t="s">
        <v>485</v>
      </c>
      <c r="C79" s="26" t="s">
        <v>193</v>
      </c>
      <c r="D79" s="27">
        <v>126013</v>
      </c>
      <c r="E79" s="28">
        <v>470.84757450000001</v>
      </c>
      <c r="F79" s="29">
        <v>6.90664027684849E-2</v>
      </c>
    </row>
    <row r="80" spans="1:6" x14ac:dyDescent="0.2">
      <c r="A80" s="26" t="s">
        <v>488</v>
      </c>
      <c r="B80" s="26" t="s">
        <v>487</v>
      </c>
      <c r="C80" s="26" t="s">
        <v>162</v>
      </c>
      <c r="D80" s="27">
        <v>27189</v>
      </c>
      <c r="E80" s="28">
        <v>342.73093949999998</v>
      </c>
      <c r="F80" s="29">
        <v>5.0273579796742102E-2</v>
      </c>
    </row>
    <row r="81" spans="1:9" x14ac:dyDescent="0.2">
      <c r="A81" s="30" t="s">
        <v>31</v>
      </c>
      <c r="B81" s="30"/>
      <c r="C81" s="30"/>
      <c r="D81" s="31"/>
      <c r="E81" s="32">
        <f>SUM(E7:E80)</f>
        <v>649354.94373699988</v>
      </c>
      <c r="F81" s="33">
        <f>SUM(F7:F80)</f>
        <v>95.250804108892169</v>
      </c>
      <c r="G81" s="18"/>
      <c r="H81" s="18"/>
      <c r="I81" s="18"/>
    </row>
    <row r="82" spans="1:9" x14ac:dyDescent="0.2">
      <c r="A82" s="26"/>
      <c r="B82" s="26"/>
      <c r="C82" s="26"/>
      <c r="D82" s="34"/>
      <c r="E82" s="28"/>
      <c r="F82" s="29"/>
    </row>
    <row r="83" spans="1:9" x14ac:dyDescent="0.2">
      <c r="A83" s="30" t="s">
        <v>32</v>
      </c>
      <c r="B83" s="30"/>
      <c r="C83" s="30"/>
      <c r="D83" s="31"/>
      <c r="E83" s="32">
        <f>E81</f>
        <v>649354.94373699988</v>
      </c>
      <c r="F83" s="33">
        <f>F81</f>
        <v>95.250804108892169</v>
      </c>
      <c r="G83" s="18"/>
      <c r="H83" s="18"/>
      <c r="I83" s="18"/>
    </row>
    <row r="84" spans="1:9" x14ac:dyDescent="0.2">
      <c r="A84" s="30"/>
      <c r="B84" s="30"/>
      <c r="C84" s="30"/>
      <c r="D84" s="31"/>
      <c r="E84" s="32"/>
      <c r="F84" s="33"/>
      <c r="G84" s="18"/>
      <c r="H84" s="18"/>
      <c r="I84" s="18"/>
    </row>
    <row r="85" spans="1:9" x14ac:dyDescent="0.2">
      <c r="A85" s="30" t="s">
        <v>34</v>
      </c>
      <c r="B85" s="30"/>
      <c r="C85" s="30"/>
      <c r="D85" s="31"/>
      <c r="E85" s="32">
        <f>E87-(E81)</f>
        <v>32376.774763400084</v>
      </c>
      <c r="F85" s="33">
        <f>F87-(F81)</f>
        <v>4.7491958911078314</v>
      </c>
      <c r="G85" s="18"/>
      <c r="H85" s="18"/>
      <c r="I85" s="18"/>
    </row>
    <row r="86" spans="1:9" x14ac:dyDescent="0.2">
      <c r="A86" s="30"/>
      <c r="B86" s="30"/>
      <c r="C86" s="30"/>
      <c r="D86" s="31"/>
      <c r="E86" s="32"/>
      <c r="F86" s="33"/>
      <c r="G86" s="18"/>
      <c r="H86" s="18"/>
      <c r="I86" s="18"/>
    </row>
    <row r="87" spans="1:9" x14ac:dyDescent="0.2">
      <c r="A87" s="35" t="s">
        <v>33</v>
      </c>
      <c r="B87" s="35"/>
      <c r="C87" s="35"/>
      <c r="D87" s="36"/>
      <c r="E87" s="37">
        <v>681731.71850039996</v>
      </c>
      <c r="F87" s="38">
        <v>100</v>
      </c>
      <c r="G87" s="18"/>
      <c r="H87" s="18"/>
      <c r="I87" s="18"/>
    </row>
    <row r="90" spans="1:9" x14ac:dyDescent="0.2">
      <c r="A90" s="18" t="s">
        <v>36</v>
      </c>
    </row>
    <row r="91" spans="1:9" x14ac:dyDescent="0.2">
      <c r="A91" s="18" t="s">
        <v>37</v>
      </c>
    </row>
    <row r="92" spans="1:9" x14ac:dyDescent="0.2">
      <c r="A92" s="18" t="s">
        <v>38</v>
      </c>
      <c r="B92" s="18"/>
      <c r="C92" s="39" t="s">
        <v>40</v>
      </c>
      <c r="D92" s="19" t="s">
        <v>39</v>
      </c>
    </row>
    <row r="93" spans="1:9" x14ac:dyDescent="0.2">
      <c r="A93" s="9" t="s">
        <v>57</v>
      </c>
      <c r="C93" s="40">
        <v>91.087199999999996</v>
      </c>
      <c r="D93" s="40">
        <v>87.684399999999997</v>
      </c>
    </row>
    <row r="94" spans="1:9" x14ac:dyDescent="0.2">
      <c r="A94" s="9" t="s">
        <v>79</v>
      </c>
      <c r="C94" s="40">
        <v>36.562600000000003</v>
      </c>
      <c r="D94" s="40">
        <v>32.130099999999999</v>
      </c>
    </row>
    <row r="95" spans="1:9" x14ac:dyDescent="0.2">
      <c r="A95" s="9" t="s">
        <v>60</v>
      </c>
      <c r="C95" s="40">
        <v>100.1421</v>
      </c>
      <c r="D95" s="40">
        <v>96.793300000000002</v>
      </c>
    </row>
    <row r="96" spans="1:9" x14ac:dyDescent="0.2">
      <c r="A96" s="9" t="s">
        <v>80</v>
      </c>
      <c r="C96" s="40">
        <v>41.641100000000002</v>
      </c>
      <c r="D96" s="40">
        <v>37.170699999999997</v>
      </c>
    </row>
    <row r="98" spans="1:4" x14ac:dyDescent="0.2">
      <c r="A98" s="18" t="s">
        <v>42</v>
      </c>
    </row>
    <row r="99" spans="1:4" x14ac:dyDescent="0.2">
      <c r="A99" s="75" t="s">
        <v>54</v>
      </c>
      <c r="B99" s="76"/>
      <c r="C99" s="43" t="s">
        <v>55</v>
      </c>
    </row>
    <row r="100" spans="1:4" x14ac:dyDescent="0.2">
      <c r="A100" s="71" t="s">
        <v>79</v>
      </c>
      <c r="B100" s="72"/>
      <c r="C100" s="44">
        <v>3</v>
      </c>
    </row>
    <row r="101" spans="1:4" x14ac:dyDescent="0.2">
      <c r="A101" s="71" t="s">
        <v>80</v>
      </c>
      <c r="B101" s="72"/>
      <c r="C101" s="44">
        <v>3</v>
      </c>
    </row>
    <row r="102" spans="1:4" x14ac:dyDescent="0.2">
      <c r="A102" s="9" t="s">
        <v>56</v>
      </c>
    </row>
    <row r="103" spans="1:4" x14ac:dyDescent="0.2">
      <c r="A103" s="9" t="s">
        <v>41</v>
      </c>
    </row>
    <row r="105" spans="1:4" x14ac:dyDescent="0.2">
      <c r="A105" s="18" t="s">
        <v>223</v>
      </c>
      <c r="D105" s="45">
        <v>5.0143335935245899E-2</v>
      </c>
    </row>
    <row r="107" spans="1:4" x14ac:dyDescent="0.2">
      <c r="A107" s="18" t="s">
        <v>778</v>
      </c>
    </row>
    <row r="108" spans="1:4" x14ac:dyDescent="0.2">
      <c r="A108" s="46"/>
    </row>
    <row r="109" spans="1:4" x14ac:dyDescent="0.2">
      <c r="A109" s="47" t="s">
        <v>774</v>
      </c>
    </row>
    <row r="110" spans="1:4" x14ac:dyDescent="0.2">
      <c r="A110" s="48"/>
    </row>
    <row r="111" spans="1:4" x14ac:dyDescent="0.2">
      <c r="A111" s="49"/>
    </row>
    <row r="112" spans="1:4" x14ac:dyDescent="0.2">
      <c r="A112" s="49"/>
    </row>
    <row r="113" spans="1:1" x14ac:dyDescent="0.2">
      <c r="A113" s="49"/>
    </row>
    <row r="114" spans="1:1" x14ac:dyDescent="0.2">
      <c r="A114" s="49"/>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row r="121" spans="1:1" x14ac:dyDescent="0.2">
      <c r="A121" s="49"/>
    </row>
    <row r="122" spans="1:1" x14ac:dyDescent="0.2">
      <c r="A122" s="49"/>
    </row>
    <row r="123" spans="1:1" x14ac:dyDescent="0.2">
      <c r="A123" s="47" t="s">
        <v>783</v>
      </c>
    </row>
    <row r="124" spans="1:1" x14ac:dyDescent="0.2">
      <c r="A124" s="49"/>
    </row>
    <row r="125" spans="1:1" x14ac:dyDescent="0.2">
      <c r="A125" s="47" t="s">
        <v>775</v>
      </c>
    </row>
    <row r="126" spans="1:1" x14ac:dyDescent="0.2">
      <c r="A126" s="49"/>
    </row>
    <row r="127" spans="1:1" x14ac:dyDescent="0.2">
      <c r="A127" s="49"/>
    </row>
    <row r="128" spans="1:1" x14ac:dyDescent="0.2">
      <c r="A128" s="49"/>
    </row>
    <row r="129" spans="1:1" x14ac:dyDescent="0.2">
      <c r="A129" s="49"/>
    </row>
    <row r="130" spans="1:1" x14ac:dyDescent="0.2">
      <c r="A130" s="49"/>
    </row>
    <row r="131" spans="1:1" x14ac:dyDescent="0.2">
      <c r="A131" s="49"/>
    </row>
    <row r="132" spans="1:1" x14ac:dyDescent="0.2">
      <c r="A132" s="49"/>
    </row>
    <row r="133" spans="1:1" x14ac:dyDescent="0.2">
      <c r="A133" s="49"/>
    </row>
    <row r="134" spans="1:1" x14ac:dyDescent="0.2">
      <c r="A134" s="49"/>
    </row>
    <row r="135" spans="1:1" x14ac:dyDescent="0.2">
      <c r="A135" s="49"/>
    </row>
    <row r="136" spans="1:1" x14ac:dyDescent="0.2">
      <c r="A136" s="49"/>
    </row>
    <row r="137" spans="1:1" x14ac:dyDescent="0.2">
      <c r="A137" s="49"/>
    </row>
  </sheetData>
  <mergeCells count="4">
    <mergeCell ref="A1:F1"/>
    <mergeCell ref="A99:B99"/>
    <mergeCell ref="A100:B100"/>
    <mergeCell ref="A101:B101"/>
  </mergeCells>
  <conditionalFormatting sqref="F2:F3 F5:F106">
    <cfRule type="cellIs" dxfId="55" priority="2" stopIfTrue="1" operator="between">
      <formula>0.009</formula>
      <formula>-0.009</formula>
    </cfRule>
  </conditionalFormatting>
  <conditionalFormatting sqref="F107:F239">
    <cfRule type="cellIs" dxfId="54" priority="1" stopIfTrue="1" operator="between">
      <formula>0.009</formula>
      <formula>-0.009</formula>
    </cfRule>
  </conditionalFormatting>
  <hyperlinks>
    <hyperlink ref="A108" r:id="rId1" tooltip="https://www.franklintempletonindia.com/downloadsServlet/pdf/product-labels-jg9o5k7l" display="https://www.franklintempletonindia.com/downloadsServlet/pdf/product-labels-jg9o5k7l" xr:uid="{00000000-0004-0000-0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44"/>
  <sheetViews>
    <sheetView workbookViewId="0">
      <selection sqref="A1:H1"/>
    </sheetView>
  </sheetViews>
  <sheetFormatPr defaultColWidth="9.109375" defaultRowHeight="10.199999999999999" x14ac:dyDescent="0.2"/>
  <cols>
    <col min="1" max="1" width="38.6640625" style="9" bestFit="1" customWidth="1"/>
    <col min="2" max="2" width="32.109375" style="9" bestFit="1" customWidth="1"/>
    <col min="3" max="3" width="35.44140625" style="9" bestFit="1" customWidth="1"/>
    <col min="4" max="4" width="14.6640625" style="10" bestFit="1" customWidth="1"/>
    <col min="5" max="5" width="22.6640625" style="13" customWidth="1"/>
    <col min="6" max="6" width="14.6640625" style="14" bestFit="1" customWidth="1"/>
    <col min="7" max="7" width="13" style="9" customWidth="1"/>
    <col min="8" max="8" width="13.109375" style="9" customWidth="1"/>
    <col min="9" max="16384" width="9.109375" style="9"/>
  </cols>
  <sheetData>
    <row r="1" spans="1:8" s="1" customFormat="1" ht="14.4" x14ac:dyDescent="0.3">
      <c r="A1" s="73" t="s">
        <v>14</v>
      </c>
      <c r="B1" s="74"/>
      <c r="C1" s="74"/>
      <c r="D1" s="74"/>
      <c r="E1" s="74"/>
      <c r="F1" s="74"/>
      <c r="G1" s="83"/>
      <c r="H1" s="83"/>
    </row>
    <row r="2" spans="1:8" s="1" customFormat="1" ht="11.4" x14ac:dyDescent="0.2">
      <c r="D2" s="6"/>
      <c r="E2" s="7"/>
      <c r="F2" s="12"/>
    </row>
    <row r="3" spans="1:8" s="1" customFormat="1" ht="12" x14ac:dyDescent="0.2">
      <c r="A3" s="11" t="s">
        <v>7</v>
      </c>
      <c r="B3" s="2"/>
      <c r="C3" s="3"/>
      <c r="D3" s="4"/>
      <c r="E3" s="5"/>
      <c r="F3" s="12"/>
    </row>
    <row r="4" spans="1:8" s="1" customFormat="1" ht="61.2" x14ac:dyDescent="0.2">
      <c r="A4" s="8" t="s">
        <v>2</v>
      </c>
      <c r="B4" s="8" t="s">
        <v>0</v>
      </c>
      <c r="C4" s="17" t="s">
        <v>269</v>
      </c>
      <c r="D4" s="16" t="s">
        <v>1</v>
      </c>
      <c r="E4" s="51" t="s">
        <v>6</v>
      </c>
      <c r="F4" s="51" t="s">
        <v>802</v>
      </c>
      <c r="G4" s="51" t="s">
        <v>803</v>
      </c>
      <c r="H4" s="52" t="s">
        <v>804</v>
      </c>
    </row>
    <row r="5" spans="1:8" x14ac:dyDescent="0.2">
      <c r="A5" s="21" t="s">
        <v>81</v>
      </c>
      <c r="B5" s="22"/>
      <c r="C5" s="22"/>
      <c r="D5" s="23"/>
      <c r="E5" s="24"/>
      <c r="F5" s="25"/>
      <c r="G5" s="25"/>
      <c r="H5" s="25"/>
    </row>
    <row r="6" spans="1:8" x14ac:dyDescent="0.2">
      <c r="A6" s="30" t="s">
        <v>46</v>
      </c>
      <c r="B6" s="26"/>
      <c r="C6" s="26"/>
      <c r="D6" s="34"/>
      <c r="E6" s="28"/>
      <c r="F6" s="29"/>
      <c r="G6" s="29"/>
      <c r="H6" s="29"/>
    </row>
    <row r="7" spans="1:8" x14ac:dyDescent="0.2">
      <c r="A7" s="26" t="s">
        <v>115</v>
      </c>
      <c r="B7" s="26" t="s">
        <v>114</v>
      </c>
      <c r="C7" s="26" t="s">
        <v>116</v>
      </c>
      <c r="D7" s="27">
        <v>7591052</v>
      </c>
      <c r="E7" s="28">
        <v>29939.109090000002</v>
      </c>
      <c r="F7" s="29">
        <v>4.1141148623131203</v>
      </c>
      <c r="G7" s="29"/>
      <c r="H7" s="29"/>
    </row>
    <row r="8" spans="1:8" x14ac:dyDescent="0.2">
      <c r="A8" s="26" t="s">
        <v>259</v>
      </c>
      <c r="B8" s="26" t="s">
        <v>258</v>
      </c>
      <c r="C8" s="26" t="s">
        <v>84</v>
      </c>
      <c r="D8" s="27">
        <v>24369927</v>
      </c>
      <c r="E8" s="28">
        <v>25990.527150000002</v>
      </c>
      <c r="F8" s="29">
        <v>3.5715162300164298</v>
      </c>
      <c r="G8" s="29"/>
      <c r="H8" s="29"/>
    </row>
    <row r="9" spans="1:8" x14ac:dyDescent="0.2">
      <c r="A9" s="26" t="s">
        <v>86</v>
      </c>
      <c r="B9" s="26" t="s">
        <v>85</v>
      </c>
      <c r="C9" s="26" t="s">
        <v>84</v>
      </c>
      <c r="D9" s="27">
        <v>3110566</v>
      </c>
      <c r="E9" s="28">
        <v>25463.093280000001</v>
      </c>
      <c r="F9" s="29">
        <v>3.4990383377407701</v>
      </c>
      <c r="G9" s="29"/>
      <c r="H9" s="29"/>
    </row>
    <row r="10" spans="1:8" x14ac:dyDescent="0.2">
      <c r="A10" s="26" t="s">
        <v>490</v>
      </c>
      <c r="B10" s="26" t="s">
        <v>489</v>
      </c>
      <c r="C10" s="26" t="s">
        <v>199</v>
      </c>
      <c r="D10" s="27">
        <v>14789858</v>
      </c>
      <c r="E10" s="28">
        <v>22036.888419999999</v>
      </c>
      <c r="F10" s="29">
        <v>3.0282227134854902</v>
      </c>
      <c r="G10" s="29"/>
      <c r="H10" s="29"/>
    </row>
    <row r="11" spans="1:8" x14ac:dyDescent="0.2">
      <c r="A11" s="26" t="s">
        <v>174</v>
      </c>
      <c r="B11" s="26" t="s">
        <v>173</v>
      </c>
      <c r="C11" s="26" t="s">
        <v>84</v>
      </c>
      <c r="D11" s="27">
        <v>13160416</v>
      </c>
      <c r="E11" s="28">
        <v>21168.529139999999</v>
      </c>
      <c r="F11" s="29">
        <v>2.9088961894751701</v>
      </c>
      <c r="G11" s="29"/>
      <c r="H11" s="29"/>
    </row>
    <row r="12" spans="1:8" x14ac:dyDescent="0.2">
      <c r="A12" s="26" t="s">
        <v>492</v>
      </c>
      <c r="B12" s="26" t="s">
        <v>491</v>
      </c>
      <c r="C12" s="26" t="s">
        <v>268</v>
      </c>
      <c r="D12" s="27">
        <v>1986228</v>
      </c>
      <c r="E12" s="28">
        <v>20433.32055</v>
      </c>
      <c r="F12" s="29">
        <v>2.8078667106778301</v>
      </c>
      <c r="G12" s="29"/>
      <c r="H12" s="29"/>
    </row>
    <row r="13" spans="1:8" x14ac:dyDescent="0.2">
      <c r="A13" s="26" t="s">
        <v>375</v>
      </c>
      <c r="B13" s="26" t="s">
        <v>374</v>
      </c>
      <c r="C13" s="26" t="s">
        <v>355</v>
      </c>
      <c r="D13" s="27">
        <v>1050123</v>
      </c>
      <c r="E13" s="28">
        <v>20156.060860000001</v>
      </c>
      <c r="F13" s="29">
        <v>2.7697667723022299</v>
      </c>
      <c r="G13" s="29"/>
      <c r="H13" s="29"/>
    </row>
    <row r="14" spans="1:8" x14ac:dyDescent="0.2">
      <c r="A14" s="26" t="s">
        <v>83</v>
      </c>
      <c r="B14" s="26" t="s">
        <v>82</v>
      </c>
      <c r="C14" s="26" t="s">
        <v>84</v>
      </c>
      <c r="D14" s="27">
        <v>1223175</v>
      </c>
      <c r="E14" s="28">
        <v>17542.775850000002</v>
      </c>
      <c r="F14" s="29">
        <v>2.41065940318241</v>
      </c>
      <c r="G14" s="29"/>
      <c r="H14" s="29"/>
    </row>
    <row r="15" spans="1:8" x14ac:dyDescent="0.2">
      <c r="A15" s="26" t="s">
        <v>494</v>
      </c>
      <c r="B15" s="26" t="s">
        <v>493</v>
      </c>
      <c r="C15" s="26" t="s">
        <v>113</v>
      </c>
      <c r="D15" s="27">
        <v>1666580</v>
      </c>
      <c r="E15" s="28">
        <v>16669.96645</v>
      </c>
      <c r="F15" s="29">
        <v>2.2907213611480901</v>
      </c>
      <c r="G15" s="29"/>
      <c r="H15" s="29"/>
    </row>
    <row r="16" spans="1:8" x14ac:dyDescent="0.2">
      <c r="A16" s="26" t="s">
        <v>231</v>
      </c>
      <c r="B16" s="26" t="s">
        <v>230</v>
      </c>
      <c r="C16" s="26" t="s">
        <v>125</v>
      </c>
      <c r="D16" s="27">
        <v>6039250</v>
      </c>
      <c r="E16" s="28">
        <v>16620.016</v>
      </c>
      <c r="F16" s="29">
        <v>2.2838573663609898</v>
      </c>
      <c r="G16" s="29"/>
      <c r="H16" s="29"/>
    </row>
    <row r="17" spans="1:8" x14ac:dyDescent="0.2">
      <c r="A17" s="26" t="s">
        <v>252</v>
      </c>
      <c r="B17" s="26" t="s">
        <v>251</v>
      </c>
      <c r="C17" s="26" t="s">
        <v>128</v>
      </c>
      <c r="D17" s="27">
        <v>2252334</v>
      </c>
      <c r="E17" s="28">
        <v>16528.753059999999</v>
      </c>
      <c r="F17" s="29">
        <v>2.2713163713466198</v>
      </c>
      <c r="G17" s="29"/>
      <c r="H17" s="29"/>
    </row>
    <row r="18" spans="1:8" x14ac:dyDescent="0.2">
      <c r="A18" s="26" t="s">
        <v>496</v>
      </c>
      <c r="B18" s="26" t="s">
        <v>495</v>
      </c>
      <c r="C18" s="26" t="s">
        <v>170</v>
      </c>
      <c r="D18" s="27">
        <v>3651225</v>
      </c>
      <c r="E18" s="28">
        <v>16425.035660000001</v>
      </c>
      <c r="F18" s="29">
        <v>2.2570639333218998</v>
      </c>
      <c r="G18" s="29"/>
      <c r="H18" s="29"/>
    </row>
    <row r="19" spans="1:8" x14ac:dyDescent="0.2">
      <c r="A19" s="26" t="s">
        <v>498</v>
      </c>
      <c r="B19" s="26" t="s">
        <v>497</v>
      </c>
      <c r="C19" s="26" t="s">
        <v>136</v>
      </c>
      <c r="D19" s="27">
        <v>1273937</v>
      </c>
      <c r="E19" s="28">
        <v>16161.164779999999</v>
      </c>
      <c r="F19" s="29">
        <v>2.2208038326663901</v>
      </c>
      <c r="G19" s="29"/>
      <c r="H19" s="29"/>
    </row>
    <row r="20" spans="1:8" x14ac:dyDescent="0.2">
      <c r="A20" s="26" t="s">
        <v>130</v>
      </c>
      <c r="B20" s="26" t="s">
        <v>129</v>
      </c>
      <c r="C20" s="26" t="s">
        <v>116</v>
      </c>
      <c r="D20" s="27">
        <v>1527638</v>
      </c>
      <c r="E20" s="28">
        <v>15348.94281</v>
      </c>
      <c r="F20" s="29">
        <v>2.1091914774613998</v>
      </c>
      <c r="G20" s="29"/>
      <c r="H20" s="29"/>
    </row>
    <row r="21" spans="1:8" x14ac:dyDescent="0.2">
      <c r="A21" s="26" t="s">
        <v>311</v>
      </c>
      <c r="B21" s="26" t="s">
        <v>310</v>
      </c>
      <c r="C21" s="26" t="s">
        <v>136</v>
      </c>
      <c r="D21" s="27">
        <v>352535</v>
      </c>
      <c r="E21" s="28">
        <v>15287.327740000001</v>
      </c>
      <c r="F21" s="29">
        <v>2.1007245763766802</v>
      </c>
      <c r="G21" s="29"/>
      <c r="H21" s="29"/>
    </row>
    <row r="22" spans="1:8" x14ac:dyDescent="0.2">
      <c r="A22" s="26" t="s">
        <v>500</v>
      </c>
      <c r="B22" s="26" t="s">
        <v>499</v>
      </c>
      <c r="C22" s="26" t="s">
        <v>358</v>
      </c>
      <c r="D22" s="27">
        <v>2140127</v>
      </c>
      <c r="E22" s="28">
        <v>15253.75519</v>
      </c>
      <c r="F22" s="29">
        <v>2.09611116832551</v>
      </c>
      <c r="G22" s="29"/>
      <c r="H22" s="29"/>
    </row>
    <row r="23" spans="1:8" x14ac:dyDescent="0.2">
      <c r="A23" s="26" t="s">
        <v>502</v>
      </c>
      <c r="B23" s="26" t="s">
        <v>501</v>
      </c>
      <c r="C23" s="26" t="s">
        <v>162</v>
      </c>
      <c r="D23" s="27">
        <v>6794174</v>
      </c>
      <c r="E23" s="28">
        <v>14940.388629999999</v>
      </c>
      <c r="F23" s="29">
        <v>2.0530495655913601</v>
      </c>
      <c r="G23" s="29"/>
      <c r="H23" s="29"/>
    </row>
    <row r="24" spans="1:8" x14ac:dyDescent="0.2">
      <c r="A24" s="26" t="s">
        <v>504</v>
      </c>
      <c r="B24" s="26" t="s">
        <v>503</v>
      </c>
      <c r="C24" s="26" t="s">
        <v>162</v>
      </c>
      <c r="D24" s="27">
        <v>1798493</v>
      </c>
      <c r="E24" s="28">
        <v>14915.8017</v>
      </c>
      <c r="F24" s="29">
        <v>2.0496709261726802</v>
      </c>
      <c r="G24" s="29"/>
      <c r="H24" s="29"/>
    </row>
    <row r="25" spans="1:8" x14ac:dyDescent="0.2">
      <c r="A25" s="26" t="s">
        <v>506</v>
      </c>
      <c r="B25" s="26" t="s">
        <v>505</v>
      </c>
      <c r="C25" s="26" t="s">
        <v>373</v>
      </c>
      <c r="D25" s="27">
        <v>1608135</v>
      </c>
      <c r="E25" s="28">
        <v>14636.440699999999</v>
      </c>
      <c r="F25" s="29">
        <v>2.0112822340243701</v>
      </c>
      <c r="G25" s="29"/>
      <c r="H25" s="29"/>
    </row>
    <row r="26" spans="1:8" x14ac:dyDescent="0.2">
      <c r="A26" s="26" t="s">
        <v>508</v>
      </c>
      <c r="B26" s="26" t="s">
        <v>507</v>
      </c>
      <c r="C26" s="26" t="s">
        <v>107</v>
      </c>
      <c r="D26" s="27">
        <v>5339831</v>
      </c>
      <c r="E26" s="28">
        <v>14035.745779999999</v>
      </c>
      <c r="F26" s="29">
        <v>1.92873709580202</v>
      </c>
      <c r="G26" s="29"/>
      <c r="H26" s="29"/>
    </row>
    <row r="27" spans="1:8" x14ac:dyDescent="0.2">
      <c r="A27" s="26" t="s">
        <v>510</v>
      </c>
      <c r="B27" s="26" t="s">
        <v>509</v>
      </c>
      <c r="C27" s="26" t="s">
        <v>476</v>
      </c>
      <c r="D27" s="27">
        <v>6231402</v>
      </c>
      <c r="E27" s="28">
        <v>13967.68758</v>
      </c>
      <c r="F27" s="29">
        <v>1.9193848050815301</v>
      </c>
      <c r="G27" s="29"/>
      <c r="H27" s="29"/>
    </row>
    <row r="28" spans="1:8" x14ac:dyDescent="0.2">
      <c r="A28" s="26" t="s">
        <v>512</v>
      </c>
      <c r="B28" s="26" t="s">
        <v>511</v>
      </c>
      <c r="C28" s="26" t="s">
        <v>439</v>
      </c>
      <c r="D28" s="27">
        <v>325611</v>
      </c>
      <c r="E28" s="28">
        <v>13715.712149999999</v>
      </c>
      <c r="F28" s="29">
        <v>1.88475933047624</v>
      </c>
      <c r="G28" s="29"/>
      <c r="H28" s="29"/>
    </row>
    <row r="29" spans="1:8" x14ac:dyDescent="0.2">
      <c r="A29" s="26" t="s">
        <v>181</v>
      </c>
      <c r="B29" s="26" t="s">
        <v>180</v>
      </c>
      <c r="C29" s="26" t="s">
        <v>116</v>
      </c>
      <c r="D29" s="27">
        <v>3296838</v>
      </c>
      <c r="E29" s="28">
        <v>13187.352000000001</v>
      </c>
      <c r="F29" s="29">
        <v>1.81215415243856</v>
      </c>
      <c r="G29" s="29"/>
      <c r="H29" s="29"/>
    </row>
    <row r="30" spans="1:8" x14ac:dyDescent="0.2">
      <c r="A30" s="26" t="s">
        <v>514</v>
      </c>
      <c r="B30" s="26" t="s">
        <v>513</v>
      </c>
      <c r="C30" s="26" t="s">
        <v>439</v>
      </c>
      <c r="D30" s="27">
        <v>3350000</v>
      </c>
      <c r="E30" s="28">
        <v>12383.275</v>
      </c>
      <c r="F30" s="29">
        <v>1.7016610470425499</v>
      </c>
      <c r="G30" s="29"/>
      <c r="H30" s="29"/>
    </row>
    <row r="31" spans="1:8" x14ac:dyDescent="0.2">
      <c r="A31" s="26" t="s">
        <v>323</v>
      </c>
      <c r="B31" s="26" t="s">
        <v>322</v>
      </c>
      <c r="C31" s="26" t="s">
        <v>89</v>
      </c>
      <c r="D31" s="27">
        <v>520690</v>
      </c>
      <c r="E31" s="28">
        <v>11974.82862</v>
      </c>
      <c r="F31" s="29">
        <v>1.6455339486254099</v>
      </c>
      <c r="G31" s="29"/>
      <c r="H31" s="29"/>
    </row>
    <row r="32" spans="1:8" x14ac:dyDescent="0.2">
      <c r="A32" s="26" t="s">
        <v>516</v>
      </c>
      <c r="B32" s="26" t="s">
        <v>515</v>
      </c>
      <c r="C32" s="26" t="s">
        <v>162</v>
      </c>
      <c r="D32" s="27">
        <v>68736</v>
      </c>
      <c r="E32" s="28">
        <v>11764.71629</v>
      </c>
      <c r="F32" s="29">
        <v>1.6166611369124799</v>
      </c>
      <c r="G32" s="29"/>
      <c r="H32" s="29"/>
    </row>
    <row r="33" spans="1:8" x14ac:dyDescent="0.2">
      <c r="A33" s="26" t="s">
        <v>518</v>
      </c>
      <c r="B33" s="26" t="s">
        <v>517</v>
      </c>
      <c r="C33" s="26" t="s">
        <v>128</v>
      </c>
      <c r="D33" s="27">
        <v>462739</v>
      </c>
      <c r="E33" s="28">
        <v>11587.678669999999</v>
      </c>
      <c r="F33" s="29">
        <v>1.59233332203192</v>
      </c>
      <c r="G33" s="29"/>
      <c r="H33" s="29"/>
    </row>
    <row r="34" spans="1:8" x14ac:dyDescent="0.2">
      <c r="A34" s="26" t="s">
        <v>386</v>
      </c>
      <c r="B34" s="26" t="s">
        <v>385</v>
      </c>
      <c r="C34" s="26" t="s">
        <v>122</v>
      </c>
      <c r="D34" s="27">
        <v>11253507</v>
      </c>
      <c r="E34" s="28">
        <v>11354.788560000001</v>
      </c>
      <c r="F34" s="29">
        <v>1.5603304771925299</v>
      </c>
      <c r="G34" s="29"/>
      <c r="H34" s="29"/>
    </row>
    <row r="35" spans="1:8" x14ac:dyDescent="0.2">
      <c r="A35" s="26" t="s">
        <v>520</v>
      </c>
      <c r="B35" s="26" t="s">
        <v>519</v>
      </c>
      <c r="C35" s="26" t="s">
        <v>156</v>
      </c>
      <c r="D35" s="27">
        <v>1292030</v>
      </c>
      <c r="E35" s="28">
        <v>11114.68808</v>
      </c>
      <c r="F35" s="29">
        <v>1.52733681160792</v>
      </c>
      <c r="G35" s="29"/>
      <c r="H35" s="29"/>
    </row>
    <row r="36" spans="1:8" x14ac:dyDescent="0.2">
      <c r="A36" s="26" t="s">
        <v>522</v>
      </c>
      <c r="B36" s="26" t="s">
        <v>521</v>
      </c>
      <c r="C36" s="26" t="s">
        <v>177</v>
      </c>
      <c r="D36" s="27">
        <v>892366</v>
      </c>
      <c r="E36" s="28">
        <v>10947.992270000001</v>
      </c>
      <c r="F36" s="29">
        <v>1.5044301276667</v>
      </c>
      <c r="G36" s="29"/>
      <c r="H36" s="29"/>
    </row>
    <row r="37" spans="1:8" x14ac:dyDescent="0.2">
      <c r="A37" s="26" t="s">
        <v>524</v>
      </c>
      <c r="B37" s="26" t="s">
        <v>523</v>
      </c>
      <c r="C37" s="26" t="s">
        <v>113</v>
      </c>
      <c r="D37" s="27">
        <v>52304</v>
      </c>
      <c r="E37" s="28">
        <v>10468.697899999999</v>
      </c>
      <c r="F37" s="29">
        <v>1.43856737653699</v>
      </c>
      <c r="G37" s="29"/>
      <c r="H37" s="29"/>
    </row>
    <row r="38" spans="1:8" x14ac:dyDescent="0.2">
      <c r="A38" s="26" t="s">
        <v>526</v>
      </c>
      <c r="B38" s="26" t="s">
        <v>525</v>
      </c>
      <c r="C38" s="26" t="s">
        <v>122</v>
      </c>
      <c r="D38" s="27">
        <v>511023</v>
      </c>
      <c r="E38" s="28">
        <v>10462.17388</v>
      </c>
      <c r="F38" s="29">
        <v>1.4376708713149</v>
      </c>
      <c r="G38" s="29"/>
      <c r="H38" s="29"/>
    </row>
    <row r="39" spans="1:8" x14ac:dyDescent="0.2">
      <c r="A39" s="26" t="s">
        <v>135</v>
      </c>
      <c r="B39" s="26" t="s">
        <v>134</v>
      </c>
      <c r="C39" s="26" t="s">
        <v>136</v>
      </c>
      <c r="D39" s="27">
        <v>3856067</v>
      </c>
      <c r="E39" s="28">
        <v>10359.324000000001</v>
      </c>
      <c r="F39" s="29">
        <v>1.4235376444836301</v>
      </c>
      <c r="G39" s="29"/>
      <c r="H39" s="29"/>
    </row>
    <row r="40" spans="1:8" x14ac:dyDescent="0.2">
      <c r="A40" s="26" t="s">
        <v>167</v>
      </c>
      <c r="B40" s="26" t="s">
        <v>166</v>
      </c>
      <c r="C40" s="26" t="s">
        <v>128</v>
      </c>
      <c r="D40" s="27">
        <v>2902529</v>
      </c>
      <c r="E40" s="28">
        <v>9610.2735190000003</v>
      </c>
      <c r="F40" s="29">
        <v>1.3206060673534901</v>
      </c>
      <c r="G40" s="29"/>
      <c r="H40" s="29"/>
    </row>
    <row r="41" spans="1:8" x14ac:dyDescent="0.2">
      <c r="A41" s="26" t="s">
        <v>261</v>
      </c>
      <c r="B41" s="26" t="s">
        <v>260</v>
      </c>
      <c r="C41" s="26" t="s">
        <v>119</v>
      </c>
      <c r="D41" s="27">
        <v>2553992</v>
      </c>
      <c r="E41" s="28">
        <v>8845.7512920000008</v>
      </c>
      <c r="F41" s="29">
        <v>1.2155484236135199</v>
      </c>
      <c r="G41" s="29"/>
      <c r="H41" s="29"/>
    </row>
    <row r="42" spans="1:8" x14ac:dyDescent="0.2">
      <c r="A42" s="26" t="s">
        <v>380</v>
      </c>
      <c r="B42" s="26" t="s">
        <v>379</v>
      </c>
      <c r="C42" s="26" t="s">
        <v>162</v>
      </c>
      <c r="D42" s="27">
        <v>420584</v>
      </c>
      <c r="E42" s="28">
        <v>8756.5588800000005</v>
      </c>
      <c r="F42" s="29">
        <v>1.2032919524302299</v>
      </c>
      <c r="G42" s="29"/>
      <c r="H42" s="29"/>
    </row>
    <row r="43" spans="1:8" x14ac:dyDescent="0.2">
      <c r="A43" s="26" t="s">
        <v>151</v>
      </c>
      <c r="B43" s="26" t="s">
        <v>150</v>
      </c>
      <c r="C43" s="26" t="s">
        <v>107</v>
      </c>
      <c r="D43" s="27">
        <v>1577180</v>
      </c>
      <c r="E43" s="28">
        <v>8678.4329500000003</v>
      </c>
      <c r="F43" s="29">
        <v>1.1925561937682501</v>
      </c>
      <c r="G43" s="29"/>
      <c r="H43" s="29"/>
    </row>
    <row r="44" spans="1:8" x14ac:dyDescent="0.2">
      <c r="A44" s="26" t="s">
        <v>185</v>
      </c>
      <c r="B44" s="26" t="s">
        <v>184</v>
      </c>
      <c r="C44" s="26" t="s">
        <v>119</v>
      </c>
      <c r="D44" s="27">
        <v>3725151</v>
      </c>
      <c r="E44" s="28">
        <v>8657.2509239999999</v>
      </c>
      <c r="F44" s="29">
        <v>1.1896454428932499</v>
      </c>
      <c r="G44" s="29"/>
      <c r="H44" s="29"/>
    </row>
    <row r="45" spans="1:8" x14ac:dyDescent="0.2">
      <c r="A45" s="26" t="s">
        <v>528</v>
      </c>
      <c r="B45" s="26" t="s">
        <v>527</v>
      </c>
      <c r="C45" s="26" t="s">
        <v>373</v>
      </c>
      <c r="D45" s="27">
        <v>646062</v>
      </c>
      <c r="E45" s="28">
        <v>8101.6174799999999</v>
      </c>
      <c r="F45" s="29">
        <v>1.11329247583979</v>
      </c>
      <c r="G45" s="29"/>
      <c r="H45" s="29"/>
    </row>
    <row r="46" spans="1:8" x14ac:dyDescent="0.2">
      <c r="A46" s="26" t="s">
        <v>530</v>
      </c>
      <c r="B46" s="26" t="s">
        <v>529</v>
      </c>
      <c r="C46" s="26" t="s">
        <v>162</v>
      </c>
      <c r="D46" s="27">
        <v>341879</v>
      </c>
      <c r="E46" s="28">
        <v>7901.6783880000003</v>
      </c>
      <c r="F46" s="29">
        <v>1.08581763056361</v>
      </c>
      <c r="G46" s="29"/>
      <c r="H46" s="29"/>
    </row>
    <row r="47" spans="1:8" x14ac:dyDescent="0.2">
      <c r="A47" s="26" t="s">
        <v>102</v>
      </c>
      <c r="B47" s="26" t="s">
        <v>101</v>
      </c>
      <c r="C47" s="26" t="s">
        <v>84</v>
      </c>
      <c r="D47" s="27">
        <v>1489684</v>
      </c>
      <c r="E47" s="28">
        <v>7870.745414</v>
      </c>
      <c r="F47" s="29">
        <v>1.08156694268621</v>
      </c>
      <c r="G47" s="29"/>
      <c r="H47" s="29"/>
    </row>
    <row r="48" spans="1:8" x14ac:dyDescent="0.2">
      <c r="A48" s="26" t="s">
        <v>532</v>
      </c>
      <c r="B48" s="26" t="s">
        <v>531</v>
      </c>
      <c r="C48" s="26" t="s">
        <v>162</v>
      </c>
      <c r="D48" s="27">
        <v>10157050</v>
      </c>
      <c r="E48" s="28">
        <v>7851.3996500000003</v>
      </c>
      <c r="F48" s="29">
        <v>1.07890852372805</v>
      </c>
      <c r="G48" s="29"/>
      <c r="H48" s="29"/>
    </row>
    <row r="49" spans="1:8" x14ac:dyDescent="0.2">
      <c r="A49" s="26" t="s">
        <v>534</v>
      </c>
      <c r="B49" s="26" t="s">
        <v>533</v>
      </c>
      <c r="C49" s="26" t="s">
        <v>116</v>
      </c>
      <c r="D49" s="27">
        <v>429325</v>
      </c>
      <c r="E49" s="28">
        <v>7613.6495500000001</v>
      </c>
      <c r="F49" s="29">
        <v>1.04623783813797</v>
      </c>
      <c r="G49" s="29"/>
      <c r="H49" s="29"/>
    </row>
    <row r="50" spans="1:8" x14ac:dyDescent="0.2">
      <c r="A50" s="26" t="s">
        <v>536</v>
      </c>
      <c r="B50" s="26" t="s">
        <v>535</v>
      </c>
      <c r="C50" s="26" t="s">
        <v>159</v>
      </c>
      <c r="D50" s="27">
        <v>463231</v>
      </c>
      <c r="E50" s="28">
        <v>7515.6913599999998</v>
      </c>
      <c r="F50" s="29">
        <v>1.0327768081469699</v>
      </c>
      <c r="G50" s="29"/>
      <c r="H50" s="29"/>
    </row>
    <row r="51" spans="1:8" x14ac:dyDescent="0.2">
      <c r="A51" s="26" t="s">
        <v>409</v>
      </c>
      <c r="B51" s="26" t="s">
        <v>408</v>
      </c>
      <c r="C51" s="26" t="s">
        <v>84</v>
      </c>
      <c r="D51" s="27">
        <v>12530441</v>
      </c>
      <c r="E51" s="28">
        <v>7361.6340879999998</v>
      </c>
      <c r="F51" s="29">
        <v>1.01160686249237</v>
      </c>
      <c r="G51" s="29"/>
      <c r="H51" s="29"/>
    </row>
    <row r="52" spans="1:8" x14ac:dyDescent="0.2">
      <c r="A52" s="26" t="s">
        <v>538</v>
      </c>
      <c r="B52" s="26" t="s">
        <v>537</v>
      </c>
      <c r="C52" s="26" t="s">
        <v>89</v>
      </c>
      <c r="D52" s="27">
        <v>184484</v>
      </c>
      <c r="E52" s="28">
        <v>7295.0508120000004</v>
      </c>
      <c r="F52" s="29">
        <v>1.0024572500389799</v>
      </c>
      <c r="G52" s="29"/>
      <c r="H52" s="29"/>
    </row>
    <row r="53" spans="1:8" x14ac:dyDescent="0.2">
      <c r="A53" s="26" t="s">
        <v>540</v>
      </c>
      <c r="B53" s="26" t="s">
        <v>539</v>
      </c>
      <c r="C53" s="26" t="s">
        <v>373</v>
      </c>
      <c r="D53" s="27">
        <v>1750000</v>
      </c>
      <c r="E53" s="28">
        <v>7238.875</v>
      </c>
      <c r="F53" s="29">
        <v>0.99473779043993804</v>
      </c>
      <c r="G53" s="29"/>
      <c r="H53" s="29"/>
    </row>
    <row r="54" spans="1:8" x14ac:dyDescent="0.2">
      <c r="A54" s="26" t="s">
        <v>542</v>
      </c>
      <c r="B54" s="26" t="s">
        <v>541</v>
      </c>
      <c r="C54" s="26" t="s">
        <v>177</v>
      </c>
      <c r="D54" s="27">
        <v>982747</v>
      </c>
      <c r="E54" s="28">
        <v>7203.5355099999997</v>
      </c>
      <c r="F54" s="29">
        <v>0.98988157642907604</v>
      </c>
      <c r="G54" s="29"/>
      <c r="H54" s="29"/>
    </row>
    <row r="55" spans="1:8" x14ac:dyDescent="0.2">
      <c r="A55" s="26" t="s">
        <v>104</v>
      </c>
      <c r="B55" s="26" t="s">
        <v>103</v>
      </c>
      <c r="C55" s="26" t="s">
        <v>89</v>
      </c>
      <c r="D55" s="27">
        <v>741037</v>
      </c>
      <c r="E55" s="28">
        <v>7027.9949079999997</v>
      </c>
      <c r="F55" s="29">
        <v>0.965759475886385</v>
      </c>
      <c r="G55" s="29"/>
      <c r="H55" s="29"/>
    </row>
    <row r="56" spans="1:8" x14ac:dyDescent="0.2">
      <c r="A56" s="26" t="s">
        <v>544</v>
      </c>
      <c r="B56" s="26" t="s">
        <v>543</v>
      </c>
      <c r="C56" s="26" t="s">
        <v>268</v>
      </c>
      <c r="D56" s="27">
        <v>224936</v>
      </c>
      <c r="E56" s="28">
        <v>6950.2974640000002</v>
      </c>
      <c r="F56" s="29">
        <v>0.95508259808874496</v>
      </c>
      <c r="G56" s="29"/>
      <c r="H56" s="29"/>
    </row>
    <row r="57" spans="1:8" x14ac:dyDescent="0.2">
      <c r="A57" s="26" t="s">
        <v>546</v>
      </c>
      <c r="B57" s="26" t="s">
        <v>545</v>
      </c>
      <c r="C57" s="26" t="s">
        <v>355</v>
      </c>
      <c r="D57" s="27">
        <v>832234</v>
      </c>
      <c r="E57" s="28">
        <v>6492.2574340000001</v>
      </c>
      <c r="F57" s="29">
        <v>0.89214053494008705</v>
      </c>
      <c r="G57" s="29"/>
      <c r="H57" s="29"/>
    </row>
    <row r="58" spans="1:8" x14ac:dyDescent="0.2">
      <c r="A58" s="26" t="s">
        <v>325</v>
      </c>
      <c r="B58" s="26" t="s">
        <v>324</v>
      </c>
      <c r="C58" s="26" t="s">
        <v>89</v>
      </c>
      <c r="D58" s="27">
        <v>150995</v>
      </c>
      <c r="E58" s="28">
        <v>5485.4218579999997</v>
      </c>
      <c r="F58" s="29">
        <v>0.75378514184287704</v>
      </c>
      <c r="G58" s="29"/>
      <c r="H58" s="29"/>
    </row>
    <row r="59" spans="1:8" x14ac:dyDescent="0.2">
      <c r="A59" s="26" t="s">
        <v>548</v>
      </c>
      <c r="B59" s="26" t="s">
        <v>547</v>
      </c>
      <c r="C59" s="26" t="s">
        <v>302</v>
      </c>
      <c r="D59" s="27">
        <v>11000</v>
      </c>
      <c r="E59" s="28">
        <v>4420.1025</v>
      </c>
      <c r="F59" s="29">
        <v>0.60739313696783603</v>
      </c>
      <c r="G59" s="29"/>
      <c r="H59" s="29"/>
    </row>
    <row r="60" spans="1:8" x14ac:dyDescent="0.2">
      <c r="A60" s="26" t="s">
        <v>198</v>
      </c>
      <c r="B60" s="26" t="s">
        <v>197</v>
      </c>
      <c r="C60" s="26" t="s">
        <v>199</v>
      </c>
      <c r="D60" s="27">
        <v>236409</v>
      </c>
      <c r="E60" s="28">
        <v>4096.9679699999997</v>
      </c>
      <c r="F60" s="29">
        <v>0.562989258134862</v>
      </c>
      <c r="G60" s="29">
        <v>1795.3622499999999</v>
      </c>
      <c r="H60" s="29">
        <v>0.24671163372820712</v>
      </c>
    </row>
    <row r="61" spans="1:8" x14ac:dyDescent="0.2">
      <c r="A61" s="26" t="s">
        <v>550</v>
      </c>
      <c r="B61" s="26" t="s">
        <v>549</v>
      </c>
      <c r="C61" s="26" t="s">
        <v>177</v>
      </c>
      <c r="D61" s="27">
        <v>2053763</v>
      </c>
      <c r="E61" s="28">
        <v>3571.4938569999999</v>
      </c>
      <c r="F61" s="29">
        <v>0.49078066797423497</v>
      </c>
      <c r="G61" s="29"/>
      <c r="H61" s="29"/>
    </row>
    <row r="62" spans="1:8" x14ac:dyDescent="0.2">
      <c r="A62" s="26" t="s">
        <v>552</v>
      </c>
      <c r="B62" s="26" t="s">
        <v>551</v>
      </c>
      <c r="C62" s="26" t="s">
        <v>177</v>
      </c>
      <c r="D62" s="27">
        <v>360000</v>
      </c>
      <c r="E62" s="28">
        <v>3440.7</v>
      </c>
      <c r="F62" s="29">
        <v>0.47280748950170998</v>
      </c>
      <c r="G62" s="29"/>
      <c r="H62" s="29"/>
    </row>
    <row r="63" spans="1:8" x14ac:dyDescent="0.2">
      <c r="A63" s="26" t="s">
        <v>554</v>
      </c>
      <c r="B63" s="26" t="s">
        <v>553</v>
      </c>
      <c r="C63" s="26" t="s">
        <v>107</v>
      </c>
      <c r="D63" s="27">
        <v>1829484</v>
      </c>
      <c r="E63" s="28">
        <v>3273.8616179999999</v>
      </c>
      <c r="F63" s="29">
        <v>0.44988121387583602</v>
      </c>
      <c r="G63" s="29"/>
      <c r="H63" s="29"/>
    </row>
    <row r="64" spans="1:8" x14ac:dyDescent="0.2">
      <c r="A64" s="26" t="s">
        <v>172</v>
      </c>
      <c r="B64" s="26" t="s">
        <v>171</v>
      </c>
      <c r="C64" s="26" t="s">
        <v>136</v>
      </c>
      <c r="D64" s="27">
        <v>6762074</v>
      </c>
      <c r="E64" s="28">
        <v>3164.6506319999999</v>
      </c>
      <c r="F64" s="29">
        <v>0.43487386882492601</v>
      </c>
      <c r="G64" s="29"/>
      <c r="H64" s="29"/>
    </row>
    <row r="65" spans="1:9" x14ac:dyDescent="0.2">
      <c r="A65" s="26" t="s">
        <v>556</v>
      </c>
      <c r="B65" s="26" t="s">
        <v>555</v>
      </c>
      <c r="C65" s="26" t="s">
        <v>84</v>
      </c>
      <c r="D65" s="27">
        <v>295366</v>
      </c>
      <c r="E65" s="28">
        <v>3082.1442099999999</v>
      </c>
      <c r="F65" s="29">
        <v>0.42353616014541601</v>
      </c>
      <c r="G65" s="29"/>
      <c r="H65" s="29"/>
    </row>
    <row r="66" spans="1:9" x14ac:dyDescent="0.2">
      <c r="A66" s="26" t="s">
        <v>195</v>
      </c>
      <c r="B66" s="26" t="s">
        <v>194</v>
      </c>
      <c r="C66" s="26" t="s">
        <v>196</v>
      </c>
      <c r="D66" s="27">
        <v>575578</v>
      </c>
      <c r="E66" s="28">
        <v>2695.1439850000002</v>
      </c>
      <c r="F66" s="29">
        <v>0.37035610817376902</v>
      </c>
      <c r="G66" s="29"/>
      <c r="H66" s="29"/>
    </row>
    <row r="67" spans="1:9" x14ac:dyDescent="0.2">
      <c r="A67" s="26" t="s">
        <v>558</v>
      </c>
      <c r="B67" s="26" t="s">
        <v>557</v>
      </c>
      <c r="C67" s="26" t="s">
        <v>113</v>
      </c>
      <c r="D67" s="27">
        <v>180549</v>
      </c>
      <c r="E67" s="28">
        <v>2308.4995140000001</v>
      </c>
      <c r="F67" s="29">
        <v>0.31722494252049299</v>
      </c>
      <c r="G67" s="29"/>
      <c r="H67" s="29"/>
    </row>
    <row r="68" spans="1:9" x14ac:dyDescent="0.2">
      <c r="A68" s="26" t="s">
        <v>432</v>
      </c>
      <c r="B68" s="26" t="s">
        <v>431</v>
      </c>
      <c r="C68" s="26" t="s">
        <v>355</v>
      </c>
      <c r="D68" s="27">
        <v>401269</v>
      </c>
      <c r="E68" s="28">
        <v>1908.8366329999999</v>
      </c>
      <c r="F68" s="29">
        <v>0.26230483806133298</v>
      </c>
      <c r="G68" s="29"/>
      <c r="H68" s="29"/>
    </row>
    <row r="69" spans="1:9" x14ac:dyDescent="0.2">
      <c r="A69" s="26" t="s">
        <v>317</v>
      </c>
      <c r="B69" s="26" t="s">
        <v>316</v>
      </c>
      <c r="C69" s="26" t="s">
        <v>136</v>
      </c>
      <c r="D69" s="27">
        <v>40241</v>
      </c>
      <c r="E69" s="28">
        <v>1711.9125019999999</v>
      </c>
      <c r="F69" s="29">
        <v>0.235244296892264</v>
      </c>
      <c r="G69" s="29"/>
      <c r="H69" s="29"/>
    </row>
    <row r="70" spans="1:9" x14ac:dyDescent="0.2">
      <c r="A70" s="26" t="s">
        <v>560</v>
      </c>
      <c r="B70" s="26" t="s">
        <v>559</v>
      </c>
      <c r="C70" s="26" t="s">
        <v>116</v>
      </c>
      <c r="D70" s="27">
        <v>96009</v>
      </c>
      <c r="E70" s="28">
        <v>1129.1138450000001</v>
      </c>
      <c r="F70" s="29">
        <v>0.15515839288984001</v>
      </c>
      <c r="G70" s="29"/>
      <c r="H70" s="29"/>
    </row>
    <row r="71" spans="1:9" x14ac:dyDescent="0.2">
      <c r="A71" s="26" t="s">
        <v>562</v>
      </c>
      <c r="B71" s="26" t="s">
        <v>561</v>
      </c>
      <c r="C71" s="26" t="s">
        <v>122</v>
      </c>
      <c r="D71" s="27">
        <v>31269</v>
      </c>
      <c r="E71" s="28">
        <v>197.901501</v>
      </c>
      <c r="F71" s="29">
        <v>2.7194847518362601E-2</v>
      </c>
      <c r="G71" s="29"/>
      <c r="H71" s="29"/>
    </row>
    <row r="72" spans="1:9" x14ac:dyDescent="0.2">
      <c r="A72" s="30" t="s">
        <v>31</v>
      </c>
      <c r="B72" s="30"/>
      <c r="C72" s="30"/>
      <c r="D72" s="31"/>
      <c r="E72" s="32">
        <f>SUM(E7:E71)</f>
        <v>704302.00308800023</v>
      </c>
      <c r="F72" s="33">
        <f>SUM(F7:F71)</f>
        <v>96.782416930003549</v>
      </c>
      <c r="G72" s="32">
        <f>SUM(G7:G71)</f>
        <v>1795.3622499999999</v>
      </c>
      <c r="H72" s="33">
        <f>SUM(H7:H71)</f>
        <v>0.24671163372820712</v>
      </c>
      <c r="I72" s="18"/>
    </row>
    <row r="73" spans="1:9" x14ac:dyDescent="0.2">
      <c r="A73" s="26"/>
      <c r="B73" s="26"/>
      <c r="C73" s="26"/>
      <c r="D73" s="34"/>
      <c r="E73" s="28"/>
      <c r="F73" s="29"/>
      <c r="G73" s="29"/>
      <c r="H73" s="29"/>
    </row>
    <row r="74" spans="1:9" x14ac:dyDescent="0.2">
      <c r="A74" s="30" t="s">
        <v>226</v>
      </c>
      <c r="B74" s="26"/>
      <c r="C74" s="26"/>
      <c r="D74" s="34"/>
      <c r="E74" s="28"/>
      <c r="F74" s="29"/>
      <c r="G74" s="29"/>
      <c r="H74" s="29"/>
    </row>
    <row r="75" spans="1:9" x14ac:dyDescent="0.2">
      <c r="A75" s="26"/>
      <c r="B75" s="26" t="s">
        <v>227</v>
      </c>
      <c r="C75" s="26" t="s">
        <v>122</v>
      </c>
      <c r="D75" s="27">
        <v>8100</v>
      </c>
      <c r="E75" s="28">
        <v>8.0999999999999996E-4</v>
      </c>
      <c r="F75" s="29">
        <v>1.11307020808668E-7</v>
      </c>
      <c r="G75" s="29"/>
      <c r="H75" s="29"/>
    </row>
    <row r="76" spans="1:9" x14ac:dyDescent="0.2">
      <c r="A76" s="30" t="s">
        <v>31</v>
      </c>
      <c r="B76" s="30"/>
      <c r="C76" s="30"/>
      <c r="D76" s="31"/>
      <c r="E76" s="32">
        <f>SUM(E74:E75)</f>
        <v>8.0999999999999996E-4</v>
      </c>
      <c r="F76" s="33">
        <f>SUM(F74:F75)</f>
        <v>1.11307020808668E-7</v>
      </c>
      <c r="G76" s="33"/>
      <c r="H76" s="33"/>
      <c r="I76" s="18"/>
    </row>
    <row r="77" spans="1:9" x14ac:dyDescent="0.2">
      <c r="A77" s="26"/>
      <c r="B77" s="26"/>
      <c r="C77" s="26"/>
      <c r="D77" s="34"/>
      <c r="E77" s="28"/>
      <c r="F77" s="29"/>
      <c r="G77" s="29"/>
      <c r="H77" s="29"/>
    </row>
    <row r="78" spans="1:9" x14ac:dyDescent="0.2">
      <c r="A78" s="30" t="s">
        <v>32</v>
      </c>
      <c r="B78" s="30"/>
      <c r="C78" s="30"/>
      <c r="D78" s="31"/>
      <c r="E78" s="32">
        <f>E72+E76</f>
        <v>704302.00389800023</v>
      </c>
      <c r="F78" s="33">
        <f>F72+F76</f>
        <v>96.782417041310566</v>
      </c>
      <c r="G78" s="33"/>
      <c r="H78" s="33"/>
      <c r="I78" s="18"/>
    </row>
    <row r="79" spans="1:9" x14ac:dyDescent="0.2">
      <c r="A79" s="30"/>
      <c r="B79" s="30"/>
      <c r="C79" s="30"/>
      <c r="D79" s="31"/>
      <c r="E79" s="32"/>
      <c r="F79" s="33"/>
      <c r="G79" s="33"/>
      <c r="H79" s="33"/>
      <c r="I79" s="18"/>
    </row>
    <row r="80" spans="1:9" x14ac:dyDescent="0.2">
      <c r="A80" s="30" t="s">
        <v>1219</v>
      </c>
      <c r="B80" s="30"/>
      <c r="C80" s="30"/>
      <c r="D80" s="31"/>
      <c r="E80" s="32">
        <v>1447.4336417</v>
      </c>
      <c r="F80" s="33">
        <v>0.19890064997020815</v>
      </c>
      <c r="G80" s="33"/>
      <c r="H80" s="33"/>
      <c r="I80" s="18"/>
    </row>
    <row r="81" spans="1:9" x14ac:dyDescent="0.2">
      <c r="A81" s="30"/>
      <c r="B81" s="30"/>
      <c r="C81" s="30"/>
      <c r="D81" s="31"/>
      <c r="E81" s="32"/>
      <c r="F81" s="33"/>
      <c r="G81" s="33"/>
      <c r="H81" s="33"/>
      <c r="I81" s="18"/>
    </row>
    <row r="82" spans="1:9" x14ac:dyDescent="0.2">
      <c r="A82" s="30" t="s">
        <v>34</v>
      </c>
      <c r="B82" s="30"/>
      <c r="C82" s="30"/>
      <c r="D82" s="31"/>
      <c r="E82" s="32">
        <f>E84-(E72+E76+E80)</f>
        <v>21967.461282299832</v>
      </c>
      <c r="F82" s="33">
        <f>F84-(F72+F76+F80)</f>
        <v>3.0186823087192209</v>
      </c>
      <c r="G82" s="33"/>
      <c r="H82" s="33"/>
      <c r="I82" s="18"/>
    </row>
    <row r="83" spans="1:9" x14ac:dyDescent="0.2">
      <c r="A83" s="30"/>
      <c r="B83" s="30"/>
      <c r="C83" s="30"/>
      <c r="D83" s="31"/>
      <c r="E83" s="32"/>
      <c r="F83" s="33"/>
      <c r="G83" s="33"/>
      <c r="H83" s="33"/>
      <c r="I83" s="18"/>
    </row>
    <row r="84" spans="1:9" x14ac:dyDescent="0.2">
      <c r="A84" s="35" t="s">
        <v>33</v>
      </c>
      <c r="B84" s="35"/>
      <c r="C84" s="35"/>
      <c r="D84" s="36"/>
      <c r="E84" s="37">
        <v>727716.89882200002</v>
      </c>
      <c r="F84" s="38">
        <v>100</v>
      </c>
      <c r="G84" s="38"/>
      <c r="H84" s="38"/>
      <c r="I84" s="18"/>
    </row>
    <row r="85" spans="1:9" x14ac:dyDescent="0.2">
      <c r="F85" s="20" t="s">
        <v>563</v>
      </c>
    </row>
    <row r="86" spans="1:9" x14ac:dyDescent="0.2">
      <c r="A86" s="18" t="s">
        <v>35</v>
      </c>
      <c r="F86" s="20"/>
    </row>
    <row r="87" spans="1:9" x14ac:dyDescent="0.2">
      <c r="A87" s="18" t="s">
        <v>810</v>
      </c>
      <c r="F87" s="20"/>
    </row>
    <row r="89" spans="1:9" x14ac:dyDescent="0.2">
      <c r="A89" s="18" t="s">
        <v>36</v>
      </c>
    </row>
    <row r="90" spans="1:9" x14ac:dyDescent="0.2">
      <c r="A90" s="18" t="s">
        <v>37</v>
      </c>
    </row>
    <row r="91" spans="1:9" x14ac:dyDescent="0.2">
      <c r="A91" s="18" t="s">
        <v>38</v>
      </c>
      <c r="B91" s="18"/>
      <c r="C91" s="39" t="s">
        <v>40</v>
      </c>
      <c r="D91" s="19" t="s">
        <v>39</v>
      </c>
    </row>
    <row r="92" spans="1:9" x14ac:dyDescent="0.2">
      <c r="A92" s="9" t="s">
        <v>57</v>
      </c>
      <c r="C92" s="40">
        <v>1479.1569</v>
      </c>
      <c r="D92" s="40">
        <v>1440.0315000000001</v>
      </c>
    </row>
    <row r="93" spans="1:9" x14ac:dyDescent="0.2">
      <c r="A93" s="9" t="s">
        <v>79</v>
      </c>
      <c r="C93" s="40">
        <v>71.268199999999993</v>
      </c>
      <c r="D93" s="40">
        <v>62.715699999999998</v>
      </c>
    </row>
    <row r="94" spans="1:9" x14ac:dyDescent="0.2">
      <c r="A94" s="9" t="s">
        <v>60</v>
      </c>
      <c r="C94" s="40">
        <v>1615.953</v>
      </c>
      <c r="D94" s="40">
        <v>1579.5712000000001</v>
      </c>
    </row>
    <row r="95" spans="1:9" x14ac:dyDescent="0.2">
      <c r="A95" s="9" t="s">
        <v>80</v>
      </c>
      <c r="C95" s="40">
        <v>81.708100000000002</v>
      </c>
      <c r="D95" s="40">
        <v>73.194599999999994</v>
      </c>
    </row>
    <row r="97" spans="1:4" x14ac:dyDescent="0.2">
      <c r="A97" s="18" t="s">
        <v>42</v>
      </c>
    </row>
    <row r="98" spans="1:4" x14ac:dyDescent="0.2">
      <c r="A98" s="75" t="s">
        <v>54</v>
      </c>
      <c r="B98" s="76"/>
      <c r="C98" s="43" t="s">
        <v>55</v>
      </c>
    </row>
    <row r="99" spans="1:4" x14ac:dyDescent="0.2">
      <c r="A99" s="71" t="s">
        <v>79</v>
      </c>
      <c r="B99" s="72"/>
      <c r="C99" s="44">
        <v>6</v>
      </c>
    </row>
    <row r="100" spans="1:4" x14ac:dyDescent="0.2">
      <c r="A100" s="71" t="s">
        <v>80</v>
      </c>
      <c r="B100" s="72"/>
      <c r="C100" s="44">
        <v>6</v>
      </c>
    </row>
    <row r="101" spans="1:4" x14ac:dyDescent="0.2">
      <c r="A101" s="9" t="s">
        <v>56</v>
      </c>
    </row>
    <row r="102" spans="1:4" x14ac:dyDescent="0.2">
      <c r="A102" s="9" t="s">
        <v>41</v>
      </c>
    </row>
    <row r="104" spans="1:4" x14ac:dyDescent="0.2">
      <c r="A104" s="47" t="s">
        <v>815</v>
      </c>
      <c r="D104" s="53" t="s">
        <v>818</v>
      </c>
    </row>
    <row r="106" spans="1:4" x14ac:dyDescent="0.2">
      <c r="A106" s="18" t="s">
        <v>808</v>
      </c>
      <c r="D106" s="42">
        <f>H72</f>
        <v>0.24671163372820712</v>
      </c>
    </row>
    <row r="108" spans="1:4" x14ac:dyDescent="0.2">
      <c r="A108" s="18" t="s">
        <v>805</v>
      </c>
      <c r="D108" s="45">
        <v>0.163037510049795</v>
      </c>
    </row>
    <row r="110" spans="1:4" x14ac:dyDescent="0.2">
      <c r="A110" s="18" t="s">
        <v>816</v>
      </c>
      <c r="D110" s="41" t="s">
        <v>43</v>
      </c>
    </row>
    <row r="111" spans="1:4" x14ac:dyDescent="0.2">
      <c r="A111" s="9" t="s">
        <v>812</v>
      </c>
    </row>
    <row r="112" spans="1:4" x14ac:dyDescent="0.2">
      <c r="A112" s="46" t="s">
        <v>813</v>
      </c>
    </row>
    <row r="114" spans="1:1" x14ac:dyDescent="0.2">
      <c r="A114" s="18" t="s">
        <v>817</v>
      </c>
    </row>
    <row r="115" spans="1:1" x14ac:dyDescent="0.2">
      <c r="A115" s="18"/>
    </row>
    <row r="116" spans="1:1" x14ac:dyDescent="0.2">
      <c r="A116" s="47" t="s">
        <v>774</v>
      </c>
    </row>
    <row r="117" spans="1:1" x14ac:dyDescent="0.2">
      <c r="A117" s="48"/>
    </row>
    <row r="118" spans="1:1" x14ac:dyDescent="0.2">
      <c r="A118" s="49"/>
    </row>
    <row r="119" spans="1:1" x14ac:dyDescent="0.2">
      <c r="A119" s="49"/>
    </row>
    <row r="120" spans="1:1" x14ac:dyDescent="0.2">
      <c r="A120" s="49"/>
    </row>
    <row r="121" spans="1:1" x14ac:dyDescent="0.2">
      <c r="A121" s="49"/>
    </row>
    <row r="122" spans="1:1" x14ac:dyDescent="0.2">
      <c r="A122" s="49"/>
    </row>
    <row r="123" spans="1:1" x14ac:dyDescent="0.2">
      <c r="A123" s="49"/>
    </row>
    <row r="124" spans="1:1" x14ac:dyDescent="0.2">
      <c r="A124" s="49"/>
    </row>
    <row r="125" spans="1:1" x14ac:dyDescent="0.2">
      <c r="A125" s="49"/>
    </row>
    <row r="126" spans="1:1" x14ac:dyDescent="0.2">
      <c r="A126" s="49"/>
    </row>
    <row r="127" spans="1:1" x14ac:dyDescent="0.2">
      <c r="A127" s="49"/>
    </row>
    <row r="128" spans="1:1" x14ac:dyDescent="0.2">
      <c r="A128" s="49"/>
    </row>
    <row r="129" spans="1:1" x14ac:dyDescent="0.2">
      <c r="A129" s="49"/>
    </row>
    <row r="130" spans="1:1" x14ac:dyDescent="0.2">
      <c r="A130" s="47" t="s">
        <v>784</v>
      </c>
    </row>
    <row r="131" spans="1:1" x14ac:dyDescent="0.2">
      <c r="A131" s="49"/>
    </row>
    <row r="132" spans="1:1" x14ac:dyDescent="0.2">
      <c r="A132" s="47" t="s">
        <v>775</v>
      </c>
    </row>
    <row r="133" spans="1:1" x14ac:dyDescent="0.2">
      <c r="A133" s="49"/>
    </row>
    <row r="134" spans="1:1" x14ac:dyDescent="0.2">
      <c r="A134" s="49"/>
    </row>
    <row r="135" spans="1:1" x14ac:dyDescent="0.2">
      <c r="A135" s="49"/>
    </row>
    <row r="136" spans="1:1" x14ac:dyDescent="0.2">
      <c r="A136" s="49"/>
    </row>
    <row r="137" spans="1:1" x14ac:dyDescent="0.2">
      <c r="A137" s="49"/>
    </row>
    <row r="138" spans="1:1" x14ac:dyDescent="0.2">
      <c r="A138" s="49"/>
    </row>
    <row r="139" spans="1:1" x14ac:dyDescent="0.2">
      <c r="A139" s="49"/>
    </row>
    <row r="140" spans="1:1" x14ac:dyDescent="0.2">
      <c r="A140" s="49"/>
    </row>
    <row r="141" spans="1:1" x14ac:dyDescent="0.2">
      <c r="A141" s="49"/>
    </row>
    <row r="142" spans="1:1" x14ac:dyDescent="0.2">
      <c r="A142" s="49"/>
    </row>
    <row r="143" spans="1:1" x14ac:dyDescent="0.2">
      <c r="A143" s="49"/>
    </row>
    <row r="144" spans="1:1" x14ac:dyDescent="0.2">
      <c r="A144" s="49"/>
    </row>
  </sheetData>
  <mergeCells count="4">
    <mergeCell ref="A98:B98"/>
    <mergeCell ref="A99:B99"/>
    <mergeCell ref="A100:B100"/>
    <mergeCell ref="A1:H1"/>
  </mergeCells>
  <conditionalFormatting sqref="F2:F3 F5:H71 F73:H84 F5:F113">
    <cfRule type="cellIs" dxfId="53" priority="3" stopIfTrue="1" operator="between">
      <formula>0.009</formula>
      <formula>-0.009</formula>
    </cfRule>
  </conditionalFormatting>
  <conditionalFormatting sqref="F114:F246">
    <cfRule type="cellIs" dxfId="52" priority="2" stopIfTrue="1" operator="between">
      <formula>0.009</formula>
      <formula>-0.009</formula>
    </cfRule>
  </conditionalFormatting>
  <conditionalFormatting sqref="H72">
    <cfRule type="cellIs" dxfId="51" priority="1" stopIfTrue="1" operator="between">
      <formula>0.009</formula>
      <formula>-0.009</formula>
    </cfRule>
  </conditionalFormatting>
  <hyperlinks>
    <hyperlink ref="A112" r:id="rId1" xr:uid="{00000000-0004-0000-0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00"/>
  <sheetViews>
    <sheetView showGridLines="0" workbookViewId="0">
      <selection sqref="A1:F1"/>
    </sheetView>
  </sheetViews>
  <sheetFormatPr defaultColWidth="9.109375" defaultRowHeight="10.199999999999999" x14ac:dyDescent="0.2"/>
  <cols>
    <col min="1" max="1" width="38.6640625" style="9" bestFit="1" customWidth="1"/>
    <col min="2" max="2" width="37" style="9" bestFit="1" customWidth="1"/>
    <col min="3" max="3" width="35.44140625" style="9" bestFit="1" customWidth="1"/>
    <col min="4" max="4" width="14.6640625" style="10" bestFit="1" customWidth="1"/>
    <col min="5" max="5" width="22.6640625" style="13" customWidth="1"/>
    <col min="6" max="6" width="14.6640625" style="14" bestFit="1" customWidth="1"/>
    <col min="7" max="16384" width="9.109375" style="9"/>
  </cols>
  <sheetData>
    <row r="1" spans="1:6" s="1" customFormat="1" ht="13.8" x14ac:dyDescent="0.2">
      <c r="A1" s="73" t="s">
        <v>15</v>
      </c>
      <c r="B1" s="74"/>
      <c r="C1" s="74"/>
      <c r="D1" s="74"/>
      <c r="E1" s="74"/>
      <c r="F1" s="74"/>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269</v>
      </c>
      <c r="D4" s="16" t="s">
        <v>1</v>
      </c>
      <c r="E4" s="51" t="s">
        <v>6</v>
      </c>
      <c r="F4" s="15" t="s">
        <v>3</v>
      </c>
    </row>
    <row r="5" spans="1:6" x14ac:dyDescent="0.2">
      <c r="A5" s="21" t="s">
        <v>81</v>
      </c>
      <c r="B5" s="22"/>
      <c r="C5" s="22"/>
      <c r="D5" s="23"/>
      <c r="E5" s="24"/>
      <c r="F5" s="25"/>
    </row>
    <row r="6" spans="1:6" x14ac:dyDescent="0.2">
      <c r="A6" s="30" t="s">
        <v>46</v>
      </c>
      <c r="B6" s="26"/>
      <c r="C6" s="26"/>
      <c r="D6" s="34"/>
      <c r="E6" s="28"/>
      <c r="F6" s="29"/>
    </row>
    <row r="7" spans="1:6" x14ac:dyDescent="0.2">
      <c r="A7" s="26" t="s">
        <v>86</v>
      </c>
      <c r="B7" s="26" t="s">
        <v>85</v>
      </c>
      <c r="C7" s="26" t="s">
        <v>84</v>
      </c>
      <c r="D7" s="27">
        <v>583651</v>
      </c>
      <c r="E7" s="28">
        <v>4777.7670859999998</v>
      </c>
      <c r="F7" s="29">
        <v>7.4797924265856501</v>
      </c>
    </row>
    <row r="8" spans="1:6" x14ac:dyDescent="0.2">
      <c r="A8" s="26" t="s">
        <v>91</v>
      </c>
      <c r="B8" s="26" t="s">
        <v>90</v>
      </c>
      <c r="C8" s="26" t="s">
        <v>92</v>
      </c>
      <c r="D8" s="27">
        <v>246059</v>
      </c>
      <c r="E8" s="28">
        <v>4448.8697499999998</v>
      </c>
      <c r="F8" s="29">
        <v>6.9648900132499998</v>
      </c>
    </row>
    <row r="9" spans="1:6" x14ac:dyDescent="0.2">
      <c r="A9" s="26" t="s">
        <v>231</v>
      </c>
      <c r="B9" s="26" t="s">
        <v>230</v>
      </c>
      <c r="C9" s="26" t="s">
        <v>125</v>
      </c>
      <c r="D9" s="27">
        <v>1516912</v>
      </c>
      <c r="E9" s="28">
        <v>4174.5418239999999</v>
      </c>
      <c r="F9" s="29">
        <v>6.5354182733428097</v>
      </c>
    </row>
    <row r="10" spans="1:6" x14ac:dyDescent="0.2">
      <c r="A10" s="26" t="s">
        <v>99</v>
      </c>
      <c r="B10" s="26" t="s">
        <v>98</v>
      </c>
      <c r="C10" s="26" t="s">
        <v>100</v>
      </c>
      <c r="D10" s="27">
        <v>163708</v>
      </c>
      <c r="E10" s="28">
        <v>4108.1704060000002</v>
      </c>
      <c r="F10" s="29">
        <v>6.4315110671600602</v>
      </c>
    </row>
    <row r="11" spans="1:6" x14ac:dyDescent="0.2">
      <c r="A11" s="26" t="s">
        <v>151</v>
      </c>
      <c r="B11" s="26" t="s">
        <v>150</v>
      </c>
      <c r="C11" s="26" t="s">
        <v>107</v>
      </c>
      <c r="D11" s="27">
        <v>592755</v>
      </c>
      <c r="E11" s="28">
        <v>3261.6343879999999</v>
      </c>
      <c r="F11" s="29">
        <v>5.1062238394041497</v>
      </c>
    </row>
    <row r="12" spans="1:6" x14ac:dyDescent="0.2">
      <c r="A12" s="26" t="s">
        <v>124</v>
      </c>
      <c r="B12" s="26" t="s">
        <v>123</v>
      </c>
      <c r="C12" s="26" t="s">
        <v>125</v>
      </c>
      <c r="D12" s="27">
        <v>149703</v>
      </c>
      <c r="E12" s="28">
        <v>3031.4857499999998</v>
      </c>
      <c r="F12" s="29">
        <v>4.7459166062312104</v>
      </c>
    </row>
    <row r="13" spans="1:6" x14ac:dyDescent="0.2">
      <c r="A13" s="26" t="s">
        <v>510</v>
      </c>
      <c r="B13" s="26" t="s">
        <v>509</v>
      </c>
      <c r="C13" s="26" t="s">
        <v>476</v>
      </c>
      <c r="D13" s="27">
        <v>1346022</v>
      </c>
      <c r="E13" s="28">
        <v>3017.1083130000002</v>
      </c>
      <c r="F13" s="29">
        <v>4.7234081326177897</v>
      </c>
    </row>
    <row r="14" spans="1:6" x14ac:dyDescent="0.2">
      <c r="A14" s="26" t="s">
        <v>198</v>
      </c>
      <c r="B14" s="26" t="s">
        <v>197</v>
      </c>
      <c r="C14" s="26" t="s">
        <v>199</v>
      </c>
      <c r="D14" s="27">
        <v>146646</v>
      </c>
      <c r="E14" s="28">
        <v>2541.37518</v>
      </c>
      <c r="F14" s="29">
        <v>3.9786281922736499</v>
      </c>
    </row>
    <row r="15" spans="1:6" x14ac:dyDescent="0.2">
      <c r="A15" s="26" t="s">
        <v>115</v>
      </c>
      <c r="B15" s="26" t="s">
        <v>114</v>
      </c>
      <c r="C15" s="26" t="s">
        <v>116</v>
      </c>
      <c r="D15" s="27">
        <v>612257</v>
      </c>
      <c r="E15" s="28">
        <v>2414.7416079999998</v>
      </c>
      <c r="F15" s="29">
        <v>3.7803780859483398</v>
      </c>
    </row>
    <row r="16" spans="1:6" x14ac:dyDescent="0.2">
      <c r="A16" s="26" t="s">
        <v>516</v>
      </c>
      <c r="B16" s="26" t="s">
        <v>515</v>
      </c>
      <c r="C16" s="26" t="s">
        <v>162</v>
      </c>
      <c r="D16" s="27">
        <v>12452</v>
      </c>
      <c r="E16" s="28">
        <v>2131.2594159999999</v>
      </c>
      <c r="F16" s="29">
        <v>3.3365749631450599</v>
      </c>
    </row>
    <row r="17" spans="1:6" x14ac:dyDescent="0.2">
      <c r="A17" s="26" t="s">
        <v>522</v>
      </c>
      <c r="B17" s="26" t="s">
        <v>521</v>
      </c>
      <c r="C17" s="26" t="s">
        <v>177</v>
      </c>
      <c r="D17" s="27">
        <v>172866</v>
      </c>
      <c r="E17" s="28">
        <v>2120.806521</v>
      </c>
      <c r="F17" s="29">
        <v>3.3202105227172298</v>
      </c>
    </row>
    <row r="18" spans="1:6" x14ac:dyDescent="0.2">
      <c r="A18" s="26" t="s">
        <v>121</v>
      </c>
      <c r="B18" s="26" t="s">
        <v>120</v>
      </c>
      <c r="C18" s="26" t="s">
        <v>122</v>
      </c>
      <c r="D18" s="27">
        <v>218653</v>
      </c>
      <c r="E18" s="28">
        <v>2053.6983030000001</v>
      </c>
      <c r="F18" s="29">
        <v>3.2151498255918098</v>
      </c>
    </row>
    <row r="19" spans="1:6" x14ac:dyDescent="0.2">
      <c r="A19" s="26" t="s">
        <v>532</v>
      </c>
      <c r="B19" s="26" t="s">
        <v>531</v>
      </c>
      <c r="C19" s="26" t="s">
        <v>162</v>
      </c>
      <c r="D19" s="27">
        <v>2444156</v>
      </c>
      <c r="E19" s="28">
        <v>1889.332588</v>
      </c>
      <c r="F19" s="29">
        <v>2.9578284852841499</v>
      </c>
    </row>
    <row r="20" spans="1:6" x14ac:dyDescent="0.2">
      <c r="A20" s="26" t="s">
        <v>542</v>
      </c>
      <c r="B20" s="26" t="s">
        <v>541</v>
      </c>
      <c r="C20" s="26" t="s">
        <v>177</v>
      </c>
      <c r="D20" s="27">
        <v>238297</v>
      </c>
      <c r="E20" s="28">
        <v>1746.7170100000001</v>
      </c>
      <c r="F20" s="29">
        <v>2.7345578860614901</v>
      </c>
    </row>
    <row r="21" spans="1:6" x14ac:dyDescent="0.2">
      <c r="A21" s="26" t="s">
        <v>130</v>
      </c>
      <c r="B21" s="26" t="s">
        <v>129</v>
      </c>
      <c r="C21" s="26" t="s">
        <v>116</v>
      </c>
      <c r="D21" s="27">
        <v>171665</v>
      </c>
      <c r="E21" s="28">
        <v>1724.8040880000001</v>
      </c>
      <c r="F21" s="29">
        <v>2.7002522983110402</v>
      </c>
    </row>
    <row r="22" spans="1:6" x14ac:dyDescent="0.2">
      <c r="A22" s="26" t="s">
        <v>565</v>
      </c>
      <c r="B22" s="26" t="s">
        <v>564</v>
      </c>
      <c r="C22" s="26" t="s">
        <v>133</v>
      </c>
      <c r="D22" s="27">
        <v>156462</v>
      </c>
      <c r="E22" s="28">
        <v>1420.753191</v>
      </c>
      <c r="F22" s="29">
        <v>2.2242480151928401</v>
      </c>
    </row>
    <row r="23" spans="1:6" x14ac:dyDescent="0.2">
      <c r="A23" s="26" t="s">
        <v>380</v>
      </c>
      <c r="B23" s="26" t="s">
        <v>379</v>
      </c>
      <c r="C23" s="26" t="s">
        <v>162</v>
      </c>
      <c r="D23" s="27">
        <v>64781</v>
      </c>
      <c r="E23" s="28">
        <v>1348.7404200000001</v>
      </c>
      <c r="F23" s="29">
        <v>2.1115090370367899</v>
      </c>
    </row>
    <row r="24" spans="1:6" x14ac:dyDescent="0.2">
      <c r="A24" s="26" t="s">
        <v>179</v>
      </c>
      <c r="B24" s="26" t="s">
        <v>178</v>
      </c>
      <c r="C24" s="26" t="s">
        <v>100</v>
      </c>
      <c r="D24" s="27">
        <v>551423</v>
      </c>
      <c r="E24" s="28">
        <v>1329.7565649999999</v>
      </c>
      <c r="F24" s="29">
        <v>2.0817890250938702</v>
      </c>
    </row>
    <row r="25" spans="1:6" x14ac:dyDescent="0.2">
      <c r="A25" s="26" t="s">
        <v>311</v>
      </c>
      <c r="B25" s="26" t="s">
        <v>310</v>
      </c>
      <c r="C25" s="26" t="s">
        <v>136</v>
      </c>
      <c r="D25" s="27">
        <v>30311</v>
      </c>
      <c r="E25" s="28">
        <v>1314.4062039999999</v>
      </c>
      <c r="F25" s="29">
        <v>2.0577573986276998</v>
      </c>
    </row>
    <row r="26" spans="1:6" x14ac:dyDescent="0.2">
      <c r="A26" s="26" t="s">
        <v>313</v>
      </c>
      <c r="B26" s="26" t="s">
        <v>312</v>
      </c>
      <c r="C26" s="26" t="s">
        <v>165</v>
      </c>
      <c r="D26" s="27">
        <v>123570</v>
      </c>
      <c r="E26" s="28">
        <v>1311.5719799999999</v>
      </c>
      <c r="F26" s="29">
        <v>2.0533203034682099</v>
      </c>
    </row>
    <row r="27" spans="1:6" x14ac:dyDescent="0.2">
      <c r="A27" s="26" t="s">
        <v>195</v>
      </c>
      <c r="B27" s="26" t="s">
        <v>194</v>
      </c>
      <c r="C27" s="26" t="s">
        <v>196</v>
      </c>
      <c r="D27" s="27">
        <v>270559</v>
      </c>
      <c r="E27" s="28">
        <v>1266.8925180000001</v>
      </c>
      <c r="F27" s="29">
        <v>1.98337275360317</v>
      </c>
    </row>
    <row r="28" spans="1:6" x14ac:dyDescent="0.2">
      <c r="A28" s="26" t="s">
        <v>567</v>
      </c>
      <c r="B28" s="26" t="s">
        <v>566</v>
      </c>
      <c r="C28" s="26" t="s">
        <v>177</v>
      </c>
      <c r="D28" s="27">
        <v>52048</v>
      </c>
      <c r="E28" s="28">
        <v>1248.4233280000001</v>
      </c>
      <c r="F28" s="29">
        <v>1.9544584710522299</v>
      </c>
    </row>
    <row r="29" spans="1:6" x14ac:dyDescent="0.2">
      <c r="A29" s="26" t="s">
        <v>153</v>
      </c>
      <c r="B29" s="26" t="s">
        <v>152</v>
      </c>
      <c r="C29" s="26" t="s">
        <v>133</v>
      </c>
      <c r="D29" s="27">
        <v>277426</v>
      </c>
      <c r="E29" s="28">
        <v>1247.307296</v>
      </c>
      <c r="F29" s="29">
        <v>1.9527112766932</v>
      </c>
    </row>
    <row r="30" spans="1:6" x14ac:dyDescent="0.2">
      <c r="A30" s="26" t="s">
        <v>475</v>
      </c>
      <c r="B30" s="26" t="s">
        <v>474</v>
      </c>
      <c r="C30" s="26" t="s">
        <v>476</v>
      </c>
      <c r="D30" s="27">
        <v>34755</v>
      </c>
      <c r="E30" s="28">
        <v>1120.9356379999999</v>
      </c>
      <c r="F30" s="29">
        <v>1.7548712075920501</v>
      </c>
    </row>
    <row r="31" spans="1:6" x14ac:dyDescent="0.2">
      <c r="A31" s="26" t="s">
        <v>317</v>
      </c>
      <c r="B31" s="26" t="s">
        <v>316</v>
      </c>
      <c r="C31" s="26" t="s">
        <v>136</v>
      </c>
      <c r="D31" s="27">
        <v>18844</v>
      </c>
      <c r="E31" s="28">
        <v>801.65202599999998</v>
      </c>
      <c r="F31" s="29">
        <v>1.2550194776974599</v>
      </c>
    </row>
    <row r="32" spans="1:6" x14ac:dyDescent="0.2">
      <c r="A32" s="26" t="s">
        <v>478</v>
      </c>
      <c r="B32" s="26" t="s">
        <v>477</v>
      </c>
      <c r="C32" s="26" t="s">
        <v>302</v>
      </c>
      <c r="D32" s="27">
        <v>128206</v>
      </c>
      <c r="E32" s="28">
        <v>609.74773600000003</v>
      </c>
      <c r="F32" s="29">
        <v>0.95458535666687006</v>
      </c>
    </row>
    <row r="33" spans="1:9" x14ac:dyDescent="0.2">
      <c r="A33" s="26" t="s">
        <v>449</v>
      </c>
      <c r="B33" s="26" t="s">
        <v>448</v>
      </c>
      <c r="C33" s="26" t="s">
        <v>92</v>
      </c>
      <c r="D33" s="27">
        <v>32960</v>
      </c>
      <c r="E33" s="28">
        <v>601.56943999999999</v>
      </c>
      <c r="F33" s="29">
        <v>0.94178189526281297</v>
      </c>
    </row>
    <row r="34" spans="1:9" x14ac:dyDescent="0.2">
      <c r="A34" s="26" t="s">
        <v>176</v>
      </c>
      <c r="B34" s="26" t="s">
        <v>175</v>
      </c>
      <c r="C34" s="26" t="s">
        <v>177</v>
      </c>
      <c r="D34" s="27">
        <v>106919</v>
      </c>
      <c r="E34" s="28">
        <v>175.4006195</v>
      </c>
      <c r="F34" s="29">
        <v>0.27459694073385998</v>
      </c>
    </row>
    <row r="35" spans="1:9" x14ac:dyDescent="0.2">
      <c r="A35" s="30" t="s">
        <v>31</v>
      </c>
      <c r="B35" s="30"/>
      <c r="C35" s="30"/>
      <c r="D35" s="31"/>
      <c r="E35" s="32">
        <f>SUM(E7:E34)</f>
        <v>57239.469192499993</v>
      </c>
      <c r="F35" s="33">
        <f>SUM(F7:F34)</f>
        <v>89.610761776645504</v>
      </c>
      <c r="G35" s="18"/>
      <c r="H35" s="18"/>
      <c r="I35" s="18"/>
    </row>
    <row r="36" spans="1:9" x14ac:dyDescent="0.2">
      <c r="A36" s="26"/>
      <c r="B36" s="26"/>
      <c r="C36" s="26"/>
      <c r="D36" s="34"/>
      <c r="E36" s="28"/>
      <c r="F36" s="29"/>
    </row>
    <row r="37" spans="1:9" x14ac:dyDescent="0.2">
      <c r="A37" s="30" t="s">
        <v>226</v>
      </c>
      <c r="B37" s="26"/>
      <c r="C37" s="26"/>
      <c r="D37" s="34"/>
      <c r="E37" s="28"/>
      <c r="F37" s="29"/>
    </row>
    <row r="38" spans="1:9" x14ac:dyDescent="0.2">
      <c r="A38" s="26"/>
      <c r="B38" s="26" t="s">
        <v>227</v>
      </c>
      <c r="C38" s="26" t="s">
        <v>122</v>
      </c>
      <c r="D38" s="27">
        <v>98000</v>
      </c>
      <c r="E38" s="28">
        <v>9.7999999999999997E-3</v>
      </c>
      <c r="F38" s="29">
        <v>1.5342306240781699E-5</v>
      </c>
    </row>
    <row r="39" spans="1:9" x14ac:dyDescent="0.2">
      <c r="A39" s="26" t="s">
        <v>569</v>
      </c>
      <c r="B39" s="26" t="s">
        <v>568</v>
      </c>
      <c r="C39" s="26" t="s">
        <v>393</v>
      </c>
      <c r="D39" s="27">
        <v>44170</v>
      </c>
      <c r="E39" s="28">
        <v>4.4169999999999999E-3</v>
      </c>
      <c r="F39" s="29">
        <v>6.9149965985237599E-6</v>
      </c>
    </row>
    <row r="40" spans="1:9" x14ac:dyDescent="0.2">
      <c r="A40" s="26"/>
      <c r="B40" s="26" t="s">
        <v>570</v>
      </c>
      <c r="C40" s="26" t="s">
        <v>165</v>
      </c>
      <c r="D40" s="27">
        <v>23815</v>
      </c>
      <c r="E40" s="28">
        <v>2.3814999999999999E-3</v>
      </c>
      <c r="F40" s="29">
        <v>3.7283369706552702E-6</v>
      </c>
    </row>
    <row r="41" spans="1:9" x14ac:dyDescent="0.2">
      <c r="A41" s="30" t="s">
        <v>31</v>
      </c>
      <c r="B41" s="30"/>
      <c r="C41" s="30"/>
      <c r="D41" s="31"/>
      <c r="E41" s="32">
        <f>SUM(E37:E40)</f>
        <v>1.6598500000000002E-2</v>
      </c>
      <c r="F41" s="33">
        <f>SUM(F37:F40)</f>
        <v>2.5985639809960728E-5</v>
      </c>
      <c r="G41" s="18"/>
      <c r="H41" s="18"/>
      <c r="I41" s="18"/>
    </row>
    <row r="42" spans="1:9" x14ac:dyDescent="0.2">
      <c r="A42" s="26"/>
      <c r="B42" s="26"/>
      <c r="C42" s="26"/>
      <c r="D42" s="34"/>
      <c r="E42" s="28"/>
      <c r="F42" s="29"/>
    </row>
    <row r="43" spans="1:9" x14ac:dyDescent="0.2">
      <c r="A43" s="30" t="s">
        <v>32</v>
      </c>
      <c r="B43" s="30"/>
      <c r="C43" s="30"/>
      <c r="D43" s="31"/>
      <c r="E43" s="32">
        <f>E35+E41</f>
        <v>57239.485790999992</v>
      </c>
      <c r="F43" s="33">
        <f>F35+F41</f>
        <v>89.610787762285312</v>
      </c>
      <c r="G43" s="18"/>
      <c r="H43" s="18"/>
      <c r="I43" s="18"/>
    </row>
    <row r="44" spans="1:9" x14ac:dyDescent="0.2">
      <c r="A44" s="30"/>
      <c r="B44" s="30"/>
      <c r="C44" s="30"/>
      <c r="D44" s="31"/>
      <c r="E44" s="32"/>
      <c r="F44" s="33"/>
      <c r="G44" s="18"/>
      <c r="H44" s="18"/>
      <c r="I44" s="18"/>
    </row>
    <row r="45" spans="1:9" x14ac:dyDescent="0.2">
      <c r="A45" s="30" t="s">
        <v>34</v>
      </c>
      <c r="B45" s="30"/>
      <c r="C45" s="30"/>
      <c r="D45" s="31"/>
      <c r="E45" s="32">
        <f>E47-(E35+E41)</f>
        <v>6636.1783119000102</v>
      </c>
      <c r="F45" s="33">
        <f>F47-(F35+F41)</f>
        <v>10.389212237714688</v>
      </c>
      <c r="G45" s="18"/>
      <c r="H45" s="18"/>
      <c r="I45" s="18"/>
    </row>
    <row r="46" spans="1:9" x14ac:dyDescent="0.2">
      <c r="A46" s="30"/>
      <c r="B46" s="30"/>
      <c r="C46" s="30"/>
      <c r="D46" s="31"/>
      <c r="E46" s="32"/>
      <c r="F46" s="33"/>
      <c r="G46" s="18"/>
      <c r="H46" s="18"/>
      <c r="I46" s="18"/>
    </row>
    <row r="47" spans="1:9" x14ac:dyDescent="0.2">
      <c r="A47" s="35" t="s">
        <v>33</v>
      </c>
      <c r="B47" s="35"/>
      <c r="C47" s="35"/>
      <c r="D47" s="36"/>
      <c r="E47" s="37">
        <v>63875.664102900002</v>
      </c>
      <c r="F47" s="38">
        <v>100</v>
      </c>
      <c r="G47" s="18"/>
      <c r="H47" s="18"/>
      <c r="I47" s="18"/>
    </row>
    <row r="48" spans="1:9" x14ac:dyDescent="0.2">
      <c r="F48" s="20" t="s">
        <v>563</v>
      </c>
    </row>
    <row r="49" spans="1:6" x14ac:dyDescent="0.2">
      <c r="A49" s="54" t="s">
        <v>35</v>
      </c>
      <c r="F49" s="20"/>
    </row>
    <row r="50" spans="1:6" x14ac:dyDescent="0.2">
      <c r="A50" s="54" t="s">
        <v>810</v>
      </c>
      <c r="F50" s="20"/>
    </row>
    <row r="51" spans="1:6" x14ac:dyDescent="0.2">
      <c r="F51" s="20"/>
    </row>
    <row r="52" spans="1:6" x14ac:dyDescent="0.2">
      <c r="A52" s="18" t="s">
        <v>36</v>
      </c>
    </row>
    <row r="53" spans="1:6" x14ac:dyDescent="0.2">
      <c r="A53" s="18" t="s">
        <v>37</v>
      </c>
    </row>
    <row r="54" spans="1:6" x14ac:dyDescent="0.2">
      <c r="A54" s="18" t="s">
        <v>38</v>
      </c>
      <c r="B54" s="18"/>
      <c r="C54" s="39" t="s">
        <v>40</v>
      </c>
      <c r="D54" s="19" t="s">
        <v>39</v>
      </c>
    </row>
    <row r="55" spans="1:6" x14ac:dyDescent="0.2">
      <c r="A55" s="9" t="s">
        <v>57</v>
      </c>
      <c r="C55" s="40">
        <v>117.8558</v>
      </c>
      <c r="D55" s="40">
        <v>111.7561</v>
      </c>
    </row>
    <row r="56" spans="1:6" x14ac:dyDescent="0.2">
      <c r="A56" s="9" t="s">
        <v>79</v>
      </c>
      <c r="C56" s="40">
        <v>23.9343</v>
      </c>
      <c r="D56" s="40">
        <v>22.695599999999999</v>
      </c>
    </row>
    <row r="57" spans="1:6" x14ac:dyDescent="0.2">
      <c r="A57" s="9" t="s">
        <v>60</v>
      </c>
      <c r="C57" s="40">
        <v>125.5386</v>
      </c>
      <c r="D57" s="40">
        <v>119.4224</v>
      </c>
    </row>
    <row r="58" spans="1:6" x14ac:dyDescent="0.2">
      <c r="A58" s="9" t="s">
        <v>80</v>
      </c>
      <c r="C58" s="40">
        <v>26.138300000000001</v>
      </c>
      <c r="D58" s="40">
        <v>24.8612</v>
      </c>
    </row>
    <row r="60" spans="1:6" x14ac:dyDescent="0.2">
      <c r="A60" s="9" t="s">
        <v>41</v>
      </c>
    </row>
    <row r="62" spans="1:6" x14ac:dyDescent="0.2">
      <c r="A62" s="18" t="s">
        <v>42</v>
      </c>
      <c r="D62" s="41" t="s">
        <v>43</v>
      </c>
    </row>
    <row r="64" spans="1:6" x14ac:dyDescent="0.2">
      <c r="A64" s="18" t="s">
        <v>223</v>
      </c>
      <c r="D64" s="45">
        <v>0.61489487774150597</v>
      </c>
    </row>
    <row r="66" spans="1:4" x14ac:dyDescent="0.2">
      <c r="A66" s="18" t="s">
        <v>814</v>
      </c>
      <c r="D66" s="41" t="s">
        <v>43</v>
      </c>
    </row>
    <row r="67" spans="1:4" x14ac:dyDescent="0.2">
      <c r="A67" s="9" t="s">
        <v>812</v>
      </c>
    </row>
    <row r="68" spans="1:4" x14ac:dyDescent="0.2">
      <c r="A68" s="46" t="s">
        <v>813</v>
      </c>
    </row>
    <row r="69" spans="1:4" x14ac:dyDescent="0.2">
      <c r="A69" s="46"/>
    </row>
    <row r="70" spans="1:4" x14ac:dyDescent="0.2">
      <c r="A70" s="18" t="s">
        <v>781</v>
      </c>
    </row>
    <row r="71" spans="1:4" x14ac:dyDescent="0.2">
      <c r="A71" s="18"/>
    </row>
    <row r="72" spans="1:4" x14ac:dyDescent="0.2">
      <c r="A72" s="47" t="s">
        <v>774</v>
      </c>
    </row>
    <row r="73" spans="1:4" x14ac:dyDescent="0.2">
      <c r="A73" s="48"/>
    </row>
    <row r="74" spans="1:4" x14ac:dyDescent="0.2">
      <c r="A74" s="49"/>
    </row>
    <row r="75" spans="1:4" x14ac:dyDescent="0.2">
      <c r="A75" s="49"/>
    </row>
    <row r="76" spans="1:4" x14ac:dyDescent="0.2">
      <c r="A76" s="49"/>
    </row>
    <row r="77" spans="1:4" x14ac:dyDescent="0.2">
      <c r="A77" s="49"/>
    </row>
    <row r="78" spans="1:4" x14ac:dyDescent="0.2">
      <c r="A78" s="49"/>
    </row>
    <row r="79" spans="1:4" x14ac:dyDescent="0.2">
      <c r="A79" s="49"/>
    </row>
    <row r="80" spans="1:4"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7" t="s">
        <v>785</v>
      </c>
    </row>
    <row r="87" spans="1:1" x14ac:dyDescent="0.2">
      <c r="A87" s="49"/>
    </row>
    <row r="88" spans="1:1" x14ac:dyDescent="0.2">
      <c r="A88" s="47" t="s">
        <v>775</v>
      </c>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49"/>
    </row>
  </sheetData>
  <mergeCells count="1">
    <mergeCell ref="A1:F1"/>
  </mergeCells>
  <conditionalFormatting sqref="F2:F3 F5:F69">
    <cfRule type="cellIs" dxfId="50" priority="2" stopIfTrue="1" operator="between">
      <formula>0.009</formula>
      <formula>-0.009</formula>
    </cfRule>
  </conditionalFormatting>
  <conditionalFormatting sqref="F70:F202">
    <cfRule type="cellIs" dxfId="49" priority="1" stopIfTrue="1" operator="between">
      <formula>0.009</formula>
      <formula>-0.009</formula>
    </cfRule>
  </conditionalFormatting>
  <hyperlinks>
    <hyperlink ref="A68" r:id="rId1" xr:uid="{00000000-0004-0000-1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90"/>
  <sheetViews>
    <sheetView workbookViewId="0">
      <selection sqref="A1:F1"/>
    </sheetView>
  </sheetViews>
  <sheetFormatPr defaultColWidth="9.109375" defaultRowHeight="10.199999999999999" x14ac:dyDescent="0.2"/>
  <cols>
    <col min="1" max="1" width="38.6640625" style="9" bestFit="1" customWidth="1"/>
    <col min="2" max="2" width="32.109375" style="9" bestFit="1" customWidth="1"/>
    <col min="3" max="3" width="35.44140625" style="9" bestFit="1" customWidth="1"/>
    <col min="4" max="4" width="14.6640625" style="10" bestFit="1" customWidth="1"/>
    <col min="5" max="5" width="22.6640625" style="13" customWidth="1"/>
    <col min="6" max="6" width="13.5546875" style="14" bestFit="1" customWidth="1"/>
    <col min="7" max="16384" width="9.109375" style="9"/>
  </cols>
  <sheetData>
    <row r="1" spans="1:6" s="1" customFormat="1" ht="13.8" x14ac:dyDescent="0.2">
      <c r="A1" s="73" t="s">
        <v>16</v>
      </c>
      <c r="B1" s="74"/>
      <c r="C1" s="74"/>
      <c r="D1" s="74"/>
      <c r="E1" s="74"/>
      <c r="F1" s="74"/>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269</v>
      </c>
      <c r="D4" s="16" t="s">
        <v>1</v>
      </c>
      <c r="E4" s="51" t="s">
        <v>6</v>
      </c>
      <c r="F4" s="15" t="s">
        <v>3</v>
      </c>
    </row>
    <row r="5" spans="1:6" x14ac:dyDescent="0.2">
      <c r="A5" s="21" t="s">
        <v>81</v>
      </c>
      <c r="B5" s="22"/>
      <c r="C5" s="22"/>
      <c r="D5" s="23"/>
      <c r="E5" s="24"/>
      <c r="F5" s="25"/>
    </row>
    <row r="6" spans="1:6" x14ac:dyDescent="0.2">
      <c r="A6" s="30" t="s">
        <v>46</v>
      </c>
      <c r="B6" s="26"/>
      <c r="C6" s="26"/>
      <c r="D6" s="34"/>
      <c r="E6" s="28"/>
      <c r="F6" s="29"/>
    </row>
    <row r="7" spans="1:6" x14ac:dyDescent="0.2">
      <c r="A7" s="26" t="s">
        <v>86</v>
      </c>
      <c r="B7" s="26" t="s">
        <v>85</v>
      </c>
      <c r="C7" s="26" t="s">
        <v>84</v>
      </c>
      <c r="D7" s="27">
        <v>8650000</v>
      </c>
      <c r="E7" s="28">
        <v>70808.899999999994</v>
      </c>
      <c r="F7" s="29">
        <v>8.9556062040922004</v>
      </c>
    </row>
    <row r="8" spans="1:6" x14ac:dyDescent="0.2">
      <c r="A8" s="26" t="s">
        <v>83</v>
      </c>
      <c r="B8" s="26" t="s">
        <v>82</v>
      </c>
      <c r="C8" s="26" t="s">
        <v>84</v>
      </c>
      <c r="D8" s="27">
        <v>4800000</v>
      </c>
      <c r="E8" s="28">
        <v>68841.600000000006</v>
      </c>
      <c r="F8" s="29">
        <v>8.7067905314110696</v>
      </c>
    </row>
    <row r="9" spans="1:6" x14ac:dyDescent="0.2">
      <c r="A9" s="26" t="s">
        <v>91</v>
      </c>
      <c r="B9" s="26" t="s">
        <v>90</v>
      </c>
      <c r="C9" s="26" t="s">
        <v>92</v>
      </c>
      <c r="D9" s="27">
        <v>2650000</v>
      </c>
      <c r="E9" s="28">
        <v>47913.324999999997</v>
      </c>
      <c r="F9" s="29">
        <v>6.0598720023709696</v>
      </c>
    </row>
    <row r="10" spans="1:6" x14ac:dyDescent="0.2">
      <c r="A10" s="26" t="s">
        <v>102</v>
      </c>
      <c r="B10" s="26" t="s">
        <v>101</v>
      </c>
      <c r="C10" s="26" t="s">
        <v>84</v>
      </c>
      <c r="D10" s="27">
        <v>8000000</v>
      </c>
      <c r="E10" s="28">
        <v>42268</v>
      </c>
      <c r="F10" s="29">
        <v>5.3458754907161197</v>
      </c>
    </row>
    <row r="11" spans="1:6" x14ac:dyDescent="0.2">
      <c r="A11" s="26" t="s">
        <v>88</v>
      </c>
      <c r="B11" s="26" t="s">
        <v>87</v>
      </c>
      <c r="C11" s="26" t="s">
        <v>89</v>
      </c>
      <c r="D11" s="27">
        <v>2725000</v>
      </c>
      <c r="E11" s="28">
        <v>42229.324999999997</v>
      </c>
      <c r="F11" s="29">
        <v>5.34098404246678</v>
      </c>
    </row>
    <row r="12" spans="1:6" x14ac:dyDescent="0.2">
      <c r="A12" s="26" t="s">
        <v>94</v>
      </c>
      <c r="B12" s="26" t="s">
        <v>93</v>
      </c>
      <c r="C12" s="26" t="s">
        <v>84</v>
      </c>
      <c r="D12" s="27">
        <v>5750000</v>
      </c>
      <c r="E12" s="28">
        <v>41673.125</v>
      </c>
      <c r="F12" s="29">
        <v>5.2706382501904399</v>
      </c>
    </row>
    <row r="13" spans="1:6" x14ac:dyDescent="0.2">
      <c r="A13" s="26" t="s">
        <v>96</v>
      </c>
      <c r="B13" s="26" t="s">
        <v>95</v>
      </c>
      <c r="C13" s="26" t="s">
        <v>97</v>
      </c>
      <c r="D13" s="27">
        <v>5400000</v>
      </c>
      <c r="E13" s="28">
        <v>36609.300000000003</v>
      </c>
      <c r="F13" s="29">
        <v>4.6301873663829296</v>
      </c>
    </row>
    <row r="14" spans="1:6" x14ac:dyDescent="0.2">
      <c r="A14" s="26" t="s">
        <v>572</v>
      </c>
      <c r="B14" s="26" t="s">
        <v>571</v>
      </c>
      <c r="C14" s="26" t="s">
        <v>113</v>
      </c>
      <c r="D14" s="27">
        <v>3200000</v>
      </c>
      <c r="E14" s="28">
        <v>31276.799999999999</v>
      </c>
      <c r="F14" s="29">
        <v>3.9557556200442399</v>
      </c>
    </row>
    <row r="15" spans="1:6" x14ac:dyDescent="0.2">
      <c r="A15" s="26" t="s">
        <v>211</v>
      </c>
      <c r="B15" s="26" t="s">
        <v>210</v>
      </c>
      <c r="C15" s="26" t="s">
        <v>212</v>
      </c>
      <c r="D15" s="27">
        <v>1100000</v>
      </c>
      <c r="E15" s="28">
        <v>29011.4</v>
      </c>
      <c r="F15" s="29">
        <v>3.66923753693957</v>
      </c>
    </row>
    <row r="16" spans="1:6" x14ac:dyDescent="0.2">
      <c r="A16" s="26" t="s">
        <v>142</v>
      </c>
      <c r="B16" s="26" t="s">
        <v>141</v>
      </c>
      <c r="C16" s="26" t="s">
        <v>133</v>
      </c>
      <c r="D16" s="27">
        <v>300000</v>
      </c>
      <c r="E16" s="28">
        <v>26320.65</v>
      </c>
      <c r="F16" s="29">
        <v>3.3289230087706398</v>
      </c>
    </row>
    <row r="17" spans="1:6" x14ac:dyDescent="0.2">
      <c r="A17" s="26" t="s">
        <v>574</v>
      </c>
      <c r="B17" s="26" t="s">
        <v>573</v>
      </c>
      <c r="C17" s="26" t="s">
        <v>177</v>
      </c>
      <c r="D17" s="27">
        <v>2000000</v>
      </c>
      <c r="E17" s="28">
        <v>24760</v>
      </c>
      <c r="F17" s="29">
        <v>3.13153868529694</v>
      </c>
    </row>
    <row r="18" spans="1:6" x14ac:dyDescent="0.2">
      <c r="A18" s="26" t="s">
        <v>556</v>
      </c>
      <c r="B18" s="26" t="s">
        <v>555</v>
      </c>
      <c r="C18" s="26" t="s">
        <v>84</v>
      </c>
      <c r="D18" s="27">
        <v>2250000</v>
      </c>
      <c r="E18" s="28">
        <v>23478.75</v>
      </c>
      <c r="F18" s="29">
        <v>2.9694916763899699</v>
      </c>
    </row>
    <row r="19" spans="1:6" x14ac:dyDescent="0.2">
      <c r="A19" s="26" t="s">
        <v>250</v>
      </c>
      <c r="B19" s="26" t="s">
        <v>249</v>
      </c>
      <c r="C19" s="26" t="s">
        <v>128</v>
      </c>
      <c r="D19" s="27">
        <v>1050000</v>
      </c>
      <c r="E19" s="28">
        <v>23387.7</v>
      </c>
      <c r="F19" s="29">
        <v>2.9579760626057898</v>
      </c>
    </row>
    <row r="20" spans="1:6" x14ac:dyDescent="0.2">
      <c r="A20" s="26" t="s">
        <v>118</v>
      </c>
      <c r="B20" s="26" t="s">
        <v>117</v>
      </c>
      <c r="C20" s="26" t="s">
        <v>119</v>
      </c>
      <c r="D20" s="27">
        <v>15821178</v>
      </c>
      <c r="E20" s="28">
        <v>23193.846949999999</v>
      </c>
      <c r="F20" s="29">
        <v>2.9334583596438399</v>
      </c>
    </row>
    <row r="21" spans="1:6" x14ac:dyDescent="0.2">
      <c r="A21" s="26" t="s">
        <v>399</v>
      </c>
      <c r="B21" s="26" t="s">
        <v>398</v>
      </c>
      <c r="C21" s="26" t="s">
        <v>373</v>
      </c>
      <c r="D21" s="27">
        <v>3157370</v>
      </c>
      <c r="E21" s="28">
        <v>22106.326059999999</v>
      </c>
      <c r="F21" s="29">
        <v>2.7959133782987902</v>
      </c>
    </row>
    <row r="22" spans="1:6" x14ac:dyDescent="0.2">
      <c r="A22" s="26" t="s">
        <v>576</v>
      </c>
      <c r="B22" s="26" t="s">
        <v>575</v>
      </c>
      <c r="C22" s="26" t="s">
        <v>358</v>
      </c>
      <c r="D22" s="27">
        <v>1150000</v>
      </c>
      <c r="E22" s="28">
        <v>21481.424999999999</v>
      </c>
      <c r="F22" s="29">
        <v>2.7168785703879199</v>
      </c>
    </row>
    <row r="23" spans="1:6" x14ac:dyDescent="0.2">
      <c r="A23" s="26" t="s">
        <v>490</v>
      </c>
      <c r="B23" s="26" t="s">
        <v>489</v>
      </c>
      <c r="C23" s="26" t="s">
        <v>199</v>
      </c>
      <c r="D23" s="27">
        <v>13100000</v>
      </c>
      <c r="E23" s="28">
        <v>19519</v>
      </c>
      <c r="F23" s="29">
        <v>2.4686794668138599</v>
      </c>
    </row>
    <row r="24" spans="1:6" x14ac:dyDescent="0.2">
      <c r="A24" s="26" t="s">
        <v>99</v>
      </c>
      <c r="B24" s="26" t="s">
        <v>98</v>
      </c>
      <c r="C24" s="26" t="s">
        <v>100</v>
      </c>
      <c r="D24" s="27">
        <v>775000</v>
      </c>
      <c r="E24" s="28">
        <v>19448.237499999999</v>
      </c>
      <c r="F24" s="29">
        <v>2.4597297290829099</v>
      </c>
    </row>
    <row r="25" spans="1:6" x14ac:dyDescent="0.2">
      <c r="A25" s="26" t="s">
        <v>578</v>
      </c>
      <c r="B25" s="26" t="s">
        <v>577</v>
      </c>
      <c r="C25" s="26" t="s">
        <v>156</v>
      </c>
      <c r="D25" s="27">
        <v>3500000</v>
      </c>
      <c r="E25" s="28">
        <v>19442.5</v>
      </c>
      <c r="F25" s="29">
        <v>2.4590040746722899</v>
      </c>
    </row>
    <row r="26" spans="1:6" x14ac:dyDescent="0.2">
      <c r="A26" s="26" t="s">
        <v>522</v>
      </c>
      <c r="B26" s="26" t="s">
        <v>521</v>
      </c>
      <c r="C26" s="26" t="s">
        <v>177</v>
      </c>
      <c r="D26" s="27">
        <v>1575000</v>
      </c>
      <c r="E26" s="28">
        <v>19322.887500000001</v>
      </c>
      <c r="F26" s="29">
        <v>2.4438759982992999</v>
      </c>
    </row>
    <row r="27" spans="1:6" x14ac:dyDescent="0.2">
      <c r="A27" s="26" t="s">
        <v>132</v>
      </c>
      <c r="B27" s="26" t="s">
        <v>131</v>
      </c>
      <c r="C27" s="26" t="s">
        <v>133</v>
      </c>
      <c r="D27" s="27">
        <v>460000</v>
      </c>
      <c r="E27" s="28">
        <v>18006.47</v>
      </c>
      <c r="F27" s="29">
        <v>2.2773811547107798</v>
      </c>
    </row>
    <row r="28" spans="1:6" x14ac:dyDescent="0.2">
      <c r="A28" s="26" t="s">
        <v>580</v>
      </c>
      <c r="B28" s="26" t="s">
        <v>579</v>
      </c>
      <c r="C28" s="26" t="s">
        <v>113</v>
      </c>
      <c r="D28" s="27">
        <v>1650342</v>
      </c>
      <c r="E28" s="28">
        <v>15566.025739999999</v>
      </c>
      <c r="F28" s="29">
        <v>1.96872422379394</v>
      </c>
    </row>
    <row r="29" spans="1:6" x14ac:dyDescent="0.2">
      <c r="A29" s="26" t="s">
        <v>259</v>
      </c>
      <c r="B29" s="26" t="s">
        <v>258</v>
      </c>
      <c r="C29" s="26" t="s">
        <v>84</v>
      </c>
      <c r="D29" s="27">
        <v>14200000</v>
      </c>
      <c r="E29" s="28">
        <v>15144.3</v>
      </c>
      <c r="F29" s="29">
        <v>1.91538615960188</v>
      </c>
    </row>
    <row r="30" spans="1:6" x14ac:dyDescent="0.2">
      <c r="A30" s="26" t="s">
        <v>496</v>
      </c>
      <c r="B30" s="26" t="s">
        <v>495</v>
      </c>
      <c r="C30" s="26" t="s">
        <v>170</v>
      </c>
      <c r="D30" s="27">
        <v>3300000</v>
      </c>
      <c r="E30" s="28">
        <v>14845.05</v>
      </c>
      <c r="F30" s="29">
        <v>1.8775383021069201</v>
      </c>
    </row>
    <row r="31" spans="1:6" x14ac:dyDescent="0.2">
      <c r="A31" s="26" t="s">
        <v>582</v>
      </c>
      <c r="B31" s="26" t="s">
        <v>581</v>
      </c>
      <c r="C31" s="26" t="s">
        <v>116</v>
      </c>
      <c r="D31" s="27">
        <v>1500000</v>
      </c>
      <c r="E31" s="28">
        <v>9442.5</v>
      </c>
      <c r="F31" s="29">
        <v>1.1942469319836999</v>
      </c>
    </row>
    <row r="32" spans="1:6" x14ac:dyDescent="0.2">
      <c r="A32" s="26" t="s">
        <v>584</v>
      </c>
      <c r="B32" s="26" t="s">
        <v>583</v>
      </c>
      <c r="C32" s="26" t="s">
        <v>128</v>
      </c>
      <c r="D32" s="27">
        <v>7244268</v>
      </c>
      <c r="E32" s="28">
        <v>8414.2172819999996</v>
      </c>
      <c r="F32" s="29">
        <v>1.0641941407543301</v>
      </c>
    </row>
    <row r="33" spans="1:9" x14ac:dyDescent="0.2">
      <c r="A33" s="26" t="s">
        <v>586</v>
      </c>
      <c r="B33" s="26" t="s">
        <v>585</v>
      </c>
      <c r="C33" s="26" t="s">
        <v>92</v>
      </c>
      <c r="D33" s="27">
        <v>10000000</v>
      </c>
      <c r="E33" s="28">
        <v>8145</v>
      </c>
      <c r="F33" s="29">
        <v>1.0301446927198501</v>
      </c>
    </row>
    <row r="34" spans="1:9" x14ac:dyDescent="0.2">
      <c r="A34" s="26" t="s">
        <v>115</v>
      </c>
      <c r="B34" s="26" t="s">
        <v>114</v>
      </c>
      <c r="C34" s="26" t="s">
        <v>116</v>
      </c>
      <c r="D34" s="27">
        <v>1100000</v>
      </c>
      <c r="E34" s="28">
        <v>4338.3999999999996</v>
      </c>
      <c r="F34" s="29">
        <v>0.54870223878401703</v>
      </c>
    </row>
    <row r="35" spans="1:9" x14ac:dyDescent="0.2">
      <c r="A35" s="30" t="s">
        <v>31</v>
      </c>
      <c r="B35" s="30"/>
      <c r="C35" s="30"/>
      <c r="D35" s="31"/>
      <c r="E35" s="32">
        <f>SUM(E7:E34)</f>
        <v>746995.06103200011</v>
      </c>
      <c r="F35" s="33">
        <f>SUM(F7:F34)</f>
        <v>94.476733899331961</v>
      </c>
      <c r="G35" s="18"/>
      <c r="H35" s="18"/>
      <c r="I35" s="18"/>
    </row>
    <row r="36" spans="1:9" x14ac:dyDescent="0.2">
      <c r="A36" s="26"/>
      <c r="B36" s="26"/>
      <c r="C36" s="26"/>
      <c r="D36" s="34"/>
      <c r="E36" s="28"/>
      <c r="F36" s="29"/>
    </row>
    <row r="37" spans="1:9" x14ac:dyDescent="0.2">
      <c r="A37" s="30" t="s">
        <v>32</v>
      </c>
      <c r="B37" s="30"/>
      <c r="C37" s="30"/>
      <c r="D37" s="31"/>
      <c r="E37" s="32">
        <f>E35</f>
        <v>746995.06103200011</v>
      </c>
      <c r="F37" s="33">
        <f>F35</f>
        <v>94.476733899331961</v>
      </c>
      <c r="G37" s="18"/>
      <c r="H37" s="18"/>
      <c r="I37" s="18"/>
    </row>
    <row r="38" spans="1:9" x14ac:dyDescent="0.2">
      <c r="A38" s="30"/>
      <c r="B38" s="30"/>
      <c r="C38" s="30"/>
      <c r="D38" s="31"/>
      <c r="E38" s="32"/>
      <c r="F38" s="33"/>
      <c r="G38" s="18"/>
      <c r="H38" s="18"/>
      <c r="I38" s="18"/>
    </row>
    <row r="39" spans="1:9" x14ac:dyDescent="0.2">
      <c r="A39" s="30" t="s">
        <v>34</v>
      </c>
      <c r="B39" s="30"/>
      <c r="C39" s="30"/>
      <c r="D39" s="31"/>
      <c r="E39" s="32">
        <f>E41-(E35)</f>
        <v>43670.566579499864</v>
      </c>
      <c r="F39" s="33">
        <f>F41-(F35)</f>
        <v>5.5232661006680388</v>
      </c>
      <c r="G39" s="18"/>
      <c r="H39" s="18"/>
      <c r="I39" s="18"/>
    </row>
    <row r="40" spans="1:9" x14ac:dyDescent="0.2">
      <c r="A40" s="30"/>
      <c r="B40" s="30"/>
      <c r="C40" s="30"/>
      <c r="D40" s="31"/>
      <c r="E40" s="32"/>
      <c r="F40" s="33"/>
      <c r="G40" s="18"/>
      <c r="H40" s="18"/>
      <c r="I40" s="18"/>
    </row>
    <row r="41" spans="1:9" x14ac:dyDescent="0.2">
      <c r="A41" s="35" t="s">
        <v>33</v>
      </c>
      <c r="B41" s="35"/>
      <c r="C41" s="35"/>
      <c r="D41" s="36"/>
      <c r="E41" s="37">
        <v>790665.62761149998</v>
      </c>
      <c r="F41" s="38">
        <v>100</v>
      </c>
      <c r="G41" s="18"/>
      <c r="H41" s="18"/>
      <c r="I41" s="18"/>
    </row>
    <row r="44" spans="1:9" x14ac:dyDescent="0.2">
      <c r="A44" s="18" t="s">
        <v>36</v>
      </c>
    </row>
    <row r="45" spans="1:9" x14ac:dyDescent="0.2">
      <c r="A45" s="18" t="s">
        <v>37</v>
      </c>
    </row>
    <row r="46" spans="1:9" x14ac:dyDescent="0.2">
      <c r="A46" s="18" t="s">
        <v>38</v>
      </c>
      <c r="B46" s="18"/>
      <c r="C46" s="39" t="s">
        <v>40</v>
      </c>
      <c r="D46" s="19" t="s">
        <v>39</v>
      </c>
    </row>
    <row r="47" spans="1:9" x14ac:dyDescent="0.2">
      <c r="A47" s="9" t="s">
        <v>57</v>
      </c>
      <c r="C47" s="40">
        <v>67.075199999999995</v>
      </c>
      <c r="D47" s="40">
        <v>66.022800000000004</v>
      </c>
    </row>
    <row r="48" spans="1:9" x14ac:dyDescent="0.2">
      <c r="A48" s="9" t="s">
        <v>79</v>
      </c>
      <c r="C48" s="40">
        <v>31.3477</v>
      </c>
      <c r="D48" s="40">
        <v>30.855799999999999</v>
      </c>
    </row>
    <row r="49" spans="1:4" x14ac:dyDescent="0.2">
      <c r="A49" s="9" t="s">
        <v>60</v>
      </c>
      <c r="C49" s="40">
        <v>73.456000000000003</v>
      </c>
      <c r="D49" s="40">
        <v>72.583500000000001</v>
      </c>
    </row>
    <row r="50" spans="1:4" x14ac:dyDescent="0.2">
      <c r="A50" s="9" t="s">
        <v>80</v>
      </c>
      <c r="C50" s="40">
        <v>35.770899999999997</v>
      </c>
      <c r="D50" s="40">
        <v>35.345300000000002</v>
      </c>
    </row>
    <row r="52" spans="1:4" x14ac:dyDescent="0.2">
      <c r="A52" s="9" t="s">
        <v>41</v>
      </c>
    </row>
    <row r="54" spans="1:4" x14ac:dyDescent="0.2">
      <c r="A54" s="18" t="s">
        <v>42</v>
      </c>
      <c r="D54" s="41" t="s">
        <v>43</v>
      </c>
    </row>
    <row r="56" spans="1:4" x14ac:dyDescent="0.2">
      <c r="A56" s="18" t="s">
        <v>223</v>
      </c>
      <c r="D56" s="45">
        <v>0.130106725418076</v>
      </c>
    </row>
    <row r="60" spans="1:4" x14ac:dyDescent="0.2">
      <c r="A60" s="18" t="s">
        <v>778</v>
      </c>
    </row>
    <row r="61" spans="1:4" x14ac:dyDescent="0.2">
      <c r="A61" s="46"/>
    </row>
    <row r="62" spans="1:4" x14ac:dyDescent="0.2">
      <c r="A62" s="47" t="s">
        <v>774</v>
      </c>
    </row>
    <row r="63" spans="1:4" x14ac:dyDescent="0.2">
      <c r="A63" s="48"/>
    </row>
    <row r="64" spans="1:4"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row r="73" spans="1:1" x14ac:dyDescent="0.2">
      <c r="A73" s="49"/>
    </row>
    <row r="74" spans="1:1" x14ac:dyDescent="0.2">
      <c r="A74" s="49"/>
    </row>
    <row r="75" spans="1:1" x14ac:dyDescent="0.2">
      <c r="A75" s="49"/>
    </row>
    <row r="76" spans="1:1" x14ac:dyDescent="0.2">
      <c r="A76" s="47" t="s">
        <v>785</v>
      </c>
    </row>
    <row r="77" spans="1:1" x14ac:dyDescent="0.2">
      <c r="A77" s="49"/>
    </row>
    <row r="78" spans="1:1" x14ac:dyDescent="0.2">
      <c r="A78" s="47" t="s">
        <v>775</v>
      </c>
    </row>
    <row r="79" spans="1:1" x14ac:dyDescent="0.2">
      <c r="A79" s="49"/>
    </row>
    <row r="80" spans="1:1"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sheetData>
  <mergeCells count="1">
    <mergeCell ref="A1:F1"/>
  </mergeCells>
  <conditionalFormatting sqref="F2:F3 F5:F59">
    <cfRule type="cellIs" dxfId="48" priority="2" stopIfTrue="1" operator="between">
      <formula>0.009</formula>
      <formula>-0.009</formula>
    </cfRule>
  </conditionalFormatting>
  <conditionalFormatting sqref="F60:F192">
    <cfRule type="cellIs" dxfId="47" priority="1" stopIfTrue="1" operator="between">
      <formula>0.009</formula>
      <formula>-0.009</formula>
    </cfRule>
  </conditionalFormatting>
  <hyperlinks>
    <hyperlink ref="A63" r:id="rId1" tooltip="https://www.franklintempletonindia.com/downloadsServlet/pdf/product-labels-jg9o5k7l" display="https://www.franklintempletonindia.com/downloadsServlet/pdf/product-labels-jg9o5k7l" xr:uid="{00000000-0004-0000-1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27"/>
  <sheetViews>
    <sheetView workbookViewId="0">
      <selection sqref="A1:F1"/>
    </sheetView>
  </sheetViews>
  <sheetFormatPr defaultColWidth="9.109375" defaultRowHeight="10.199999999999999" x14ac:dyDescent="0.2"/>
  <cols>
    <col min="1" max="1" width="38.6640625" style="9" bestFit="1" customWidth="1"/>
    <col min="2" max="2" width="28" style="9" bestFit="1" customWidth="1"/>
    <col min="3" max="3" width="35.44140625" style="9" bestFit="1" customWidth="1"/>
    <col min="4" max="4" width="14.6640625" style="10" bestFit="1" customWidth="1"/>
    <col min="5" max="5" width="22.6640625" style="13" customWidth="1"/>
    <col min="6" max="6" width="14.6640625" style="14" bestFit="1" customWidth="1"/>
    <col min="7" max="16384" width="9.109375" style="9"/>
  </cols>
  <sheetData>
    <row r="1" spans="1:6" s="1" customFormat="1" ht="13.8" x14ac:dyDescent="0.2">
      <c r="A1" s="73" t="s">
        <v>820</v>
      </c>
      <c r="B1" s="74"/>
      <c r="C1" s="74"/>
      <c r="D1" s="74"/>
      <c r="E1" s="74"/>
      <c r="F1" s="74"/>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269</v>
      </c>
      <c r="D4" s="16" t="s">
        <v>1</v>
      </c>
      <c r="E4" s="51" t="s">
        <v>6</v>
      </c>
      <c r="F4" s="15" t="s">
        <v>3</v>
      </c>
    </row>
    <row r="5" spans="1:6" x14ac:dyDescent="0.2">
      <c r="A5" s="21" t="s">
        <v>81</v>
      </c>
      <c r="B5" s="22"/>
      <c r="C5" s="22"/>
      <c r="D5" s="23"/>
      <c r="E5" s="24"/>
      <c r="F5" s="25"/>
    </row>
    <row r="6" spans="1:6" x14ac:dyDescent="0.2">
      <c r="A6" s="30" t="s">
        <v>46</v>
      </c>
      <c r="B6" s="26"/>
      <c r="C6" s="26"/>
      <c r="D6" s="34"/>
      <c r="E6" s="28"/>
      <c r="F6" s="29"/>
    </row>
    <row r="7" spans="1:6" x14ac:dyDescent="0.2">
      <c r="A7" s="26" t="s">
        <v>86</v>
      </c>
      <c r="B7" s="26" t="s">
        <v>85</v>
      </c>
      <c r="C7" s="26" t="s">
        <v>84</v>
      </c>
      <c r="D7" s="27">
        <v>10000000</v>
      </c>
      <c r="E7" s="28">
        <v>81860</v>
      </c>
      <c r="F7" s="29">
        <v>8.2867354043274393</v>
      </c>
    </row>
    <row r="8" spans="1:6" x14ac:dyDescent="0.2">
      <c r="A8" s="26" t="s">
        <v>83</v>
      </c>
      <c r="B8" s="26" t="s">
        <v>82</v>
      </c>
      <c r="C8" s="26" t="s">
        <v>84</v>
      </c>
      <c r="D8" s="27">
        <v>5300000</v>
      </c>
      <c r="E8" s="28">
        <v>76012.600000000006</v>
      </c>
      <c r="F8" s="29">
        <v>7.6947997018688001</v>
      </c>
    </row>
    <row r="9" spans="1:6" x14ac:dyDescent="0.2">
      <c r="A9" s="26" t="s">
        <v>94</v>
      </c>
      <c r="B9" s="26" t="s">
        <v>93</v>
      </c>
      <c r="C9" s="26" t="s">
        <v>84</v>
      </c>
      <c r="D9" s="27">
        <v>8600000</v>
      </c>
      <c r="E9" s="28">
        <v>62328.5</v>
      </c>
      <c r="F9" s="29">
        <v>6.3095503011070502</v>
      </c>
    </row>
    <row r="10" spans="1:6" x14ac:dyDescent="0.2">
      <c r="A10" s="26" t="s">
        <v>88</v>
      </c>
      <c r="B10" s="26" t="s">
        <v>87</v>
      </c>
      <c r="C10" s="26" t="s">
        <v>89</v>
      </c>
      <c r="D10" s="27">
        <v>4000000</v>
      </c>
      <c r="E10" s="28">
        <v>61988</v>
      </c>
      <c r="F10" s="29">
        <v>6.2750812880949098</v>
      </c>
    </row>
    <row r="11" spans="1:6" x14ac:dyDescent="0.2">
      <c r="A11" s="26" t="s">
        <v>91</v>
      </c>
      <c r="B11" s="26" t="s">
        <v>90</v>
      </c>
      <c r="C11" s="26" t="s">
        <v>92</v>
      </c>
      <c r="D11" s="27">
        <v>2700000</v>
      </c>
      <c r="E11" s="28">
        <v>48817.35</v>
      </c>
      <c r="F11" s="29">
        <v>4.9418087294215001</v>
      </c>
    </row>
    <row r="12" spans="1:6" x14ac:dyDescent="0.2">
      <c r="A12" s="26" t="s">
        <v>96</v>
      </c>
      <c r="B12" s="26" t="s">
        <v>95</v>
      </c>
      <c r="C12" s="26" t="s">
        <v>97</v>
      </c>
      <c r="D12" s="27">
        <v>7100000</v>
      </c>
      <c r="E12" s="28">
        <v>48134.45</v>
      </c>
      <c r="F12" s="29">
        <v>4.8726783652923196</v>
      </c>
    </row>
    <row r="13" spans="1:6" x14ac:dyDescent="0.2">
      <c r="A13" s="26" t="s">
        <v>102</v>
      </c>
      <c r="B13" s="26" t="s">
        <v>101</v>
      </c>
      <c r="C13" s="26" t="s">
        <v>84</v>
      </c>
      <c r="D13" s="27">
        <v>7500000</v>
      </c>
      <c r="E13" s="28">
        <v>39626.25</v>
      </c>
      <c r="F13" s="29">
        <v>4.0113883314895</v>
      </c>
    </row>
    <row r="14" spans="1:6" x14ac:dyDescent="0.2">
      <c r="A14" s="26" t="s">
        <v>109</v>
      </c>
      <c r="B14" s="26" t="s">
        <v>108</v>
      </c>
      <c r="C14" s="26" t="s">
        <v>110</v>
      </c>
      <c r="D14" s="27">
        <v>18000000</v>
      </c>
      <c r="E14" s="28">
        <v>27531</v>
      </c>
      <c r="F14" s="29">
        <v>2.78697914019715</v>
      </c>
    </row>
    <row r="15" spans="1:6" x14ac:dyDescent="0.2">
      <c r="A15" s="26" t="s">
        <v>104</v>
      </c>
      <c r="B15" s="26" t="s">
        <v>103</v>
      </c>
      <c r="C15" s="26" t="s">
        <v>89</v>
      </c>
      <c r="D15" s="27">
        <v>2800000</v>
      </c>
      <c r="E15" s="28">
        <v>26555.200000000001</v>
      </c>
      <c r="F15" s="29">
        <v>2.6881983387368198</v>
      </c>
    </row>
    <row r="16" spans="1:6" x14ac:dyDescent="0.2">
      <c r="A16" s="26" t="s">
        <v>127</v>
      </c>
      <c r="B16" s="26" t="s">
        <v>126</v>
      </c>
      <c r="C16" s="26" t="s">
        <v>128</v>
      </c>
      <c r="D16" s="27">
        <v>1650000</v>
      </c>
      <c r="E16" s="28">
        <v>25954.5</v>
      </c>
      <c r="F16" s="29">
        <v>2.6273891284096802</v>
      </c>
    </row>
    <row r="17" spans="1:6" x14ac:dyDescent="0.2">
      <c r="A17" s="26" t="s">
        <v>158</v>
      </c>
      <c r="B17" s="26" t="s">
        <v>157</v>
      </c>
      <c r="C17" s="26" t="s">
        <v>159</v>
      </c>
      <c r="D17" s="27">
        <v>3300000</v>
      </c>
      <c r="E17" s="28">
        <v>25707</v>
      </c>
      <c r="F17" s="29">
        <v>2.6023345594801599</v>
      </c>
    </row>
    <row r="18" spans="1:6" x14ac:dyDescent="0.2">
      <c r="A18" s="26" t="s">
        <v>536</v>
      </c>
      <c r="B18" s="26" t="s">
        <v>535</v>
      </c>
      <c r="C18" s="26" t="s">
        <v>159</v>
      </c>
      <c r="D18" s="27">
        <v>1423583</v>
      </c>
      <c r="E18" s="28">
        <v>23096.92238</v>
      </c>
      <c r="F18" s="29">
        <v>2.3381148841601398</v>
      </c>
    </row>
    <row r="19" spans="1:6" x14ac:dyDescent="0.2">
      <c r="A19" s="26" t="s">
        <v>135</v>
      </c>
      <c r="B19" s="26" t="s">
        <v>134</v>
      </c>
      <c r="C19" s="26" t="s">
        <v>136</v>
      </c>
      <c r="D19" s="27">
        <v>8500000</v>
      </c>
      <c r="E19" s="28">
        <v>22835.25</v>
      </c>
      <c r="F19" s="29">
        <v>2.3116256369614998</v>
      </c>
    </row>
    <row r="20" spans="1:6" x14ac:dyDescent="0.2">
      <c r="A20" s="26" t="s">
        <v>222</v>
      </c>
      <c r="B20" s="26" t="s">
        <v>221</v>
      </c>
      <c r="C20" s="26" t="s">
        <v>170</v>
      </c>
      <c r="D20" s="27">
        <v>4000000</v>
      </c>
      <c r="E20" s="28">
        <v>20720</v>
      </c>
      <c r="F20" s="29">
        <v>2.0974976493728898</v>
      </c>
    </row>
    <row r="21" spans="1:6" x14ac:dyDescent="0.2">
      <c r="A21" s="26" t="s">
        <v>99</v>
      </c>
      <c r="B21" s="26" t="s">
        <v>98</v>
      </c>
      <c r="C21" s="26" t="s">
        <v>100</v>
      </c>
      <c r="D21" s="27">
        <v>800000</v>
      </c>
      <c r="E21" s="28">
        <v>20075.599999999999</v>
      </c>
      <c r="F21" s="29">
        <v>2.0322646626327399</v>
      </c>
    </row>
    <row r="22" spans="1:6" x14ac:dyDescent="0.2">
      <c r="A22" s="26" t="s">
        <v>149</v>
      </c>
      <c r="B22" s="26" t="s">
        <v>148</v>
      </c>
      <c r="C22" s="26" t="s">
        <v>84</v>
      </c>
      <c r="D22" s="27">
        <v>1000000</v>
      </c>
      <c r="E22" s="28">
        <v>18103.5</v>
      </c>
      <c r="F22" s="29">
        <v>1.83262783279064</v>
      </c>
    </row>
    <row r="23" spans="1:6" x14ac:dyDescent="0.2">
      <c r="A23" s="26" t="s">
        <v>231</v>
      </c>
      <c r="B23" s="26" t="s">
        <v>230</v>
      </c>
      <c r="C23" s="26" t="s">
        <v>125</v>
      </c>
      <c r="D23" s="27">
        <v>6500000</v>
      </c>
      <c r="E23" s="28">
        <v>17888</v>
      </c>
      <c r="F23" s="29">
        <v>1.81081264247018</v>
      </c>
    </row>
    <row r="24" spans="1:6" x14ac:dyDescent="0.2">
      <c r="A24" s="26" t="s">
        <v>153</v>
      </c>
      <c r="B24" s="26" t="s">
        <v>152</v>
      </c>
      <c r="C24" s="26" t="s">
        <v>133</v>
      </c>
      <c r="D24" s="27">
        <v>3800000</v>
      </c>
      <c r="E24" s="28">
        <v>17084.8</v>
      </c>
      <c r="F24" s="29">
        <v>1.72950423938252</v>
      </c>
    </row>
    <row r="25" spans="1:6" x14ac:dyDescent="0.2">
      <c r="A25" s="26" t="s">
        <v>132</v>
      </c>
      <c r="B25" s="26" t="s">
        <v>131</v>
      </c>
      <c r="C25" s="26" t="s">
        <v>133</v>
      </c>
      <c r="D25" s="27">
        <v>430000</v>
      </c>
      <c r="E25" s="28">
        <v>16832.134999999998</v>
      </c>
      <c r="F25" s="29">
        <v>1.70392681449938</v>
      </c>
    </row>
    <row r="26" spans="1:6" x14ac:dyDescent="0.2">
      <c r="A26" s="26" t="s">
        <v>146</v>
      </c>
      <c r="B26" s="26" t="s">
        <v>145</v>
      </c>
      <c r="C26" s="26" t="s">
        <v>147</v>
      </c>
      <c r="D26" s="27">
        <v>9200000</v>
      </c>
      <c r="E26" s="28">
        <v>15778</v>
      </c>
      <c r="F26" s="29">
        <v>1.5972161154346201</v>
      </c>
    </row>
    <row r="27" spans="1:6" x14ac:dyDescent="0.2">
      <c r="A27" s="26" t="s">
        <v>118</v>
      </c>
      <c r="B27" s="26" t="s">
        <v>117</v>
      </c>
      <c r="C27" s="26" t="s">
        <v>119</v>
      </c>
      <c r="D27" s="27">
        <v>10200000</v>
      </c>
      <c r="E27" s="28">
        <v>14953.2</v>
      </c>
      <c r="F27" s="29">
        <v>1.5137211317858399</v>
      </c>
    </row>
    <row r="28" spans="1:6" x14ac:dyDescent="0.2">
      <c r="A28" s="26" t="s">
        <v>183</v>
      </c>
      <c r="B28" s="26" t="s">
        <v>182</v>
      </c>
      <c r="C28" s="26" t="s">
        <v>89</v>
      </c>
      <c r="D28" s="27">
        <v>1400000</v>
      </c>
      <c r="E28" s="28">
        <v>14681.1</v>
      </c>
      <c r="F28" s="29">
        <v>1.48617629055059</v>
      </c>
    </row>
    <row r="29" spans="1:6" x14ac:dyDescent="0.2">
      <c r="A29" s="26" t="s">
        <v>144</v>
      </c>
      <c r="B29" s="26" t="s">
        <v>143</v>
      </c>
      <c r="C29" s="26" t="s">
        <v>128</v>
      </c>
      <c r="D29" s="27">
        <v>220000</v>
      </c>
      <c r="E29" s="28">
        <v>14398.56</v>
      </c>
      <c r="F29" s="29">
        <v>1.45757460204414</v>
      </c>
    </row>
    <row r="30" spans="1:6" x14ac:dyDescent="0.2">
      <c r="A30" s="26" t="s">
        <v>254</v>
      </c>
      <c r="B30" s="26" t="s">
        <v>253</v>
      </c>
      <c r="C30" s="26" t="s">
        <v>255</v>
      </c>
      <c r="D30" s="27">
        <v>1600000</v>
      </c>
      <c r="E30" s="28">
        <v>13432.8</v>
      </c>
      <c r="F30" s="29">
        <v>1.3598101556224</v>
      </c>
    </row>
    <row r="31" spans="1:6" x14ac:dyDescent="0.2">
      <c r="A31" s="26" t="s">
        <v>112</v>
      </c>
      <c r="B31" s="26" t="s">
        <v>111</v>
      </c>
      <c r="C31" s="26" t="s">
        <v>113</v>
      </c>
      <c r="D31" s="27">
        <v>321077</v>
      </c>
      <c r="E31" s="28">
        <v>13133.173070000001</v>
      </c>
      <c r="F31" s="29">
        <v>1.3294787472554199</v>
      </c>
    </row>
    <row r="32" spans="1:6" x14ac:dyDescent="0.2">
      <c r="A32" s="26" t="s">
        <v>588</v>
      </c>
      <c r="B32" s="26" t="s">
        <v>587</v>
      </c>
      <c r="C32" s="26" t="s">
        <v>156</v>
      </c>
      <c r="D32" s="27">
        <v>2300000</v>
      </c>
      <c r="E32" s="28">
        <v>12732.8</v>
      </c>
      <c r="F32" s="29">
        <v>1.2889487485489901</v>
      </c>
    </row>
    <row r="33" spans="1:6" x14ac:dyDescent="0.2">
      <c r="A33" s="26" t="s">
        <v>151</v>
      </c>
      <c r="B33" s="26" t="s">
        <v>150</v>
      </c>
      <c r="C33" s="26" t="s">
        <v>107</v>
      </c>
      <c r="D33" s="27">
        <v>1900000</v>
      </c>
      <c r="E33" s="28">
        <v>10454.75</v>
      </c>
      <c r="F33" s="29">
        <v>1.0583404222867401</v>
      </c>
    </row>
    <row r="34" spans="1:6" x14ac:dyDescent="0.2">
      <c r="A34" s="26" t="s">
        <v>130</v>
      </c>
      <c r="B34" s="26" t="s">
        <v>129</v>
      </c>
      <c r="C34" s="26" t="s">
        <v>116</v>
      </c>
      <c r="D34" s="27">
        <v>1000000</v>
      </c>
      <c r="E34" s="28">
        <v>10047.5</v>
      </c>
      <c r="F34" s="29">
        <v>1.01711426795724</v>
      </c>
    </row>
    <row r="35" spans="1:6" x14ac:dyDescent="0.2">
      <c r="A35" s="26" t="s">
        <v>172</v>
      </c>
      <c r="B35" s="26" t="s">
        <v>171</v>
      </c>
      <c r="C35" s="26" t="s">
        <v>136</v>
      </c>
      <c r="D35" s="27">
        <v>20000000</v>
      </c>
      <c r="E35" s="28">
        <v>9360</v>
      </c>
      <c r="F35" s="29">
        <v>0.94751824315300304</v>
      </c>
    </row>
    <row r="36" spans="1:6" x14ac:dyDescent="0.2">
      <c r="A36" s="26" t="s">
        <v>121</v>
      </c>
      <c r="B36" s="26" t="s">
        <v>120</v>
      </c>
      <c r="C36" s="26" t="s">
        <v>122</v>
      </c>
      <c r="D36" s="27">
        <v>950000</v>
      </c>
      <c r="E36" s="28">
        <v>8922.875</v>
      </c>
      <c r="F36" s="29">
        <v>0.90326782520019799</v>
      </c>
    </row>
    <row r="37" spans="1:6" x14ac:dyDescent="0.2">
      <c r="A37" s="26" t="s">
        <v>233</v>
      </c>
      <c r="B37" s="26" t="s">
        <v>232</v>
      </c>
      <c r="C37" s="26" t="s">
        <v>133</v>
      </c>
      <c r="D37" s="27">
        <v>4000000</v>
      </c>
      <c r="E37" s="28">
        <v>8848</v>
      </c>
      <c r="F37" s="29">
        <v>0.89568818540788198</v>
      </c>
    </row>
    <row r="38" spans="1:6" x14ac:dyDescent="0.2">
      <c r="A38" s="26" t="s">
        <v>138</v>
      </c>
      <c r="B38" s="26" t="s">
        <v>137</v>
      </c>
      <c r="C38" s="26" t="s">
        <v>107</v>
      </c>
      <c r="D38" s="27">
        <v>1501744</v>
      </c>
      <c r="E38" s="28">
        <v>8774.690192</v>
      </c>
      <c r="F38" s="29">
        <v>0.88826699091193695</v>
      </c>
    </row>
    <row r="39" spans="1:6" x14ac:dyDescent="0.2">
      <c r="A39" s="26" t="s">
        <v>244</v>
      </c>
      <c r="B39" s="26" t="s">
        <v>243</v>
      </c>
      <c r="C39" s="26" t="s">
        <v>100</v>
      </c>
      <c r="D39" s="27">
        <v>12000000</v>
      </c>
      <c r="E39" s="28">
        <v>8754</v>
      </c>
      <c r="F39" s="29">
        <v>0.88617251074373804</v>
      </c>
    </row>
    <row r="40" spans="1:6" x14ac:dyDescent="0.2">
      <c r="A40" s="26" t="s">
        <v>181</v>
      </c>
      <c r="B40" s="26" t="s">
        <v>180</v>
      </c>
      <c r="C40" s="26" t="s">
        <v>116</v>
      </c>
      <c r="D40" s="27">
        <v>2000000</v>
      </c>
      <c r="E40" s="28">
        <v>8000</v>
      </c>
      <c r="F40" s="29">
        <v>0.809844652267524</v>
      </c>
    </row>
    <row r="41" spans="1:6" x14ac:dyDescent="0.2">
      <c r="A41" s="26" t="s">
        <v>220</v>
      </c>
      <c r="B41" s="26" t="s">
        <v>219</v>
      </c>
      <c r="C41" s="26" t="s">
        <v>110</v>
      </c>
      <c r="D41" s="27">
        <v>3500000</v>
      </c>
      <c r="E41" s="28">
        <v>7766.5</v>
      </c>
      <c r="F41" s="29">
        <v>0.78620731147946599</v>
      </c>
    </row>
    <row r="42" spans="1:6" x14ac:dyDescent="0.2">
      <c r="A42" s="26" t="s">
        <v>250</v>
      </c>
      <c r="B42" s="26" t="s">
        <v>249</v>
      </c>
      <c r="C42" s="26" t="s">
        <v>128</v>
      </c>
      <c r="D42" s="27">
        <v>320000</v>
      </c>
      <c r="E42" s="28">
        <v>7127.68</v>
      </c>
      <c r="F42" s="29">
        <v>0.72153919138427303</v>
      </c>
    </row>
    <row r="43" spans="1:6" x14ac:dyDescent="0.2">
      <c r="A43" s="26" t="s">
        <v>590</v>
      </c>
      <c r="B43" s="26" t="s">
        <v>589</v>
      </c>
      <c r="C43" s="26" t="s">
        <v>136</v>
      </c>
      <c r="D43" s="27">
        <v>2344642</v>
      </c>
      <c r="E43" s="28">
        <v>6920.2108630000002</v>
      </c>
      <c r="F43" s="29">
        <v>0.70053696999552195</v>
      </c>
    </row>
    <row r="44" spans="1:6" x14ac:dyDescent="0.2">
      <c r="A44" s="26" t="s">
        <v>187</v>
      </c>
      <c r="B44" s="26" t="s">
        <v>186</v>
      </c>
      <c r="C44" s="26" t="s">
        <v>113</v>
      </c>
      <c r="D44" s="27">
        <v>1980192</v>
      </c>
      <c r="E44" s="28">
        <v>6867.3058559999999</v>
      </c>
      <c r="F44" s="29">
        <v>0.69518136537088204</v>
      </c>
    </row>
    <row r="45" spans="1:6" x14ac:dyDescent="0.2">
      <c r="A45" s="26" t="s">
        <v>176</v>
      </c>
      <c r="B45" s="26" t="s">
        <v>175</v>
      </c>
      <c r="C45" s="26" t="s">
        <v>177</v>
      </c>
      <c r="D45" s="27">
        <v>4000000</v>
      </c>
      <c r="E45" s="28">
        <v>6562</v>
      </c>
      <c r="F45" s="29">
        <v>0.66427507602243696</v>
      </c>
    </row>
    <row r="46" spans="1:6" x14ac:dyDescent="0.2">
      <c r="A46" s="26" t="s">
        <v>263</v>
      </c>
      <c r="B46" s="26" t="s">
        <v>262</v>
      </c>
      <c r="C46" s="26" t="s">
        <v>113</v>
      </c>
      <c r="D46" s="27">
        <v>1000000</v>
      </c>
      <c r="E46" s="28">
        <v>6441</v>
      </c>
      <c r="F46" s="29">
        <v>0.65202617565689003</v>
      </c>
    </row>
    <row r="47" spans="1:6" x14ac:dyDescent="0.2">
      <c r="A47" s="26" t="s">
        <v>174</v>
      </c>
      <c r="B47" s="26" t="s">
        <v>173</v>
      </c>
      <c r="C47" s="26" t="s">
        <v>84</v>
      </c>
      <c r="D47" s="27">
        <v>4000000</v>
      </c>
      <c r="E47" s="28">
        <v>6434</v>
      </c>
      <c r="F47" s="29">
        <v>0.65131756158615595</v>
      </c>
    </row>
    <row r="48" spans="1:6" x14ac:dyDescent="0.2">
      <c r="A48" s="26" t="s">
        <v>534</v>
      </c>
      <c r="B48" s="26" t="s">
        <v>533</v>
      </c>
      <c r="C48" s="26" t="s">
        <v>116</v>
      </c>
      <c r="D48" s="27">
        <v>356305</v>
      </c>
      <c r="E48" s="28">
        <v>6318.7128700000003</v>
      </c>
      <c r="F48" s="29">
        <v>0.63964697837293505</v>
      </c>
    </row>
    <row r="49" spans="1:9" x14ac:dyDescent="0.2">
      <c r="A49" s="26" t="s">
        <v>516</v>
      </c>
      <c r="B49" s="26" t="s">
        <v>515</v>
      </c>
      <c r="C49" s="26" t="s">
        <v>162</v>
      </c>
      <c r="D49" s="27">
        <v>33000</v>
      </c>
      <c r="E49" s="28">
        <v>5648.2139999999999</v>
      </c>
      <c r="F49" s="29">
        <v>0.57177198784532002</v>
      </c>
    </row>
    <row r="50" spans="1:9" x14ac:dyDescent="0.2">
      <c r="A50" s="26" t="s">
        <v>189</v>
      </c>
      <c r="B50" s="26" t="s">
        <v>188</v>
      </c>
      <c r="C50" s="26" t="s">
        <v>190</v>
      </c>
      <c r="D50" s="27">
        <v>400000</v>
      </c>
      <c r="E50" s="28">
        <v>5587.6</v>
      </c>
      <c r="F50" s="29">
        <v>0.56563599737625203</v>
      </c>
    </row>
    <row r="51" spans="1:9" x14ac:dyDescent="0.2">
      <c r="A51" s="26" t="s">
        <v>185</v>
      </c>
      <c r="B51" s="26" t="s">
        <v>184</v>
      </c>
      <c r="C51" s="26" t="s">
        <v>119</v>
      </c>
      <c r="D51" s="27">
        <v>2300000</v>
      </c>
      <c r="E51" s="28">
        <v>5345.2</v>
      </c>
      <c r="F51" s="29">
        <v>0.54109770441254601</v>
      </c>
    </row>
    <row r="52" spans="1:9" x14ac:dyDescent="0.2">
      <c r="A52" s="26" t="s">
        <v>198</v>
      </c>
      <c r="B52" s="26" t="s">
        <v>197</v>
      </c>
      <c r="C52" s="26" t="s">
        <v>199</v>
      </c>
      <c r="D52" s="27">
        <v>275000</v>
      </c>
      <c r="E52" s="28">
        <v>4765.75</v>
      </c>
      <c r="F52" s="29">
        <v>0.48243964394299399</v>
      </c>
    </row>
    <row r="53" spans="1:9" x14ac:dyDescent="0.2">
      <c r="A53" s="26" t="s">
        <v>455</v>
      </c>
      <c r="B53" s="26" t="s">
        <v>454</v>
      </c>
      <c r="C53" s="26" t="s">
        <v>100</v>
      </c>
      <c r="D53" s="27">
        <v>974641</v>
      </c>
      <c r="E53" s="28">
        <v>4090.5682769999999</v>
      </c>
      <c r="F53" s="29">
        <v>0.41409060548295401</v>
      </c>
    </row>
    <row r="54" spans="1:9" x14ac:dyDescent="0.2">
      <c r="A54" s="26" t="s">
        <v>409</v>
      </c>
      <c r="B54" s="26" t="s">
        <v>408</v>
      </c>
      <c r="C54" s="26" t="s">
        <v>84</v>
      </c>
      <c r="D54" s="27">
        <v>4500000</v>
      </c>
      <c r="E54" s="28">
        <v>2643.75</v>
      </c>
      <c r="F54" s="29">
        <v>0.267628349929033</v>
      </c>
    </row>
    <row r="55" spans="1:9" x14ac:dyDescent="0.2">
      <c r="A55" s="26" t="s">
        <v>592</v>
      </c>
      <c r="B55" s="26" t="s">
        <v>591</v>
      </c>
      <c r="C55" s="26" t="s">
        <v>156</v>
      </c>
      <c r="D55" s="27">
        <v>368805</v>
      </c>
      <c r="E55" s="28">
        <v>2499.7602900000002</v>
      </c>
      <c r="F55" s="29">
        <v>0.253052187850902</v>
      </c>
    </row>
    <row r="56" spans="1:9" x14ac:dyDescent="0.2">
      <c r="A56" s="26" t="s">
        <v>179</v>
      </c>
      <c r="B56" s="26" t="s">
        <v>178</v>
      </c>
      <c r="C56" s="26" t="s">
        <v>100</v>
      </c>
      <c r="D56" s="27">
        <v>1000000</v>
      </c>
      <c r="E56" s="28">
        <v>2411.5</v>
      </c>
      <c r="F56" s="29">
        <v>0.24411754736789201</v>
      </c>
    </row>
    <row r="57" spans="1:9" x14ac:dyDescent="0.2">
      <c r="A57" s="30" t="s">
        <v>31</v>
      </c>
      <c r="B57" s="30"/>
      <c r="C57" s="30"/>
      <c r="D57" s="31"/>
      <c r="E57" s="32">
        <f>SUM(E7:E56)</f>
        <v>940852.25779800024</v>
      </c>
      <c r="F57" s="33">
        <f>SUM(F7:F56)</f>
        <v>95.243021193942013</v>
      </c>
      <c r="G57" s="18"/>
      <c r="H57" s="18"/>
      <c r="I57" s="18"/>
    </row>
    <row r="58" spans="1:9" x14ac:dyDescent="0.2">
      <c r="A58" s="26"/>
      <c r="B58" s="26"/>
      <c r="C58" s="26"/>
      <c r="D58" s="34"/>
      <c r="E58" s="28"/>
      <c r="F58" s="29"/>
    </row>
    <row r="59" spans="1:9" x14ac:dyDescent="0.2">
      <c r="A59" s="30" t="s">
        <v>226</v>
      </c>
      <c r="B59" s="26"/>
      <c r="C59" s="26"/>
      <c r="D59" s="34"/>
      <c r="E59" s="28"/>
      <c r="F59" s="29"/>
    </row>
    <row r="60" spans="1:9" x14ac:dyDescent="0.2">
      <c r="A60" s="26"/>
      <c r="B60" s="26" t="s">
        <v>227</v>
      </c>
      <c r="C60" s="26" t="s">
        <v>122</v>
      </c>
      <c r="D60" s="27">
        <v>73500</v>
      </c>
      <c r="E60" s="28">
        <v>7.3499999999999998E-3</v>
      </c>
      <c r="F60" s="29">
        <v>7.4404477427078795E-7</v>
      </c>
    </row>
    <row r="61" spans="1:9" x14ac:dyDescent="0.2">
      <c r="A61" s="26"/>
      <c r="B61" s="26" t="s">
        <v>593</v>
      </c>
      <c r="C61" s="26" t="s">
        <v>393</v>
      </c>
      <c r="D61" s="27">
        <v>45000</v>
      </c>
      <c r="E61" s="28">
        <v>4.4999999999999997E-3</v>
      </c>
      <c r="F61" s="29">
        <v>4.5553761690048199E-7</v>
      </c>
    </row>
    <row r="62" spans="1:9" x14ac:dyDescent="0.2">
      <c r="A62" s="26" t="s">
        <v>569</v>
      </c>
      <c r="B62" s="26" t="s">
        <v>568</v>
      </c>
      <c r="C62" s="26" t="s">
        <v>393</v>
      </c>
      <c r="D62" s="27">
        <v>38000</v>
      </c>
      <c r="E62" s="28">
        <v>3.8E-3</v>
      </c>
      <c r="F62" s="29">
        <v>3.8467620982707398E-7</v>
      </c>
    </row>
    <row r="63" spans="1:9" x14ac:dyDescent="0.2">
      <c r="A63" s="30" t="s">
        <v>31</v>
      </c>
      <c r="B63" s="30"/>
      <c r="C63" s="30"/>
      <c r="D63" s="31"/>
      <c r="E63" s="32">
        <f>SUM(E59:E62)</f>
        <v>1.5650000000000001E-2</v>
      </c>
      <c r="F63" s="33">
        <f>SUM(F59:F62)</f>
        <v>1.5842586009983439E-6</v>
      </c>
      <c r="G63" s="18"/>
      <c r="H63" s="18"/>
      <c r="I63" s="18"/>
    </row>
    <row r="64" spans="1:9" x14ac:dyDescent="0.2">
      <c r="A64" s="26"/>
      <c r="B64" s="26"/>
      <c r="C64" s="26"/>
      <c r="D64" s="34"/>
      <c r="E64" s="28"/>
      <c r="F64" s="29"/>
    </row>
    <row r="65" spans="1:9" x14ac:dyDescent="0.2">
      <c r="A65" s="30" t="s">
        <v>32</v>
      </c>
      <c r="B65" s="30"/>
      <c r="C65" s="30"/>
      <c r="D65" s="31"/>
      <c r="E65" s="32">
        <f>E57+E63</f>
        <v>940852.2734480002</v>
      </c>
      <c r="F65" s="33">
        <f>F57+F63</f>
        <v>95.243022778200611</v>
      </c>
      <c r="G65" s="18"/>
      <c r="H65" s="18"/>
      <c r="I65" s="18"/>
    </row>
    <row r="66" spans="1:9" x14ac:dyDescent="0.2">
      <c r="A66" s="30"/>
      <c r="B66" s="30"/>
      <c r="C66" s="30"/>
      <c r="D66" s="31"/>
      <c r="E66" s="32"/>
      <c r="F66" s="33"/>
      <c r="G66" s="18"/>
      <c r="H66" s="18"/>
      <c r="I66" s="18"/>
    </row>
    <row r="67" spans="1:9" x14ac:dyDescent="0.2">
      <c r="A67" s="30" t="s">
        <v>34</v>
      </c>
      <c r="B67" s="30"/>
      <c r="C67" s="30"/>
      <c r="D67" s="31"/>
      <c r="E67" s="32">
        <f>E69-(E57+E63)</f>
        <v>46991.503454199759</v>
      </c>
      <c r="F67" s="33">
        <f>F69-(F57+F63)</f>
        <v>4.7569772217993886</v>
      </c>
      <c r="G67" s="18"/>
      <c r="H67" s="18"/>
      <c r="I67" s="18"/>
    </row>
    <row r="68" spans="1:9" x14ac:dyDescent="0.2">
      <c r="A68" s="30"/>
      <c r="B68" s="30"/>
      <c r="C68" s="30"/>
      <c r="D68" s="31"/>
      <c r="E68" s="32"/>
      <c r="F68" s="33"/>
      <c r="G68" s="18"/>
      <c r="H68" s="18"/>
      <c r="I68" s="18"/>
    </row>
    <row r="69" spans="1:9" x14ac:dyDescent="0.2">
      <c r="A69" s="35" t="s">
        <v>33</v>
      </c>
      <c r="B69" s="35"/>
      <c r="C69" s="35"/>
      <c r="D69" s="36"/>
      <c r="E69" s="37">
        <v>987843.77690219996</v>
      </c>
      <c r="F69" s="38">
        <v>100</v>
      </c>
      <c r="G69" s="18"/>
      <c r="H69" s="18"/>
      <c r="I69" s="18"/>
    </row>
    <row r="70" spans="1:9" x14ac:dyDescent="0.2">
      <c r="F70" s="20" t="s">
        <v>563</v>
      </c>
    </row>
    <row r="71" spans="1:9" x14ac:dyDescent="0.2">
      <c r="A71" s="18" t="s">
        <v>35</v>
      </c>
      <c r="F71" s="20"/>
    </row>
    <row r="72" spans="1:9" x14ac:dyDescent="0.2">
      <c r="A72" s="18" t="s">
        <v>810</v>
      </c>
      <c r="F72" s="20"/>
    </row>
    <row r="74" spans="1:9" x14ac:dyDescent="0.2">
      <c r="A74" s="18" t="s">
        <v>36</v>
      </c>
    </row>
    <row r="75" spans="1:9" x14ac:dyDescent="0.2">
      <c r="A75" s="18" t="s">
        <v>37</v>
      </c>
    </row>
    <row r="76" spans="1:9" x14ac:dyDescent="0.2">
      <c r="A76" s="18" t="s">
        <v>38</v>
      </c>
      <c r="B76" s="18"/>
      <c r="C76" s="39" t="s">
        <v>40</v>
      </c>
      <c r="D76" s="19" t="s">
        <v>39</v>
      </c>
    </row>
    <row r="77" spans="1:9" x14ac:dyDescent="0.2">
      <c r="A77" s="9" t="s">
        <v>57</v>
      </c>
      <c r="C77" s="40">
        <v>975.26210000000003</v>
      </c>
      <c r="D77" s="40">
        <v>934.68709999999999</v>
      </c>
    </row>
    <row r="78" spans="1:9" x14ac:dyDescent="0.2">
      <c r="A78" s="9" t="s">
        <v>79</v>
      </c>
      <c r="C78" s="40">
        <v>51.649299999999997</v>
      </c>
      <c r="D78" s="40">
        <v>45.969799999999999</v>
      </c>
    </row>
    <row r="79" spans="1:9" x14ac:dyDescent="0.2">
      <c r="A79" s="9" t="s">
        <v>60</v>
      </c>
      <c r="C79" s="40">
        <v>1057.2684999999999</v>
      </c>
      <c r="D79" s="40">
        <v>1016.875</v>
      </c>
    </row>
    <row r="80" spans="1:9" x14ac:dyDescent="0.2">
      <c r="A80" s="9" t="s">
        <v>80</v>
      </c>
      <c r="C80" s="40">
        <v>57.680900000000001</v>
      </c>
      <c r="D80" s="40">
        <v>51.934899999999999</v>
      </c>
    </row>
    <row r="82" spans="1:4" x14ac:dyDescent="0.2">
      <c r="A82" s="18" t="s">
        <v>42</v>
      </c>
    </row>
    <row r="83" spans="1:4" x14ac:dyDescent="0.2">
      <c r="A83" s="75" t="s">
        <v>54</v>
      </c>
      <c r="B83" s="76"/>
      <c r="C83" s="43" t="s">
        <v>55</v>
      </c>
    </row>
    <row r="84" spans="1:4" x14ac:dyDescent="0.2">
      <c r="A84" s="71" t="s">
        <v>79</v>
      </c>
      <c r="B84" s="72"/>
      <c r="C84" s="44">
        <v>3.5</v>
      </c>
    </row>
    <row r="85" spans="1:4" x14ac:dyDescent="0.2">
      <c r="A85" s="71" t="s">
        <v>80</v>
      </c>
      <c r="B85" s="72"/>
      <c r="C85" s="44">
        <v>3.5</v>
      </c>
    </row>
    <row r="86" spans="1:4" x14ac:dyDescent="0.2">
      <c r="A86" s="9" t="s">
        <v>56</v>
      </c>
    </row>
    <row r="87" spans="1:4" x14ac:dyDescent="0.2">
      <c r="A87" s="9" t="s">
        <v>41</v>
      </c>
    </row>
    <row r="89" spans="1:4" x14ac:dyDescent="0.2">
      <c r="A89" s="18" t="s">
        <v>223</v>
      </c>
      <c r="D89" s="45">
        <v>0.118169733974283</v>
      </c>
    </row>
    <row r="91" spans="1:4" x14ac:dyDescent="0.2">
      <c r="A91" s="77" t="s">
        <v>814</v>
      </c>
      <c r="B91" s="77"/>
      <c r="C91" s="77"/>
      <c r="D91" s="41" t="s">
        <v>43</v>
      </c>
    </row>
    <row r="92" spans="1:4" x14ac:dyDescent="0.2">
      <c r="A92" s="9" t="s">
        <v>812</v>
      </c>
    </row>
    <row r="93" spans="1:4" x14ac:dyDescent="0.2">
      <c r="A93" s="46" t="s">
        <v>813</v>
      </c>
    </row>
    <row r="94" spans="1:4" x14ac:dyDescent="0.2">
      <c r="A94" s="46"/>
    </row>
    <row r="95" spans="1:4" x14ac:dyDescent="0.2">
      <c r="A95" s="18" t="s">
        <v>781</v>
      </c>
    </row>
    <row r="96" spans="1:4" x14ac:dyDescent="0.2">
      <c r="A96" s="18"/>
    </row>
    <row r="97" spans="1:1" x14ac:dyDescent="0.2">
      <c r="A97" s="47" t="s">
        <v>774</v>
      </c>
    </row>
    <row r="98" spans="1:1" x14ac:dyDescent="0.2">
      <c r="A98" s="48"/>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row r="107" spans="1:1" x14ac:dyDescent="0.2">
      <c r="A107" s="49"/>
    </row>
    <row r="108" spans="1:1" x14ac:dyDescent="0.2">
      <c r="A108" s="49"/>
    </row>
    <row r="109" spans="1:1" x14ac:dyDescent="0.2">
      <c r="A109" s="49"/>
    </row>
    <row r="110" spans="1:1" x14ac:dyDescent="0.2">
      <c r="A110" s="49"/>
    </row>
    <row r="111" spans="1:1" x14ac:dyDescent="0.2">
      <c r="A111" s="47" t="s">
        <v>785</v>
      </c>
    </row>
    <row r="112" spans="1:1" x14ac:dyDescent="0.2">
      <c r="A112" s="49"/>
    </row>
    <row r="113" spans="1:1" x14ac:dyDescent="0.2">
      <c r="A113" s="47" t="s">
        <v>775</v>
      </c>
    </row>
    <row r="114" spans="1:1" x14ac:dyDescent="0.2">
      <c r="A114" s="49"/>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row r="121" spans="1:1" x14ac:dyDescent="0.2">
      <c r="A121" s="49"/>
    </row>
    <row r="122" spans="1:1" x14ac:dyDescent="0.2">
      <c r="A122" s="49"/>
    </row>
    <row r="123" spans="1:1" x14ac:dyDescent="0.2">
      <c r="A123" s="49"/>
    </row>
    <row r="124" spans="1:1" x14ac:dyDescent="0.2">
      <c r="A124" s="49"/>
    </row>
    <row r="125" spans="1:1" x14ac:dyDescent="0.2">
      <c r="A125" s="49"/>
    </row>
    <row r="127" spans="1:1" x14ac:dyDescent="0.2">
      <c r="A127" s="18" t="s">
        <v>786</v>
      </c>
    </row>
  </sheetData>
  <mergeCells count="5">
    <mergeCell ref="A1:F1"/>
    <mergeCell ref="A83:B83"/>
    <mergeCell ref="A84:B84"/>
    <mergeCell ref="A85:B85"/>
    <mergeCell ref="A91:C91"/>
  </mergeCells>
  <conditionalFormatting sqref="F2:F3 F5:F94">
    <cfRule type="cellIs" dxfId="46" priority="2" stopIfTrue="1" operator="between">
      <formula>0.009</formula>
      <formula>-0.009</formula>
    </cfRule>
  </conditionalFormatting>
  <conditionalFormatting sqref="F95:F229">
    <cfRule type="cellIs" dxfId="45" priority="1" stopIfTrue="1" operator="between">
      <formula>0.009</formula>
      <formula>-0.009</formula>
    </cfRule>
  </conditionalFormatting>
  <hyperlinks>
    <hyperlink ref="A93" r:id="rId1"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8"/>
  <sheetViews>
    <sheetView workbookViewId="0">
      <selection sqref="A1:G1"/>
    </sheetView>
  </sheetViews>
  <sheetFormatPr defaultColWidth="9.109375" defaultRowHeight="10.199999999999999" x14ac:dyDescent="0.2"/>
  <cols>
    <col min="1" max="1" width="31.6640625" style="9" bestFit="1" customWidth="1"/>
    <col min="2" max="2" width="20" style="9" bestFit="1" customWidth="1"/>
    <col min="3" max="3" width="24.6640625" style="9" bestFit="1" customWidth="1"/>
    <col min="4" max="4" width="14.6640625" style="10" bestFit="1" customWidth="1"/>
    <col min="5" max="5" width="22.6640625" style="13" customWidth="1"/>
    <col min="6" max="6" width="13.5546875" style="14" bestFit="1" customWidth="1"/>
    <col min="7" max="7" width="14.33203125" style="13" customWidth="1"/>
    <col min="8" max="16384" width="9.109375" style="9"/>
  </cols>
  <sheetData>
    <row r="1" spans="1:9" s="1" customFormat="1" ht="13.8" x14ac:dyDescent="0.2">
      <c r="A1" s="73" t="s">
        <v>894</v>
      </c>
      <c r="B1" s="74"/>
      <c r="C1" s="74"/>
      <c r="D1" s="74"/>
      <c r="E1" s="74"/>
      <c r="F1" s="74"/>
      <c r="G1" s="74"/>
    </row>
    <row r="2" spans="1:9" s="1" customFormat="1" ht="11.4" x14ac:dyDescent="0.2">
      <c r="D2" s="6"/>
      <c r="E2" s="7"/>
      <c r="F2" s="12"/>
      <c r="G2" s="13"/>
    </row>
    <row r="3" spans="1:9" s="1" customFormat="1" ht="12" x14ac:dyDescent="0.2">
      <c r="A3" s="11" t="s">
        <v>7</v>
      </c>
      <c r="B3" s="2"/>
      <c r="C3" s="3"/>
      <c r="D3" s="4"/>
      <c r="E3" s="5"/>
      <c r="F3" s="12"/>
      <c r="G3" s="13"/>
    </row>
    <row r="4" spans="1:9" s="1" customFormat="1" ht="30.6" x14ac:dyDescent="0.2">
      <c r="A4" s="8" t="s">
        <v>2</v>
      </c>
      <c r="B4" s="8" t="s">
        <v>0</v>
      </c>
      <c r="C4" s="17" t="s">
        <v>826</v>
      </c>
      <c r="D4" s="16" t="s">
        <v>1</v>
      </c>
      <c r="E4" s="51" t="s">
        <v>6</v>
      </c>
      <c r="F4" s="15" t="s">
        <v>3</v>
      </c>
      <c r="G4" s="15" t="s">
        <v>5</v>
      </c>
    </row>
    <row r="5" spans="1:9" x14ac:dyDescent="0.2">
      <c r="A5" s="30" t="s">
        <v>34</v>
      </c>
      <c r="B5" s="30"/>
      <c r="C5" s="30"/>
      <c r="D5" s="31"/>
      <c r="E5" s="32">
        <v>18525.2174142</v>
      </c>
      <c r="F5" s="33">
        <v>100</v>
      </c>
      <c r="G5" s="32"/>
      <c r="H5" s="18"/>
      <c r="I5" s="18"/>
    </row>
    <row r="6" spans="1:9" x14ac:dyDescent="0.2">
      <c r="A6" s="30"/>
      <c r="B6" s="30"/>
      <c r="C6" s="30"/>
      <c r="D6" s="31"/>
      <c r="E6" s="32"/>
      <c r="F6" s="33"/>
      <c r="G6" s="32"/>
      <c r="H6" s="18"/>
      <c r="I6" s="18"/>
    </row>
    <row r="7" spans="1:9" x14ac:dyDescent="0.2">
      <c r="A7" s="35" t="s">
        <v>33</v>
      </c>
      <c r="B7" s="35"/>
      <c r="C7" s="35"/>
      <c r="D7" s="36"/>
      <c r="E7" s="37">
        <v>18525.2174142</v>
      </c>
      <c r="F7" s="38">
        <v>100</v>
      </c>
      <c r="G7" s="37"/>
      <c r="H7" s="18"/>
      <c r="I7" s="18"/>
    </row>
    <row r="9" spans="1:9" x14ac:dyDescent="0.2">
      <c r="A9" s="18" t="s">
        <v>36</v>
      </c>
    </row>
    <row r="10" spans="1:9" x14ac:dyDescent="0.2">
      <c r="A10" s="18" t="s">
        <v>37</v>
      </c>
    </row>
    <row r="11" spans="1:9" x14ac:dyDescent="0.2">
      <c r="A11" s="18" t="s">
        <v>38</v>
      </c>
      <c r="B11" s="18"/>
      <c r="C11" s="39" t="s">
        <v>40</v>
      </c>
      <c r="D11" s="19" t="s">
        <v>39</v>
      </c>
    </row>
    <row r="12" spans="1:9" x14ac:dyDescent="0.2">
      <c r="A12" s="9" t="s">
        <v>57</v>
      </c>
      <c r="C12" s="40">
        <v>1102.7556</v>
      </c>
      <c r="D12" s="40">
        <v>1123.4934000000001</v>
      </c>
    </row>
    <row r="13" spans="1:9" x14ac:dyDescent="0.2">
      <c r="A13" s="9" t="s">
        <v>895</v>
      </c>
      <c r="C13" s="40">
        <v>1000</v>
      </c>
      <c r="D13" s="40">
        <v>1000</v>
      </c>
    </row>
    <row r="14" spans="1:9" x14ac:dyDescent="0.2">
      <c r="A14" s="9" t="s">
        <v>896</v>
      </c>
      <c r="C14" s="40">
        <v>1000.0785</v>
      </c>
      <c r="D14" s="40">
        <v>1000.6726</v>
      </c>
    </row>
    <row r="15" spans="1:9" x14ac:dyDescent="0.2">
      <c r="A15" s="9" t="s">
        <v>60</v>
      </c>
      <c r="C15" s="40">
        <v>1104.4376999999999</v>
      </c>
      <c r="D15" s="40">
        <v>1125.4831999999999</v>
      </c>
    </row>
    <row r="16" spans="1:9" x14ac:dyDescent="0.2">
      <c r="A16" s="9" t="s">
        <v>897</v>
      </c>
      <c r="C16" s="40">
        <v>1000</v>
      </c>
      <c r="D16" s="40">
        <v>1000</v>
      </c>
    </row>
    <row r="17" spans="1:5" x14ac:dyDescent="0.2">
      <c r="A17" s="9" t="s">
        <v>898</v>
      </c>
      <c r="C17" s="40">
        <v>1000.0824</v>
      </c>
      <c r="D17" s="40">
        <v>1000.6798</v>
      </c>
    </row>
    <row r="18" spans="1:5" x14ac:dyDescent="0.2">
      <c r="A18" s="9" t="s">
        <v>899</v>
      </c>
      <c r="C18" s="40">
        <v>10.024100000000001</v>
      </c>
      <c r="D18" s="40">
        <v>10.2151</v>
      </c>
    </row>
    <row r="19" spans="1:5" x14ac:dyDescent="0.2">
      <c r="A19" s="9" t="s">
        <v>900</v>
      </c>
      <c r="C19" s="40">
        <v>10.024100000000001</v>
      </c>
      <c r="D19" s="40">
        <v>10.2151</v>
      </c>
    </row>
    <row r="20" spans="1:5" x14ac:dyDescent="0.2">
      <c r="A20" s="9" t="s">
        <v>901</v>
      </c>
      <c r="C20" s="40">
        <v>10</v>
      </c>
      <c r="D20" s="40">
        <v>10</v>
      </c>
    </row>
    <row r="21" spans="1:5" x14ac:dyDescent="0.2">
      <c r="A21" s="9" t="s">
        <v>902</v>
      </c>
      <c r="C21" s="40">
        <v>10</v>
      </c>
      <c r="D21" s="40">
        <v>10</v>
      </c>
    </row>
    <row r="23" spans="1:5" x14ac:dyDescent="0.2">
      <c r="A23" s="18" t="s">
        <v>42</v>
      </c>
    </row>
    <row r="24" spans="1:5" x14ac:dyDescent="0.2">
      <c r="A24" s="75" t="s">
        <v>54</v>
      </c>
      <c r="B24" s="76"/>
      <c r="C24" s="43" t="s">
        <v>55</v>
      </c>
    </row>
    <row r="25" spans="1:5" x14ac:dyDescent="0.2">
      <c r="A25" s="71" t="s">
        <v>895</v>
      </c>
      <c r="B25" s="72"/>
      <c r="C25" s="44">
        <v>18.73491082</v>
      </c>
    </row>
    <row r="26" spans="1:5" x14ac:dyDescent="0.2">
      <c r="A26" s="71" t="s">
        <v>896</v>
      </c>
      <c r="B26" s="72"/>
      <c r="C26" s="44">
        <v>18.643164710000001</v>
      </c>
    </row>
    <row r="27" spans="1:5" x14ac:dyDescent="0.2">
      <c r="A27" s="71" t="s">
        <v>897</v>
      </c>
      <c r="B27" s="72"/>
      <c r="C27" s="44">
        <v>19.041501459999999</v>
      </c>
    </row>
    <row r="28" spans="1:5" x14ac:dyDescent="0.2">
      <c r="A28" s="71" t="s">
        <v>898</v>
      </c>
      <c r="B28" s="72"/>
      <c r="C28" s="44">
        <v>18.904813529999998</v>
      </c>
    </row>
    <row r="29" spans="1:5" x14ac:dyDescent="0.2">
      <c r="A29" s="9" t="s">
        <v>56</v>
      </c>
    </row>
    <row r="30" spans="1:5" x14ac:dyDescent="0.2">
      <c r="A30" s="9" t="s">
        <v>41</v>
      </c>
    </row>
    <row r="32" spans="1:5" x14ac:dyDescent="0.2">
      <c r="A32" s="18" t="s">
        <v>888</v>
      </c>
      <c r="D32" s="42">
        <v>8.21917808219178E-3</v>
      </c>
      <c r="E32" s="13" t="s">
        <v>44</v>
      </c>
    </row>
    <row r="34" spans="1:4" ht="23.25" customHeight="1" x14ac:dyDescent="0.3">
      <c r="A34" s="77" t="s">
        <v>814</v>
      </c>
      <c r="B34" s="78"/>
      <c r="C34" s="78"/>
      <c r="D34" s="41" t="s">
        <v>43</v>
      </c>
    </row>
    <row r="36" spans="1:4" x14ac:dyDescent="0.2">
      <c r="A36" s="18" t="s">
        <v>889</v>
      </c>
    </row>
    <row r="38" spans="1:4" x14ac:dyDescent="0.2">
      <c r="A38" s="47" t="s">
        <v>774</v>
      </c>
    </row>
    <row r="39" spans="1:4" x14ac:dyDescent="0.2">
      <c r="A39" s="48"/>
    </row>
    <row r="40" spans="1:4" x14ac:dyDescent="0.2">
      <c r="A40" s="49"/>
    </row>
    <row r="41" spans="1:4" x14ac:dyDescent="0.2">
      <c r="A41" s="49"/>
    </row>
    <row r="42" spans="1:4" x14ac:dyDescent="0.2">
      <c r="A42" s="49"/>
    </row>
    <row r="43" spans="1:4" x14ac:dyDescent="0.2">
      <c r="A43" s="49"/>
    </row>
    <row r="44" spans="1:4" x14ac:dyDescent="0.2">
      <c r="A44" s="49"/>
    </row>
    <row r="45" spans="1:4" x14ac:dyDescent="0.2">
      <c r="A45" s="49"/>
    </row>
    <row r="46" spans="1:4" x14ac:dyDescent="0.2">
      <c r="A46" s="49"/>
    </row>
    <row r="47" spans="1:4" x14ac:dyDescent="0.2">
      <c r="A47" s="49"/>
    </row>
    <row r="48" spans="1:4" x14ac:dyDescent="0.2">
      <c r="A48" s="49"/>
    </row>
    <row r="49" spans="1:1" x14ac:dyDescent="0.2">
      <c r="A49" s="49"/>
    </row>
    <row r="50" spans="1:1" x14ac:dyDescent="0.2">
      <c r="A50" s="49"/>
    </row>
    <row r="51" spans="1:1" x14ac:dyDescent="0.2">
      <c r="A51" s="49"/>
    </row>
    <row r="52" spans="1:1" x14ac:dyDescent="0.2">
      <c r="A52" s="47" t="s">
        <v>903</v>
      </c>
    </row>
    <row r="53" spans="1:1" x14ac:dyDescent="0.2">
      <c r="A53" s="49"/>
    </row>
    <row r="54" spans="1:1" x14ac:dyDescent="0.2">
      <c r="A54" s="47" t="s">
        <v>904</v>
      </c>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sheetData>
  <mergeCells count="7">
    <mergeCell ref="A34:C34"/>
    <mergeCell ref="A1:G1"/>
    <mergeCell ref="A24:B24"/>
    <mergeCell ref="A25:B25"/>
    <mergeCell ref="A26:B26"/>
    <mergeCell ref="A27:B27"/>
    <mergeCell ref="A28:B28"/>
  </mergeCells>
  <conditionalFormatting sqref="F2:F3 F5:F35">
    <cfRule type="cellIs" dxfId="97" priority="2" stopIfTrue="1" operator="between">
      <formula>0.009</formula>
      <formula>-0.009</formula>
    </cfRule>
  </conditionalFormatting>
  <conditionalFormatting sqref="F36:F170">
    <cfRule type="cellIs" dxfId="9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16"/>
  <sheetViews>
    <sheetView workbookViewId="0">
      <selection sqref="A1:F1"/>
    </sheetView>
  </sheetViews>
  <sheetFormatPr defaultColWidth="9.109375" defaultRowHeight="10.199999999999999" x14ac:dyDescent="0.2"/>
  <cols>
    <col min="1" max="1" width="38.6640625" style="9" bestFit="1" customWidth="1"/>
    <col min="2" max="2" width="34.109375" style="9" bestFit="1" customWidth="1"/>
    <col min="3" max="3" width="35.44140625" style="9" bestFit="1" customWidth="1"/>
    <col min="4" max="4" width="14.6640625" style="10" bestFit="1" customWidth="1"/>
    <col min="5" max="5" width="22.6640625" style="13" customWidth="1"/>
    <col min="6" max="6" width="13.5546875" style="14" bestFit="1" customWidth="1"/>
    <col min="7" max="16384" width="9.109375" style="9"/>
  </cols>
  <sheetData>
    <row r="1" spans="1:6" s="1" customFormat="1" ht="13.8" x14ac:dyDescent="0.2">
      <c r="A1" s="73" t="s">
        <v>17</v>
      </c>
      <c r="B1" s="74"/>
      <c r="C1" s="74"/>
      <c r="D1" s="74"/>
      <c r="E1" s="74"/>
      <c r="F1" s="74"/>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269</v>
      </c>
      <c r="D4" s="16" t="s">
        <v>1</v>
      </c>
      <c r="E4" s="51" t="s">
        <v>6</v>
      </c>
      <c r="F4" s="15" t="s">
        <v>3</v>
      </c>
    </row>
    <row r="5" spans="1:6" x14ac:dyDescent="0.2">
      <c r="A5" s="21" t="s">
        <v>81</v>
      </c>
      <c r="B5" s="22"/>
      <c r="C5" s="22"/>
      <c r="D5" s="23"/>
      <c r="E5" s="24"/>
      <c r="F5" s="25"/>
    </row>
    <row r="6" spans="1:6" x14ac:dyDescent="0.2">
      <c r="A6" s="30" t="s">
        <v>46</v>
      </c>
      <c r="B6" s="26"/>
      <c r="C6" s="26"/>
      <c r="D6" s="34"/>
      <c r="E6" s="28"/>
      <c r="F6" s="29"/>
    </row>
    <row r="7" spans="1:6" x14ac:dyDescent="0.2">
      <c r="A7" s="26" t="s">
        <v>83</v>
      </c>
      <c r="B7" s="26" t="s">
        <v>82</v>
      </c>
      <c r="C7" s="26" t="s">
        <v>84</v>
      </c>
      <c r="D7" s="27">
        <v>1075000</v>
      </c>
      <c r="E7" s="28">
        <v>15417.65</v>
      </c>
      <c r="F7" s="29">
        <v>5.6679045808566597</v>
      </c>
    </row>
    <row r="8" spans="1:6" x14ac:dyDescent="0.2">
      <c r="A8" s="26" t="s">
        <v>86</v>
      </c>
      <c r="B8" s="26" t="s">
        <v>85</v>
      </c>
      <c r="C8" s="26" t="s">
        <v>84</v>
      </c>
      <c r="D8" s="27">
        <v>1800000</v>
      </c>
      <c r="E8" s="28">
        <v>14734.8</v>
      </c>
      <c r="F8" s="29">
        <v>5.4168722482354097</v>
      </c>
    </row>
    <row r="9" spans="1:6" x14ac:dyDescent="0.2">
      <c r="A9" s="26" t="s">
        <v>88</v>
      </c>
      <c r="B9" s="26" t="s">
        <v>87</v>
      </c>
      <c r="C9" s="26" t="s">
        <v>89</v>
      </c>
      <c r="D9" s="27">
        <v>760000</v>
      </c>
      <c r="E9" s="28">
        <v>11777.72</v>
      </c>
      <c r="F9" s="29">
        <v>4.3297774394960999</v>
      </c>
    </row>
    <row r="10" spans="1:6" x14ac:dyDescent="0.2">
      <c r="A10" s="26" t="s">
        <v>104</v>
      </c>
      <c r="B10" s="26" t="s">
        <v>103</v>
      </c>
      <c r="C10" s="26" t="s">
        <v>89</v>
      </c>
      <c r="D10" s="27">
        <v>1000000</v>
      </c>
      <c r="E10" s="28">
        <v>9484</v>
      </c>
      <c r="F10" s="29">
        <v>3.4865499635057602</v>
      </c>
    </row>
    <row r="11" spans="1:6" x14ac:dyDescent="0.2">
      <c r="A11" s="26" t="s">
        <v>536</v>
      </c>
      <c r="B11" s="26" t="s">
        <v>535</v>
      </c>
      <c r="C11" s="26" t="s">
        <v>159</v>
      </c>
      <c r="D11" s="27">
        <v>550000</v>
      </c>
      <c r="E11" s="28">
        <v>8923.4750000000004</v>
      </c>
      <c r="F11" s="29">
        <v>3.2804872875995899</v>
      </c>
    </row>
    <row r="12" spans="1:6" x14ac:dyDescent="0.2">
      <c r="A12" s="26" t="s">
        <v>490</v>
      </c>
      <c r="B12" s="26" t="s">
        <v>489</v>
      </c>
      <c r="C12" s="26" t="s">
        <v>199</v>
      </c>
      <c r="D12" s="27">
        <v>5562748</v>
      </c>
      <c r="E12" s="28">
        <v>8288.4945200000002</v>
      </c>
      <c r="F12" s="29">
        <v>3.0470529593234601</v>
      </c>
    </row>
    <row r="13" spans="1:6" x14ac:dyDescent="0.2">
      <c r="A13" s="26" t="s">
        <v>520</v>
      </c>
      <c r="B13" s="26" t="s">
        <v>519</v>
      </c>
      <c r="C13" s="26" t="s">
        <v>156</v>
      </c>
      <c r="D13" s="27">
        <v>900000</v>
      </c>
      <c r="E13" s="28">
        <v>7742.25</v>
      </c>
      <c r="F13" s="29">
        <v>2.8462401365407501</v>
      </c>
    </row>
    <row r="14" spans="1:6" x14ac:dyDescent="0.2">
      <c r="A14" s="26" t="s">
        <v>595</v>
      </c>
      <c r="B14" s="26" t="s">
        <v>594</v>
      </c>
      <c r="C14" s="26" t="s">
        <v>128</v>
      </c>
      <c r="D14" s="27">
        <v>450000</v>
      </c>
      <c r="E14" s="28">
        <v>7198.4250000000002</v>
      </c>
      <c r="F14" s="29">
        <v>2.6463167883855898</v>
      </c>
    </row>
    <row r="15" spans="1:6" x14ac:dyDescent="0.2">
      <c r="A15" s="26" t="s">
        <v>149</v>
      </c>
      <c r="B15" s="26" t="s">
        <v>148</v>
      </c>
      <c r="C15" s="26" t="s">
        <v>84</v>
      </c>
      <c r="D15" s="27">
        <v>360000</v>
      </c>
      <c r="E15" s="28">
        <v>6517.26</v>
      </c>
      <c r="F15" s="29">
        <v>2.3959039029056899</v>
      </c>
    </row>
    <row r="16" spans="1:6" x14ac:dyDescent="0.2">
      <c r="A16" s="26" t="s">
        <v>169</v>
      </c>
      <c r="B16" s="26" t="s">
        <v>168</v>
      </c>
      <c r="C16" s="26" t="s">
        <v>170</v>
      </c>
      <c r="D16" s="27">
        <v>1060000</v>
      </c>
      <c r="E16" s="28">
        <v>6191.46</v>
      </c>
      <c r="F16" s="29">
        <v>2.27613186809862</v>
      </c>
    </row>
    <row r="17" spans="1:6" x14ac:dyDescent="0.2">
      <c r="A17" s="26" t="s">
        <v>597</v>
      </c>
      <c r="B17" s="26" t="s">
        <v>596</v>
      </c>
      <c r="C17" s="26" t="s">
        <v>122</v>
      </c>
      <c r="D17" s="27">
        <v>1600000</v>
      </c>
      <c r="E17" s="28">
        <v>6178.4</v>
      </c>
      <c r="F17" s="29">
        <v>2.2713306932226902</v>
      </c>
    </row>
    <row r="18" spans="1:6" x14ac:dyDescent="0.2">
      <c r="A18" s="26" t="s">
        <v>240</v>
      </c>
      <c r="B18" s="26" t="s">
        <v>239</v>
      </c>
      <c r="C18" s="26" t="s">
        <v>170</v>
      </c>
      <c r="D18" s="27">
        <v>700000</v>
      </c>
      <c r="E18" s="28">
        <v>5976.25</v>
      </c>
      <c r="F18" s="29">
        <v>2.1970154174822101</v>
      </c>
    </row>
    <row r="19" spans="1:6" x14ac:dyDescent="0.2">
      <c r="A19" s="26" t="s">
        <v>512</v>
      </c>
      <c r="B19" s="26" t="s">
        <v>511</v>
      </c>
      <c r="C19" s="26" t="s">
        <v>439</v>
      </c>
      <c r="D19" s="27">
        <v>140000</v>
      </c>
      <c r="E19" s="28">
        <v>5897.22</v>
      </c>
      <c r="F19" s="29">
        <v>2.1679620598677198</v>
      </c>
    </row>
    <row r="20" spans="1:6" x14ac:dyDescent="0.2">
      <c r="A20" s="26" t="s">
        <v>144</v>
      </c>
      <c r="B20" s="26" t="s">
        <v>143</v>
      </c>
      <c r="C20" s="26" t="s">
        <v>128</v>
      </c>
      <c r="D20" s="27">
        <v>90000</v>
      </c>
      <c r="E20" s="28">
        <v>5890.32</v>
      </c>
      <c r="F20" s="29">
        <v>2.1654254513957398</v>
      </c>
    </row>
    <row r="21" spans="1:6" x14ac:dyDescent="0.2">
      <c r="A21" s="26" t="s">
        <v>576</v>
      </c>
      <c r="B21" s="26" t="s">
        <v>575</v>
      </c>
      <c r="C21" s="26" t="s">
        <v>358</v>
      </c>
      <c r="D21" s="27">
        <v>311515</v>
      </c>
      <c r="E21" s="28">
        <v>5818.9444430000003</v>
      </c>
      <c r="F21" s="29">
        <v>2.1391860539206702</v>
      </c>
    </row>
    <row r="22" spans="1:6" x14ac:dyDescent="0.2">
      <c r="A22" s="26" t="s">
        <v>599</v>
      </c>
      <c r="B22" s="26" t="s">
        <v>598</v>
      </c>
      <c r="C22" s="26" t="s">
        <v>190</v>
      </c>
      <c r="D22" s="27">
        <v>2000000</v>
      </c>
      <c r="E22" s="28">
        <v>5586</v>
      </c>
      <c r="F22" s="29">
        <v>2.0535499890492601</v>
      </c>
    </row>
    <row r="23" spans="1:6" x14ac:dyDescent="0.2">
      <c r="A23" s="26" t="s">
        <v>530</v>
      </c>
      <c r="B23" s="26" t="s">
        <v>529</v>
      </c>
      <c r="C23" s="26" t="s">
        <v>162</v>
      </c>
      <c r="D23" s="27">
        <v>240000</v>
      </c>
      <c r="E23" s="28">
        <v>5547</v>
      </c>
      <c r="F23" s="29">
        <v>2.0392126368163699</v>
      </c>
    </row>
    <row r="24" spans="1:6" x14ac:dyDescent="0.2">
      <c r="A24" s="26" t="s">
        <v>494</v>
      </c>
      <c r="B24" s="26" t="s">
        <v>493</v>
      </c>
      <c r="C24" s="26" t="s">
        <v>113</v>
      </c>
      <c r="D24" s="27">
        <v>550000</v>
      </c>
      <c r="E24" s="28">
        <v>5501.375</v>
      </c>
      <c r="F24" s="29">
        <v>2.0224397728259702</v>
      </c>
    </row>
    <row r="25" spans="1:6" x14ac:dyDescent="0.2">
      <c r="A25" s="26" t="s">
        <v>601</v>
      </c>
      <c r="B25" s="26" t="s">
        <v>600</v>
      </c>
      <c r="C25" s="26" t="s">
        <v>122</v>
      </c>
      <c r="D25" s="27">
        <v>2900000</v>
      </c>
      <c r="E25" s="28">
        <v>5414.3</v>
      </c>
      <c r="F25" s="29">
        <v>1.9904288767829199</v>
      </c>
    </row>
    <row r="26" spans="1:6" x14ac:dyDescent="0.2">
      <c r="A26" s="26" t="s">
        <v>603</v>
      </c>
      <c r="B26" s="26" t="s">
        <v>602</v>
      </c>
      <c r="C26" s="26" t="s">
        <v>113</v>
      </c>
      <c r="D26" s="27">
        <v>166025</v>
      </c>
      <c r="E26" s="28">
        <v>5354.5552879999996</v>
      </c>
      <c r="F26" s="29">
        <v>1.96846526191121</v>
      </c>
    </row>
    <row r="27" spans="1:6" x14ac:dyDescent="0.2">
      <c r="A27" s="26" t="s">
        <v>233</v>
      </c>
      <c r="B27" s="26" t="s">
        <v>232</v>
      </c>
      <c r="C27" s="26" t="s">
        <v>133</v>
      </c>
      <c r="D27" s="27">
        <v>2415915</v>
      </c>
      <c r="E27" s="28">
        <v>5344.0039800000004</v>
      </c>
      <c r="F27" s="29">
        <v>1.9645863434672699</v>
      </c>
    </row>
    <row r="28" spans="1:6" x14ac:dyDescent="0.2">
      <c r="A28" s="26" t="s">
        <v>605</v>
      </c>
      <c r="B28" s="26" t="s">
        <v>604</v>
      </c>
      <c r="C28" s="26" t="s">
        <v>84</v>
      </c>
      <c r="D28" s="27">
        <v>900000</v>
      </c>
      <c r="E28" s="28">
        <v>5328.45</v>
      </c>
      <c r="F28" s="29">
        <v>1.9588683206497499</v>
      </c>
    </row>
    <row r="29" spans="1:6" x14ac:dyDescent="0.2">
      <c r="A29" s="26" t="s">
        <v>538</v>
      </c>
      <c r="B29" s="26" t="s">
        <v>537</v>
      </c>
      <c r="C29" s="26" t="s">
        <v>89</v>
      </c>
      <c r="D29" s="27">
        <v>134192</v>
      </c>
      <c r="E29" s="28">
        <v>5306.3542559999996</v>
      </c>
      <c r="F29" s="29">
        <v>1.95074538566063</v>
      </c>
    </row>
    <row r="30" spans="1:6" x14ac:dyDescent="0.2">
      <c r="A30" s="26" t="s">
        <v>607</v>
      </c>
      <c r="B30" s="26" t="s">
        <v>606</v>
      </c>
      <c r="C30" s="26" t="s">
        <v>113</v>
      </c>
      <c r="D30" s="27">
        <v>230000</v>
      </c>
      <c r="E30" s="28">
        <v>5199.2650000000003</v>
      </c>
      <c r="F30" s="29">
        <v>1.9113767604393499</v>
      </c>
    </row>
    <row r="31" spans="1:6" x14ac:dyDescent="0.2">
      <c r="A31" s="26" t="s">
        <v>121</v>
      </c>
      <c r="B31" s="26" t="s">
        <v>120</v>
      </c>
      <c r="C31" s="26" t="s">
        <v>122</v>
      </c>
      <c r="D31" s="27">
        <v>550000</v>
      </c>
      <c r="E31" s="28">
        <v>5165.875</v>
      </c>
      <c r="F31" s="29">
        <v>1.8991017811815001</v>
      </c>
    </row>
    <row r="32" spans="1:6" x14ac:dyDescent="0.2">
      <c r="A32" s="26" t="s">
        <v>609</v>
      </c>
      <c r="B32" s="26" t="s">
        <v>608</v>
      </c>
      <c r="C32" s="26" t="s">
        <v>113</v>
      </c>
      <c r="D32" s="27">
        <v>980345</v>
      </c>
      <c r="E32" s="28">
        <v>5124.2633150000001</v>
      </c>
      <c r="F32" s="29">
        <v>1.88380430977511</v>
      </c>
    </row>
    <row r="33" spans="1:6" x14ac:dyDescent="0.2">
      <c r="A33" s="26" t="s">
        <v>155</v>
      </c>
      <c r="B33" s="26" t="s">
        <v>154</v>
      </c>
      <c r="C33" s="26" t="s">
        <v>156</v>
      </c>
      <c r="D33" s="27">
        <v>375000</v>
      </c>
      <c r="E33" s="28">
        <v>4854</v>
      </c>
      <c r="F33" s="29">
        <v>1.78444891637041</v>
      </c>
    </row>
    <row r="34" spans="1:6" x14ac:dyDescent="0.2">
      <c r="A34" s="26" t="s">
        <v>282</v>
      </c>
      <c r="B34" s="26" t="s">
        <v>281</v>
      </c>
      <c r="C34" s="26" t="s">
        <v>89</v>
      </c>
      <c r="D34" s="27">
        <v>146913</v>
      </c>
      <c r="E34" s="28">
        <v>4850.9203470000002</v>
      </c>
      <c r="F34" s="29">
        <v>1.7833167607341001</v>
      </c>
    </row>
    <row r="35" spans="1:6" x14ac:dyDescent="0.2">
      <c r="A35" s="26" t="s">
        <v>611</v>
      </c>
      <c r="B35" s="26" t="s">
        <v>610</v>
      </c>
      <c r="C35" s="26" t="s">
        <v>358</v>
      </c>
      <c r="D35" s="27">
        <v>750000</v>
      </c>
      <c r="E35" s="28">
        <v>4762.5</v>
      </c>
      <c r="F35" s="29">
        <v>1.7508112822855499</v>
      </c>
    </row>
    <row r="36" spans="1:6" x14ac:dyDescent="0.2">
      <c r="A36" s="26" t="s">
        <v>259</v>
      </c>
      <c r="B36" s="26" t="s">
        <v>258</v>
      </c>
      <c r="C36" s="26" t="s">
        <v>84</v>
      </c>
      <c r="D36" s="27">
        <v>4300000</v>
      </c>
      <c r="E36" s="28">
        <v>4585.95</v>
      </c>
      <c r="F36" s="29">
        <v>1.6859071916005099</v>
      </c>
    </row>
    <row r="37" spans="1:6" x14ac:dyDescent="0.2">
      <c r="A37" s="26" t="s">
        <v>135</v>
      </c>
      <c r="B37" s="26" t="s">
        <v>134</v>
      </c>
      <c r="C37" s="26" t="s">
        <v>136</v>
      </c>
      <c r="D37" s="27">
        <v>1600000</v>
      </c>
      <c r="E37" s="28">
        <v>4298.3999999999996</v>
      </c>
      <c r="F37" s="29">
        <v>1.5801967907141701</v>
      </c>
    </row>
    <row r="38" spans="1:6" x14ac:dyDescent="0.2">
      <c r="A38" s="26" t="s">
        <v>613</v>
      </c>
      <c r="B38" s="26" t="s">
        <v>612</v>
      </c>
      <c r="C38" s="26" t="s">
        <v>113</v>
      </c>
      <c r="D38" s="27">
        <v>280000</v>
      </c>
      <c r="E38" s="28">
        <v>4280.6400000000003</v>
      </c>
      <c r="F38" s="29">
        <v>1.5736677810819599</v>
      </c>
    </row>
    <row r="39" spans="1:6" x14ac:dyDescent="0.2">
      <c r="A39" s="26" t="s">
        <v>323</v>
      </c>
      <c r="B39" s="26" t="s">
        <v>322</v>
      </c>
      <c r="C39" s="26" t="s">
        <v>89</v>
      </c>
      <c r="D39" s="27">
        <v>185631</v>
      </c>
      <c r="E39" s="28">
        <v>4269.1417380000003</v>
      </c>
      <c r="F39" s="29">
        <v>1.5694407392265699</v>
      </c>
    </row>
    <row r="40" spans="1:6" x14ac:dyDescent="0.2">
      <c r="A40" s="26" t="s">
        <v>284</v>
      </c>
      <c r="B40" s="26" t="s">
        <v>283</v>
      </c>
      <c r="C40" s="26" t="s">
        <v>170</v>
      </c>
      <c r="D40" s="27">
        <v>250000</v>
      </c>
      <c r="E40" s="28">
        <v>3966.375</v>
      </c>
      <c r="F40" s="29">
        <v>1.45813629391608</v>
      </c>
    </row>
    <row r="41" spans="1:6" x14ac:dyDescent="0.2">
      <c r="A41" s="26" t="s">
        <v>532</v>
      </c>
      <c r="B41" s="26" t="s">
        <v>531</v>
      </c>
      <c r="C41" s="26" t="s">
        <v>162</v>
      </c>
      <c r="D41" s="27">
        <v>5069299</v>
      </c>
      <c r="E41" s="28">
        <v>3918.568127</v>
      </c>
      <c r="F41" s="29">
        <v>1.44056132013778</v>
      </c>
    </row>
    <row r="42" spans="1:6" x14ac:dyDescent="0.2">
      <c r="A42" s="26" t="s">
        <v>615</v>
      </c>
      <c r="B42" s="26" t="s">
        <v>614</v>
      </c>
      <c r="C42" s="26" t="s">
        <v>190</v>
      </c>
      <c r="D42" s="27">
        <v>200000</v>
      </c>
      <c r="E42" s="28">
        <v>3894.6</v>
      </c>
      <c r="F42" s="29">
        <v>1.4317500514413199</v>
      </c>
    </row>
    <row r="43" spans="1:6" x14ac:dyDescent="0.2">
      <c r="A43" s="26" t="s">
        <v>514</v>
      </c>
      <c r="B43" s="26" t="s">
        <v>513</v>
      </c>
      <c r="C43" s="26" t="s">
        <v>439</v>
      </c>
      <c r="D43" s="27">
        <v>1000000</v>
      </c>
      <c r="E43" s="28">
        <v>3696.5</v>
      </c>
      <c r="F43" s="29">
        <v>1.3589236545865699</v>
      </c>
    </row>
    <row r="44" spans="1:6" x14ac:dyDescent="0.2">
      <c r="A44" s="26" t="s">
        <v>313</v>
      </c>
      <c r="B44" s="26" t="s">
        <v>312</v>
      </c>
      <c r="C44" s="26" t="s">
        <v>165</v>
      </c>
      <c r="D44" s="27">
        <v>325000</v>
      </c>
      <c r="E44" s="28">
        <v>3449.55</v>
      </c>
      <c r="F44" s="29">
        <v>1.26813880499908</v>
      </c>
    </row>
    <row r="45" spans="1:6" x14ac:dyDescent="0.2">
      <c r="A45" s="26" t="s">
        <v>172</v>
      </c>
      <c r="B45" s="26" t="s">
        <v>171</v>
      </c>
      <c r="C45" s="26" t="s">
        <v>136</v>
      </c>
      <c r="D45" s="27">
        <v>6500000</v>
      </c>
      <c r="E45" s="28">
        <v>3042</v>
      </c>
      <c r="F45" s="29">
        <v>1.11831347416539</v>
      </c>
    </row>
    <row r="46" spans="1:6" x14ac:dyDescent="0.2">
      <c r="A46" s="26" t="s">
        <v>617</v>
      </c>
      <c r="B46" s="26" t="s">
        <v>616</v>
      </c>
      <c r="C46" s="26" t="s">
        <v>162</v>
      </c>
      <c r="D46" s="27">
        <v>200000</v>
      </c>
      <c r="E46" s="28">
        <v>2909.5</v>
      </c>
      <c r="F46" s="29">
        <v>1.06960323901518</v>
      </c>
    </row>
    <row r="47" spans="1:6" x14ac:dyDescent="0.2">
      <c r="A47" s="26" t="s">
        <v>619</v>
      </c>
      <c r="B47" s="26" t="s">
        <v>618</v>
      </c>
      <c r="C47" s="26" t="s">
        <v>89</v>
      </c>
      <c r="D47" s="27">
        <v>60000</v>
      </c>
      <c r="E47" s="28">
        <v>2838.45</v>
      </c>
      <c r="F47" s="29">
        <v>1.04348352424219</v>
      </c>
    </row>
    <row r="48" spans="1:6" x14ac:dyDescent="0.2">
      <c r="A48" s="26" t="s">
        <v>423</v>
      </c>
      <c r="B48" s="26" t="s">
        <v>422</v>
      </c>
      <c r="C48" s="26" t="s">
        <v>122</v>
      </c>
      <c r="D48" s="27">
        <v>400000</v>
      </c>
      <c r="E48" s="28">
        <v>2802.8</v>
      </c>
      <c r="F48" s="29">
        <v>1.0303777138036601</v>
      </c>
    </row>
    <row r="49" spans="1:9" x14ac:dyDescent="0.2">
      <c r="A49" s="26" t="s">
        <v>572</v>
      </c>
      <c r="B49" s="26" t="s">
        <v>571</v>
      </c>
      <c r="C49" s="26" t="s">
        <v>113</v>
      </c>
      <c r="D49" s="27">
        <v>275000</v>
      </c>
      <c r="E49" s="28">
        <v>2687.85</v>
      </c>
      <c r="F49" s="29">
        <v>0.98811928715826103</v>
      </c>
    </row>
    <row r="50" spans="1:9" x14ac:dyDescent="0.2">
      <c r="A50" s="26" t="s">
        <v>621</v>
      </c>
      <c r="B50" s="26" t="s">
        <v>620</v>
      </c>
      <c r="C50" s="26" t="s">
        <v>162</v>
      </c>
      <c r="D50" s="27">
        <v>2000000</v>
      </c>
      <c r="E50" s="28">
        <v>2546</v>
      </c>
      <c r="F50" s="29">
        <v>0.93597176371632795</v>
      </c>
    </row>
    <row r="51" spans="1:9" x14ac:dyDescent="0.2">
      <c r="A51" s="26" t="s">
        <v>130</v>
      </c>
      <c r="B51" s="26" t="s">
        <v>129</v>
      </c>
      <c r="C51" s="26" t="s">
        <v>116</v>
      </c>
      <c r="D51" s="27">
        <v>200114</v>
      </c>
      <c r="E51" s="28">
        <v>2010.645415</v>
      </c>
      <c r="F51" s="29">
        <v>0.739162346930754</v>
      </c>
    </row>
    <row r="52" spans="1:9" x14ac:dyDescent="0.2">
      <c r="A52" s="26" t="s">
        <v>142</v>
      </c>
      <c r="B52" s="26" t="s">
        <v>141</v>
      </c>
      <c r="C52" s="26" t="s">
        <v>133</v>
      </c>
      <c r="D52" s="27">
        <v>20000</v>
      </c>
      <c r="E52" s="28">
        <v>1754.71</v>
      </c>
      <c r="F52" s="29">
        <v>0.64507423939932396</v>
      </c>
    </row>
    <row r="53" spans="1:9" x14ac:dyDescent="0.2">
      <c r="A53" s="26" t="s">
        <v>211</v>
      </c>
      <c r="B53" s="26" t="s">
        <v>210</v>
      </c>
      <c r="C53" s="26" t="s">
        <v>212</v>
      </c>
      <c r="D53" s="27">
        <v>60000</v>
      </c>
      <c r="E53" s="28">
        <v>1582.44</v>
      </c>
      <c r="F53" s="29">
        <v>0.58174358121573699</v>
      </c>
    </row>
    <row r="54" spans="1:9" x14ac:dyDescent="0.2">
      <c r="A54" s="26" t="s">
        <v>151</v>
      </c>
      <c r="B54" s="26" t="s">
        <v>150</v>
      </c>
      <c r="C54" s="26" t="s">
        <v>107</v>
      </c>
      <c r="D54" s="27">
        <v>200000</v>
      </c>
      <c r="E54" s="28">
        <v>1100.5</v>
      </c>
      <c r="F54" s="29">
        <v>0.40457067005884501</v>
      </c>
    </row>
    <row r="55" spans="1:9" x14ac:dyDescent="0.2">
      <c r="A55" s="30" t="s">
        <v>31</v>
      </c>
      <c r="B55" s="30"/>
      <c r="C55" s="30"/>
      <c r="D55" s="31"/>
      <c r="E55" s="32">
        <f>SUM(E7:E54)</f>
        <v>259010.15142900005</v>
      </c>
      <c r="F55" s="33">
        <f>SUM(F7:F54)</f>
        <v>95.218455716195763</v>
      </c>
      <c r="G55" s="18"/>
      <c r="H55" s="18"/>
      <c r="I55" s="18"/>
    </row>
    <row r="56" spans="1:9" x14ac:dyDescent="0.2">
      <c r="A56" s="26"/>
      <c r="B56" s="26"/>
      <c r="C56" s="26"/>
      <c r="D56" s="34"/>
      <c r="E56" s="28"/>
      <c r="F56" s="29"/>
    </row>
    <row r="57" spans="1:9" x14ac:dyDescent="0.2">
      <c r="A57" s="30" t="s">
        <v>294</v>
      </c>
      <c r="B57" s="26"/>
      <c r="C57" s="26"/>
      <c r="D57" s="34"/>
      <c r="E57" s="28"/>
      <c r="F57" s="29"/>
    </row>
    <row r="58" spans="1:9" x14ac:dyDescent="0.2">
      <c r="A58" s="26" t="s">
        <v>329</v>
      </c>
      <c r="B58" s="26" t="s">
        <v>328</v>
      </c>
      <c r="C58" s="26" t="s">
        <v>107</v>
      </c>
      <c r="D58" s="27">
        <v>275000</v>
      </c>
      <c r="E58" s="28">
        <v>6875.0497750000004</v>
      </c>
      <c r="F58" s="29">
        <v>2.5274361600723898</v>
      </c>
    </row>
    <row r="59" spans="1:9" x14ac:dyDescent="0.2">
      <c r="A59" s="26" t="s">
        <v>334</v>
      </c>
      <c r="B59" s="26" t="s">
        <v>333</v>
      </c>
      <c r="C59" s="26" t="s">
        <v>165</v>
      </c>
      <c r="D59" s="27">
        <v>200000</v>
      </c>
      <c r="E59" s="28">
        <v>2033.9399000000001</v>
      </c>
      <c r="F59" s="29">
        <v>0.74772596838020899</v>
      </c>
    </row>
    <row r="60" spans="1:9" x14ac:dyDescent="0.2">
      <c r="A60" s="30" t="s">
        <v>31</v>
      </c>
      <c r="B60" s="30"/>
      <c r="C60" s="30"/>
      <c r="D60" s="31"/>
      <c r="E60" s="32">
        <f>SUM(E57:E59)</f>
        <v>8908.9896750000007</v>
      </c>
      <c r="F60" s="33">
        <f>SUM(F57:F59)</f>
        <v>3.2751621284525987</v>
      </c>
      <c r="G60" s="18"/>
      <c r="H60" s="18"/>
      <c r="I60" s="18"/>
    </row>
    <row r="61" spans="1:9" x14ac:dyDescent="0.2">
      <c r="A61" s="26"/>
      <c r="B61" s="26"/>
      <c r="C61" s="26"/>
      <c r="D61" s="34"/>
      <c r="E61" s="28"/>
      <c r="F61" s="29"/>
    </row>
    <row r="62" spans="1:9" x14ac:dyDescent="0.2">
      <c r="A62" s="30" t="s">
        <v>32</v>
      </c>
      <c r="B62" s="30"/>
      <c r="C62" s="30"/>
      <c r="D62" s="31"/>
      <c r="E62" s="32">
        <f>E55+E60</f>
        <v>267919.14110400004</v>
      </c>
      <c r="F62" s="33">
        <f>F55+F60</f>
        <v>98.493617844648355</v>
      </c>
      <c r="G62" s="18"/>
      <c r="H62" s="18"/>
      <c r="I62" s="18"/>
    </row>
    <row r="63" spans="1:9" x14ac:dyDescent="0.2">
      <c r="A63" s="30"/>
      <c r="B63" s="30"/>
      <c r="C63" s="30"/>
      <c r="D63" s="31"/>
      <c r="E63" s="32"/>
      <c r="F63" s="33"/>
      <c r="G63" s="18"/>
      <c r="H63" s="18"/>
      <c r="I63" s="18"/>
    </row>
    <row r="64" spans="1:9" x14ac:dyDescent="0.2">
      <c r="A64" s="30" t="s">
        <v>34</v>
      </c>
      <c r="B64" s="30"/>
      <c r="C64" s="30"/>
      <c r="D64" s="31"/>
      <c r="E64" s="32">
        <f>E66-(E55+E60)</f>
        <v>4097.6118256999762</v>
      </c>
      <c r="F64" s="33">
        <f>F66-(F55+F60)</f>
        <v>1.5063821553516448</v>
      </c>
      <c r="G64" s="18"/>
      <c r="H64" s="18"/>
      <c r="I64" s="18"/>
    </row>
    <row r="65" spans="1:9" x14ac:dyDescent="0.2">
      <c r="A65" s="30"/>
      <c r="B65" s="30"/>
      <c r="C65" s="30"/>
      <c r="D65" s="31"/>
      <c r="E65" s="32"/>
      <c r="F65" s="33"/>
      <c r="G65" s="18"/>
      <c r="H65" s="18"/>
      <c r="I65" s="18"/>
    </row>
    <row r="66" spans="1:9" x14ac:dyDescent="0.2">
      <c r="A66" s="35" t="s">
        <v>33</v>
      </c>
      <c r="B66" s="35"/>
      <c r="C66" s="35"/>
      <c r="D66" s="36"/>
      <c r="E66" s="37">
        <v>272016.75292970001</v>
      </c>
      <c r="F66" s="38">
        <v>100</v>
      </c>
      <c r="G66" s="18"/>
      <c r="H66" s="18"/>
      <c r="I66" s="18"/>
    </row>
    <row r="69" spans="1:9" x14ac:dyDescent="0.2">
      <c r="A69" s="18" t="s">
        <v>36</v>
      </c>
    </row>
    <row r="70" spans="1:9" x14ac:dyDescent="0.2">
      <c r="A70" s="18" t="s">
        <v>37</v>
      </c>
    </row>
    <row r="71" spans="1:9" x14ac:dyDescent="0.2">
      <c r="A71" s="18" t="s">
        <v>38</v>
      </c>
      <c r="B71" s="18"/>
      <c r="C71" s="39" t="s">
        <v>40</v>
      </c>
      <c r="D71" s="19" t="s">
        <v>39</v>
      </c>
    </row>
    <row r="72" spans="1:9" x14ac:dyDescent="0.2">
      <c r="A72" s="9" t="s">
        <v>57</v>
      </c>
      <c r="C72" s="40">
        <v>123.24250000000001</v>
      </c>
      <c r="D72" s="40">
        <v>119.83320000000001</v>
      </c>
    </row>
    <row r="73" spans="1:9" x14ac:dyDescent="0.2">
      <c r="A73" s="9" t="s">
        <v>79</v>
      </c>
      <c r="C73" s="40">
        <v>19.732099999999999</v>
      </c>
      <c r="D73" s="40">
        <v>17.646799999999999</v>
      </c>
    </row>
    <row r="74" spans="1:9" x14ac:dyDescent="0.2">
      <c r="A74" s="9" t="s">
        <v>60</v>
      </c>
      <c r="C74" s="40">
        <v>131.96979999999999</v>
      </c>
      <c r="D74" s="40">
        <v>128.76900000000001</v>
      </c>
    </row>
    <row r="75" spans="1:9" x14ac:dyDescent="0.2">
      <c r="A75" s="9" t="s">
        <v>80</v>
      </c>
      <c r="C75" s="40">
        <v>21.826899999999998</v>
      </c>
      <c r="D75" s="40">
        <v>19.752600000000001</v>
      </c>
    </row>
    <row r="77" spans="1:9" x14ac:dyDescent="0.2">
      <c r="A77" s="18" t="s">
        <v>42</v>
      </c>
    </row>
    <row r="78" spans="1:9" x14ac:dyDescent="0.2">
      <c r="A78" s="75" t="s">
        <v>54</v>
      </c>
      <c r="B78" s="76"/>
      <c r="C78" s="43" t="s">
        <v>55</v>
      </c>
    </row>
    <row r="79" spans="1:9" x14ac:dyDescent="0.2">
      <c r="A79" s="71" t="s">
        <v>79</v>
      </c>
      <c r="B79" s="72"/>
      <c r="C79" s="44">
        <v>1.5</v>
      </c>
    </row>
    <row r="80" spans="1:9" x14ac:dyDescent="0.2">
      <c r="A80" s="71" t="s">
        <v>80</v>
      </c>
      <c r="B80" s="72"/>
      <c r="C80" s="44">
        <v>1.5</v>
      </c>
    </row>
    <row r="81" spans="1:4" x14ac:dyDescent="0.2">
      <c r="A81" s="9" t="s">
        <v>56</v>
      </c>
    </row>
    <row r="82" spans="1:4" x14ac:dyDescent="0.2">
      <c r="A82" s="9" t="s">
        <v>41</v>
      </c>
    </row>
    <row r="84" spans="1:4" x14ac:dyDescent="0.2">
      <c r="A84" s="18" t="s">
        <v>223</v>
      </c>
      <c r="D84" s="45">
        <v>0.44733190181691301</v>
      </c>
    </row>
    <row r="86" spans="1:4" x14ac:dyDescent="0.2">
      <c r="A86" s="18" t="s">
        <v>778</v>
      </c>
    </row>
    <row r="87" spans="1:4" x14ac:dyDescent="0.2">
      <c r="A87" s="46"/>
    </row>
    <row r="88" spans="1:4" x14ac:dyDescent="0.2">
      <c r="A88" s="47" t="s">
        <v>774</v>
      </c>
    </row>
    <row r="89" spans="1:4" x14ac:dyDescent="0.2">
      <c r="A89" s="48"/>
    </row>
    <row r="90" spans="1:4" x14ac:dyDescent="0.2">
      <c r="A90" s="49"/>
    </row>
    <row r="91" spans="1:4" x14ac:dyDescent="0.2">
      <c r="A91" s="49"/>
    </row>
    <row r="92" spans="1:4" x14ac:dyDescent="0.2">
      <c r="A92" s="49"/>
    </row>
    <row r="93" spans="1:4" x14ac:dyDescent="0.2">
      <c r="A93" s="49"/>
    </row>
    <row r="94" spans="1:4" x14ac:dyDescent="0.2">
      <c r="A94" s="49"/>
    </row>
    <row r="95" spans="1:4" x14ac:dyDescent="0.2">
      <c r="A95" s="49"/>
    </row>
    <row r="96" spans="1:4"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7" t="s">
        <v>787</v>
      </c>
    </row>
    <row r="103" spans="1:1" x14ac:dyDescent="0.2">
      <c r="A103" s="49"/>
    </row>
    <row r="104" spans="1:1" x14ac:dyDescent="0.2">
      <c r="A104" s="47" t="s">
        <v>775</v>
      </c>
    </row>
    <row r="105" spans="1:1" x14ac:dyDescent="0.2">
      <c r="A105" s="49"/>
    </row>
    <row r="106" spans="1:1" x14ac:dyDescent="0.2">
      <c r="A106" s="49"/>
    </row>
    <row r="107" spans="1:1" x14ac:dyDescent="0.2">
      <c r="A107" s="49"/>
    </row>
    <row r="108" spans="1:1" x14ac:dyDescent="0.2">
      <c r="A108" s="49"/>
    </row>
    <row r="109" spans="1:1" x14ac:dyDescent="0.2">
      <c r="A109" s="49"/>
    </row>
    <row r="110" spans="1:1" x14ac:dyDescent="0.2">
      <c r="A110" s="49"/>
    </row>
    <row r="111" spans="1:1" x14ac:dyDescent="0.2">
      <c r="A111" s="49"/>
    </row>
    <row r="112" spans="1:1" x14ac:dyDescent="0.2">
      <c r="A112" s="49"/>
    </row>
    <row r="113" spans="1:1" x14ac:dyDescent="0.2">
      <c r="A113" s="49"/>
    </row>
    <row r="114" spans="1:1" x14ac:dyDescent="0.2">
      <c r="A114" s="49"/>
    </row>
    <row r="115" spans="1:1" x14ac:dyDescent="0.2">
      <c r="A115" s="49"/>
    </row>
    <row r="116" spans="1:1" x14ac:dyDescent="0.2">
      <c r="A116" s="49"/>
    </row>
  </sheetData>
  <mergeCells count="4">
    <mergeCell ref="A1:F1"/>
    <mergeCell ref="A78:B78"/>
    <mergeCell ref="A79:B79"/>
    <mergeCell ref="A80:B80"/>
  </mergeCells>
  <conditionalFormatting sqref="F2:F3 F5:F85">
    <cfRule type="cellIs" dxfId="44" priority="2" stopIfTrue="1" operator="between">
      <formula>0.009</formula>
      <formula>-0.009</formula>
    </cfRule>
  </conditionalFormatting>
  <conditionalFormatting sqref="F86:F218">
    <cfRule type="cellIs" dxfId="43" priority="1" stopIfTrue="1" operator="between">
      <formula>0.009</formula>
      <formula>-0.009</formula>
    </cfRule>
  </conditionalFormatting>
  <hyperlinks>
    <hyperlink ref="A87" r:id="rId1" tooltip="https://www.franklintempletonindia.com/downloadsServlet/pdf/product-labels-jg9o5k7l" display="https://www.franklintempletonindia.com/downloadsServlet/pdf/product-labels-jg9o5k7l" xr:uid="{00000000-0004-0000-1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01"/>
  <sheetViews>
    <sheetView workbookViewId="0">
      <selection sqref="A1:F1"/>
    </sheetView>
  </sheetViews>
  <sheetFormatPr defaultColWidth="9.109375" defaultRowHeight="10.199999999999999" x14ac:dyDescent="0.2"/>
  <cols>
    <col min="1" max="1" width="38.6640625" style="9" bestFit="1" customWidth="1"/>
    <col min="2" max="2" width="30.33203125" style="9" bestFit="1" customWidth="1"/>
    <col min="3" max="3" width="35.44140625" style="9" bestFit="1" customWidth="1"/>
    <col min="4" max="4" width="14.6640625" style="10" bestFit="1" customWidth="1"/>
    <col min="5" max="5" width="22.6640625" style="13" customWidth="1"/>
    <col min="6" max="6" width="13.5546875" style="14" bestFit="1" customWidth="1"/>
    <col min="7" max="16384" width="9.109375" style="9"/>
  </cols>
  <sheetData>
    <row r="1" spans="1:6" s="1" customFormat="1" ht="13.8" x14ac:dyDescent="0.2">
      <c r="A1" s="73" t="s">
        <v>18</v>
      </c>
      <c r="B1" s="74"/>
      <c r="C1" s="74"/>
      <c r="D1" s="74"/>
      <c r="E1" s="74"/>
      <c r="F1" s="74"/>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269</v>
      </c>
      <c r="D4" s="16" t="s">
        <v>1</v>
      </c>
      <c r="E4" s="51" t="s">
        <v>6</v>
      </c>
      <c r="F4" s="15" t="s">
        <v>3</v>
      </c>
    </row>
    <row r="5" spans="1:6" x14ac:dyDescent="0.2">
      <c r="A5" s="21" t="s">
        <v>81</v>
      </c>
      <c r="B5" s="22"/>
      <c r="C5" s="22"/>
      <c r="D5" s="23"/>
      <c r="E5" s="24"/>
      <c r="F5" s="25"/>
    </row>
    <row r="6" spans="1:6" x14ac:dyDescent="0.2">
      <c r="A6" s="30" t="s">
        <v>46</v>
      </c>
      <c r="B6" s="26"/>
      <c r="C6" s="26"/>
      <c r="D6" s="34"/>
      <c r="E6" s="28"/>
      <c r="F6" s="29"/>
    </row>
    <row r="7" spans="1:6" x14ac:dyDescent="0.2">
      <c r="A7" s="26" t="s">
        <v>86</v>
      </c>
      <c r="B7" s="26" t="s">
        <v>85</v>
      </c>
      <c r="C7" s="26" t="s">
        <v>84</v>
      </c>
      <c r="D7" s="27">
        <v>7600000</v>
      </c>
      <c r="E7" s="28">
        <v>62213.599999999999</v>
      </c>
      <c r="F7" s="29">
        <v>9.7604336550084696</v>
      </c>
    </row>
    <row r="8" spans="1:6" x14ac:dyDescent="0.2">
      <c r="A8" s="26" t="s">
        <v>83</v>
      </c>
      <c r="B8" s="26" t="s">
        <v>82</v>
      </c>
      <c r="C8" s="26" t="s">
        <v>84</v>
      </c>
      <c r="D8" s="27">
        <v>4075000</v>
      </c>
      <c r="E8" s="28">
        <v>58443.65</v>
      </c>
      <c r="F8" s="29">
        <v>9.1689818364720299</v>
      </c>
    </row>
    <row r="9" spans="1:6" x14ac:dyDescent="0.2">
      <c r="A9" s="26" t="s">
        <v>149</v>
      </c>
      <c r="B9" s="26" t="s">
        <v>148</v>
      </c>
      <c r="C9" s="26" t="s">
        <v>84</v>
      </c>
      <c r="D9" s="27">
        <v>1970000</v>
      </c>
      <c r="E9" s="28">
        <v>35663.894999999997</v>
      </c>
      <c r="F9" s="29">
        <v>5.5951605601779804</v>
      </c>
    </row>
    <row r="10" spans="1:6" x14ac:dyDescent="0.2">
      <c r="A10" s="26" t="s">
        <v>88</v>
      </c>
      <c r="B10" s="26" t="s">
        <v>87</v>
      </c>
      <c r="C10" s="26" t="s">
        <v>89</v>
      </c>
      <c r="D10" s="27">
        <v>2150000</v>
      </c>
      <c r="E10" s="28">
        <v>33318.550000000003</v>
      </c>
      <c r="F10" s="29">
        <v>5.2272091111281602</v>
      </c>
    </row>
    <row r="11" spans="1:6" x14ac:dyDescent="0.2">
      <c r="A11" s="26" t="s">
        <v>104</v>
      </c>
      <c r="B11" s="26" t="s">
        <v>103</v>
      </c>
      <c r="C11" s="26" t="s">
        <v>89</v>
      </c>
      <c r="D11" s="27">
        <v>3400000</v>
      </c>
      <c r="E11" s="28">
        <v>32245.599999999999</v>
      </c>
      <c r="F11" s="29">
        <v>5.0588784360001897</v>
      </c>
    </row>
    <row r="12" spans="1:6" x14ac:dyDescent="0.2">
      <c r="A12" s="26" t="s">
        <v>282</v>
      </c>
      <c r="B12" s="26" t="s">
        <v>281</v>
      </c>
      <c r="C12" s="26" t="s">
        <v>89</v>
      </c>
      <c r="D12" s="27">
        <v>825000</v>
      </c>
      <c r="E12" s="28">
        <v>27240.674999999999</v>
      </c>
      <c r="F12" s="29">
        <v>4.2736765121315603</v>
      </c>
    </row>
    <row r="13" spans="1:6" x14ac:dyDescent="0.2">
      <c r="A13" s="26" t="s">
        <v>155</v>
      </c>
      <c r="B13" s="26" t="s">
        <v>154</v>
      </c>
      <c r="C13" s="26" t="s">
        <v>156</v>
      </c>
      <c r="D13" s="27">
        <v>2000000</v>
      </c>
      <c r="E13" s="28">
        <v>25888</v>
      </c>
      <c r="F13" s="29">
        <v>4.0614609419943504</v>
      </c>
    </row>
    <row r="14" spans="1:6" x14ac:dyDescent="0.2">
      <c r="A14" s="26" t="s">
        <v>99</v>
      </c>
      <c r="B14" s="26" t="s">
        <v>98</v>
      </c>
      <c r="C14" s="26" t="s">
        <v>100</v>
      </c>
      <c r="D14" s="27">
        <v>1000000</v>
      </c>
      <c r="E14" s="28">
        <v>25094.5</v>
      </c>
      <c r="F14" s="29">
        <v>3.9369720182662702</v>
      </c>
    </row>
    <row r="15" spans="1:6" x14ac:dyDescent="0.2">
      <c r="A15" s="26" t="s">
        <v>169</v>
      </c>
      <c r="B15" s="26" t="s">
        <v>168</v>
      </c>
      <c r="C15" s="26" t="s">
        <v>170</v>
      </c>
      <c r="D15" s="27">
        <v>3800000</v>
      </c>
      <c r="E15" s="28">
        <v>22195.8</v>
      </c>
      <c r="F15" s="29">
        <v>3.48220699846717</v>
      </c>
    </row>
    <row r="16" spans="1:6" x14ac:dyDescent="0.2">
      <c r="A16" s="26" t="s">
        <v>102</v>
      </c>
      <c r="B16" s="26" t="s">
        <v>101</v>
      </c>
      <c r="C16" s="26" t="s">
        <v>84</v>
      </c>
      <c r="D16" s="27">
        <v>3900000</v>
      </c>
      <c r="E16" s="28">
        <v>20605.650000000001</v>
      </c>
      <c r="F16" s="29">
        <v>3.2327349605765501</v>
      </c>
    </row>
    <row r="17" spans="1:6" x14ac:dyDescent="0.2">
      <c r="A17" s="26" t="s">
        <v>240</v>
      </c>
      <c r="B17" s="26" t="s">
        <v>239</v>
      </c>
      <c r="C17" s="26" t="s">
        <v>170</v>
      </c>
      <c r="D17" s="27">
        <v>2293850</v>
      </c>
      <c r="E17" s="28">
        <v>19583.74438</v>
      </c>
      <c r="F17" s="29">
        <v>3.0724124265053798</v>
      </c>
    </row>
    <row r="18" spans="1:6" x14ac:dyDescent="0.2">
      <c r="A18" s="26" t="s">
        <v>121</v>
      </c>
      <c r="B18" s="26" t="s">
        <v>120</v>
      </c>
      <c r="C18" s="26" t="s">
        <v>122</v>
      </c>
      <c r="D18" s="27">
        <v>2000000</v>
      </c>
      <c r="E18" s="28">
        <v>18785</v>
      </c>
      <c r="F18" s="29">
        <v>2.9471007337516899</v>
      </c>
    </row>
    <row r="19" spans="1:6" x14ac:dyDescent="0.2">
      <c r="A19" s="26" t="s">
        <v>578</v>
      </c>
      <c r="B19" s="26" t="s">
        <v>577</v>
      </c>
      <c r="C19" s="26" t="s">
        <v>156</v>
      </c>
      <c r="D19" s="27">
        <v>3200000</v>
      </c>
      <c r="E19" s="28">
        <v>17776</v>
      </c>
      <c r="F19" s="29">
        <v>2.7888029088725101</v>
      </c>
    </row>
    <row r="20" spans="1:6" x14ac:dyDescent="0.2">
      <c r="A20" s="26" t="s">
        <v>211</v>
      </c>
      <c r="B20" s="26" t="s">
        <v>210</v>
      </c>
      <c r="C20" s="26" t="s">
        <v>212</v>
      </c>
      <c r="D20" s="27">
        <v>536997</v>
      </c>
      <c r="E20" s="28">
        <v>14162.758879999999</v>
      </c>
      <c r="F20" s="29">
        <v>2.2219364965236199</v>
      </c>
    </row>
    <row r="21" spans="1:6" x14ac:dyDescent="0.2">
      <c r="A21" s="26" t="s">
        <v>490</v>
      </c>
      <c r="B21" s="26" t="s">
        <v>489</v>
      </c>
      <c r="C21" s="26" t="s">
        <v>199</v>
      </c>
      <c r="D21" s="27">
        <v>9321884</v>
      </c>
      <c r="E21" s="28">
        <v>13889.60716</v>
      </c>
      <c r="F21" s="29">
        <v>2.1790828561489901</v>
      </c>
    </row>
    <row r="22" spans="1:6" x14ac:dyDescent="0.2">
      <c r="A22" s="26" t="s">
        <v>142</v>
      </c>
      <c r="B22" s="26" t="s">
        <v>141</v>
      </c>
      <c r="C22" s="26" t="s">
        <v>133</v>
      </c>
      <c r="D22" s="27">
        <v>150000</v>
      </c>
      <c r="E22" s="28">
        <v>13160.325000000001</v>
      </c>
      <c r="F22" s="29">
        <v>2.06466880297635</v>
      </c>
    </row>
    <row r="23" spans="1:6" x14ac:dyDescent="0.2">
      <c r="A23" s="26" t="s">
        <v>144</v>
      </c>
      <c r="B23" s="26" t="s">
        <v>143</v>
      </c>
      <c r="C23" s="26" t="s">
        <v>128</v>
      </c>
      <c r="D23" s="27">
        <v>200000</v>
      </c>
      <c r="E23" s="28">
        <v>13089.6</v>
      </c>
      <c r="F23" s="29">
        <v>2.0535730510788501</v>
      </c>
    </row>
    <row r="24" spans="1:6" x14ac:dyDescent="0.2">
      <c r="A24" s="26" t="s">
        <v>257</v>
      </c>
      <c r="B24" s="26" t="s">
        <v>256</v>
      </c>
      <c r="C24" s="26" t="s">
        <v>110</v>
      </c>
      <c r="D24" s="27">
        <v>6000000</v>
      </c>
      <c r="E24" s="28">
        <v>12837</v>
      </c>
      <c r="F24" s="29">
        <v>2.0139436848107799</v>
      </c>
    </row>
    <row r="25" spans="1:6" x14ac:dyDescent="0.2">
      <c r="A25" s="26" t="s">
        <v>512</v>
      </c>
      <c r="B25" s="26" t="s">
        <v>511</v>
      </c>
      <c r="C25" s="26" t="s">
        <v>439</v>
      </c>
      <c r="D25" s="27">
        <v>300000</v>
      </c>
      <c r="E25" s="28">
        <v>12636.9</v>
      </c>
      <c r="F25" s="29">
        <v>1.9825508257836999</v>
      </c>
    </row>
    <row r="26" spans="1:6" x14ac:dyDescent="0.2">
      <c r="A26" s="26" t="s">
        <v>576</v>
      </c>
      <c r="B26" s="26" t="s">
        <v>575</v>
      </c>
      <c r="C26" s="26" t="s">
        <v>358</v>
      </c>
      <c r="D26" s="27">
        <v>650000</v>
      </c>
      <c r="E26" s="28">
        <v>12141.674999999999</v>
      </c>
      <c r="F26" s="29">
        <v>1.90485702962335</v>
      </c>
    </row>
    <row r="27" spans="1:6" x14ac:dyDescent="0.2">
      <c r="A27" s="26" t="s">
        <v>323</v>
      </c>
      <c r="B27" s="26" t="s">
        <v>322</v>
      </c>
      <c r="C27" s="26" t="s">
        <v>89</v>
      </c>
      <c r="D27" s="27">
        <v>490000</v>
      </c>
      <c r="E27" s="28">
        <v>11269.02</v>
      </c>
      <c r="F27" s="29">
        <v>1.7679498062636401</v>
      </c>
    </row>
    <row r="28" spans="1:6" x14ac:dyDescent="0.2">
      <c r="A28" s="26" t="s">
        <v>153</v>
      </c>
      <c r="B28" s="26" t="s">
        <v>152</v>
      </c>
      <c r="C28" s="26" t="s">
        <v>133</v>
      </c>
      <c r="D28" s="27">
        <v>2500000</v>
      </c>
      <c r="E28" s="28">
        <v>11240</v>
      </c>
      <c r="F28" s="29">
        <v>1.7633969788325301</v>
      </c>
    </row>
    <row r="29" spans="1:6" x14ac:dyDescent="0.2">
      <c r="A29" s="26" t="s">
        <v>572</v>
      </c>
      <c r="B29" s="26" t="s">
        <v>571</v>
      </c>
      <c r="C29" s="26" t="s">
        <v>113</v>
      </c>
      <c r="D29" s="27">
        <v>1000000</v>
      </c>
      <c r="E29" s="28">
        <v>9774</v>
      </c>
      <c r="F29" s="29">
        <v>1.5334023194936901</v>
      </c>
    </row>
    <row r="30" spans="1:6" x14ac:dyDescent="0.2">
      <c r="A30" s="26" t="s">
        <v>536</v>
      </c>
      <c r="B30" s="26" t="s">
        <v>535</v>
      </c>
      <c r="C30" s="26" t="s">
        <v>159</v>
      </c>
      <c r="D30" s="27">
        <v>600000</v>
      </c>
      <c r="E30" s="28">
        <v>9734.7000000000007</v>
      </c>
      <c r="F30" s="29">
        <v>1.5272367055018701</v>
      </c>
    </row>
    <row r="31" spans="1:6" x14ac:dyDescent="0.2">
      <c r="A31" s="26" t="s">
        <v>607</v>
      </c>
      <c r="B31" s="26" t="s">
        <v>606</v>
      </c>
      <c r="C31" s="26" t="s">
        <v>113</v>
      </c>
      <c r="D31" s="27">
        <v>425000</v>
      </c>
      <c r="E31" s="28">
        <v>9607.3374999999996</v>
      </c>
      <c r="F31" s="29">
        <v>1.50725533114986</v>
      </c>
    </row>
    <row r="32" spans="1:6" x14ac:dyDescent="0.2">
      <c r="A32" s="26" t="s">
        <v>96</v>
      </c>
      <c r="B32" s="26" t="s">
        <v>95</v>
      </c>
      <c r="C32" s="26" t="s">
        <v>97</v>
      </c>
      <c r="D32" s="27">
        <v>1300000</v>
      </c>
      <c r="E32" s="28">
        <v>8813.35</v>
      </c>
      <c r="F32" s="29">
        <v>1.3826899255688301</v>
      </c>
    </row>
    <row r="33" spans="1:9" x14ac:dyDescent="0.2">
      <c r="A33" s="26" t="s">
        <v>112</v>
      </c>
      <c r="B33" s="26" t="s">
        <v>111</v>
      </c>
      <c r="C33" s="26" t="s">
        <v>113</v>
      </c>
      <c r="D33" s="27">
        <v>200000</v>
      </c>
      <c r="E33" s="28">
        <v>8180.7</v>
      </c>
      <c r="F33" s="29">
        <v>1.28343609116862</v>
      </c>
    </row>
    <row r="34" spans="1:9" x14ac:dyDescent="0.2">
      <c r="A34" s="26" t="s">
        <v>532</v>
      </c>
      <c r="B34" s="26" t="s">
        <v>531</v>
      </c>
      <c r="C34" s="26" t="s">
        <v>162</v>
      </c>
      <c r="D34" s="27">
        <v>9571399</v>
      </c>
      <c r="E34" s="28">
        <v>7398.6914269999997</v>
      </c>
      <c r="F34" s="29">
        <v>1.1607500097585299</v>
      </c>
    </row>
    <row r="35" spans="1:9" x14ac:dyDescent="0.2">
      <c r="A35" s="26" t="s">
        <v>172</v>
      </c>
      <c r="B35" s="26" t="s">
        <v>171</v>
      </c>
      <c r="C35" s="26" t="s">
        <v>136</v>
      </c>
      <c r="D35" s="27">
        <v>15500000</v>
      </c>
      <c r="E35" s="28">
        <v>7254</v>
      </c>
      <c r="F35" s="29">
        <v>1.13804997192626</v>
      </c>
    </row>
    <row r="36" spans="1:9" x14ac:dyDescent="0.2">
      <c r="A36" s="26" t="s">
        <v>91</v>
      </c>
      <c r="B36" s="26" t="s">
        <v>90</v>
      </c>
      <c r="C36" s="26" t="s">
        <v>92</v>
      </c>
      <c r="D36" s="27">
        <v>400000</v>
      </c>
      <c r="E36" s="28">
        <v>7232.2</v>
      </c>
      <c r="F36" s="29">
        <v>1.1346298603481</v>
      </c>
    </row>
    <row r="37" spans="1:9" x14ac:dyDescent="0.2">
      <c r="A37" s="26" t="s">
        <v>613</v>
      </c>
      <c r="B37" s="26" t="s">
        <v>612</v>
      </c>
      <c r="C37" s="26" t="s">
        <v>113</v>
      </c>
      <c r="D37" s="27">
        <v>400000</v>
      </c>
      <c r="E37" s="28">
        <v>6115.2</v>
      </c>
      <c r="F37" s="29">
        <v>0.95938836343030798</v>
      </c>
    </row>
    <row r="38" spans="1:9" x14ac:dyDescent="0.2">
      <c r="A38" s="26" t="s">
        <v>615</v>
      </c>
      <c r="B38" s="26" t="s">
        <v>614</v>
      </c>
      <c r="C38" s="26" t="s">
        <v>190</v>
      </c>
      <c r="D38" s="27">
        <v>300000</v>
      </c>
      <c r="E38" s="28">
        <v>5841.9</v>
      </c>
      <c r="F38" s="29">
        <v>0.91651146002150696</v>
      </c>
    </row>
    <row r="39" spans="1:9" x14ac:dyDescent="0.2">
      <c r="A39" s="26" t="s">
        <v>621</v>
      </c>
      <c r="B39" s="26" t="s">
        <v>620</v>
      </c>
      <c r="C39" s="26" t="s">
        <v>162</v>
      </c>
      <c r="D39" s="27">
        <v>4500000</v>
      </c>
      <c r="E39" s="28">
        <v>5728.5</v>
      </c>
      <c r="F39" s="29">
        <v>0.89872060438097201</v>
      </c>
    </row>
    <row r="40" spans="1:9" x14ac:dyDescent="0.2">
      <c r="A40" s="26" t="s">
        <v>611</v>
      </c>
      <c r="B40" s="26" t="s">
        <v>610</v>
      </c>
      <c r="C40" s="26" t="s">
        <v>358</v>
      </c>
      <c r="D40" s="27">
        <v>747188</v>
      </c>
      <c r="E40" s="28">
        <v>4744.6437999999998</v>
      </c>
      <c r="F40" s="29">
        <v>0.74436748599256897</v>
      </c>
    </row>
    <row r="41" spans="1:9" x14ac:dyDescent="0.2">
      <c r="A41" s="26" t="s">
        <v>311</v>
      </c>
      <c r="B41" s="26" t="s">
        <v>310</v>
      </c>
      <c r="C41" s="26" t="s">
        <v>136</v>
      </c>
      <c r="D41" s="27">
        <v>70000</v>
      </c>
      <c r="E41" s="28">
        <v>3035.48</v>
      </c>
      <c r="F41" s="29">
        <v>0.47622386666428401</v>
      </c>
    </row>
    <row r="42" spans="1:9" x14ac:dyDescent="0.2">
      <c r="A42" s="26" t="s">
        <v>538</v>
      </c>
      <c r="B42" s="26" t="s">
        <v>537</v>
      </c>
      <c r="C42" s="26" t="s">
        <v>89</v>
      </c>
      <c r="D42" s="27">
        <v>53310</v>
      </c>
      <c r="E42" s="28">
        <v>2108.0373300000001</v>
      </c>
      <c r="F42" s="29">
        <v>0.33072123300606598</v>
      </c>
    </row>
    <row r="43" spans="1:9" x14ac:dyDescent="0.2">
      <c r="A43" s="26" t="s">
        <v>605</v>
      </c>
      <c r="B43" s="26" t="s">
        <v>604</v>
      </c>
      <c r="C43" s="26" t="s">
        <v>84</v>
      </c>
      <c r="D43" s="27">
        <v>350000</v>
      </c>
      <c r="E43" s="28">
        <v>2072.1750000000002</v>
      </c>
      <c r="F43" s="29">
        <v>0.32509494080180501</v>
      </c>
    </row>
    <row r="44" spans="1:9" x14ac:dyDescent="0.2">
      <c r="A44" s="30" t="s">
        <v>31</v>
      </c>
      <c r="B44" s="30"/>
      <c r="C44" s="30"/>
      <c r="D44" s="31"/>
      <c r="E44" s="32">
        <f>SUM(E7:E43)</f>
        <v>611122.46547699976</v>
      </c>
      <c r="F44" s="33">
        <f>SUM(F7:F43)</f>
        <v>95.876468800607412</v>
      </c>
      <c r="G44" s="18"/>
      <c r="H44" s="18"/>
      <c r="I44" s="18"/>
    </row>
    <row r="45" spans="1:9" x14ac:dyDescent="0.2">
      <c r="A45" s="26"/>
      <c r="B45" s="26"/>
      <c r="C45" s="26"/>
      <c r="D45" s="34"/>
      <c r="E45" s="28"/>
      <c r="F45" s="29"/>
    </row>
    <row r="46" spans="1:9" x14ac:dyDescent="0.2">
      <c r="A46" s="30" t="s">
        <v>294</v>
      </c>
      <c r="B46" s="26"/>
      <c r="C46" s="26"/>
      <c r="D46" s="34"/>
      <c r="E46" s="28"/>
      <c r="F46" s="29"/>
    </row>
    <row r="47" spans="1:9" x14ac:dyDescent="0.2">
      <c r="A47" s="26" t="s">
        <v>334</v>
      </c>
      <c r="B47" s="26" t="s">
        <v>333</v>
      </c>
      <c r="C47" s="26" t="s">
        <v>165</v>
      </c>
      <c r="D47" s="27">
        <v>680000</v>
      </c>
      <c r="E47" s="28">
        <v>6915.3956600000001</v>
      </c>
      <c r="F47" s="29">
        <v>1.0849277414835901</v>
      </c>
    </row>
    <row r="48" spans="1:9" x14ac:dyDescent="0.2">
      <c r="A48" s="30" t="s">
        <v>31</v>
      </c>
      <c r="B48" s="30"/>
      <c r="C48" s="30"/>
      <c r="D48" s="31"/>
      <c r="E48" s="32">
        <f>SUM(E46:E47)</f>
        <v>6915.3956600000001</v>
      </c>
      <c r="F48" s="33">
        <f>SUM(F46:F47)</f>
        <v>1.0849277414835901</v>
      </c>
      <c r="G48" s="18"/>
      <c r="H48" s="18"/>
      <c r="I48" s="18"/>
    </row>
    <row r="49" spans="1:9" x14ac:dyDescent="0.2">
      <c r="A49" s="26"/>
      <c r="B49" s="26"/>
      <c r="C49" s="26"/>
      <c r="D49" s="34"/>
      <c r="E49" s="28"/>
      <c r="F49" s="29"/>
    </row>
    <row r="50" spans="1:9" x14ac:dyDescent="0.2">
      <c r="A50" s="30" t="s">
        <v>32</v>
      </c>
      <c r="B50" s="30"/>
      <c r="C50" s="30"/>
      <c r="D50" s="31"/>
      <c r="E50" s="32">
        <f>E44+E48</f>
        <v>618037.8611369998</v>
      </c>
      <c r="F50" s="33">
        <f>F44+F48</f>
        <v>96.961396542091009</v>
      </c>
      <c r="G50" s="18"/>
      <c r="H50" s="18"/>
      <c r="I50" s="18"/>
    </row>
    <row r="51" spans="1:9" x14ac:dyDescent="0.2">
      <c r="A51" s="30"/>
      <c r="B51" s="30"/>
      <c r="C51" s="30"/>
      <c r="D51" s="31"/>
      <c r="E51" s="32"/>
      <c r="F51" s="33"/>
      <c r="G51" s="18"/>
      <c r="H51" s="18"/>
      <c r="I51" s="18"/>
    </row>
    <row r="52" spans="1:9" x14ac:dyDescent="0.2">
      <c r="A52" s="30" t="s">
        <v>34</v>
      </c>
      <c r="B52" s="30"/>
      <c r="C52" s="30"/>
      <c r="D52" s="31"/>
      <c r="E52" s="32">
        <f>E54-(E44+E48)</f>
        <v>19368.24395010015</v>
      </c>
      <c r="F52" s="33">
        <f>F54-(F44+F48)</f>
        <v>3.0386034579089909</v>
      </c>
      <c r="G52" s="18"/>
      <c r="H52" s="18"/>
      <c r="I52" s="18"/>
    </row>
    <row r="53" spans="1:9" x14ac:dyDescent="0.2">
      <c r="A53" s="30"/>
      <c r="B53" s="30"/>
      <c r="C53" s="30"/>
      <c r="D53" s="31"/>
      <c r="E53" s="32"/>
      <c r="F53" s="33"/>
      <c r="G53" s="18"/>
      <c r="H53" s="18"/>
      <c r="I53" s="18"/>
    </row>
    <row r="54" spans="1:9" x14ac:dyDescent="0.2">
      <c r="A54" s="35" t="s">
        <v>33</v>
      </c>
      <c r="B54" s="35"/>
      <c r="C54" s="35"/>
      <c r="D54" s="36"/>
      <c r="E54" s="37">
        <v>637406.10508709995</v>
      </c>
      <c r="F54" s="38">
        <v>100</v>
      </c>
      <c r="G54" s="18"/>
      <c r="H54" s="18"/>
      <c r="I54" s="18"/>
    </row>
    <row r="57" spans="1:9" x14ac:dyDescent="0.2">
      <c r="A57" s="18" t="s">
        <v>36</v>
      </c>
    </row>
    <row r="58" spans="1:9" x14ac:dyDescent="0.2">
      <c r="A58" s="18" t="s">
        <v>37</v>
      </c>
    </row>
    <row r="59" spans="1:9" x14ac:dyDescent="0.2">
      <c r="A59" s="18" t="s">
        <v>38</v>
      </c>
      <c r="B59" s="18"/>
      <c r="C59" s="39" t="s">
        <v>40</v>
      </c>
      <c r="D59" s="19" t="s">
        <v>39</v>
      </c>
    </row>
    <row r="60" spans="1:9" x14ac:dyDescent="0.2">
      <c r="A60" s="9" t="s">
        <v>57</v>
      </c>
      <c r="C60" s="40">
        <v>701.89760000000001</v>
      </c>
      <c r="D60" s="40">
        <v>676.27009999999996</v>
      </c>
    </row>
    <row r="61" spans="1:9" x14ac:dyDescent="0.2">
      <c r="A61" s="9" t="s">
        <v>79</v>
      </c>
      <c r="C61" s="40">
        <v>43.264099999999999</v>
      </c>
      <c r="D61" s="40">
        <v>41.6845</v>
      </c>
    </row>
    <row r="62" spans="1:9" x14ac:dyDescent="0.2">
      <c r="A62" s="9" t="s">
        <v>60</v>
      </c>
      <c r="C62" s="40">
        <v>755.47400000000005</v>
      </c>
      <c r="D62" s="40">
        <v>730.51260000000002</v>
      </c>
    </row>
    <row r="63" spans="1:9" x14ac:dyDescent="0.2">
      <c r="A63" s="9" t="s">
        <v>80</v>
      </c>
      <c r="C63" s="40">
        <v>48.7318</v>
      </c>
      <c r="D63" s="40">
        <v>47.119900000000001</v>
      </c>
    </row>
    <row r="65" spans="1:4" x14ac:dyDescent="0.2">
      <c r="A65" s="9" t="s">
        <v>41</v>
      </c>
    </row>
    <row r="67" spans="1:4" x14ac:dyDescent="0.2">
      <c r="A67" s="18" t="s">
        <v>42</v>
      </c>
      <c r="D67" s="41" t="s">
        <v>43</v>
      </c>
    </row>
    <row r="69" spans="1:4" x14ac:dyDescent="0.2">
      <c r="A69" s="18" t="s">
        <v>223</v>
      </c>
      <c r="D69" s="45">
        <v>0.30684617079078003</v>
      </c>
    </row>
    <row r="71" spans="1:4" x14ac:dyDescent="0.2">
      <c r="A71" s="18" t="s">
        <v>778</v>
      </c>
    </row>
    <row r="72" spans="1:4" x14ac:dyDescent="0.2">
      <c r="A72" s="46"/>
    </row>
    <row r="73" spans="1:4" x14ac:dyDescent="0.2">
      <c r="A73" s="47" t="s">
        <v>774</v>
      </c>
    </row>
    <row r="74" spans="1:4" x14ac:dyDescent="0.2">
      <c r="A74" s="48"/>
    </row>
    <row r="75" spans="1:4" x14ac:dyDescent="0.2">
      <c r="A75" s="49"/>
    </row>
    <row r="76" spans="1:4" x14ac:dyDescent="0.2">
      <c r="A76" s="49"/>
    </row>
    <row r="77" spans="1:4" x14ac:dyDescent="0.2">
      <c r="A77" s="49"/>
    </row>
    <row r="78" spans="1:4" x14ac:dyDescent="0.2">
      <c r="A78" s="49"/>
    </row>
    <row r="79" spans="1:4" x14ac:dyDescent="0.2">
      <c r="A79" s="49"/>
    </row>
    <row r="80" spans="1:4"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7" t="s">
        <v>788</v>
      </c>
    </row>
    <row r="88" spans="1:1" x14ac:dyDescent="0.2">
      <c r="A88" s="49"/>
    </row>
    <row r="89" spans="1:1" x14ac:dyDescent="0.2">
      <c r="A89" s="47" t="s">
        <v>775</v>
      </c>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49"/>
    </row>
  </sheetData>
  <mergeCells count="1">
    <mergeCell ref="A1:F1"/>
  </mergeCells>
  <conditionalFormatting sqref="F2:F3 F5:F70">
    <cfRule type="cellIs" dxfId="42" priority="2" stopIfTrue="1" operator="between">
      <formula>0.009</formula>
      <formula>-0.009</formula>
    </cfRule>
  </conditionalFormatting>
  <conditionalFormatting sqref="F71:F203">
    <cfRule type="cellIs" dxfId="41" priority="1" stopIfTrue="1" operator="between">
      <formula>0.009</formula>
      <formula>-0.009</formula>
    </cfRule>
  </conditionalFormatting>
  <hyperlinks>
    <hyperlink ref="A72"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95"/>
  <sheetViews>
    <sheetView workbookViewId="0">
      <selection sqref="A1:F1"/>
    </sheetView>
  </sheetViews>
  <sheetFormatPr defaultColWidth="9.109375" defaultRowHeight="10.199999999999999" x14ac:dyDescent="0.2"/>
  <cols>
    <col min="1" max="1" width="38.6640625" style="9" bestFit="1" customWidth="1"/>
    <col min="2" max="2" width="32.109375" style="9" bestFit="1" customWidth="1"/>
    <col min="3" max="3" width="35.44140625" style="9" bestFit="1" customWidth="1"/>
    <col min="4" max="4" width="14.6640625" style="10" bestFit="1" customWidth="1"/>
    <col min="5" max="5" width="22.6640625" style="13" customWidth="1"/>
    <col min="6" max="6" width="13.5546875" style="14" bestFit="1" customWidth="1"/>
    <col min="7" max="16384" width="9.109375" style="9"/>
  </cols>
  <sheetData>
    <row r="1" spans="1:6" s="1" customFormat="1" ht="13.8" x14ac:dyDescent="0.2">
      <c r="A1" s="73" t="s">
        <v>19</v>
      </c>
      <c r="B1" s="74"/>
      <c r="C1" s="74"/>
      <c r="D1" s="74"/>
      <c r="E1" s="74"/>
      <c r="F1" s="74"/>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269</v>
      </c>
      <c r="D4" s="16" t="s">
        <v>1</v>
      </c>
      <c r="E4" s="51" t="s">
        <v>6</v>
      </c>
      <c r="F4" s="15" t="s">
        <v>3</v>
      </c>
    </row>
    <row r="5" spans="1:6" x14ac:dyDescent="0.2">
      <c r="A5" s="21" t="s">
        <v>81</v>
      </c>
      <c r="B5" s="22"/>
      <c r="C5" s="22"/>
      <c r="D5" s="23"/>
      <c r="E5" s="24"/>
      <c r="F5" s="25"/>
    </row>
    <row r="6" spans="1:6" x14ac:dyDescent="0.2">
      <c r="A6" s="30" t="s">
        <v>46</v>
      </c>
      <c r="B6" s="26"/>
      <c r="C6" s="26"/>
      <c r="D6" s="34"/>
      <c r="E6" s="28"/>
      <c r="F6" s="29"/>
    </row>
    <row r="7" spans="1:6" x14ac:dyDescent="0.2">
      <c r="A7" s="26" t="s">
        <v>91</v>
      </c>
      <c r="B7" s="26" t="s">
        <v>90</v>
      </c>
      <c r="C7" s="26" t="s">
        <v>92</v>
      </c>
      <c r="D7" s="27">
        <v>550000</v>
      </c>
      <c r="E7" s="28">
        <v>9944.2749999999996</v>
      </c>
      <c r="F7" s="29">
        <v>8.9173392101407405</v>
      </c>
    </row>
    <row r="8" spans="1:6" x14ac:dyDescent="0.2">
      <c r="A8" s="26" t="s">
        <v>86</v>
      </c>
      <c r="B8" s="26" t="s">
        <v>85</v>
      </c>
      <c r="C8" s="26" t="s">
        <v>84</v>
      </c>
      <c r="D8" s="27">
        <v>975000</v>
      </c>
      <c r="E8" s="28">
        <v>7981.35</v>
      </c>
      <c r="F8" s="29">
        <v>7.1571236017564699</v>
      </c>
    </row>
    <row r="9" spans="1:6" x14ac:dyDescent="0.2">
      <c r="A9" s="26" t="s">
        <v>99</v>
      </c>
      <c r="B9" s="26" t="s">
        <v>98</v>
      </c>
      <c r="C9" s="26" t="s">
        <v>100</v>
      </c>
      <c r="D9" s="27">
        <v>230000</v>
      </c>
      <c r="E9" s="28">
        <v>5771.7349999999997</v>
      </c>
      <c r="F9" s="29">
        <v>5.1756934342666199</v>
      </c>
    </row>
    <row r="10" spans="1:6" x14ac:dyDescent="0.2">
      <c r="A10" s="26" t="s">
        <v>96</v>
      </c>
      <c r="B10" s="26" t="s">
        <v>95</v>
      </c>
      <c r="C10" s="26" t="s">
        <v>97</v>
      </c>
      <c r="D10" s="27">
        <v>825000</v>
      </c>
      <c r="E10" s="28">
        <v>5593.0874999999996</v>
      </c>
      <c r="F10" s="29">
        <v>5.0154946911160501</v>
      </c>
    </row>
    <row r="11" spans="1:6" x14ac:dyDescent="0.2">
      <c r="A11" s="26" t="s">
        <v>574</v>
      </c>
      <c r="B11" s="26" t="s">
        <v>573</v>
      </c>
      <c r="C11" s="26" t="s">
        <v>177</v>
      </c>
      <c r="D11" s="27">
        <v>390000</v>
      </c>
      <c r="E11" s="28">
        <v>4828.2</v>
      </c>
      <c r="F11" s="29">
        <v>4.32959639334205</v>
      </c>
    </row>
    <row r="12" spans="1:6" x14ac:dyDescent="0.2">
      <c r="A12" s="26" t="s">
        <v>102</v>
      </c>
      <c r="B12" s="26" t="s">
        <v>101</v>
      </c>
      <c r="C12" s="26" t="s">
        <v>84</v>
      </c>
      <c r="D12" s="27">
        <v>900000</v>
      </c>
      <c r="E12" s="28">
        <v>4755.1499999999996</v>
      </c>
      <c r="F12" s="29">
        <v>4.2640901971335996</v>
      </c>
    </row>
    <row r="13" spans="1:6" x14ac:dyDescent="0.2">
      <c r="A13" s="26" t="s">
        <v>94</v>
      </c>
      <c r="B13" s="26" t="s">
        <v>93</v>
      </c>
      <c r="C13" s="26" t="s">
        <v>84</v>
      </c>
      <c r="D13" s="27">
        <v>650000</v>
      </c>
      <c r="E13" s="28">
        <v>4710.875</v>
      </c>
      <c r="F13" s="29">
        <v>4.2243874341338898</v>
      </c>
    </row>
    <row r="14" spans="1:6" x14ac:dyDescent="0.2">
      <c r="A14" s="26" t="s">
        <v>109</v>
      </c>
      <c r="B14" s="26" t="s">
        <v>108</v>
      </c>
      <c r="C14" s="26" t="s">
        <v>110</v>
      </c>
      <c r="D14" s="27">
        <v>2600000</v>
      </c>
      <c r="E14" s="28">
        <v>3976.7</v>
      </c>
      <c r="F14" s="29">
        <v>3.5660299857925</v>
      </c>
    </row>
    <row r="15" spans="1:6" x14ac:dyDescent="0.2">
      <c r="A15" s="26" t="s">
        <v>257</v>
      </c>
      <c r="B15" s="26" t="s">
        <v>256</v>
      </c>
      <c r="C15" s="26" t="s">
        <v>110</v>
      </c>
      <c r="D15" s="27">
        <v>1850000</v>
      </c>
      <c r="E15" s="28">
        <v>3958.0749999999998</v>
      </c>
      <c r="F15" s="29">
        <v>3.5493283717694699</v>
      </c>
    </row>
    <row r="16" spans="1:6" x14ac:dyDescent="0.2">
      <c r="A16" s="26" t="s">
        <v>250</v>
      </c>
      <c r="B16" s="26" t="s">
        <v>249</v>
      </c>
      <c r="C16" s="26" t="s">
        <v>128</v>
      </c>
      <c r="D16" s="27">
        <v>175000</v>
      </c>
      <c r="E16" s="28">
        <v>3897.95</v>
      </c>
      <c r="F16" s="29">
        <v>3.4954124231447898</v>
      </c>
    </row>
    <row r="17" spans="1:6" x14ac:dyDescent="0.2">
      <c r="A17" s="26" t="s">
        <v>399</v>
      </c>
      <c r="B17" s="26" t="s">
        <v>398</v>
      </c>
      <c r="C17" s="26" t="s">
        <v>373</v>
      </c>
      <c r="D17" s="27">
        <v>540000</v>
      </c>
      <c r="E17" s="28">
        <v>3780.81</v>
      </c>
      <c r="F17" s="29">
        <v>3.3903693591631598</v>
      </c>
    </row>
    <row r="18" spans="1:6" x14ac:dyDescent="0.2">
      <c r="A18" s="26" t="s">
        <v>576</v>
      </c>
      <c r="B18" s="26" t="s">
        <v>575</v>
      </c>
      <c r="C18" s="26" t="s">
        <v>358</v>
      </c>
      <c r="D18" s="27">
        <v>185000</v>
      </c>
      <c r="E18" s="28">
        <v>3455.7075</v>
      </c>
      <c r="F18" s="29">
        <v>3.0988398841069298</v>
      </c>
    </row>
    <row r="19" spans="1:6" x14ac:dyDescent="0.2">
      <c r="A19" s="26" t="s">
        <v>500</v>
      </c>
      <c r="B19" s="26" t="s">
        <v>499</v>
      </c>
      <c r="C19" s="26" t="s">
        <v>358</v>
      </c>
      <c r="D19" s="27">
        <v>400000</v>
      </c>
      <c r="E19" s="28">
        <v>2851</v>
      </c>
      <c r="F19" s="29">
        <v>2.5565799505857698</v>
      </c>
    </row>
    <row r="20" spans="1:6" x14ac:dyDescent="0.2">
      <c r="A20" s="26" t="s">
        <v>490</v>
      </c>
      <c r="B20" s="26" t="s">
        <v>489</v>
      </c>
      <c r="C20" s="26" t="s">
        <v>199</v>
      </c>
      <c r="D20" s="27">
        <v>1850000</v>
      </c>
      <c r="E20" s="28">
        <v>2756.5</v>
      </c>
      <c r="F20" s="29">
        <v>2.4718388754085101</v>
      </c>
    </row>
    <row r="21" spans="1:6" x14ac:dyDescent="0.2">
      <c r="A21" s="26" t="s">
        <v>118</v>
      </c>
      <c r="B21" s="26" t="s">
        <v>117</v>
      </c>
      <c r="C21" s="26" t="s">
        <v>119</v>
      </c>
      <c r="D21" s="27">
        <v>1779883</v>
      </c>
      <c r="E21" s="28">
        <v>2609.3084779999999</v>
      </c>
      <c r="F21" s="29">
        <v>2.33984768142696</v>
      </c>
    </row>
    <row r="22" spans="1:6" x14ac:dyDescent="0.2">
      <c r="A22" s="26" t="s">
        <v>411</v>
      </c>
      <c r="B22" s="26" t="s">
        <v>410</v>
      </c>
      <c r="C22" s="26" t="s">
        <v>177</v>
      </c>
      <c r="D22" s="27">
        <v>250000</v>
      </c>
      <c r="E22" s="28">
        <v>2440.75</v>
      </c>
      <c r="F22" s="29">
        <v>2.1886960766019699</v>
      </c>
    </row>
    <row r="23" spans="1:6" x14ac:dyDescent="0.2">
      <c r="A23" s="26" t="s">
        <v>542</v>
      </c>
      <c r="B23" s="26" t="s">
        <v>541</v>
      </c>
      <c r="C23" s="26" t="s">
        <v>177</v>
      </c>
      <c r="D23" s="27">
        <v>330000</v>
      </c>
      <c r="E23" s="28">
        <v>2418.9</v>
      </c>
      <c r="F23" s="29">
        <v>2.1691025052514599</v>
      </c>
    </row>
    <row r="24" spans="1:6" x14ac:dyDescent="0.2">
      <c r="A24" s="26" t="s">
        <v>189</v>
      </c>
      <c r="B24" s="26" t="s">
        <v>188</v>
      </c>
      <c r="C24" s="26" t="s">
        <v>190</v>
      </c>
      <c r="D24" s="27">
        <v>160000</v>
      </c>
      <c r="E24" s="28">
        <v>2235.04</v>
      </c>
      <c r="F24" s="29">
        <v>2.0042295520018301</v>
      </c>
    </row>
    <row r="25" spans="1:6" x14ac:dyDescent="0.2">
      <c r="A25" s="26" t="s">
        <v>419</v>
      </c>
      <c r="B25" s="26" t="s">
        <v>418</v>
      </c>
      <c r="C25" s="26" t="s">
        <v>358</v>
      </c>
      <c r="D25" s="27">
        <v>3000000</v>
      </c>
      <c r="E25" s="28">
        <v>2205</v>
      </c>
      <c r="F25" s="29">
        <v>1.97729175413596</v>
      </c>
    </row>
    <row r="26" spans="1:6" x14ac:dyDescent="0.2">
      <c r="A26" s="26" t="s">
        <v>582</v>
      </c>
      <c r="B26" s="26" t="s">
        <v>581</v>
      </c>
      <c r="C26" s="26" t="s">
        <v>116</v>
      </c>
      <c r="D26" s="27">
        <v>350000</v>
      </c>
      <c r="E26" s="28">
        <v>2203.25</v>
      </c>
      <c r="F26" s="29">
        <v>1.9757224749660101</v>
      </c>
    </row>
    <row r="27" spans="1:6" x14ac:dyDescent="0.2">
      <c r="A27" s="26" t="s">
        <v>142</v>
      </c>
      <c r="B27" s="26" t="s">
        <v>141</v>
      </c>
      <c r="C27" s="26" t="s">
        <v>133</v>
      </c>
      <c r="D27" s="27">
        <v>25000</v>
      </c>
      <c r="E27" s="28">
        <v>2193.3874999999998</v>
      </c>
      <c r="F27" s="29">
        <v>1.9668784659296501</v>
      </c>
    </row>
    <row r="28" spans="1:6" x14ac:dyDescent="0.2">
      <c r="A28" s="26" t="s">
        <v>261</v>
      </c>
      <c r="B28" s="26" t="s">
        <v>260</v>
      </c>
      <c r="C28" s="26" t="s">
        <v>119</v>
      </c>
      <c r="D28" s="27">
        <v>600000</v>
      </c>
      <c r="E28" s="28">
        <v>2078.1</v>
      </c>
      <c r="F28" s="29">
        <v>1.8634965960407901</v>
      </c>
    </row>
    <row r="29" spans="1:6" x14ac:dyDescent="0.2">
      <c r="A29" s="26" t="s">
        <v>231</v>
      </c>
      <c r="B29" s="26" t="s">
        <v>230</v>
      </c>
      <c r="C29" s="26" t="s">
        <v>125</v>
      </c>
      <c r="D29" s="27">
        <v>750000</v>
      </c>
      <c r="E29" s="28">
        <v>2064</v>
      </c>
      <c r="F29" s="29">
        <v>1.85085268958577</v>
      </c>
    </row>
    <row r="30" spans="1:6" x14ac:dyDescent="0.2">
      <c r="A30" s="26" t="s">
        <v>176</v>
      </c>
      <c r="B30" s="26" t="s">
        <v>175</v>
      </c>
      <c r="C30" s="26" t="s">
        <v>177</v>
      </c>
      <c r="D30" s="27">
        <v>1212983</v>
      </c>
      <c r="E30" s="28">
        <v>1989.898612</v>
      </c>
      <c r="F30" s="29">
        <v>1.7844036812127799</v>
      </c>
    </row>
    <row r="31" spans="1:6" x14ac:dyDescent="0.2">
      <c r="A31" s="26" t="s">
        <v>449</v>
      </c>
      <c r="B31" s="26" t="s">
        <v>448</v>
      </c>
      <c r="C31" s="26" t="s">
        <v>92</v>
      </c>
      <c r="D31" s="27">
        <v>105084</v>
      </c>
      <c r="E31" s="28">
        <v>1917.9406260000001</v>
      </c>
      <c r="F31" s="29">
        <v>1.71987672776061</v>
      </c>
    </row>
    <row r="32" spans="1:6" x14ac:dyDescent="0.2">
      <c r="A32" s="26" t="s">
        <v>522</v>
      </c>
      <c r="B32" s="26" t="s">
        <v>521</v>
      </c>
      <c r="C32" s="26" t="s">
        <v>177</v>
      </c>
      <c r="D32" s="27">
        <v>155000</v>
      </c>
      <c r="E32" s="28">
        <v>1901.6175000000001</v>
      </c>
      <c r="F32" s="29">
        <v>1.70523927540618</v>
      </c>
    </row>
    <row r="33" spans="1:9" x14ac:dyDescent="0.2">
      <c r="A33" s="26" t="s">
        <v>275</v>
      </c>
      <c r="B33" s="26" t="s">
        <v>274</v>
      </c>
      <c r="C33" s="26" t="s">
        <v>276</v>
      </c>
      <c r="D33" s="27">
        <v>1400000</v>
      </c>
      <c r="E33" s="28">
        <v>1878.1</v>
      </c>
      <c r="F33" s="29">
        <v>1.68415040518945</v>
      </c>
    </row>
    <row r="34" spans="1:9" x14ac:dyDescent="0.2">
      <c r="A34" s="26" t="s">
        <v>248</v>
      </c>
      <c r="B34" s="26" t="s">
        <v>247</v>
      </c>
      <c r="C34" s="26" t="s">
        <v>177</v>
      </c>
      <c r="D34" s="27">
        <v>425000</v>
      </c>
      <c r="E34" s="28">
        <v>1804.3375000000001</v>
      </c>
      <c r="F34" s="29">
        <v>1.61800528817609</v>
      </c>
    </row>
    <row r="35" spans="1:9" x14ac:dyDescent="0.2">
      <c r="A35" s="26" t="s">
        <v>510</v>
      </c>
      <c r="B35" s="26" t="s">
        <v>509</v>
      </c>
      <c r="C35" s="26" t="s">
        <v>476</v>
      </c>
      <c r="D35" s="27">
        <v>775210</v>
      </c>
      <c r="E35" s="28">
        <v>1737.6332150000001</v>
      </c>
      <c r="F35" s="29">
        <v>1.55818949103503</v>
      </c>
    </row>
    <row r="36" spans="1:9" x14ac:dyDescent="0.2">
      <c r="A36" s="26" t="s">
        <v>623</v>
      </c>
      <c r="B36" s="26" t="s">
        <v>622</v>
      </c>
      <c r="C36" s="26" t="s">
        <v>177</v>
      </c>
      <c r="D36" s="27">
        <v>1200000</v>
      </c>
      <c r="E36" s="28">
        <v>1639.8</v>
      </c>
      <c r="F36" s="29">
        <v>1.4704594187900899</v>
      </c>
    </row>
    <row r="37" spans="1:9" x14ac:dyDescent="0.2">
      <c r="A37" s="26" t="s">
        <v>586</v>
      </c>
      <c r="B37" s="26" t="s">
        <v>585</v>
      </c>
      <c r="C37" s="26" t="s">
        <v>92</v>
      </c>
      <c r="D37" s="27">
        <v>1800000</v>
      </c>
      <c r="E37" s="28">
        <v>1466.1</v>
      </c>
      <c r="F37" s="29">
        <v>1.3146972520357001</v>
      </c>
    </row>
    <row r="38" spans="1:9" x14ac:dyDescent="0.2">
      <c r="A38" s="26" t="s">
        <v>443</v>
      </c>
      <c r="B38" s="26" t="s">
        <v>442</v>
      </c>
      <c r="C38" s="26" t="s">
        <v>128</v>
      </c>
      <c r="D38" s="27">
        <v>304685</v>
      </c>
      <c r="E38" s="28">
        <v>1348.0787829999999</v>
      </c>
      <c r="F38" s="29">
        <v>1.20886397349276</v>
      </c>
    </row>
    <row r="39" spans="1:9" x14ac:dyDescent="0.2">
      <c r="A39" s="26" t="s">
        <v>625</v>
      </c>
      <c r="B39" s="26" t="s">
        <v>624</v>
      </c>
      <c r="C39" s="26" t="s">
        <v>373</v>
      </c>
      <c r="D39" s="27">
        <v>1100000</v>
      </c>
      <c r="E39" s="28">
        <v>1038.95</v>
      </c>
      <c r="F39" s="29">
        <v>0.93165862492496698</v>
      </c>
    </row>
    <row r="40" spans="1:9" x14ac:dyDescent="0.2">
      <c r="A40" s="26" t="s">
        <v>115</v>
      </c>
      <c r="B40" s="26" t="s">
        <v>114</v>
      </c>
      <c r="C40" s="26" t="s">
        <v>116</v>
      </c>
      <c r="D40" s="27">
        <v>150000</v>
      </c>
      <c r="E40" s="28">
        <v>591.6</v>
      </c>
      <c r="F40" s="29">
        <v>0.53050603253824602</v>
      </c>
    </row>
    <row r="41" spans="1:9" x14ac:dyDescent="0.2">
      <c r="A41" s="26" t="s">
        <v>198</v>
      </c>
      <c r="B41" s="26" t="s">
        <v>197</v>
      </c>
      <c r="C41" s="26" t="s">
        <v>199</v>
      </c>
      <c r="D41" s="27">
        <v>18861</v>
      </c>
      <c r="E41" s="28">
        <v>326.86113</v>
      </c>
      <c r="F41" s="29">
        <v>0.29310649301431302</v>
      </c>
    </row>
    <row r="42" spans="1:9" x14ac:dyDescent="0.2">
      <c r="A42" s="30" t="s">
        <v>31</v>
      </c>
      <c r="B42" s="30"/>
      <c r="C42" s="30"/>
      <c r="D42" s="31"/>
      <c r="E42" s="32">
        <f>SUM(E7:E41)</f>
        <v>106350.06834399998</v>
      </c>
      <c r="F42" s="33">
        <f>SUM(F7:F41)</f>
        <v>95.367398271377141</v>
      </c>
      <c r="G42" s="18"/>
      <c r="H42" s="18"/>
      <c r="I42" s="18"/>
    </row>
    <row r="43" spans="1:9" x14ac:dyDescent="0.2">
      <c r="A43" s="26"/>
      <c r="B43" s="26"/>
      <c r="C43" s="26"/>
      <c r="D43" s="34"/>
      <c r="E43" s="28"/>
      <c r="F43" s="29"/>
    </row>
    <row r="44" spans="1:9" x14ac:dyDescent="0.2">
      <c r="A44" s="30" t="s">
        <v>32</v>
      </c>
      <c r="B44" s="30"/>
      <c r="C44" s="30"/>
      <c r="D44" s="31"/>
      <c r="E44" s="32">
        <f>E42</f>
        <v>106350.06834399998</v>
      </c>
      <c r="F44" s="33">
        <f>F42</f>
        <v>95.367398271377141</v>
      </c>
      <c r="G44" s="18"/>
      <c r="H44" s="18"/>
      <c r="I44" s="18"/>
    </row>
    <row r="45" spans="1:9" x14ac:dyDescent="0.2">
      <c r="A45" s="30"/>
      <c r="B45" s="30"/>
      <c r="C45" s="30"/>
      <c r="D45" s="31"/>
      <c r="E45" s="32"/>
      <c r="F45" s="33"/>
      <c r="G45" s="18"/>
      <c r="H45" s="18"/>
      <c r="I45" s="18"/>
    </row>
    <row r="46" spans="1:9" x14ac:dyDescent="0.2">
      <c r="A46" s="30" t="s">
        <v>34</v>
      </c>
      <c r="B46" s="30"/>
      <c r="C46" s="30"/>
      <c r="D46" s="31"/>
      <c r="E46" s="32">
        <f>E48-(E42)</f>
        <v>5166.0999396000116</v>
      </c>
      <c r="F46" s="33">
        <f>F48-(F42)</f>
        <v>4.6326017286228591</v>
      </c>
      <c r="G46" s="18"/>
      <c r="H46" s="18"/>
      <c r="I46" s="18"/>
    </row>
    <row r="47" spans="1:9" x14ac:dyDescent="0.2">
      <c r="A47" s="30"/>
      <c r="B47" s="30"/>
      <c r="C47" s="30"/>
      <c r="D47" s="31"/>
      <c r="E47" s="32"/>
      <c r="F47" s="33"/>
      <c r="G47" s="18"/>
      <c r="H47" s="18"/>
      <c r="I47" s="18"/>
    </row>
    <row r="48" spans="1:9" x14ac:dyDescent="0.2">
      <c r="A48" s="35" t="s">
        <v>33</v>
      </c>
      <c r="B48" s="35"/>
      <c r="C48" s="35"/>
      <c r="D48" s="36"/>
      <c r="E48" s="37">
        <v>111516.1682836</v>
      </c>
      <c r="F48" s="38">
        <v>100</v>
      </c>
      <c r="G48" s="18"/>
      <c r="H48" s="18"/>
      <c r="I48" s="18"/>
    </row>
    <row r="51" spans="1:4" x14ac:dyDescent="0.2">
      <c r="A51" s="18" t="s">
        <v>36</v>
      </c>
    </row>
    <row r="52" spans="1:4" x14ac:dyDescent="0.2">
      <c r="A52" s="18" t="s">
        <v>37</v>
      </c>
    </row>
    <row r="53" spans="1:4" x14ac:dyDescent="0.2">
      <c r="A53" s="18" t="s">
        <v>38</v>
      </c>
      <c r="B53" s="18"/>
      <c r="C53" s="39" t="s">
        <v>40</v>
      </c>
      <c r="D53" s="19" t="s">
        <v>39</v>
      </c>
    </row>
    <row r="54" spans="1:4" x14ac:dyDescent="0.2">
      <c r="A54" s="9" t="s">
        <v>57</v>
      </c>
      <c r="C54" s="40">
        <v>65.898200000000003</v>
      </c>
      <c r="D54" s="40">
        <v>64.326499999999996</v>
      </c>
    </row>
    <row r="55" spans="1:4" x14ac:dyDescent="0.2">
      <c r="A55" s="9" t="s">
        <v>79</v>
      </c>
      <c r="C55" s="40">
        <v>26.551300000000001</v>
      </c>
      <c r="D55" s="40">
        <v>25.917999999999999</v>
      </c>
    </row>
    <row r="56" spans="1:4" x14ac:dyDescent="0.2">
      <c r="A56" s="9" t="s">
        <v>60</v>
      </c>
      <c r="C56" s="40">
        <v>73.097800000000007</v>
      </c>
      <c r="D56" s="40">
        <v>71.707499999999996</v>
      </c>
    </row>
    <row r="57" spans="1:4" x14ac:dyDescent="0.2">
      <c r="A57" s="9" t="s">
        <v>80</v>
      </c>
      <c r="C57" s="40">
        <v>31.1006</v>
      </c>
      <c r="D57" s="40">
        <v>30.507999999999999</v>
      </c>
    </row>
    <row r="59" spans="1:4" x14ac:dyDescent="0.2">
      <c r="A59" s="9" t="s">
        <v>41</v>
      </c>
    </row>
    <row r="61" spans="1:4" x14ac:dyDescent="0.2">
      <c r="A61" s="18" t="s">
        <v>42</v>
      </c>
      <c r="D61" s="41" t="s">
        <v>43</v>
      </c>
    </row>
    <row r="63" spans="1:4" x14ac:dyDescent="0.2">
      <c r="A63" s="18" t="s">
        <v>223</v>
      </c>
      <c r="D63" s="45">
        <v>9.7156410394717493E-2</v>
      </c>
    </row>
    <row r="65" spans="1:1" x14ac:dyDescent="0.2">
      <c r="A65" s="18" t="s">
        <v>778</v>
      </c>
    </row>
    <row r="66" spans="1:1" x14ac:dyDescent="0.2">
      <c r="A66" s="46"/>
    </row>
    <row r="67" spans="1:1" x14ac:dyDescent="0.2">
      <c r="A67" s="47" t="s">
        <v>774</v>
      </c>
    </row>
    <row r="68" spans="1:1" x14ac:dyDescent="0.2">
      <c r="A68" s="48"/>
    </row>
    <row r="69" spans="1:1" x14ac:dyDescent="0.2">
      <c r="A69" s="49"/>
    </row>
    <row r="70" spans="1:1" x14ac:dyDescent="0.2">
      <c r="A70" s="49"/>
    </row>
    <row r="71" spans="1:1" x14ac:dyDescent="0.2">
      <c r="A71" s="49"/>
    </row>
    <row r="72" spans="1:1" x14ac:dyDescent="0.2">
      <c r="A72" s="49"/>
    </row>
    <row r="73" spans="1:1" x14ac:dyDescent="0.2">
      <c r="A73" s="49"/>
    </row>
    <row r="74" spans="1:1" x14ac:dyDescent="0.2">
      <c r="A74" s="49"/>
    </row>
    <row r="75" spans="1:1" x14ac:dyDescent="0.2">
      <c r="A75" s="49"/>
    </row>
    <row r="76" spans="1:1" x14ac:dyDescent="0.2">
      <c r="A76" s="49"/>
    </row>
    <row r="77" spans="1:1" x14ac:dyDescent="0.2">
      <c r="A77" s="49"/>
    </row>
    <row r="78" spans="1:1" x14ac:dyDescent="0.2">
      <c r="A78" s="49"/>
    </row>
    <row r="79" spans="1:1" x14ac:dyDescent="0.2">
      <c r="A79" s="49"/>
    </row>
    <row r="80" spans="1:1" x14ac:dyDescent="0.2">
      <c r="A80" s="49"/>
    </row>
    <row r="81" spans="1:1" x14ac:dyDescent="0.2">
      <c r="A81" s="47" t="s">
        <v>789</v>
      </c>
    </row>
    <row r="82" spans="1:1" x14ac:dyDescent="0.2">
      <c r="A82" s="49"/>
    </row>
    <row r="83" spans="1:1" x14ac:dyDescent="0.2">
      <c r="A83" s="47" t="s">
        <v>904</v>
      </c>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sheetData>
  <mergeCells count="1">
    <mergeCell ref="A1:F1"/>
  </mergeCells>
  <conditionalFormatting sqref="F2:F3 F5:F64">
    <cfRule type="cellIs" dxfId="40" priority="2" stopIfTrue="1" operator="between">
      <formula>0.009</formula>
      <formula>-0.009</formula>
    </cfRule>
  </conditionalFormatting>
  <conditionalFormatting sqref="F65:F197">
    <cfRule type="cellIs" dxfId="39" priority="1" stopIfTrue="1" operator="between">
      <formula>0.009</formula>
      <formula>-0.009</formula>
    </cfRule>
  </conditionalFormatting>
  <hyperlinks>
    <hyperlink ref="A66"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20"/>
  <sheetViews>
    <sheetView workbookViewId="0">
      <selection sqref="A1:F1"/>
    </sheetView>
  </sheetViews>
  <sheetFormatPr defaultColWidth="9.109375" defaultRowHeight="10.199999999999999" x14ac:dyDescent="0.2"/>
  <cols>
    <col min="1" max="1" width="38.6640625" style="9" bestFit="1" customWidth="1"/>
    <col min="2" max="2" width="39.5546875" style="9" bestFit="1" customWidth="1"/>
    <col min="3" max="3" width="25.5546875" style="9" bestFit="1" customWidth="1"/>
    <col min="4" max="4" width="14.6640625" style="10" bestFit="1" customWidth="1"/>
    <col min="5" max="5" width="22.6640625" style="13" customWidth="1"/>
    <col min="6" max="6" width="14.6640625" style="14" bestFit="1" customWidth="1"/>
    <col min="7" max="16384" width="9.109375" style="9"/>
  </cols>
  <sheetData>
    <row r="1" spans="1:6" s="1" customFormat="1" ht="13.8" x14ac:dyDescent="0.2">
      <c r="A1" s="73" t="s">
        <v>20</v>
      </c>
      <c r="B1" s="74"/>
      <c r="C1" s="74"/>
      <c r="D1" s="74"/>
      <c r="E1" s="74"/>
      <c r="F1" s="74"/>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269</v>
      </c>
      <c r="D4" s="16" t="s">
        <v>1</v>
      </c>
      <c r="E4" s="51" t="s">
        <v>6</v>
      </c>
      <c r="F4" s="15" t="s">
        <v>3</v>
      </c>
    </row>
    <row r="5" spans="1:6" x14ac:dyDescent="0.2">
      <c r="A5" s="21" t="s">
        <v>81</v>
      </c>
      <c r="B5" s="22"/>
      <c r="C5" s="22"/>
      <c r="D5" s="23"/>
      <c r="E5" s="24"/>
      <c r="F5" s="25"/>
    </row>
    <row r="6" spans="1:6" x14ac:dyDescent="0.2">
      <c r="A6" s="30" t="s">
        <v>46</v>
      </c>
      <c r="B6" s="26"/>
      <c r="C6" s="26"/>
      <c r="D6" s="34"/>
      <c r="E6" s="28"/>
      <c r="F6" s="29"/>
    </row>
    <row r="7" spans="1:6" x14ac:dyDescent="0.2">
      <c r="A7" s="26" t="s">
        <v>86</v>
      </c>
      <c r="B7" s="26" t="s">
        <v>85</v>
      </c>
      <c r="C7" s="26" t="s">
        <v>84</v>
      </c>
      <c r="D7" s="27">
        <v>146845</v>
      </c>
      <c r="E7" s="28">
        <v>1202.0731699999999</v>
      </c>
      <c r="F7" s="29">
        <v>4.1843061881101002</v>
      </c>
    </row>
    <row r="8" spans="1:6" x14ac:dyDescent="0.2">
      <c r="A8" s="26" t="s">
        <v>83</v>
      </c>
      <c r="B8" s="26" t="s">
        <v>82</v>
      </c>
      <c r="C8" s="26" t="s">
        <v>84</v>
      </c>
      <c r="D8" s="27">
        <v>43063</v>
      </c>
      <c r="E8" s="28">
        <v>617.60954600000002</v>
      </c>
      <c r="F8" s="29">
        <v>2.1498420476048699</v>
      </c>
    </row>
    <row r="9" spans="1:6" x14ac:dyDescent="0.2">
      <c r="A9" s="26" t="s">
        <v>149</v>
      </c>
      <c r="B9" s="26" t="s">
        <v>148</v>
      </c>
      <c r="C9" s="26" t="s">
        <v>84</v>
      </c>
      <c r="D9" s="27">
        <v>32401</v>
      </c>
      <c r="E9" s="28">
        <v>586.57150349999995</v>
      </c>
      <c r="F9" s="29">
        <v>2.0418014752497098</v>
      </c>
    </row>
    <row r="10" spans="1:6" x14ac:dyDescent="0.2">
      <c r="A10" s="26" t="s">
        <v>91</v>
      </c>
      <c r="B10" s="26" t="s">
        <v>90</v>
      </c>
      <c r="C10" s="26" t="s">
        <v>92</v>
      </c>
      <c r="D10" s="27">
        <v>29029</v>
      </c>
      <c r="E10" s="28">
        <v>524.85883449999994</v>
      </c>
      <c r="F10" s="29">
        <v>1.8269853482235201</v>
      </c>
    </row>
    <row r="11" spans="1:6" x14ac:dyDescent="0.2">
      <c r="A11" s="26" t="s">
        <v>578</v>
      </c>
      <c r="B11" s="26" t="s">
        <v>577</v>
      </c>
      <c r="C11" s="26" t="s">
        <v>156</v>
      </c>
      <c r="D11" s="27">
        <v>61880</v>
      </c>
      <c r="E11" s="28">
        <v>343.74340000000001</v>
      </c>
      <c r="F11" s="29">
        <v>1.19653917218867</v>
      </c>
    </row>
    <row r="12" spans="1:6" x14ac:dyDescent="0.2">
      <c r="A12" s="26" t="s">
        <v>627</v>
      </c>
      <c r="B12" s="26" t="s">
        <v>626</v>
      </c>
      <c r="C12" s="26" t="s">
        <v>378</v>
      </c>
      <c r="D12" s="27">
        <v>41584</v>
      </c>
      <c r="E12" s="28">
        <v>337.51653599999997</v>
      </c>
      <c r="F12" s="29">
        <v>1.1748640310924601</v>
      </c>
    </row>
    <row r="13" spans="1:6" x14ac:dyDescent="0.2">
      <c r="A13" s="26" t="s">
        <v>506</v>
      </c>
      <c r="B13" s="26" t="s">
        <v>505</v>
      </c>
      <c r="C13" s="26" t="s">
        <v>373</v>
      </c>
      <c r="D13" s="27">
        <v>27579</v>
      </c>
      <c r="E13" s="28">
        <v>251.0102685</v>
      </c>
      <c r="F13" s="29">
        <v>0.87374366717104901</v>
      </c>
    </row>
    <row r="14" spans="1:6" x14ac:dyDescent="0.2">
      <c r="A14" s="26" t="s">
        <v>158</v>
      </c>
      <c r="B14" s="26" t="s">
        <v>157</v>
      </c>
      <c r="C14" s="26" t="s">
        <v>159</v>
      </c>
      <c r="D14" s="27">
        <v>31928</v>
      </c>
      <c r="E14" s="28">
        <v>248.71912</v>
      </c>
      <c r="F14" s="29">
        <v>0.86576838988703098</v>
      </c>
    </row>
    <row r="15" spans="1:6" x14ac:dyDescent="0.2">
      <c r="A15" s="26" t="s">
        <v>629</v>
      </c>
      <c r="B15" s="26" t="s">
        <v>628</v>
      </c>
      <c r="C15" s="26" t="s">
        <v>190</v>
      </c>
      <c r="D15" s="27">
        <v>32695</v>
      </c>
      <c r="E15" s="28">
        <v>248.71086500000001</v>
      </c>
      <c r="F15" s="29">
        <v>0.86573965499098204</v>
      </c>
    </row>
    <row r="16" spans="1:6" x14ac:dyDescent="0.2">
      <c r="A16" s="26" t="s">
        <v>631</v>
      </c>
      <c r="B16" s="26" t="s">
        <v>630</v>
      </c>
      <c r="C16" s="26" t="s">
        <v>373</v>
      </c>
      <c r="D16" s="27">
        <v>15153</v>
      </c>
      <c r="E16" s="28">
        <v>228.446628</v>
      </c>
      <c r="F16" s="29">
        <v>0.79520170905510401</v>
      </c>
    </row>
    <row r="17" spans="1:9" x14ac:dyDescent="0.2">
      <c r="A17" s="26" t="s">
        <v>311</v>
      </c>
      <c r="B17" s="26" t="s">
        <v>310</v>
      </c>
      <c r="C17" s="26" t="s">
        <v>136</v>
      </c>
      <c r="D17" s="27">
        <v>3461</v>
      </c>
      <c r="E17" s="28">
        <v>150.08280400000001</v>
      </c>
      <c r="F17" s="29">
        <v>0.52242444235413399</v>
      </c>
    </row>
    <row r="18" spans="1:9" x14ac:dyDescent="0.2">
      <c r="A18" s="26" t="s">
        <v>380</v>
      </c>
      <c r="B18" s="26" t="s">
        <v>379</v>
      </c>
      <c r="C18" s="26" t="s">
        <v>162</v>
      </c>
      <c r="D18" s="27">
        <v>4520</v>
      </c>
      <c r="E18" s="28">
        <v>94.106399999999994</v>
      </c>
      <c r="F18" s="29">
        <v>0.32757572641003602</v>
      </c>
    </row>
    <row r="19" spans="1:9" x14ac:dyDescent="0.2">
      <c r="A19" s="26" t="s">
        <v>633</v>
      </c>
      <c r="B19" s="26" t="s">
        <v>632</v>
      </c>
      <c r="C19" s="26" t="s">
        <v>116</v>
      </c>
      <c r="D19" s="27">
        <v>3617</v>
      </c>
      <c r="E19" s="28">
        <v>85.073648500000004</v>
      </c>
      <c r="F19" s="29">
        <v>0.29613354889507598</v>
      </c>
    </row>
    <row r="20" spans="1:9" x14ac:dyDescent="0.2">
      <c r="A20" s="26" t="s">
        <v>172</v>
      </c>
      <c r="B20" s="26" t="s">
        <v>171</v>
      </c>
      <c r="C20" s="26" t="s">
        <v>136</v>
      </c>
      <c r="D20" s="27">
        <v>159505</v>
      </c>
      <c r="E20" s="28">
        <v>74.648340000000005</v>
      </c>
      <c r="F20" s="29">
        <v>0.25984400849255002</v>
      </c>
    </row>
    <row r="21" spans="1:9" x14ac:dyDescent="0.2">
      <c r="A21" s="26" t="s">
        <v>282</v>
      </c>
      <c r="B21" s="26" t="s">
        <v>281</v>
      </c>
      <c r="C21" s="26" t="s">
        <v>89</v>
      </c>
      <c r="D21" s="27">
        <v>1977</v>
      </c>
      <c r="E21" s="28">
        <v>65.278563000000005</v>
      </c>
      <c r="F21" s="29">
        <v>0.22722867619766901</v>
      </c>
    </row>
    <row r="22" spans="1:9" x14ac:dyDescent="0.2">
      <c r="A22" s="30" t="s">
        <v>31</v>
      </c>
      <c r="B22" s="30"/>
      <c r="C22" s="30"/>
      <c r="D22" s="31"/>
      <c r="E22" s="32">
        <f>SUM(E7:E21)</f>
        <v>5058.4496269999981</v>
      </c>
      <c r="F22" s="33">
        <f>SUM(F7:F21)</f>
        <v>17.607998085922954</v>
      </c>
      <c r="G22" s="18"/>
      <c r="H22" s="18"/>
      <c r="I22" s="18"/>
    </row>
    <row r="23" spans="1:9" x14ac:dyDescent="0.2">
      <c r="A23" s="26"/>
      <c r="B23" s="26"/>
      <c r="C23" s="26"/>
      <c r="D23" s="34"/>
      <c r="E23" s="28"/>
      <c r="F23" s="29"/>
    </row>
    <row r="24" spans="1:9" x14ac:dyDescent="0.2">
      <c r="A24" s="30" t="s">
        <v>294</v>
      </c>
      <c r="B24" s="26"/>
      <c r="C24" s="26"/>
      <c r="D24" s="34"/>
      <c r="E24" s="28"/>
      <c r="F24" s="29"/>
    </row>
    <row r="25" spans="1:9" x14ac:dyDescent="0.2">
      <c r="A25" s="26" t="s">
        <v>635</v>
      </c>
      <c r="B25" s="26" t="s">
        <v>634</v>
      </c>
      <c r="C25" s="26" t="s">
        <v>305</v>
      </c>
      <c r="D25" s="27">
        <v>196714</v>
      </c>
      <c r="E25" s="28">
        <v>2649.950057</v>
      </c>
      <c r="F25" s="29">
        <v>9.2242325163016599</v>
      </c>
    </row>
    <row r="26" spans="1:9" x14ac:dyDescent="0.2">
      <c r="A26" s="26" t="s">
        <v>338</v>
      </c>
      <c r="B26" s="26" t="s">
        <v>337</v>
      </c>
      <c r="C26" s="26" t="s">
        <v>305</v>
      </c>
      <c r="D26" s="27">
        <v>66784</v>
      </c>
      <c r="E26" s="28">
        <v>2492.9942620000002</v>
      </c>
      <c r="F26" s="29">
        <v>8.6778838241681893</v>
      </c>
    </row>
    <row r="27" spans="1:9" x14ac:dyDescent="0.2">
      <c r="A27" s="26" t="s">
        <v>637</v>
      </c>
      <c r="B27" s="26" t="s">
        <v>636</v>
      </c>
      <c r="C27" s="26" t="s">
        <v>156</v>
      </c>
      <c r="D27" s="27">
        <v>185400</v>
      </c>
      <c r="E27" s="28">
        <v>1478.9428579999999</v>
      </c>
      <c r="F27" s="29">
        <v>5.1480641170875199</v>
      </c>
    </row>
    <row r="28" spans="1:9" x14ac:dyDescent="0.2">
      <c r="A28" s="26" t="s">
        <v>348</v>
      </c>
      <c r="B28" s="26" t="s">
        <v>347</v>
      </c>
      <c r="C28" s="26" t="s">
        <v>89</v>
      </c>
      <c r="D28" s="27">
        <v>41200</v>
      </c>
      <c r="E28" s="28">
        <v>1276.342247</v>
      </c>
      <c r="F28" s="29">
        <v>4.4428300169684798</v>
      </c>
    </row>
    <row r="29" spans="1:9" x14ac:dyDescent="0.2">
      <c r="A29" s="26" t="s">
        <v>346</v>
      </c>
      <c r="B29" s="26" t="s">
        <v>345</v>
      </c>
      <c r="C29" s="26" t="s">
        <v>136</v>
      </c>
      <c r="D29" s="27">
        <v>129404</v>
      </c>
      <c r="E29" s="28">
        <v>1216.499558</v>
      </c>
      <c r="F29" s="29">
        <v>4.2345231183993599</v>
      </c>
    </row>
    <row r="30" spans="1:9" x14ac:dyDescent="0.2">
      <c r="A30" s="26" t="s">
        <v>366</v>
      </c>
      <c r="B30" s="26" t="s">
        <v>365</v>
      </c>
      <c r="C30" s="26" t="s">
        <v>136</v>
      </c>
      <c r="D30" s="27">
        <v>37312</v>
      </c>
      <c r="E30" s="28">
        <v>880.86146020000001</v>
      </c>
      <c r="F30" s="29">
        <v>3.06619775798054</v>
      </c>
    </row>
    <row r="31" spans="1:9" x14ac:dyDescent="0.2">
      <c r="A31" s="26" t="s">
        <v>639</v>
      </c>
      <c r="B31" s="26" t="s">
        <v>638</v>
      </c>
      <c r="C31" s="26" t="s">
        <v>84</v>
      </c>
      <c r="D31" s="27">
        <v>1984545</v>
      </c>
      <c r="E31" s="28">
        <v>779.49870339999995</v>
      </c>
      <c r="F31" s="29">
        <v>2.7133633206873902</v>
      </c>
    </row>
    <row r="32" spans="1:9" x14ac:dyDescent="0.2">
      <c r="A32" s="26" t="s">
        <v>641</v>
      </c>
      <c r="B32" s="26" t="s">
        <v>640</v>
      </c>
      <c r="C32" s="26" t="s">
        <v>136</v>
      </c>
      <c r="D32" s="27">
        <v>43500</v>
      </c>
      <c r="E32" s="28">
        <v>774.38359260000004</v>
      </c>
      <c r="F32" s="29">
        <v>2.69555809026759</v>
      </c>
    </row>
    <row r="33" spans="1:6" x14ac:dyDescent="0.2">
      <c r="A33" s="26" t="s">
        <v>643</v>
      </c>
      <c r="B33" s="26" t="s">
        <v>642</v>
      </c>
      <c r="C33" s="26" t="s">
        <v>302</v>
      </c>
      <c r="D33" s="27">
        <v>91784</v>
      </c>
      <c r="E33" s="28">
        <v>664.15570260000004</v>
      </c>
      <c r="F33" s="29">
        <v>2.3118649393512301</v>
      </c>
    </row>
    <row r="34" spans="1:6" x14ac:dyDescent="0.2">
      <c r="A34" s="26" t="s">
        <v>645</v>
      </c>
      <c r="B34" s="26" t="s">
        <v>644</v>
      </c>
      <c r="C34" s="26" t="s">
        <v>84</v>
      </c>
      <c r="D34" s="27">
        <v>35800</v>
      </c>
      <c r="E34" s="28">
        <v>647.18636000000004</v>
      </c>
      <c r="F34" s="29">
        <v>2.2527962178944998</v>
      </c>
    </row>
    <row r="35" spans="1:6" x14ac:dyDescent="0.2">
      <c r="A35" s="26" t="s">
        <v>647</v>
      </c>
      <c r="B35" s="26" t="s">
        <v>646</v>
      </c>
      <c r="C35" s="26" t="s">
        <v>648</v>
      </c>
      <c r="D35" s="27">
        <v>165000</v>
      </c>
      <c r="E35" s="28">
        <v>606.45684370000004</v>
      </c>
      <c r="F35" s="29">
        <v>2.1110205162599498</v>
      </c>
    </row>
    <row r="36" spans="1:6" x14ac:dyDescent="0.2">
      <c r="A36" s="26" t="s">
        <v>650</v>
      </c>
      <c r="B36" s="26" t="s">
        <v>649</v>
      </c>
      <c r="C36" s="26" t="s">
        <v>297</v>
      </c>
      <c r="D36" s="27">
        <v>15900</v>
      </c>
      <c r="E36" s="28">
        <v>593.35559579999995</v>
      </c>
      <c r="F36" s="29">
        <v>2.0654162768275599</v>
      </c>
    </row>
    <row r="37" spans="1:6" x14ac:dyDescent="0.2">
      <c r="A37" s="26" t="s">
        <v>652</v>
      </c>
      <c r="B37" s="26" t="s">
        <v>651</v>
      </c>
      <c r="C37" s="26" t="s">
        <v>159</v>
      </c>
      <c r="D37" s="27">
        <v>257600</v>
      </c>
      <c r="E37" s="28">
        <v>565.74365699999998</v>
      </c>
      <c r="F37" s="29">
        <v>1.9693016564616801</v>
      </c>
    </row>
    <row r="38" spans="1:6" x14ac:dyDescent="0.2">
      <c r="A38" s="26" t="s">
        <v>654</v>
      </c>
      <c r="B38" s="26" t="s">
        <v>653</v>
      </c>
      <c r="C38" s="26" t="s">
        <v>136</v>
      </c>
      <c r="D38" s="27">
        <v>56021</v>
      </c>
      <c r="E38" s="28">
        <v>492.41832419999997</v>
      </c>
      <c r="F38" s="29">
        <v>1.7140629143971899</v>
      </c>
    </row>
    <row r="39" spans="1:6" x14ac:dyDescent="0.2">
      <c r="A39" s="26" t="s">
        <v>656</v>
      </c>
      <c r="B39" s="26" t="s">
        <v>655</v>
      </c>
      <c r="C39" s="26" t="s">
        <v>84</v>
      </c>
      <c r="D39" s="27">
        <v>113500</v>
      </c>
      <c r="E39" s="28">
        <v>485.93288619999998</v>
      </c>
      <c r="F39" s="29">
        <v>1.6914877009798499</v>
      </c>
    </row>
    <row r="40" spans="1:6" x14ac:dyDescent="0.2">
      <c r="A40" s="26" t="s">
        <v>658</v>
      </c>
      <c r="B40" s="26" t="s">
        <v>657</v>
      </c>
      <c r="C40" s="26" t="s">
        <v>107</v>
      </c>
      <c r="D40" s="27">
        <v>3070</v>
      </c>
      <c r="E40" s="28">
        <v>483.41332790000001</v>
      </c>
      <c r="F40" s="29">
        <v>1.6827173501816599</v>
      </c>
    </row>
    <row r="41" spans="1:6" x14ac:dyDescent="0.2">
      <c r="A41" s="26" t="s">
        <v>354</v>
      </c>
      <c r="B41" s="26" t="s">
        <v>353</v>
      </c>
      <c r="C41" s="26" t="s">
        <v>355</v>
      </c>
      <c r="D41" s="27">
        <v>1291</v>
      </c>
      <c r="E41" s="28">
        <v>473.28641049999999</v>
      </c>
      <c r="F41" s="29">
        <v>1.6474664817646401</v>
      </c>
    </row>
    <row r="42" spans="1:6" x14ac:dyDescent="0.2">
      <c r="A42" s="26" t="s">
        <v>660</v>
      </c>
      <c r="B42" s="26" t="s">
        <v>659</v>
      </c>
      <c r="C42" s="26" t="s">
        <v>305</v>
      </c>
      <c r="D42" s="27">
        <v>7216</v>
      </c>
      <c r="E42" s="28">
        <v>429.49656679999998</v>
      </c>
      <c r="F42" s="29">
        <v>1.4950380618122301</v>
      </c>
    </row>
    <row r="43" spans="1:6" x14ac:dyDescent="0.2">
      <c r="A43" s="26" t="s">
        <v>662</v>
      </c>
      <c r="B43" s="26" t="s">
        <v>661</v>
      </c>
      <c r="C43" s="26" t="s">
        <v>116</v>
      </c>
      <c r="D43" s="27">
        <v>64700</v>
      </c>
      <c r="E43" s="28">
        <v>418.53986099999997</v>
      </c>
      <c r="F43" s="29">
        <v>1.45689877626421</v>
      </c>
    </row>
    <row r="44" spans="1:6" x14ac:dyDescent="0.2">
      <c r="A44" s="26" t="s">
        <v>664</v>
      </c>
      <c r="B44" s="26" t="s">
        <v>663</v>
      </c>
      <c r="C44" s="26" t="s">
        <v>373</v>
      </c>
      <c r="D44" s="27">
        <v>126000</v>
      </c>
      <c r="E44" s="28">
        <v>416.67402019999997</v>
      </c>
      <c r="F44" s="29">
        <v>1.4504039559817901</v>
      </c>
    </row>
    <row r="45" spans="1:6" x14ac:dyDescent="0.2">
      <c r="A45" s="26" t="s">
        <v>666</v>
      </c>
      <c r="B45" s="26" t="s">
        <v>665</v>
      </c>
      <c r="C45" s="26" t="s">
        <v>355</v>
      </c>
      <c r="D45" s="27">
        <v>63030</v>
      </c>
      <c r="E45" s="28">
        <v>388.45490610000002</v>
      </c>
      <c r="F45" s="29">
        <v>1.3521758142193301</v>
      </c>
    </row>
    <row r="46" spans="1:6" x14ac:dyDescent="0.2">
      <c r="A46" s="26" t="s">
        <v>668</v>
      </c>
      <c r="B46" s="26" t="s">
        <v>667</v>
      </c>
      <c r="C46" s="26" t="s">
        <v>156</v>
      </c>
      <c r="D46" s="27">
        <v>82810</v>
      </c>
      <c r="E46" s="28">
        <v>386.3130094</v>
      </c>
      <c r="F46" s="29">
        <v>1.3447200687291401</v>
      </c>
    </row>
    <row r="47" spans="1:6" x14ac:dyDescent="0.2">
      <c r="A47" s="26" t="s">
        <v>670</v>
      </c>
      <c r="B47" s="26" t="s">
        <v>669</v>
      </c>
      <c r="C47" s="26" t="s">
        <v>159</v>
      </c>
      <c r="D47" s="27">
        <v>1700</v>
      </c>
      <c r="E47" s="28">
        <v>379.72886119999998</v>
      </c>
      <c r="F47" s="29">
        <v>1.3218012541808599</v>
      </c>
    </row>
    <row r="48" spans="1:6" x14ac:dyDescent="0.2">
      <c r="A48" s="26" t="s">
        <v>309</v>
      </c>
      <c r="B48" s="26" t="s">
        <v>308</v>
      </c>
      <c r="C48" s="26" t="s">
        <v>305</v>
      </c>
      <c r="D48" s="27">
        <v>21000</v>
      </c>
      <c r="E48" s="28">
        <v>379.59862939999999</v>
      </c>
      <c r="F48" s="29">
        <v>1.3213479292583601</v>
      </c>
    </row>
    <row r="49" spans="1:6" x14ac:dyDescent="0.2">
      <c r="A49" s="26" t="s">
        <v>329</v>
      </c>
      <c r="B49" s="26" t="s">
        <v>328</v>
      </c>
      <c r="C49" s="26" t="s">
        <v>107</v>
      </c>
      <c r="D49" s="27">
        <v>13900</v>
      </c>
      <c r="E49" s="28">
        <v>347.50251589999999</v>
      </c>
      <c r="F49" s="29">
        <v>1.20962430902954</v>
      </c>
    </row>
    <row r="50" spans="1:6" x14ac:dyDescent="0.2">
      <c r="A50" s="26" t="s">
        <v>672</v>
      </c>
      <c r="B50" s="26" t="s">
        <v>671</v>
      </c>
      <c r="C50" s="26" t="s">
        <v>113</v>
      </c>
      <c r="D50" s="27">
        <v>41500</v>
      </c>
      <c r="E50" s="28">
        <v>312.3994912</v>
      </c>
      <c r="F50" s="29">
        <v>1.08743390736406</v>
      </c>
    </row>
    <row r="51" spans="1:6" x14ac:dyDescent="0.2">
      <c r="A51" s="26" t="s">
        <v>674</v>
      </c>
      <c r="B51" s="26" t="s">
        <v>673</v>
      </c>
      <c r="C51" s="26" t="s">
        <v>107</v>
      </c>
      <c r="D51" s="27">
        <v>14738</v>
      </c>
      <c r="E51" s="28">
        <v>305.71992110000002</v>
      </c>
      <c r="F51" s="29">
        <v>1.06418293795482</v>
      </c>
    </row>
    <row r="52" spans="1:6" x14ac:dyDescent="0.2">
      <c r="A52" s="26" t="s">
        <v>676</v>
      </c>
      <c r="B52" s="26" t="s">
        <v>675</v>
      </c>
      <c r="C52" s="26" t="s">
        <v>107</v>
      </c>
      <c r="D52" s="27">
        <v>409146</v>
      </c>
      <c r="E52" s="28">
        <v>299.37643500000001</v>
      </c>
      <c r="F52" s="29">
        <v>1.04210184605055</v>
      </c>
    </row>
    <row r="53" spans="1:6" x14ac:dyDescent="0.2">
      <c r="A53" s="26" t="s">
        <v>678</v>
      </c>
      <c r="B53" s="26" t="s">
        <v>677</v>
      </c>
      <c r="C53" s="26" t="s">
        <v>128</v>
      </c>
      <c r="D53" s="27">
        <v>582900</v>
      </c>
      <c r="E53" s="28">
        <v>289.69707540000002</v>
      </c>
      <c r="F53" s="29">
        <v>1.0084088851876001</v>
      </c>
    </row>
    <row r="54" spans="1:6" x14ac:dyDescent="0.2">
      <c r="A54" s="26" t="s">
        <v>680</v>
      </c>
      <c r="B54" s="26" t="s">
        <v>679</v>
      </c>
      <c r="C54" s="26" t="s">
        <v>92</v>
      </c>
      <c r="D54" s="27">
        <v>57650</v>
      </c>
      <c r="E54" s="28">
        <v>274.37570099999999</v>
      </c>
      <c r="F54" s="29">
        <v>0.95507658952353702</v>
      </c>
    </row>
    <row r="55" spans="1:6" x14ac:dyDescent="0.2">
      <c r="A55" s="26" t="s">
        <v>682</v>
      </c>
      <c r="B55" s="26" t="s">
        <v>681</v>
      </c>
      <c r="C55" s="26" t="s">
        <v>128</v>
      </c>
      <c r="D55" s="27">
        <v>32112</v>
      </c>
      <c r="E55" s="28">
        <v>261.61984419999999</v>
      </c>
      <c r="F55" s="29">
        <v>0.91067462475554695</v>
      </c>
    </row>
    <row r="56" spans="1:6" x14ac:dyDescent="0.2">
      <c r="A56" s="26" t="s">
        <v>684</v>
      </c>
      <c r="B56" s="26" t="s">
        <v>683</v>
      </c>
      <c r="C56" s="26" t="s">
        <v>128</v>
      </c>
      <c r="D56" s="27">
        <v>733200</v>
      </c>
      <c r="E56" s="28">
        <v>255.66429429999999</v>
      </c>
      <c r="F56" s="29">
        <v>0.88994390309725702</v>
      </c>
    </row>
    <row r="57" spans="1:6" x14ac:dyDescent="0.2">
      <c r="A57" s="26" t="s">
        <v>686</v>
      </c>
      <c r="B57" s="26" t="s">
        <v>685</v>
      </c>
      <c r="C57" s="26" t="s">
        <v>122</v>
      </c>
      <c r="D57" s="27">
        <v>22425</v>
      </c>
      <c r="E57" s="28">
        <v>249.54107859999999</v>
      </c>
      <c r="F57" s="29">
        <v>0.86862955220408899</v>
      </c>
    </row>
    <row r="58" spans="1:6" x14ac:dyDescent="0.2">
      <c r="A58" s="26" t="s">
        <v>688</v>
      </c>
      <c r="B58" s="26" t="s">
        <v>687</v>
      </c>
      <c r="C58" s="26" t="s">
        <v>113</v>
      </c>
      <c r="D58" s="27">
        <v>56700</v>
      </c>
      <c r="E58" s="28">
        <v>235.4303926</v>
      </c>
      <c r="F58" s="29">
        <v>0.81951155155169997</v>
      </c>
    </row>
    <row r="59" spans="1:6" x14ac:dyDescent="0.2">
      <c r="A59" s="26" t="s">
        <v>690</v>
      </c>
      <c r="B59" s="26" t="s">
        <v>689</v>
      </c>
      <c r="C59" s="26" t="s">
        <v>177</v>
      </c>
      <c r="D59" s="27">
        <v>175000</v>
      </c>
      <c r="E59" s="28">
        <v>198.61815039999999</v>
      </c>
      <c r="F59" s="29">
        <v>0.69137152091141296</v>
      </c>
    </row>
    <row r="60" spans="1:6" x14ac:dyDescent="0.2">
      <c r="A60" s="26" t="s">
        <v>692</v>
      </c>
      <c r="B60" s="26" t="s">
        <v>691</v>
      </c>
      <c r="C60" s="26" t="s">
        <v>393</v>
      </c>
      <c r="D60" s="27">
        <v>98190</v>
      </c>
      <c r="E60" s="28">
        <v>173.30985609999999</v>
      </c>
      <c r="F60" s="29">
        <v>0.60327567525669101</v>
      </c>
    </row>
    <row r="61" spans="1:6" x14ac:dyDescent="0.2">
      <c r="A61" s="26" t="s">
        <v>694</v>
      </c>
      <c r="B61" s="26" t="s">
        <v>693</v>
      </c>
      <c r="C61" s="26" t="s">
        <v>305</v>
      </c>
      <c r="D61" s="27">
        <v>12960</v>
      </c>
      <c r="E61" s="28">
        <v>160.40107190000001</v>
      </c>
      <c r="F61" s="29">
        <v>0.55834138426919799</v>
      </c>
    </row>
    <row r="62" spans="1:6" x14ac:dyDescent="0.2">
      <c r="A62" s="26" t="s">
        <v>696</v>
      </c>
      <c r="B62" s="26" t="s">
        <v>695</v>
      </c>
      <c r="C62" s="26" t="s">
        <v>89</v>
      </c>
      <c r="D62" s="27">
        <v>2600</v>
      </c>
      <c r="E62" s="28">
        <v>158.2351342</v>
      </c>
      <c r="F62" s="29">
        <v>0.55080195426830203</v>
      </c>
    </row>
    <row r="63" spans="1:6" x14ac:dyDescent="0.2">
      <c r="A63" s="26" t="s">
        <v>698</v>
      </c>
      <c r="B63" s="26" t="s">
        <v>697</v>
      </c>
      <c r="C63" s="26" t="s">
        <v>476</v>
      </c>
      <c r="D63" s="27">
        <v>9900</v>
      </c>
      <c r="E63" s="28">
        <v>77.018640599999998</v>
      </c>
      <c r="F63" s="29">
        <v>0.26809480695955301</v>
      </c>
    </row>
    <row r="64" spans="1:6" x14ac:dyDescent="0.2">
      <c r="A64" s="26" t="s">
        <v>700</v>
      </c>
      <c r="B64" s="26" t="s">
        <v>699</v>
      </c>
      <c r="C64" s="26" t="s">
        <v>107</v>
      </c>
      <c r="D64" s="27">
        <v>8388</v>
      </c>
      <c r="E64" s="28">
        <v>2.1069331999999998</v>
      </c>
      <c r="F64" s="29">
        <v>7.3340407611748098E-3</v>
      </c>
    </row>
    <row r="65" spans="1:9" x14ac:dyDescent="0.2">
      <c r="A65" s="26" t="s">
        <v>702</v>
      </c>
      <c r="B65" s="26" t="s">
        <v>701</v>
      </c>
      <c r="C65" s="26" t="s">
        <v>107</v>
      </c>
      <c r="D65" s="27">
        <v>7501</v>
      </c>
      <c r="E65" s="28">
        <v>0.83557190000000003</v>
      </c>
      <c r="F65" s="29">
        <v>2.9085489627731398E-3</v>
      </c>
    </row>
    <row r="66" spans="1:9" x14ac:dyDescent="0.2">
      <c r="A66" s="26" t="s">
        <v>704</v>
      </c>
      <c r="B66" s="26" t="s">
        <v>703</v>
      </c>
      <c r="C66" s="26" t="s">
        <v>107</v>
      </c>
      <c r="D66" s="27">
        <v>6798</v>
      </c>
      <c r="E66" s="28">
        <v>0.57611259999999997</v>
      </c>
      <c r="F66" s="29">
        <v>2.0053949937408602E-3</v>
      </c>
    </row>
    <row r="67" spans="1:9" x14ac:dyDescent="0.2">
      <c r="A67" s="30" t="s">
        <v>31</v>
      </c>
      <c r="B67" s="30"/>
      <c r="C67" s="30"/>
      <c r="D67" s="31"/>
      <c r="E67" s="32">
        <f>SUM(E24:E66)</f>
        <v>22962.6559204</v>
      </c>
      <c r="F67" s="33">
        <f>SUM(F24:F66)</f>
        <v>79.930894109526506</v>
      </c>
      <c r="G67" s="18"/>
      <c r="H67" s="18"/>
      <c r="I67" s="18"/>
    </row>
    <row r="68" spans="1:9" x14ac:dyDescent="0.2">
      <c r="A68" s="26"/>
      <c r="B68" s="26"/>
      <c r="C68" s="26"/>
      <c r="D68" s="34"/>
      <c r="E68" s="28"/>
      <c r="F68" s="29"/>
    </row>
    <row r="69" spans="1:9" x14ac:dyDescent="0.2">
      <c r="A69" s="30" t="s">
        <v>32</v>
      </c>
      <c r="B69" s="30"/>
      <c r="C69" s="30"/>
      <c r="D69" s="31"/>
      <c r="E69" s="32">
        <f>E22+E67</f>
        <v>28021.105547399999</v>
      </c>
      <c r="F69" s="33">
        <f>F22+F67</f>
        <v>97.538892195449463</v>
      </c>
      <c r="G69" s="18"/>
      <c r="H69" s="18"/>
      <c r="I69" s="18"/>
    </row>
    <row r="70" spans="1:9" x14ac:dyDescent="0.2">
      <c r="A70" s="30"/>
      <c r="B70" s="30"/>
      <c r="C70" s="30"/>
      <c r="D70" s="31"/>
      <c r="E70" s="32"/>
      <c r="F70" s="33"/>
      <c r="G70" s="18"/>
      <c r="H70" s="18"/>
      <c r="I70" s="18"/>
    </row>
    <row r="71" spans="1:9" x14ac:dyDescent="0.2">
      <c r="A71" s="30" t="s">
        <v>34</v>
      </c>
      <c r="B71" s="30"/>
      <c r="C71" s="30"/>
      <c r="D71" s="31"/>
      <c r="E71" s="32">
        <f>E73-(E22+E67)</f>
        <v>707.03039580000041</v>
      </c>
      <c r="F71" s="33">
        <f>F73-(F22+F67)</f>
        <v>2.4611078045505366</v>
      </c>
      <c r="G71" s="18"/>
      <c r="H71" s="18"/>
      <c r="I71" s="18"/>
    </row>
    <row r="72" spans="1:9" x14ac:dyDescent="0.2">
      <c r="A72" s="30"/>
      <c r="B72" s="30"/>
      <c r="C72" s="30"/>
      <c r="D72" s="31"/>
      <c r="E72" s="32"/>
      <c r="F72" s="33"/>
      <c r="G72" s="18"/>
      <c r="H72" s="18"/>
      <c r="I72" s="18"/>
    </row>
    <row r="73" spans="1:9" x14ac:dyDescent="0.2">
      <c r="A73" s="35" t="s">
        <v>33</v>
      </c>
      <c r="B73" s="35"/>
      <c r="C73" s="35"/>
      <c r="D73" s="36"/>
      <c r="E73" s="37">
        <v>28728.135943199999</v>
      </c>
      <c r="F73" s="38">
        <v>100</v>
      </c>
      <c r="G73" s="18"/>
      <c r="H73" s="18"/>
      <c r="I73" s="18"/>
    </row>
    <row r="74" spans="1:9" x14ac:dyDescent="0.2">
      <c r="F74" s="20" t="s">
        <v>563</v>
      </c>
    </row>
    <row r="76" spans="1:9" x14ac:dyDescent="0.2">
      <c r="A76" s="18" t="s">
        <v>36</v>
      </c>
    </row>
    <row r="77" spans="1:9" x14ac:dyDescent="0.2">
      <c r="A77" s="18" t="s">
        <v>37</v>
      </c>
    </row>
    <row r="78" spans="1:9" x14ac:dyDescent="0.2">
      <c r="A78" s="18" t="s">
        <v>38</v>
      </c>
      <c r="B78" s="18"/>
      <c r="C78" s="39" t="s">
        <v>40</v>
      </c>
      <c r="D78" s="19" t="s">
        <v>39</v>
      </c>
    </row>
    <row r="79" spans="1:9" x14ac:dyDescent="0.2">
      <c r="A79" s="9" t="s">
        <v>57</v>
      </c>
      <c r="C79" s="40">
        <v>28.356100000000001</v>
      </c>
      <c r="D79" s="40">
        <v>24.948</v>
      </c>
    </row>
    <row r="80" spans="1:9" x14ac:dyDescent="0.2">
      <c r="A80" s="9" t="s">
        <v>79</v>
      </c>
      <c r="C80" s="40">
        <v>14.180999999999999</v>
      </c>
      <c r="D80" s="40">
        <v>12.476599999999999</v>
      </c>
    </row>
    <row r="81" spans="1:4" x14ac:dyDescent="0.2">
      <c r="A81" s="9" t="s">
        <v>60</v>
      </c>
      <c r="C81" s="40">
        <v>30.0625</v>
      </c>
      <c r="D81" s="40">
        <v>26.5609</v>
      </c>
    </row>
    <row r="82" spans="1:4" x14ac:dyDescent="0.2">
      <c r="A82" s="9" t="s">
        <v>80</v>
      </c>
      <c r="C82" s="40">
        <v>15.2325</v>
      </c>
      <c r="D82" s="40">
        <v>13.457599999999999</v>
      </c>
    </row>
    <row r="84" spans="1:4" x14ac:dyDescent="0.2">
      <c r="A84" s="9" t="s">
        <v>41</v>
      </c>
    </row>
    <row r="86" spans="1:4" x14ac:dyDescent="0.2">
      <c r="A86" s="18" t="s">
        <v>42</v>
      </c>
      <c r="D86" s="41" t="s">
        <v>43</v>
      </c>
    </row>
    <row r="88" spans="1:4" x14ac:dyDescent="0.2">
      <c r="A88" s="18" t="s">
        <v>223</v>
      </c>
      <c r="D88" s="45">
        <v>5.0809773326351199E-2</v>
      </c>
    </row>
    <row r="90" spans="1:4" x14ac:dyDescent="0.2">
      <c r="A90" s="18" t="s">
        <v>778</v>
      </c>
    </row>
    <row r="91" spans="1:4" x14ac:dyDescent="0.2">
      <c r="A91" s="46"/>
    </row>
    <row r="92" spans="1:4" x14ac:dyDescent="0.2">
      <c r="A92" s="47" t="s">
        <v>774</v>
      </c>
    </row>
    <row r="93" spans="1:4" x14ac:dyDescent="0.2">
      <c r="A93" s="48"/>
    </row>
    <row r="94" spans="1:4" x14ac:dyDescent="0.2">
      <c r="A94" s="49"/>
    </row>
    <row r="95" spans="1:4" x14ac:dyDescent="0.2">
      <c r="A95" s="49"/>
    </row>
    <row r="96" spans="1:4"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7" t="s">
        <v>790</v>
      </c>
    </row>
    <row r="107" spans="1:1" x14ac:dyDescent="0.2">
      <c r="A107" s="49"/>
    </row>
    <row r="108" spans="1:1" x14ac:dyDescent="0.2">
      <c r="A108" s="47" t="s">
        <v>775</v>
      </c>
    </row>
    <row r="109" spans="1:1" x14ac:dyDescent="0.2">
      <c r="A109" s="49"/>
    </row>
    <row r="110" spans="1:1" x14ac:dyDescent="0.2">
      <c r="A110" s="49"/>
    </row>
    <row r="111" spans="1:1" x14ac:dyDescent="0.2">
      <c r="A111" s="49"/>
    </row>
    <row r="112" spans="1:1" x14ac:dyDescent="0.2">
      <c r="A112" s="49"/>
    </row>
    <row r="113" spans="1:1" x14ac:dyDescent="0.2">
      <c r="A113" s="49"/>
    </row>
    <row r="114" spans="1:1" x14ac:dyDescent="0.2">
      <c r="A114" s="49"/>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sheetData>
  <mergeCells count="1">
    <mergeCell ref="A1:F1"/>
  </mergeCells>
  <conditionalFormatting sqref="F2:F3 F5:F89">
    <cfRule type="cellIs" dxfId="38" priority="2" stopIfTrue="1" operator="between">
      <formula>0.009</formula>
      <formula>-0.009</formula>
    </cfRule>
  </conditionalFormatting>
  <conditionalFormatting sqref="F90:F222">
    <cfRule type="cellIs" dxfId="37" priority="1" stopIfTrue="1" operator="between">
      <formula>0.009</formula>
      <formula>-0.009</formula>
    </cfRule>
  </conditionalFormatting>
  <hyperlinks>
    <hyperlink ref="A93"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14"/>
  <sheetViews>
    <sheetView workbookViewId="0">
      <selection sqref="A1:F1"/>
    </sheetView>
  </sheetViews>
  <sheetFormatPr defaultColWidth="9.109375" defaultRowHeight="10.199999999999999" x14ac:dyDescent="0.2"/>
  <cols>
    <col min="1" max="1" width="38.6640625" style="9" bestFit="1" customWidth="1"/>
    <col min="2" max="2" width="33.44140625" style="9" bestFit="1" customWidth="1"/>
    <col min="3" max="3" width="25.5546875" style="9" bestFit="1" customWidth="1"/>
    <col min="4" max="4" width="14.6640625" style="10" bestFit="1" customWidth="1"/>
    <col min="5" max="5" width="22.6640625" style="13" customWidth="1"/>
    <col min="6" max="6" width="14.6640625" style="14" bestFit="1" customWidth="1"/>
    <col min="7" max="16384" width="9.109375" style="9"/>
  </cols>
  <sheetData>
    <row r="1" spans="1:6" s="1" customFormat="1" ht="15" customHeight="1" x14ac:dyDescent="0.2">
      <c r="A1" s="73" t="s">
        <v>819</v>
      </c>
      <c r="B1" s="74"/>
      <c r="C1" s="74"/>
      <c r="D1" s="74"/>
      <c r="E1" s="74"/>
      <c r="F1" s="74"/>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269</v>
      </c>
      <c r="D4" s="16" t="s">
        <v>1</v>
      </c>
      <c r="E4" s="51" t="s">
        <v>6</v>
      </c>
      <c r="F4" s="15" t="s">
        <v>3</v>
      </c>
    </row>
    <row r="5" spans="1:6" x14ac:dyDescent="0.2">
      <c r="A5" s="21" t="s">
        <v>81</v>
      </c>
      <c r="B5" s="22"/>
      <c r="C5" s="22"/>
      <c r="D5" s="23"/>
      <c r="E5" s="24"/>
      <c r="F5" s="25"/>
    </row>
    <row r="6" spans="1:6" x14ac:dyDescent="0.2">
      <c r="A6" s="30" t="s">
        <v>46</v>
      </c>
      <c r="B6" s="26"/>
      <c r="C6" s="26"/>
      <c r="D6" s="34"/>
      <c r="E6" s="28"/>
      <c r="F6" s="29"/>
    </row>
    <row r="7" spans="1:6" x14ac:dyDescent="0.2">
      <c r="A7" s="26" t="s">
        <v>99</v>
      </c>
      <c r="B7" s="26" t="s">
        <v>98</v>
      </c>
      <c r="C7" s="26" t="s">
        <v>100</v>
      </c>
      <c r="D7" s="27">
        <v>219056</v>
      </c>
      <c r="E7" s="28">
        <v>5497.1007920000002</v>
      </c>
      <c r="F7" s="29">
        <v>11.4439502767819</v>
      </c>
    </row>
    <row r="8" spans="1:6" x14ac:dyDescent="0.2">
      <c r="A8" s="26" t="s">
        <v>83</v>
      </c>
      <c r="B8" s="26" t="s">
        <v>82</v>
      </c>
      <c r="C8" s="26" t="s">
        <v>84</v>
      </c>
      <c r="D8" s="27">
        <v>278518</v>
      </c>
      <c r="E8" s="28">
        <v>3994.5051560000002</v>
      </c>
      <c r="F8" s="29">
        <v>8.3158232157830696</v>
      </c>
    </row>
    <row r="9" spans="1:6" x14ac:dyDescent="0.2">
      <c r="A9" s="26" t="s">
        <v>86</v>
      </c>
      <c r="B9" s="26" t="s">
        <v>85</v>
      </c>
      <c r="C9" s="26" t="s">
        <v>84</v>
      </c>
      <c r="D9" s="27">
        <v>441595</v>
      </c>
      <c r="E9" s="28">
        <v>3614.8966700000001</v>
      </c>
      <c r="F9" s="29">
        <v>7.5255483412982001</v>
      </c>
    </row>
    <row r="10" spans="1:6" x14ac:dyDescent="0.2">
      <c r="A10" s="26" t="s">
        <v>88</v>
      </c>
      <c r="B10" s="26" t="s">
        <v>87</v>
      </c>
      <c r="C10" s="26" t="s">
        <v>89</v>
      </c>
      <c r="D10" s="27">
        <v>232406</v>
      </c>
      <c r="E10" s="28">
        <v>3601.5957819999999</v>
      </c>
      <c r="F10" s="29">
        <v>7.4978583449403802</v>
      </c>
    </row>
    <row r="11" spans="1:6" x14ac:dyDescent="0.2">
      <c r="A11" s="26" t="s">
        <v>246</v>
      </c>
      <c r="B11" s="26" t="s">
        <v>245</v>
      </c>
      <c r="C11" s="26" t="s">
        <v>122</v>
      </c>
      <c r="D11" s="27">
        <v>115021</v>
      </c>
      <c r="E11" s="28">
        <v>2734.9693379999999</v>
      </c>
      <c r="F11" s="29">
        <v>5.6937018797517496</v>
      </c>
    </row>
    <row r="12" spans="1:6" x14ac:dyDescent="0.2">
      <c r="A12" s="26" t="s">
        <v>282</v>
      </c>
      <c r="B12" s="26" t="s">
        <v>281</v>
      </c>
      <c r="C12" s="26" t="s">
        <v>89</v>
      </c>
      <c r="D12" s="27">
        <v>65759</v>
      </c>
      <c r="E12" s="28">
        <v>2171.296421</v>
      </c>
      <c r="F12" s="29">
        <v>4.5202387982844501</v>
      </c>
    </row>
    <row r="13" spans="1:6" x14ac:dyDescent="0.2">
      <c r="A13" s="26" t="s">
        <v>149</v>
      </c>
      <c r="B13" s="26" t="s">
        <v>148</v>
      </c>
      <c r="C13" s="26" t="s">
        <v>84</v>
      </c>
      <c r="D13" s="27">
        <v>93268</v>
      </c>
      <c r="E13" s="28">
        <v>1688.4772379999999</v>
      </c>
      <c r="F13" s="29">
        <v>3.5150982829477799</v>
      </c>
    </row>
    <row r="14" spans="1:6" x14ac:dyDescent="0.2">
      <c r="A14" s="26" t="s">
        <v>235</v>
      </c>
      <c r="B14" s="26" t="s">
        <v>234</v>
      </c>
      <c r="C14" s="26" t="s">
        <v>212</v>
      </c>
      <c r="D14" s="27">
        <v>555513</v>
      </c>
      <c r="E14" s="28">
        <v>1683.4821469999999</v>
      </c>
      <c r="F14" s="29">
        <v>3.50469942449585</v>
      </c>
    </row>
    <row r="15" spans="1:6" x14ac:dyDescent="0.2">
      <c r="A15" s="26" t="s">
        <v>211</v>
      </c>
      <c r="B15" s="26" t="s">
        <v>210</v>
      </c>
      <c r="C15" s="26" t="s">
        <v>212</v>
      </c>
      <c r="D15" s="27">
        <v>56687</v>
      </c>
      <c r="E15" s="28">
        <v>1495.062938</v>
      </c>
      <c r="F15" s="29">
        <v>3.1124453726646402</v>
      </c>
    </row>
    <row r="16" spans="1:6" x14ac:dyDescent="0.2">
      <c r="A16" s="26" t="s">
        <v>91</v>
      </c>
      <c r="B16" s="26" t="s">
        <v>90</v>
      </c>
      <c r="C16" s="26" t="s">
        <v>92</v>
      </c>
      <c r="D16" s="27">
        <v>76723</v>
      </c>
      <c r="E16" s="28">
        <v>1387.190202</v>
      </c>
      <c r="F16" s="29">
        <v>2.8878742262157702</v>
      </c>
    </row>
    <row r="17" spans="1:6" x14ac:dyDescent="0.2">
      <c r="A17" s="26" t="s">
        <v>102</v>
      </c>
      <c r="B17" s="26" t="s">
        <v>101</v>
      </c>
      <c r="C17" s="26" t="s">
        <v>84</v>
      </c>
      <c r="D17" s="27">
        <v>243651</v>
      </c>
      <c r="E17" s="28">
        <v>1287.3300589999999</v>
      </c>
      <c r="F17" s="29">
        <v>2.67998382100664</v>
      </c>
    </row>
    <row r="18" spans="1:6" x14ac:dyDescent="0.2">
      <c r="A18" s="26" t="s">
        <v>706</v>
      </c>
      <c r="B18" s="26" t="s">
        <v>705</v>
      </c>
      <c r="C18" s="26" t="s">
        <v>122</v>
      </c>
      <c r="D18" s="27">
        <v>16913</v>
      </c>
      <c r="E18" s="28">
        <v>1219.275083</v>
      </c>
      <c r="F18" s="29">
        <v>2.5383059091580802</v>
      </c>
    </row>
    <row r="19" spans="1:6" x14ac:dyDescent="0.2">
      <c r="A19" s="26" t="s">
        <v>94</v>
      </c>
      <c r="B19" s="26" t="s">
        <v>93</v>
      </c>
      <c r="C19" s="26" t="s">
        <v>84</v>
      </c>
      <c r="D19" s="27">
        <v>167703</v>
      </c>
      <c r="E19" s="28">
        <v>1215.4274929999999</v>
      </c>
      <c r="F19" s="29">
        <v>2.5302959362084301</v>
      </c>
    </row>
    <row r="20" spans="1:6" x14ac:dyDescent="0.2">
      <c r="A20" s="26" t="s">
        <v>96</v>
      </c>
      <c r="B20" s="26" t="s">
        <v>95</v>
      </c>
      <c r="C20" s="26" t="s">
        <v>97</v>
      </c>
      <c r="D20" s="27">
        <v>153424</v>
      </c>
      <c r="E20" s="28">
        <v>1040.1380079999999</v>
      </c>
      <c r="F20" s="29">
        <v>2.1653755488467699</v>
      </c>
    </row>
    <row r="21" spans="1:6" x14ac:dyDescent="0.2">
      <c r="A21" s="26" t="s">
        <v>214</v>
      </c>
      <c r="B21" s="26" t="s">
        <v>213</v>
      </c>
      <c r="C21" s="26" t="s">
        <v>116</v>
      </c>
      <c r="D21" s="27">
        <v>28623</v>
      </c>
      <c r="E21" s="28">
        <v>954.21926250000001</v>
      </c>
      <c r="F21" s="29">
        <v>1.98650856267537</v>
      </c>
    </row>
    <row r="22" spans="1:6" x14ac:dyDescent="0.2">
      <c r="A22" s="26" t="s">
        <v>142</v>
      </c>
      <c r="B22" s="26" t="s">
        <v>141</v>
      </c>
      <c r="C22" s="26" t="s">
        <v>133</v>
      </c>
      <c r="D22" s="27">
        <v>8438</v>
      </c>
      <c r="E22" s="28">
        <v>740.31214899999998</v>
      </c>
      <c r="F22" s="29">
        <v>1.5411933932124999</v>
      </c>
    </row>
    <row r="23" spans="1:6" x14ac:dyDescent="0.2">
      <c r="A23" s="26" t="s">
        <v>216</v>
      </c>
      <c r="B23" s="26" t="s">
        <v>215</v>
      </c>
      <c r="C23" s="26" t="s">
        <v>133</v>
      </c>
      <c r="D23" s="27">
        <v>60777</v>
      </c>
      <c r="E23" s="28">
        <v>707.71777650000001</v>
      </c>
      <c r="F23" s="29">
        <v>1.47333791951703</v>
      </c>
    </row>
    <row r="24" spans="1:6" x14ac:dyDescent="0.2">
      <c r="A24" s="26" t="s">
        <v>580</v>
      </c>
      <c r="B24" s="26" t="s">
        <v>579</v>
      </c>
      <c r="C24" s="26" t="s">
        <v>113</v>
      </c>
      <c r="D24" s="27">
        <v>68551</v>
      </c>
      <c r="E24" s="28">
        <v>646.57303200000001</v>
      </c>
      <c r="F24" s="29">
        <v>1.34604583552197</v>
      </c>
    </row>
    <row r="25" spans="1:6" x14ac:dyDescent="0.2">
      <c r="A25" s="26" t="s">
        <v>104</v>
      </c>
      <c r="B25" s="26" t="s">
        <v>103</v>
      </c>
      <c r="C25" s="26" t="s">
        <v>89</v>
      </c>
      <c r="D25" s="27">
        <v>67194</v>
      </c>
      <c r="E25" s="28">
        <v>637.26789599999995</v>
      </c>
      <c r="F25" s="29">
        <v>1.3266742580792501</v>
      </c>
    </row>
    <row r="26" spans="1:6" x14ac:dyDescent="0.2">
      <c r="A26" s="26" t="s">
        <v>633</v>
      </c>
      <c r="B26" s="26" t="s">
        <v>632</v>
      </c>
      <c r="C26" s="26" t="s">
        <v>116</v>
      </c>
      <c r="D26" s="27">
        <v>26492</v>
      </c>
      <c r="E26" s="28">
        <v>623.10508600000003</v>
      </c>
      <c r="F26" s="29">
        <v>1.2971898990412301</v>
      </c>
    </row>
    <row r="27" spans="1:6" x14ac:dyDescent="0.2">
      <c r="A27" s="26" t="s">
        <v>708</v>
      </c>
      <c r="B27" s="26" t="s">
        <v>707</v>
      </c>
      <c r="C27" s="26" t="s">
        <v>122</v>
      </c>
      <c r="D27" s="27">
        <v>3839</v>
      </c>
      <c r="E27" s="28">
        <v>577.67736400000001</v>
      </c>
      <c r="F27" s="29">
        <v>1.20261775793877</v>
      </c>
    </row>
    <row r="28" spans="1:6" x14ac:dyDescent="0.2">
      <c r="A28" s="26" t="s">
        <v>710</v>
      </c>
      <c r="B28" s="26" t="s">
        <v>709</v>
      </c>
      <c r="C28" s="26" t="s">
        <v>711</v>
      </c>
      <c r="D28" s="27">
        <v>512110</v>
      </c>
      <c r="E28" s="28">
        <v>551.03035999999997</v>
      </c>
      <c r="F28" s="29">
        <v>1.1471436088664</v>
      </c>
    </row>
    <row r="29" spans="1:6" x14ac:dyDescent="0.2">
      <c r="A29" s="26" t="s">
        <v>153</v>
      </c>
      <c r="B29" s="26" t="s">
        <v>152</v>
      </c>
      <c r="C29" s="26" t="s">
        <v>133</v>
      </c>
      <c r="D29" s="27">
        <v>113857</v>
      </c>
      <c r="E29" s="28">
        <v>511.901072</v>
      </c>
      <c r="F29" s="29">
        <v>1.0656836460275301</v>
      </c>
    </row>
    <row r="30" spans="1:6" x14ac:dyDescent="0.2">
      <c r="A30" s="26" t="s">
        <v>144</v>
      </c>
      <c r="B30" s="26" t="s">
        <v>143</v>
      </c>
      <c r="C30" s="26" t="s">
        <v>128</v>
      </c>
      <c r="D30" s="27">
        <v>7331</v>
      </c>
      <c r="E30" s="28">
        <v>479.79928799999999</v>
      </c>
      <c r="F30" s="29">
        <v>0.99885365076409105</v>
      </c>
    </row>
    <row r="31" spans="1:6" x14ac:dyDescent="0.2">
      <c r="A31" s="26" t="s">
        <v>257</v>
      </c>
      <c r="B31" s="26" t="s">
        <v>256</v>
      </c>
      <c r="C31" s="26" t="s">
        <v>110</v>
      </c>
      <c r="D31" s="27">
        <v>217009</v>
      </c>
      <c r="E31" s="28">
        <v>464.29075549999999</v>
      </c>
      <c r="F31" s="29">
        <v>0.966567745609479</v>
      </c>
    </row>
    <row r="32" spans="1:6" x14ac:dyDescent="0.2">
      <c r="A32" s="26" t="s">
        <v>109</v>
      </c>
      <c r="B32" s="26" t="s">
        <v>108</v>
      </c>
      <c r="C32" s="26" t="s">
        <v>110</v>
      </c>
      <c r="D32" s="27">
        <v>301667</v>
      </c>
      <c r="E32" s="28">
        <v>461.3996765</v>
      </c>
      <c r="F32" s="29">
        <v>0.96054905219741704</v>
      </c>
    </row>
    <row r="33" spans="1:6" x14ac:dyDescent="0.2">
      <c r="A33" s="26" t="s">
        <v>713</v>
      </c>
      <c r="B33" s="26" t="s">
        <v>712</v>
      </c>
      <c r="C33" s="26" t="s">
        <v>297</v>
      </c>
      <c r="D33" s="27">
        <v>2264</v>
      </c>
      <c r="E33" s="28">
        <v>438.29002400000002</v>
      </c>
      <c r="F33" s="29">
        <v>0.91243901672042704</v>
      </c>
    </row>
    <row r="34" spans="1:6" x14ac:dyDescent="0.2">
      <c r="A34" s="26" t="s">
        <v>556</v>
      </c>
      <c r="B34" s="26" t="s">
        <v>555</v>
      </c>
      <c r="C34" s="26" t="s">
        <v>84</v>
      </c>
      <c r="D34" s="27">
        <v>41332</v>
      </c>
      <c r="E34" s="28">
        <v>431.29942</v>
      </c>
      <c r="F34" s="29">
        <v>0.89788586814125304</v>
      </c>
    </row>
    <row r="35" spans="1:6" x14ac:dyDescent="0.2">
      <c r="A35" s="26" t="s">
        <v>183</v>
      </c>
      <c r="B35" s="26" t="s">
        <v>182</v>
      </c>
      <c r="C35" s="26" t="s">
        <v>89</v>
      </c>
      <c r="D35" s="27">
        <v>40130</v>
      </c>
      <c r="E35" s="28">
        <v>420.82324499999999</v>
      </c>
      <c r="F35" s="29">
        <v>0.87607640342026005</v>
      </c>
    </row>
    <row r="36" spans="1:6" x14ac:dyDescent="0.2">
      <c r="A36" s="26" t="s">
        <v>715</v>
      </c>
      <c r="B36" s="26" t="s">
        <v>714</v>
      </c>
      <c r="C36" s="26" t="s">
        <v>89</v>
      </c>
      <c r="D36" s="27">
        <v>93981</v>
      </c>
      <c r="E36" s="28">
        <v>398.197497</v>
      </c>
      <c r="F36" s="29">
        <v>0.82897376788848698</v>
      </c>
    </row>
    <row r="37" spans="1:6" x14ac:dyDescent="0.2">
      <c r="A37" s="26" t="s">
        <v>717</v>
      </c>
      <c r="B37" s="26" t="s">
        <v>716</v>
      </c>
      <c r="C37" s="26" t="s">
        <v>711</v>
      </c>
      <c r="D37" s="27">
        <v>61388</v>
      </c>
      <c r="E37" s="28">
        <v>386.49884800000001</v>
      </c>
      <c r="F37" s="29">
        <v>0.80461933770296801</v>
      </c>
    </row>
    <row r="38" spans="1:6" x14ac:dyDescent="0.2">
      <c r="A38" s="26" t="s">
        <v>719</v>
      </c>
      <c r="B38" s="26" t="s">
        <v>718</v>
      </c>
      <c r="C38" s="26" t="s">
        <v>720</v>
      </c>
      <c r="D38" s="27">
        <v>92738</v>
      </c>
      <c r="E38" s="28">
        <v>384.90906899999999</v>
      </c>
      <c r="F38" s="29">
        <v>0.80130971095325498</v>
      </c>
    </row>
    <row r="39" spans="1:6" x14ac:dyDescent="0.2">
      <c r="A39" s="26" t="s">
        <v>127</v>
      </c>
      <c r="B39" s="26" t="s">
        <v>126</v>
      </c>
      <c r="C39" s="26" t="s">
        <v>128</v>
      </c>
      <c r="D39" s="27">
        <v>23823</v>
      </c>
      <c r="E39" s="28">
        <v>374.73579000000001</v>
      </c>
      <c r="F39" s="29">
        <v>0.78013081985537602</v>
      </c>
    </row>
    <row r="40" spans="1:6" x14ac:dyDescent="0.2">
      <c r="A40" s="26" t="s">
        <v>155</v>
      </c>
      <c r="B40" s="26" t="s">
        <v>154</v>
      </c>
      <c r="C40" s="26" t="s">
        <v>156</v>
      </c>
      <c r="D40" s="27">
        <v>28583</v>
      </c>
      <c r="E40" s="28">
        <v>369.97835199999997</v>
      </c>
      <c r="F40" s="29">
        <v>0.77022671113026298</v>
      </c>
    </row>
    <row r="41" spans="1:6" x14ac:dyDescent="0.2">
      <c r="A41" s="26" t="s">
        <v>722</v>
      </c>
      <c r="B41" s="26" t="s">
        <v>721</v>
      </c>
      <c r="C41" s="26" t="s">
        <v>723</v>
      </c>
      <c r="D41" s="27">
        <v>45599</v>
      </c>
      <c r="E41" s="28">
        <v>348.23956299999998</v>
      </c>
      <c r="F41" s="29">
        <v>0.72497056069629195</v>
      </c>
    </row>
    <row r="42" spans="1:6" x14ac:dyDescent="0.2">
      <c r="A42" s="26" t="s">
        <v>572</v>
      </c>
      <c r="B42" s="26" t="s">
        <v>571</v>
      </c>
      <c r="C42" s="26" t="s">
        <v>113</v>
      </c>
      <c r="D42" s="27">
        <v>34324</v>
      </c>
      <c r="E42" s="28">
        <v>335.482776</v>
      </c>
      <c r="F42" s="29">
        <v>0.69841328229747601</v>
      </c>
    </row>
    <row r="43" spans="1:6" x14ac:dyDescent="0.2">
      <c r="A43" s="26" t="s">
        <v>275</v>
      </c>
      <c r="B43" s="26" t="s">
        <v>274</v>
      </c>
      <c r="C43" s="26" t="s">
        <v>276</v>
      </c>
      <c r="D43" s="27">
        <v>247606</v>
      </c>
      <c r="E43" s="28">
        <v>332.16344900000001</v>
      </c>
      <c r="F43" s="29">
        <v>0.69150305551108304</v>
      </c>
    </row>
    <row r="44" spans="1:6" x14ac:dyDescent="0.2">
      <c r="A44" s="26" t="s">
        <v>578</v>
      </c>
      <c r="B44" s="26" t="s">
        <v>577</v>
      </c>
      <c r="C44" s="26" t="s">
        <v>156</v>
      </c>
      <c r="D44" s="27">
        <v>59030</v>
      </c>
      <c r="E44" s="28">
        <v>327.91165000000001</v>
      </c>
      <c r="F44" s="29">
        <v>0.68265159395271302</v>
      </c>
    </row>
    <row r="45" spans="1:6" x14ac:dyDescent="0.2">
      <c r="A45" s="26" t="s">
        <v>132</v>
      </c>
      <c r="B45" s="26" t="s">
        <v>131</v>
      </c>
      <c r="C45" s="26" t="s">
        <v>133</v>
      </c>
      <c r="D45" s="27">
        <v>8267</v>
      </c>
      <c r="E45" s="28">
        <v>323.60758149999998</v>
      </c>
      <c r="F45" s="29">
        <v>0.67369131693295303</v>
      </c>
    </row>
    <row r="46" spans="1:6" x14ac:dyDescent="0.2">
      <c r="A46" s="26" t="s">
        <v>112</v>
      </c>
      <c r="B46" s="26" t="s">
        <v>111</v>
      </c>
      <c r="C46" s="26" t="s">
        <v>113</v>
      </c>
      <c r="D46" s="27">
        <v>7713</v>
      </c>
      <c r="E46" s="28">
        <v>315.48869550000001</v>
      </c>
      <c r="F46" s="29">
        <v>0.65678929326584501</v>
      </c>
    </row>
    <row r="47" spans="1:6" x14ac:dyDescent="0.2">
      <c r="A47" s="26" t="s">
        <v>725</v>
      </c>
      <c r="B47" s="26" t="s">
        <v>724</v>
      </c>
      <c r="C47" s="26" t="s">
        <v>113</v>
      </c>
      <c r="D47" s="27">
        <v>8090</v>
      </c>
      <c r="E47" s="28">
        <v>309.98048499999999</v>
      </c>
      <c r="F47" s="29">
        <v>0.64532221462544903</v>
      </c>
    </row>
    <row r="48" spans="1:6" x14ac:dyDescent="0.2">
      <c r="A48" s="26" t="s">
        <v>627</v>
      </c>
      <c r="B48" s="26" t="s">
        <v>626</v>
      </c>
      <c r="C48" s="26" t="s">
        <v>378</v>
      </c>
      <c r="D48" s="27">
        <v>38031</v>
      </c>
      <c r="E48" s="28">
        <v>308.67861149999999</v>
      </c>
      <c r="F48" s="29">
        <v>0.64261195404184401</v>
      </c>
    </row>
    <row r="49" spans="1:9" x14ac:dyDescent="0.2">
      <c r="A49" s="26" t="s">
        <v>727</v>
      </c>
      <c r="B49" s="26" t="s">
        <v>726</v>
      </c>
      <c r="C49" s="26" t="s">
        <v>297</v>
      </c>
      <c r="D49" s="27">
        <v>7493</v>
      </c>
      <c r="E49" s="28">
        <v>292.25697200000002</v>
      </c>
      <c r="F49" s="29">
        <v>0.608425128474678</v>
      </c>
    </row>
    <row r="50" spans="1:9" x14ac:dyDescent="0.2">
      <c r="A50" s="26" t="s">
        <v>237</v>
      </c>
      <c r="B50" s="26" t="s">
        <v>236</v>
      </c>
      <c r="C50" s="26" t="s">
        <v>238</v>
      </c>
      <c r="D50" s="27">
        <v>133034</v>
      </c>
      <c r="E50" s="28">
        <v>281.03432500000002</v>
      </c>
      <c r="F50" s="29">
        <v>0.58506164668646199</v>
      </c>
    </row>
    <row r="51" spans="1:9" x14ac:dyDescent="0.2">
      <c r="A51" s="26" t="s">
        <v>729</v>
      </c>
      <c r="B51" s="26" t="s">
        <v>728</v>
      </c>
      <c r="C51" s="26" t="s">
        <v>133</v>
      </c>
      <c r="D51" s="27">
        <v>8853</v>
      </c>
      <c r="E51" s="28">
        <v>273.86312850000002</v>
      </c>
      <c r="F51" s="29">
        <v>0.57013253782048201</v>
      </c>
    </row>
    <row r="52" spans="1:9" x14ac:dyDescent="0.2">
      <c r="A52" s="26" t="s">
        <v>512</v>
      </c>
      <c r="B52" s="26" t="s">
        <v>511</v>
      </c>
      <c r="C52" s="26" t="s">
        <v>439</v>
      </c>
      <c r="D52" s="27">
        <v>6481</v>
      </c>
      <c r="E52" s="28">
        <v>272.99916300000001</v>
      </c>
      <c r="F52" s="29">
        <v>0.56833392095006896</v>
      </c>
    </row>
    <row r="53" spans="1:9" x14ac:dyDescent="0.2">
      <c r="A53" s="26" t="s">
        <v>731</v>
      </c>
      <c r="B53" s="26" t="s">
        <v>730</v>
      </c>
      <c r="C53" s="26" t="s">
        <v>268</v>
      </c>
      <c r="D53" s="27">
        <v>34312</v>
      </c>
      <c r="E53" s="28">
        <v>254.28623200000001</v>
      </c>
      <c r="F53" s="29">
        <v>0.52937704895519699</v>
      </c>
    </row>
    <row r="54" spans="1:9" x14ac:dyDescent="0.2">
      <c r="A54" s="26" t="s">
        <v>278</v>
      </c>
      <c r="B54" s="26" t="s">
        <v>277</v>
      </c>
      <c r="C54" s="26" t="s">
        <v>133</v>
      </c>
      <c r="D54" s="27">
        <v>8246</v>
      </c>
      <c r="E54" s="28">
        <v>232.37640300000001</v>
      </c>
      <c r="F54" s="29">
        <v>0.48376482477810101</v>
      </c>
    </row>
    <row r="55" spans="1:9" x14ac:dyDescent="0.2">
      <c r="A55" s="26" t="s">
        <v>242</v>
      </c>
      <c r="B55" s="26" t="s">
        <v>241</v>
      </c>
      <c r="C55" s="26" t="s">
        <v>100</v>
      </c>
      <c r="D55" s="27">
        <v>60600</v>
      </c>
      <c r="E55" s="28">
        <v>200.1618</v>
      </c>
      <c r="F55" s="29">
        <v>0.41669996115857499</v>
      </c>
    </row>
    <row r="56" spans="1:9" x14ac:dyDescent="0.2">
      <c r="A56" s="26" t="s">
        <v>733</v>
      </c>
      <c r="B56" s="26" t="s">
        <v>732</v>
      </c>
      <c r="C56" s="26" t="s">
        <v>128</v>
      </c>
      <c r="D56" s="27">
        <v>847</v>
      </c>
      <c r="E56" s="28">
        <v>173.61806000000001</v>
      </c>
      <c r="F56" s="29">
        <v>0.36144078869408203</v>
      </c>
    </row>
    <row r="57" spans="1:9" x14ac:dyDescent="0.2">
      <c r="A57" s="26" t="s">
        <v>735</v>
      </c>
      <c r="B57" s="26" t="s">
        <v>734</v>
      </c>
      <c r="C57" s="26" t="s">
        <v>84</v>
      </c>
      <c r="D57" s="27">
        <v>92088</v>
      </c>
      <c r="E57" s="28">
        <v>9.2088000000000003E-5</v>
      </c>
      <c r="F57" s="29">
        <v>1.9171023653449801E-7</v>
      </c>
    </row>
    <row r="58" spans="1:9" x14ac:dyDescent="0.2">
      <c r="A58" s="30" t="s">
        <v>31</v>
      </c>
      <c r="B58" s="30"/>
      <c r="C58" s="30"/>
      <c r="D58" s="31"/>
      <c r="E58" s="32">
        <f>SUM(E7:E57)</f>
        <v>47772.922277088008</v>
      </c>
      <c r="F58" s="33">
        <f>SUM(F7:F57)</f>
        <v>99.454415664198578</v>
      </c>
      <c r="G58" s="18"/>
      <c r="H58" s="18"/>
      <c r="I58" s="18"/>
    </row>
    <row r="59" spans="1:9" x14ac:dyDescent="0.2">
      <c r="A59" s="26"/>
      <c r="B59" s="26"/>
      <c r="C59" s="26"/>
      <c r="D59" s="34"/>
      <c r="E59" s="28"/>
      <c r="F59" s="29"/>
    </row>
    <row r="60" spans="1:9" x14ac:dyDescent="0.2">
      <c r="A60" s="30" t="s">
        <v>32</v>
      </c>
      <c r="B60" s="30"/>
      <c r="C60" s="30"/>
      <c r="D60" s="31"/>
      <c r="E60" s="32">
        <f>E58</f>
        <v>47772.922277088008</v>
      </c>
      <c r="F60" s="33">
        <f>F58</f>
        <v>99.454415664198578</v>
      </c>
      <c r="G60" s="18"/>
      <c r="H60" s="18"/>
      <c r="I60" s="18"/>
    </row>
    <row r="61" spans="1:9" x14ac:dyDescent="0.2">
      <c r="A61" s="30"/>
      <c r="B61" s="30"/>
      <c r="C61" s="30"/>
      <c r="D61" s="31"/>
      <c r="E61" s="32"/>
      <c r="F61" s="33"/>
      <c r="G61" s="18"/>
      <c r="H61" s="18"/>
      <c r="I61" s="18"/>
    </row>
    <row r="62" spans="1:9" x14ac:dyDescent="0.2">
      <c r="A62" s="30" t="s">
        <v>34</v>
      </c>
      <c r="B62" s="30"/>
      <c r="C62" s="30"/>
      <c r="D62" s="31"/>
      <c r="E62" s="32">
        <f>E64-(E58)</f>
        <v>262.07140121199336</v>
      </c>
      <c r="F62" s="33">
        <f>F64-(F58)</f>
        <v>0.54558433580142207</v>
      </c>
      <c r="G62" s="18"/>
      <c r="H62" s="18"/>
      <c r="I62" s="18"/>
    </row>
    <row r="63" spans="1:9" x14ac:dyDescent="0.2">
      <c r="A63" s="30"/>
      <c r="B63" s="30"/>
      <c r="C63" s="30"/>
      <c r="D63" s="31"/>
      <c r="E63" s="32"/>
      <c r="F63" s="33"/>
      <c r="G63" s="18"/>
      <c r="H63" s="18"/>
      <c r="I63" s="18"/>
    </row>
    <row r="64" spans="1:9" x14ac:dyDescent="0.2">
      <c r="A64" s="35" t="s">
        <v>33</v>
      </c>
      <c r="B64" s="35"/>
      <c r="C64" s="35"/>
      <c r="D64" s="36"/>
      <c r="E64" s="37">
        <v>48034.993678300001</v>
      </c>
      <c r="F64" s="38">
        <v>100</v>
      </c>
      <c r="G64" s="18"/>
      <c r="H64" s="18"/>
      <c r="I64" s="18"/>
    </row>
    <row r="65" spans="1:6" x14ac:dyDescent="0.2">
      <c r="F65" s="20" t="s">
        <v>563</v>
      </c>
    </row>
    <row r="67" spans="1:6" x14ac:dyDescent="0.2">
      <c r="A67" s="18" t="s">
        <v>36</v>
      </c>
    </row>
    <row r="68" spans="1:6" x14ac:dyDescent="0.2">
      <c r="A68" s="18" t="s">
        <v>37</v>
      </c>
    </row>
    <row r="69" spans="1:6" x14ac:dyDescent="0.2">
      <c r="A69" s="18" t="s">
        <v>38</v>
      </c>
      <c r="B69" s="18"/>
      <c r="C69" s="39" t="s">
        <v>40</v>
      </c>
      <c r="D69" s="19" t="s">
        <v>39</v>
      </c>
    </row>
    <row r="70" spans="1:6" x14ac:dyDescent="0.2">
      <c r="A70" s="9" t="s">
        <v>57</v>
      </c>
      <c r="C70" s="40">
        <v>137.03200000000001</v>
      </c>
      <c r="D70" s="40">
        <v>136.3982</v>
      </c>
    </row>
    <row r="71" spans="1:6" x14ac:dyDescent="0.2">
      <c r="A71" s="9" t="s">
        <v>79</v>
      </c>
      <c r="C71" s="40">
        <v>137.03200000000001</v>
      </c>
      <c r="D71" s="40">
        <v>136.3982</v>
      </c>
    </row>
    <row r="72" spans="1:6" x14ac:dyDescent="0.2">
      <c r="A72" s="9" t="s">
        <v>60</v>
      </c>
      <c r="C72" s="40">
        <v>142.06219999999999</v>
      </c>
      <c r="D72" s="40">
        <v>141.6704</v>
      </c>
    </row>
    <row r="73" spans="1:6" x14ac:dyDescent="0.2">
      <c r="A73" s="9" t="s">
        <v>80</v>
      </c>
      <c r="C73" s="40">
        <v>142.06219999999999</v>
      </c>
      <c r="D73" s="40">
        <v>141.6704</v>
      </c>
    </row>
    <row r="75" spans="1:6" x14ac:dyDescent="0.2">
      <c r="A75" s="9" t="s">
        <v>41</v>
      </c>
    </row>
    <row r="77" spans="1:6" x14ac:dyDescent="0.2">
      <c r="A77" s="18" t="s">
        <v>42</v>
      </c>
      <c r="D77" s="41" t="s">
        <v>43</v>
      </c>
    </row>
    <row r="79" spans="1:6" x14ac:dyDescent="0.2">
      <c r="A79" s="18" t="s">
        <v>223</v>
      </c>
      <c r="D79" s="45">
        <v>6.8950299066117202E-3</v>
      </c>
    </row>
    <row r="81" spans="1:1" x14ac:dyDescent="0.2">
      <c r="A81" s="18" t="s">
        <v>778</v>
      </c>
    </row>
    <row r="82" spans="1:1" x14ac:dyDescent="0.2">
      <c r="A82" s="18"/>
    </row>
    <row r="83" spans="1:1" x14ac:dyDescent="0.2">
      <c r="A83" s="47" t="s">
        <v>774</v>
      </c>
    </row>
    <row r="84" spans="1:1" x14ac:dyDescent="0.2">
      <c r="A84" s="48"/>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7" t="s">
        <v>791</v>
      </c>
    </row>
    <row r="98" spans="1:1" x14ac:dyDescent="0.2">
      <c r="A98" s="49"/>
    </row>
    <row r="99" spans="1:1" x14ac:dyDescent="0.2">
      <c r="A99" s="47" t="s">
        <v>775</v>
      </c>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row r="107" spans="1:1" x14ac:dyDescent="0.2">
      <c r="A107" s="49"/>
    </row>
    <row r="108" spans="1:1" x14ac:dyDescent="0.2">
      <c r="A108" s="49"/>
    </row>
    <row r="109" spans="1:1" x14ac:dyDescent="0.2">
      <c r="A109" s="49"/>
    </row>
    <row r="110" spans="1:1" x14ac:dyDescent="0.2">
      <c r="A110" s="49"/>
    </row>
    <row r="111" spans="1:1" x14ac:dyDescent="0.2">
      <c r="A111" s="49"/>
    </row>
    <row r="114" spans="1:1" x14ac:dyDescent="0.2">
      <c r="A114" s="18" t="s">
        <v>792</v>
      </c>
    </row>
  </sheetData>
  <mergeCells count="1">
    <mergeCell ref="A1:F1"/>
  </mergeCells>
  <conditionalFormatting sqref="F2:F3 F5:F80">
    <cfRule type="cellIs" dxfId="36" priority="2" stopIfTrue="1" operator="between">
      <formula>0.009</formula>
      <formula>-0.009</formula>
    </cfRule>
  </conditionalFormatting>
  <conditionalFormatting sqref="F81:F213">
    <cfRule type="cellIs" dxfId="35"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23"/>
  <sheetViews>
    <sheetView showGridLines="0" workbookViewId="0">
      <selection sqref="A1:F1"/>
    </sheetView>
  </sheetViews>
  <sheetFormatPr defaultColWidth="9.109375" defaultRowHeight="10.199999999999999" x14ac:dyDescent="0.2"/>
  <cols>
    <col min="1" max="1" width="38.6640625" style="9" bestFit="1" customWidth="1"/>
    <col min="2" max="2" width="28" style="9" bestFit="1" customWidth="1"/>
    <col min="3" max="3" width="35.44140625" style="9" bestFit="1" customWidth="1"/>
    <col min="4" max="4" width="14.6640625" style="10" bestFit="1" customWidth="1"/>
    <col min="5" max="5" width="22.6640625" style="13" customWidth="1"/>
    <col min="6" max="6" width="14.6640625" style="14" bestFit="1" customWidth="1"/>
    <col min="7" max="16384" width="9.109375" style="9"/>
  </cols>
  <sheetData>
    <row r="1" spans="1:6" s="1" customFormat="1" ht="13.8" x14ac:dyDescent="0.2">
      <c r="A1" s="73" t="s">
        <v>21</v>
      </c>
      <c r="B1" s="74"/>
      <c r="C1" s="74"/>
      <c r="D1" s="74"/>
      <c r="E1" s="74"/>
      <c r="F1" s="74"/>
    </row>
    <row r="2" spans="1:6" s="1" customFormat="1" ht="11.4" x14ac:dyDescent="0.2">
      <c r="D2" s="6"/>
      <c r="E2" s="7"/>
      <c r="F2" s="12"/>
    </row>
    <row r="3" spans="1:6" s="1" customFormat="1" ht="12" x14ac:dyDescent="0.2">
      <c r="A3" s="11" t="s">
        <v>7</v>
      </c>
      <c r="B3" s="2"/>
      <c r="C3" s="3"/>
      <c r="D3" s="4"/>
      <c r="E3" s="5"/>
      <c r="F3" s="12"/>
    </row>
    <row r="4" spans="1:6" s="1" customFormat="1" ht="30.6" x14ac:dyDescent="0.2">
      <c r="A4" s="8" t="s">
        <v>2</v>
      </c>
      <c r="B4" s="8" t="s">
        <v>0</v>
      </c>
      <c r="C4" s="17" t="s">
        <v>269</v>
      </c>
      <c r="D4" s="16" t="s">
        <v>1</v>
      </c>
      <c r="E4" s="51" t="s">
        <v>6</v>
      </c>
      <c r="F4" s="15" t="s">
        <v>3</v>
      </c>
    </row>
    <row r="5" spans="1:6" x14ac:dyDescent="0.2">
      <c r="A5" s="21" t="s">
        <v>81</v>
      </c>
      <c r="B5" s="22"/>
      <c r="C5" s="22"/>
      <c r="D5" s="23"/>
      <c r="E5" s="24"/>
      <c r="F5" s="25"/>
    </row>
    <row r="6" spans="1:6" x14ac:dyDescent="0.2">
      <c r="A6" s="30" t="s">
        <v>46</v>
      </c>
      <c r="B6" s="26"/>
      <c r="C6" s="26"/>
      <c r="D6" s="34"/>
      <c r="E6" s="28"/>
      <c r="F6" s="29"/>
    </row>
    <row r="7" spans="1:6" x14ac:dyDescent="0.2">
      <c r="A7" s="26" t="s">
        <v>86</v>
      </c>
      <c r="B7" s="26" t="s">
        <v>85</v>
      </c>
      <c r="C7" s="26" t="s">
        <v>84</v>
      </c>
      <c r="D7" s="27">
        <v>4700000</v>
      </c>
      <c r="E7" s="28">
        <v>38474.199999999997</v>
      </c>
      <c r="F7" s="29">
        <v>8.22948532807386</v>
      </c>
    </row>
    <row r="8" spans="1:6" x14ac:dyDescent="0.2">
      <c r="A8" s="26" t="s">
        <v>83</v>
      </c>
      <c r="B8" s="26" t="s">
        <v>82</v>
      </c>
      <c r="C8" s="26" t="s">
        <v>84</v>
      </c>
      <c r="D8" s="27">
        <v>2600000</v>
      </c>
      <c r="E8" s="28">
        <v>37289.199999999997</v>
      </c>
      <c r="F8" s="29">
        <v>7.9760183264528397</v>
      </c>
    </row>
    <row r="9" spans="1:6" x14ac:dyDescent="0.2">
      <c r="A9" s="26" t="s">
        <v>88</v>
      </c>
      <c r="B9" s="26" t="s">
        <v>87</v>
      </c>
      <c r="C9" s="26" t="s">
        <v>89</v>
      </c>
      <c r="D9" s="27">
        <v>2000000</v>
      </c>
      <c r="E9" s="28">
        <v>30994</v>
      </c>
      <c r="F9" s="29">
        <v>6.6294989436640996</v>
      </c>
    </row>
    <row r="10" spans="1:6" x14ac:dyDescent="0.2">
      <c r="A10" s="26" t="s">
        <v>94</v>
      </c>
      <c r="B10" s="26" t="s">
        <v>93</v>
      </c>
      <c r="C10" s="26" t="s">
        <v>84</v>
      </c>
      <c r="D10" s="27">
        <v>4000000</v>
      </c>
      <c r="E10" s="28">
        <v>28990</v>
      </c>
      <c r="F10" s="29">
        <v>6.2008509510493104</v>
      </c>
    </row>
    <row r="11" spans="1:6" x14ac:dyDescent="0.2">
      <c r="A11" s="26" t="s">
        <v>91</v>
      </c>
      <c r="B11" s="26" t="s">
        <v>90</v>
      </c>
      <c r="C11" s="26" t="s">
        <v>92</v>
      </c>
      <c r="D11" s="27">
        <v>1280000</v>
      </c>
      <c r="E11" s="28">
        <v>23143.040000000001</v>
      </c>
      <c r="F11" s="29">
        <v>4.9502084026965196</v>
      </c>
    </row>
    <row r="12" spans="1:6" x14ac:dyDescent="0.2">
      <c r="A12" s="26" t="s">
        <v>96</v>
      </c>
      <c r="B12" s="26" t="s">
        <v>95</v>
      </c>
      <c r="C12" s="26" t="s">
        <v>97</v>
      </c>
      <c r="D12" s="27">
        <v>3300000</v>
      </c>
      <c r="E12" s="28">
        <v>22372.35</v>
      </c>
      <c r="F12" s="29">
        <v>4.7853607373131402</v>
      </c>
    </row>
    <row r="13" spans="1:6" x14ac:dyDescent="0.2">
      <c r="A13" s="26" t="s">
        <v>102</v>
      </c>
      <c r="B13" s="26" t="s">
        <v>101</v>
      </c>
      <c r="C13" s="26" t="s">
        <v>84</v>
      </c>
      <c r="D13" s="27">
        <v>3000000</v>
      </c>
      <c r="E13" s="28">
        <v>15850.5</v>
      </c>
      <c r="F13" s="29">
        <v>3.3903617799105601</v>
      </c>
    </row>
    <row r="14" spans="1:6" x14ac:dyDescent="0.2">
      <c r="A14" s="26" t="s">
        <v>127</v>
      </c>
      <c r="B14" s="26" t="s">
        <v>126</v>
      </c>
      <c r="C14" s="26" t="s">
        <v>128</v>
      </c>
      <c r="D14" s="27">
        <v>850000</v>
      </c>
      <c r="E14" s="28">
        <v>13370.5</v>
      </c>
      <c r="F14" s="29">
        <v>2.85989919423956</v>
      </c>
    </row>
    <row r="15" spans="1:6" x14ac:dyDescent="0.2">
      <c r="A15" s="26" t="s">
        <v>104</v>
      </c>
      <c r="B15" s="26" t="s">
        <v>103</v>
      </c>
      <c r="C15" s="26" t="s">
        <v>89</v>
      </c>
      <c r="D15" s="27">
        <v>1350000</v>
      </c>
      <c r="E15" s="28">
        <v>12803.4</v>
      </c>
      <c r="F15" s="29">
        <v>2.7385986570080898</v>
      </c>
    </row>
    <row r="16" spans="1:6" x14ac:dyDescent="0.2">
      <c r="A16" s="26" t="s">
        <v>158</v>
      </c>
      <c r="B16" s="26" t="s">
        <v>157</v>
      </c>
      <c r="C16" s="26" t="s">
        <v>159</v>
      </c>
      <c r="D16" s="27">
        <v>1600000</v>
      </c>
      <c r="E16" s="28">
        <v>12464</v>
      </c>
      <c r="F16" s="29">
        <v>2.66600228540457</v>
      </c>
    </row>
    <row r="17" spans="1:6" x14ac:dyDescent="0.2">
      <c r="A17" s="26" t="s">
        <v>536</v>
      </c>
      <c r="B17" s="26" t="s">
        <v>535</v>
      </c>
      <c r="C17" s="26" t="s">
        <v>159</v>
      </c>
      <c r="D17" s="27">
        <v>661791</v>
      </c>
      <c r="E17" s="28">
        <v>10737.228080000001</v>
      </c>
      <c r="F17" s="29">
        <v>2.29665232671615</v>
      </c>
    </row>
    <row r="18" spans="1:6" x14ac:dyDescent="0.2">
      <c r="A18" s="26" t="s">
        <v>99</v>
      </c>
      <c r="B18" s="26" t="s">
        <v>98</v>
      </c>
      <c r="C18" s="26" t="s">
        <v>100</v>
      </c>
      <c r="D18" s="27">
        <v>375000</v>
      </c>
      <c r="E18" s="28">
        <v>9410.4375</v>
      </c>
      <c r="F18" s="29">
        <v>2.01285685828441</v>
      </c>
    </row>
    <row r="19" spans="1:6" x14ac:dyDescent="0.2">
      <c r="A19" s="26" t="s">
        <v>135</v>
      </c>
      <c r="B19" s="26" t="s">
        <v>134</v>
      </c>
      <c r="C19" s="26" t="s">
        <v>136</v>
      </c>
      <c r="D19" s="27">
        <v>3300000</v>
      </c>
      <c r="E19" s="28">
        <v>8865.4500000000007</v>
      </c>
      <c r="F19" s="29">
        <v>1.89628610086168</v>
      </c>
    </row>
    <row r="20" spans="1:6" x14ac:dyDescent="0.2">
      <c r="A20" s="26" t="s">
        <v>231</v>
      </c>
      <c r="B20" s="26" t="s">
        <v>230</v>
      </c>
      <c r="C20" s="26" t="s">
        <v>125</v>
      </c>
      <c r="D20" s="27">
        <v>3200000</v>
      </c>
      <c r="E20" s="28">
        <v>8806.4</v>
      </c>
      <c r="F20" s="29">
        <v>1.88365553002141</v>
      </c>
    </row>
    <row r="21" spans="1:6" x14ac:dyDescent="0.2">
      <c r="A21" s="26" t="s">
        <v>149</v>
      </c>
      <c r="B21" s="26" t="s">
        <v>148</v>
      </c>
      <c r="C21" s="26" t="s">
        <v>84</v>
      </c>
      <c r="D21" s="27">
        <v>470000</v>
      </c>
      <c r="E21" s="28">
        <v>8508.6450000000004</v>
      </c>
      <c r="F21" s="29">
        <v>1.81996686582928</v>
      </c>
    </row>
    <row r="22" spans="1:6" x14ac:dyDescent="0.2">
      <c r="A22" s="26" t="s">
        <v>153</v>
      </c>
      <c r="B22" s="26" t="s">
        <v>152</v>
      </c>
      <c r="C22" s="26" t="s">
        <v>133</v>
      </c>
      <c r="D22" s="27">
        <v>1800000</v>
      </c>
      <c r="E22" s="28">
        <v>8092.8</v>
      </c>
      <c r="F22" s="29">
        <v>1.7310191989186601</v>
      </c>
    </row>
    <row r="23" spans="1:6" x14ac:dyDescent="0.2">
      <c r="A23" s="26" t="s">
        <v>132</v>
      </c>
      <c r="B23" s="26" t="s">
        <v>131</v>
      </c>
      <c r="C23" s="26" t="s">
        <v>133</v>
      </c>
      <c r="D23" s="27">
        <v>200000</v>
      </c>
      <c r="E23" s="28">
        <v>7828.9</v>
      </c>
      <c r="F23" s="29">
        <v>1.67457199070955</v>
      </c>
    </row>
    <row r="24" spans="1:6" x14ac:dyDescent="0.2">
      <c r="A24" s="26" t="s">
        <v>220</v>
      </c>
      <c r="B24" s="26" t="s">
        <v>219</v>
      </c>
      <c r="C24" s="26" t="s">
        <v>110</v>
      </c>
      <c r="D24" s="27">
        <v>3500000</v>
      </c>
      <c r="E24" s="28">
        <v>7766.5</v>
      </c>
      <c r="F24" s="29">
        <v>1.66122486758622</v>
      </c>
    </row>
    <row r="25" spans="1:6" x14ac:dyDescent="0.2">
      <c r="A25" s="26" t="s">
        <v>109</v>
      </c>
      <c r="B25" s="26" t="s">
        <v>108</v>
      </c>
      <c r="C25" s="26" t="s">
        <v>110</v>
      </c>
      <c r="D25" s="27">
        <v>5000000</v>
      </c>
      <c r="E25" s="28">
        <v>7647.5</v>
      </c>
      <c r="F25" s="29">
        <v>1.6357712193221601</v>
      </c>
    </row>
    <row r="26" spans="1:6" x14ac:dyDescent="0.2">
      <c r="A26" s="26" t="s">
        <v>118</v>
      </c>
      <c r="B26" s="26" t="s">
        <v>117</v>
      </c>
      <c r="C26" s="26" t="s">
        <v>119</v>
      </c>
      <c r="D26" s="27">
        <v>5000000</v>
      </c>
      <c r="E26" s="28">
        <v>7330</v>
      </c>
      <c r="F26" s="29">
        <v>1.56785917458404</v>
      </c>
    </row>
    <row r="27" spans="1:6" x14ac:dyDescent="0.2">
      <c r="A27" s="26" t="s">
        <v>144</v>
      </c>
      <c r="B27" s="26" t="s">
        <v>143</v>
      </c>
      <c r="C27" s="26" t="s">
        <v>128</v>
      </c>
      <c r="D27" s="27">
        <v>110000</v>
      </c>
      <c r="E27" s="28">
        <v>7199.28</v>
      </c>
      <c r="F27" s="29">
        <v>1.53989866281029</v>
      </c>
    </row>
    <row r="28" spans="1:6" x14ac:dyDescent="0.2">
      <c r="A28" s="26" t="s">
        <v>183</v>
      </c>
      <c r="B28" s="26" t="s">
        <v>182</v>
      </c>
      <c r="C28" s="26" t="s">
        <v>89</v>
      </c>
      <c r="D28" s="27">
        <v>675000</v>
      </c>
      <c r="E28" s="28">
        <v>7078.3874999999998</v>
      </c>
      <c r="F28" s="29">
        <v>1.5140402159803601</v>
      </c>
    </row>
    <row r="29" spans="1:6" x14ac:dyDescent="0.2">
      <c r="A29" s="26" t="s">
        <v>222</v>
      </c>
      <c r="B29" s="26" t="s">
        <v>221</v>
      </c>
      <c r="C29" s="26" t="s">
        <v>170</v>
      </c>
      <c r="D29" s="27">
        <v>1300000</v>
      </c>
      <c r="E29" s="28">
        <v>6734</v>
      </c>
      <c r="F29" s="29">
        <v>1.4403770370598801</v>
      </c>
    </row>
    <row r="30" spans="1:6" x14ac:dyDescent="0.2">
      <c r="A30" s="26" t="s">
        <v>174</v>
      </c>
      <c r="B30" s="26" t="s">
        <v>173</v>
      </c>
      <c r="C30" s="26" t="s">
        <v>84</v>
      </c>
      <c r="D30" s="27">
        <v>4000000</v>
      </c>
      <c r="E30" s="28">
        <v>6434</v>
      </c>
      <c r="F30" s="29">
        <v>1.37620817589</v>
      </c>
    </row>
    <row r="31" spans="1:6" x14ac:dyDescent="0.2">
      <c r="A31" s="26" t="s">
        <v>112</v>
      </c>
      <c r="B31" s="26" t="s">
        <v>111</v>
      </c>
      <c r="C31" s="26" t="s">
        <v>113</v>
      </c>
      <c r="D31" s="27">
        <v>152702</v>
      </c>
      <c r="E31" s="28">
        <v>6246.046257</v>
      </c>
      <c r="F31" s="29">
        <v>1.33600558375358</v>
      </c>
    </row>
    <row r="32" spans="1:6" x14ac:dyDescent="0.2">
      <c r="A32" s="26" t="s">
        <v>146</v>
      </c>
      <c r="B32" s="26" t="s">
        <v>145</v>
      </c>
      <c r="C32" s="26" t="s">
        <v>147</v>
      </c>
      <c r="D32" s="27">
        <v>3600000</v>
      </c>
      <c r="E32" s="28">
        <v>6174</v>
      </c>
      <c r="F32" s="29">
        <v>1.3205951628761099</v>
      </c>
    </row>
    <row r="33" spans="1:6" x14ac:dyDescent="0.2">
      <c r="A33" s="26" t="s">
        <v>588</v>
      </c>
      <c r="B33" s="26" t="s">
        <v>587</v>
      </c>
      <c r="C33" s="26" t="s">
        <v>156</v>
      </c>
      <c r="D33" s="27">
        <v>1100000</v>
      </c>
      <c r="E33" s="28">
        <v>6089.6</v>
      </c>
      <c r="F33" s="29">
        <v>1.3025423232669799</v>
      </c>
    </row>
    <row r="34" spans="1:6" x14ac:dyDescent="0.2">
      <c r="A34" s="26" t="s">
        <v>254</v>
      </c>
      <c r="B34" s="26" t="s">
        <v>253</v>
      </c>
      <c r="C34" s="26" t="s">
        <v>255</v>
      </c>
      <c r="D34" s="27">
        <v>662034</v>
      </c>
      <c r="E34" s="28">
        <v>5558.1064470000001</v>
      </c>
      <c r="F34" s="29">
        <v>1.18885786988317</v>
      </c>
    </row>
    <row r="35" spans="1:6" x14ac:dyDescent="0.2">
      <c r="A35" s="26" t="s">
        <v>151</v>
      </c>
      <c r="B35" s="26" t="s">
        <v>150</v>
      </c>
      <c r="C35" s="26" t="s">
        <v>107</v>
      </c>
      <c r="D35" s="27">
        <v>1000000</v>
      </c>
      <c r="E35" s="28">
        <v>5502.5</v>
      </c>
      <c r="F35" s="29">
        <v>1.17696386195753</v>
      </c>
    </row>
    <row r="36" spans="1:6" x14ac:dyDescent="0.2">
      <c r="A36" s="26" t="s">
        <v>244</v>
      </c>
      <c r="B36" s="26" t="s">
        <v>243</v>
      </c>
      <c r="C36" s="26" t="s">
        <v>100</v>
      </c>
      <c r="D36" s="27">
        <v>6750000</v>
      </c>
      <c r="E36" s="28">
        <v>4924.125</v>
      </c>
      <c r="F36" s="29">
        <v>1.0532516450270999</v>
      </c>
    </row>
    <row r="37" spans="1:6" x14ac:dyDescent="0.2">
      <c r="A37" s="26" t="s">
        <v>185</v>
      </c>
      <c r="B37" s="26" t="s">
        <v>184</v>
      </c>
      <c r="C37" s="26" t="s">
        <v>119</v>
      </c>
      <c r="D37" s="27">
        <v>2000000</v>
      </c>
      <c r="E37" s="28">
        <v>4648</v>
      </c>
      <c r="F37" s="29">
        <v>0.99418955572532497</v>
      </c>
    </row>
    <row r="38" spans="1:6" x14ac:dyDescent="0.2">
      <c r="A38" s="26" t="s">
        <v>172</v>
      </c>
      <c r="B38" s="26" t="s">
        <v>171</v>
      </c>
      <c r="C38" s="26" t="s">
        <v>136</v>
      </c>
      <c r="D38" s="27">
        <v>9500000</v>
      </c>
      <c r="E38" s="28">
        <v>4446</v>
      </c>
      <c r="F38" s="29">
        <v>0.95098252253760596</v>
      </c>
    </row>
    <row r="39" spans="1:6" x14ac:dyDescent="0.2">
      <c r="A39" s="26" t="s">
        <v>233</v>
      </c>
      <c r="B39" s="26" t="s">
        <v>232</v>
      </c>
      <c r="C39" s="26" t="s">
        <v>133</v>
      </c>
      <c r="D39" s="27">
        <v>2000000</v>
      </c>
      <c r="E39" s="28">
        <v>4424</v>
      </c>
      <c r="F39" s="29">
        <v>0.94627680605181497</v>
      </c>
    </row>
    <row r="40" spans="1:6" x14ac:dyDescent="0.2">
      <c r="A40" s="26" t="s">
        <v>121</v>
      </c>
      <c r="B40" s="26" t="s">
        <v>120</v>
      </c>
      <c r="C40" s="26" t="s">
        <v>122</v>
      </c>
      <c r="D40" s="27">
        <v>470000</v>
      </c>
      <c r="E40" s="28">
        <v>4414.4750000000004</v>
      </c>
      <c r="F40" s="29">
        <v>0.94423944470967203</v>
      </c>
    </row>
    <row r="41" spans="1:6" x14ac:dyDescent="0.2">
      <c r="A41" s="26" t="s">
        <v>138</v>
      </c>
      <c r="B41" s="26" t="s">
        <v>137</v>
      </c>
      <c r="C41" s="26" t="s">
        <v>107</v>
      </c>
      <c r="D41" s="27">
        <v>720873</v>
      </c>
      <c r="E41" s="28">
        <v>4212.060939</v>
      </c>
      <c r="F41" s="29">
        <v>0.90094384544587003</v>
      </c>
    </row>
    <row r="42" spans="1:6" x14ac:dyDescent="0.2">
      <c r="A42" s="26" t="s">
        <v>181</v>
      </c>
      <c r="B42" s="26" t="s">
        <v>180</v>
      </c>
      <c r="C42" s="26" t="s">
        <v>116</v>
      </c>
      <c r="D42" s="27">
        <v>900000</v>
      </c>
      <c r="E42" s="28">
        <v>3600</v>
      </c>
      <c r="F42" s="29">
        <v>0.77002633403854803</v>
      </c>
    </row>
    <row r="43" spans="1:6" x14ac:dyDescent="0.2">
      <c r="A43" s="26" t="s">
        <v>263</v>
      </c>
      <c r="B43" s="26" t="s">
        <v>262</v>
      </c>
      <c r="C43" s="26" t="s">
        <v>113</v>
      </c>
      <c r="D43" s="27">
        <v>520000</v>
      </c>
      <c r="E43" s="28">
        <v>3349.32</v>
      </c>
      <c r="F43" s="29">
        <v>0.71640683364499702</v>
      </c>
    </row>
    <row r="44" spans="1:6" x14ac:dyDescent="0.2">
      <c r="A44" s="26" t="s">
        <v>248</v>
      </c>
      <c r="B44" s="26" t="s">
        <v>247</v>
      </c>
      <c r="C44" s="26" t="s">
        <v>177</v>
      </c>
      <c r="D44" s="27">
        <v>770000</v>
      </c>
      <c r="E44" s="28">
        <v>3269.0349999999999</v>
      </c>
      <c r="F44" s="29">
        <v>0.69923417691491796</v>
      </c>
    </row>
    <row r="45" spans="1:6" x14ac:dyDescent="0.2">
      <c r="A45" s="26" t="s">
        <v>187</v>
      </c>
      <c r="B45" s="26" t="s">
        <v>186</v>
      </c>
      <c r="C45" s="26" t="s">
        <v>113</v>
      </c>
      <c r="D45" s="27">
        <v>940592</v>
      </c>
      <c r="E45" s="28">
        <v>3261.9730559999998</v>
      </c>
      <c r="F45" s="29">
        <v>0.69772365390116597</v>
      </c>
    </row>
    <row r="46" spans="1:6" x14ac:dyDescent="0.2">
      <c r="A46" s="26" t="s">
        <v>556</v>
      </c>
      <c r="B46" s="26" t="s">
        <v>555</v>
      </c>
      <c r="C46" s="26" t="s">
        <v>84</v>
      </c>
      <c r="D46" s="27">
        <v>300000</v>
      </c>
      <c r="E46" s="28">
        <v>3130.5</v>
      </c>
      <c r="F46" s="29">
        <v>0.66960206630768704</v>
      </c>
    </row>
    <row r="47" spans="1:6" x14ac:dyDescent="0.2">
      <c r="A47" s="26" t="s">
        <v>250</v>
      </c>
      <c r="B47" s="26" t="s">
        <v>249</v>
      </c>
      <c r="C47" s="26" t="s">
        <v>128</v>
      </c>
      <c r="D47" s="27">
        <v>140000</v>
      </c>
      <c r="E47" s="28">
        <v>3118.36</v>
      </c>
      <c r="F47" s="29">
        <v>0.66700536639234598</v>
      </c>
    </row>
    <row r="48" spans="1:6" x14ac:dyDescent="0.2">
      <c r="A48" s="26" t="s">
        <v>176</v>
      </c>
      <c r="B48" s="26" t="s">
        <v>175</v>
      </c>
      <c r="C48" s="26" t="s">
        <v>177</v>
      </c>
      <c r="D48" s="27">
        <v>1900000</v>
      </c>
      <c r="E48" s="28">
        <v>3116.95</v>
      </c>
      <c r="F48" s="29">
        <v>0.66670377274484705</v>
      </c>
    </row>
    <row r="49" spans="1:9" x14ac:dyDescent="0.2">
      <c r="A49" s="26" t="s">
        <v>534</v>
      </c>
      <c r="B49" s="26" t="s">
        <v>533</v>
      </c>
      <c r="C49" s="26" t="s">
        <v>116</v>
      </c>
      <c r="D49" s="27">
        <v>173153</v>
      </c>
      <c r="E49" s="28">
        <v>3070.6953020000001</v>
      </c>
      <c r="F49" s="29">
        <v>0.65681006843012502</v>
      </c>
    </row>
    <row r="50" spans="1:9" x14ac:dyDescent="0.2">
      <c r="A50" s="26" t="s">
        <v>130</v>
      </c>
      <c r="B50" s="26" t="s">
        <v>129</v>
      </c>
      <c r="C50" s="26" t="s">
        <v>116</v>
      </c>
      <c r="D50" s="27">
        <v>300000</v>
      </c>
      <c r="E50" s="28">
        <v>3014.25</v>
      </c>
      <c r="F50" s="29">
        <v>0.64473663260435898</v>
      </c>
    </row>
    <row r="51" spans="1:9" x14ac:dyDescent="0.2">
      <c r="A51" s="26" t="s">
        <v>189</v>
      </c>
      <c r="B51" s="26" t="s">
        <v>188</v>
      </c>
      <c r="C51" s="26" t="s">
        <v>190</v>
      </c>
      <c r="D51" s="27">
        <v>200000</v>
      </c>
      <c r="E51" s="28">
        <v>2793.8</v>
      </c>
      <c r="F51" s="29">
        <v>0.59758321445469298</v>
      </c>
    </row>
    <row r="52" spans="1:9" x14ac:dyDescent="0.2">
      <c r="A52" s="26" t="s">
        <v>516</v>
      </c>
      <c r="B52" s="26" t="s">
        <v>515</v>
      </c>
      <c r="C52" s="26" t="s">
        <v>162</v>
      </c>
      <c r="D52" s="27">
        <v>15000</v>
      </c>
      <c r="E52" s="28">
        <v>2567.37</v>
      </c>
      <c r="F52" s="29">
        <v>0.54915069700570696</v>
      </c>
    </row>
    <row r="53" spans="1:9" x14ac:dyDescent="0.2">
      <c r="A53" s="26" t="s">
        <v>737</v>
      </c>
      <c r="B53" s="26" t="s">
        <v>736</v>
      </c>
      <c r="C53" s="26" t="s">
        <v>122</v>
      </c>
      <c r="D53" s="27">
        <v>600000</v>
      </c>
      <c r="E53" s="28">
        <v>2110.8000000000002</v>
      </c>
      <c r="F53" s="29">
        <v>0.45149210719126798</v>
      </c>
    </row>
    <row r="54" spans="1:9" x14ac:dyDescent="0.2">
      <c r="A54" s="26" t="s">
        <v>179</v>
      </c>
      <c r="B54" s="26" t="s">
        <v>178</v>
      </c>
      <c r="C54" s="26" t="s">
        <v>100</v>
      </c>
      <c r="D54" s="27">
        <v>500000</v>
      </c>
      <c r="E54" s="28">
        <v>1205.75</v>
      </c>
      <c r="F54" s="29">
        <v>0.25790534785193903</v>
      </c>
    </row>
    <row r="55" spans="1:9" x14ac:dyDescent="0.2">
      <c r="A55" s="26" t="s">
        <v>592</v>
      </c>
      <c r="B55" s="26" t="s">
        <v>591</v>
      </c>
      <c r="C55" s="26" t="s">
        <v>156</v>
      </c>
      <c r="D55" s="27">
        <v>158070</v>
      </c>
      <c r="E55" s="28">
        <v>1071.3984599999999</v>
      </c>
      <c r="F55" s="29">
        <v>0.22916806345787399</v>
      </c>
    </row>
    <row r="56" spans="1:9" x14ac:dyDescent="0.2">
      <c r="A56" s="26" t="s">
        <v>198</v>
      </c>
      <c r="B56" s="26" t="s">
        <v>197</v>
      </c>
      <c r="C56" s="26" t="s">
        <v>199</v>
      </c>
      <c r="D56" s="27">
        <v>57637</v>
      </c>
      <c r="E56" s="28">
        <v>998.84920999999997</v>
      </c>
      <c r="F56" s="29">
        <v>0.21365005428711101</v>
      </c>
    </row>
    <row r="57" spans="1:9" x14ac:dyDescent="0.2">
      <c r="A57" s="26" t="s">
        <v>192</v>
      </c>
      <c r="B57" s="26" t="s">
        <v>191</v>
      </c>
      <c r="C57" s="26" t="s">
        <v>193</v>
      </c>
      <c r="D57" s="27">
        <v>813915</v>
      </c>
      <c r="E57" s="28">
        <v>942.92052750000005</v>
      </c>
      <c r="F57" s="29">
        <v>0.201687121411255</v>
      </c>
    </row>
    <row r="58" spans="1:9" x14ac:dyDescent="0.2">
      <c r="A58" s="30" t="s">
        <v>31</v>
      </c>
      <c r="B58" s="30"/>
      <c r="C58" s="30"/>
      <c r="D58" s="31"/>
      <c r="E58" s="32">
        <f>SUM(E7:E57)</f>
        <v>445451.60327849997</v>
      </c>
      <c r="F58" s="33">
        <f>SUM(F7:F57)</f>
        <v>95.280406962260216</v>
      </c>
      <c r="G58" s="18"/>
      <c r="H58" s="18"/>
      <c r="I58" s="18"/>
    </row>
    <row r="59" spans="1:9" x14ac:dyDescent="0.2">
      <c r="A59" s="26"/>
      <c r="B59" s="26"/>
      <c r="C59" s="26"/>
      <c r="D59" s="34"/>
      <c r="E59" s="28"/>
      <c r="F59" s="29"/>
    </row>
    <row r="60" spans="1:9" x14ac:dyDescent="0.2">
      <c r="A60" s="30" t="s">
        <v>226</v>
      </c>
      <c r="B60" s="26"/>
      <c r="C60" s="26"/>
      <c r="D60" s="34"/>
      <c r="E60" s="28"/>
      <c r="F60" s="29"/>
    </row>
    <row r="61" spans="1:9" x14ac:dyDescent="0.2">
      <c r="A61" s="26" t="s">
        <v>569</v>
      </c>
      <c r="B61" s="26" t="s">
        <v>568</v>
      </c>
      <c r="C61" s="26" t="s">
        <v>393</v>
      </c>
      <c r="D61" s="27">
        <v>3500</v>
      </c>
      <c r="E61" s="28">
        <v>3.5E-4</v>
      </c>
      <c r="F61" s="29">
        <v>7.4863671364858806E-8</v>
      </c>
    </row>
    <row r="62" spans="1:9" x14ac:dyDescent="0.2">
      <c r="A62" s="26" t="s">
        <v>229</v>
      </c>
      <c r="B62" s="26" t="s">
        <v>228</v>
      </c>
      <c r="C62" s="26" t="s">
        <v>165</v>
      </c>
      <c r="D62" s="27">
        <v>3000</v>
      </c>
      <c r="E62" s="28">
        <v>2.9999999999999997E-4</v>
      </c>
      <c r="F62" s="29">
        <v>6.4168861169879005E-8</v>
      </c>
    </row>
    <row r="63" spans="1:9" x14ac:dyDescent="0.2">
      <c r="A63" s="26"/>
      <c r="B63" s="26" t="s">
        <v>227</v>
      </c>
      <c r="C63" s="26" t="s">
        <v>122</v>
      </c>
      <c r="D63" s="27">
        <v>2900</v>
      </c>
      <c r="E63" s="28">
        <v>2.9E-4</v>
      </c>
      <c r="F63" s="29">
        <v>6.2029899130882999E-8</v>
      </c>
    </row>
    <row r="64" spans="1:9" x14ac:dyDescent="0.2">
      <c r="A64" s="30" t="s">
        <v>31</v>
      </c>
      <c r="B64" s="30"/>
      <c r="C64" s="30"/>
      <c r="D64" s="31"/>
      <c r="E64" s="32">
        <f>SUM(E60:E63)</f>
        <v>9.3999999999999997E-4</v>
      </c>
      <c r="F64" s="33">
        <f>SUM(F60:F63)</f>
        <v>2.0106243166562078E-7</v>
      </c>
      <c r="G64" s="18"/>
      <c r="H64" s="18"/>
      <c r="I64" s="18"/>
    </row>
    <row r="65" spans="1:9" x14ac:dyDescent="0.2">
      <c r="A65" s="26"/>
      <c r="B65" s="26"/>
      <c r="C65" s="26"/>
      <c r="D65" s="34"/>
      <c r="E65" s="28"/>
      <c r="F65" s="29"/>
    </row>
    <row r="66" spans="1:9" x14ac:dyDescent="0.2">
      <c r="A66" s="30" t="s">
        <v>32</v>
      </c>
      <c r="B66" s="30"/>
      <c r="C66" s="30"/>
      <c r="D66" s="31"/>
      <c r="E66" s="32">
        <f>E58+E64</f>
        <v>445451.60421849997</v>
      </c>
      <c r="F66" s="33">
        <f>F58+F64</f>
        <v>95.28040716332265</v>
      </c>
      <c r="G66" s="18"/>
      <c r="H66" s="18"/>
      <c r="I66" s="18"/>
    </row>
    <row r="67" spans="1:9" x14ac:dyDescent="0.2">
      <c r="A67" s="30"/>
      <c r="B67" s="30"/>
      <c r="C67" s="30"/>
      <c r="D67" s="31"/>
      <c r="E67" s="32"/>
      <c r="F67" s="33"/>
      <c r="G67" s="18"/>
      <c r="H67" s="18"/>
      <c r="I67" s="18"/>
    </row>
    <row r="68" spans="1:9" x14ac:dyDescent="0.2">
      <c r="A68" s="30" t="s">
        <v>34</v>
      </c>
      <c r="B68" s="30"/>
      <c r="C68" s="30"/>
      <c r="D68" s="31"/>
      <c r="E68" s="32">
        <f>E70-(E58+E64)</f>
        <v>22064.874227000051</v>
      </c>
      <c r="F68" s="33">
        <f>F70-(F58+F64)</f>
        <v>4.7195928366773501</v>
      </c>
      <c r="G68" s="18"/>
      <c r="H68" s="18"/>
      <c r="I68" s="18"/>
    </row>
    <row r="69" spans="1:9" x14ac:dyDescent="0.2">
      <c r="A69" s="30"/>
      <c r="B69" s="30"/>
      <c r="C69" s="30"/>
      <c r="D69" s="31"/>
      <c r="E69" s="32"/>
      <c r="F69" s="33"/>
      <c r="G69" s="18"/>
      <c r="H69" s="18"/>
      <c r="I69" s="18"/>
    </row>
    <row r="70" spans="1:9" x14ac:dyDescent="0.2">
      <c r="A70" s="35" t="s">
        <v>33</v>
      </c>
      <c r="B70" s="35"/>
      <c r="C70" s="35"/>
      <c r="D70" s="36"/>
      <c r="E70" s="37">
        <v>467516.47844550002</v>
      </c>
      <c r="F70" s="38">
        <v>100</v>
      </c>
      <c r="G70" s="18"/>
      <c r="H70" s="18"/>
      <c r="I70" s="18"/>
    </row>
    <row r="71" spans="1:9" x14ac:dyDescent="0.2">
      <c r="F71" s="20" t="s">
        <v>563</v>
      </c>
    </row>
    <row r="72" spans="1:9" x14ac:dyDescent="0.2">
      <c r="A72" s="54" t="s">
        <v>35</v>
      </c>
      <c r="F72" s="20"/>
    </row>
    <row r="73" spans="1:9" x14ac:dyDescent="0.2">
      <c r="A73" s="54" t="s">
        <v>810</v>
      </c>
      <c r="F73" s="20"/>
    </row>
    <row r="75" spans="1:9" x14ac:dyDescent="0.2">
      <c r="A75" s="18" t="s">
        <v>36</v>
      </c>
    </row>
    <row r="76" spans="1:9" x14ac:dyDescent="0.2">
      <c r="A76" s="18" t="s">
        <v>37</v>
      </c>
    </row>
    <row r="77" spans="1:9" x14ac:dyDescent="0.2">
      <c r="A77" s="18" t="s">
        <v>38</v>
      </c>
      <c r="B77" s="18"/>
      <c r="C77" s="39" t="s">
        <v>40</v>
      </c>
      <c r="D77" s="19" t="s">
        <v>39</v>
      </c>
    </row>
    <row r="78" spans="1:9" x14ac:dyDescent="0.2">
      <c r="A78" s="9" t="s">
        <v>57</v>
      </c>
      <c r="C78" s="40">
        <v>877.35699999999997</v>
      </c>
      <c r="D78" s="40">
        <v>840.35090000000002</v>
      </c>
    </row>
    <row r="79" spans="1:9" x14ac:dyDescent="0.2">
      <c r="A79" s="9" t="s">
        <v>79</v>
      </c>
      <c r="C79" s="40">
        <v>49.637900000000002</v>
      </c>
      <c r="D79" s="40">
        <v>47.544199999999996</v>
      </c>
    </row>
    <row r="80" spans="1:9" x14ac:dyDescent="0.2">
      <c r="A80" s="9" t="s">
        <v>60</v>
      </c>
      <c r="C80" s="40">
        <v>950.87750000000005</v>
      </c>
      <c r="D80" s="40">
        <v>914.43949999999995</v>
      </c>
    </row>
    <row r="81" spans="1:4" x14ac:dyDescent="0.2">
      <c r="A81" s="9" t="s">
        <v>80</v>
      </c>
      <c r="C81" s="40">
        <v>56.055999999999997</v>
      </c>
      <c r="D81" s="40">
        <v>53.905900000000003</v>
      </c>
    </row>
    <row r="83" spans="1:4" x14ac:dyDescent="0.2">
      <c r="A83" s="9" t="s">
        <v>41</v>
      </c>
    </row>
    <row r="85" spans="1:4" x14ac:dyDescent="0.2">
      <c r="A85" s="18" t="s">
        <v>42</v>
      </c>
      <c r="D85" s="41" t="s">
        <v>43</v>
      </c>
    </row>
    <row r="87" spans="1:4" x14ac:dyDescent="0.2">
      <c r="A87" s="18" t="s">
        <v>223</v>
      </c>
      <c r="D87" s="45">
        <v>0.1724205637424</v>
      </c>
    </row>
    <row r="89" spans="1:4" x14ac:dyDescent="0.2">
      <c r="A89" s="77" t="s">
        <v>814</v>
      </c>
      <c r="B89" s="77"/>
      <c r="C89" s="77"/>
      <c r="D89" s="41" t="s">
        <v>43</v>
      </c>
    </row>
    <row r="90" spans="1:4" x14ac:dyDescent="0.2">
      <c r="A90" s="9" t="s">
        <v>812</v>
      </c>
    </row>
    <row r="91" spans="1:4" x14ac:dyDescent="0.2">
      <c r="A91" s="46" t="s">
        <v>813</v>
      </c>
    </row>
    <row r="93" spans="1:4" x14ac:dyDescent="0.2">
      <c r="A93" s="18" t="s">
        <v>781</v>
      </c>
    </row>
    <row r="94" spans="1:4" x14ac:dyDescent="0.2">
      <c r="A94" s="46"/>
    </row>
    <row r="95" spans="1:4" x14ac:dyDescent="0.2">
      <c r="A95" s="47" t="s">
        <v>774</v>
      </c>
    </row>
    <row r="96" spans="1:4" x14ac:dyDescent="0.2">
      <c r="A96" s="48"/>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row r="107" spans="1:1" x14ac:dyDescent="0.2">
      <c r="A107" s="49"/>
    </row>
    <row r="108" spans="1:1" x14ac:dyDescent="0.2">
      <c r="A108" s="49"/>
    </row>
    <row r="109" spans="1:1" x14ac:dyDescent="0.2">
      <c r="A109" s="47" t="s">
        <v>785</v>
      </c>
    </row>
    <row r="110" spans="1:1" x14ac:dyDescent="0.2">
      <c r="A110" s="49"/>
    </row>
    <row r="111" spans="1:1" x14ac:dyDescent="0.2">
      <c r="A111" s="47" t="s">
        <v>775</v>
      </c>
    </row>
    <row r="112" spans="1:1" x14ac:dyDescent="0.2">
      <c r="A112" s="49"/>
    </row>
    <row r="113" spans="1:1" x14ac:dyDescent="0.2">
      <c r="A113" s="49"/>
    </row>
    <row r="114" spans="1:1" x14ac:dyDescent="0.2">
      <c r="A114" s="49"/>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row r="121" spans="1:1" x14ac:dyDescent="0.2">
      <c r="A121" s="49"/>
    </row>
    <row r="122" spans="1:1" x14ac:dyDescent="0.2">
      <c r="A122" s="49"/>
    </row>
    <row r="123" spans="1:1" x14ac:dyDescent="0.2">
      <c r="A123" s="49"/>
    </row>
  </sheetData>
  <mergeCells count="2">
    <mergeCell ref="A1:F1"/>
    <mergeCell ref="A89:C89"/>
  </mergeCells>
  <conditionalFormatting sqref="F2:F3 F5:F92">
    <cfRule type="cellIs" dxfId="34" priority="2" stopIfTrue="1" operator="between">
      <formula>0.009</formula>
      <formula>-0.009</formula>
    </cfRule>
  </conditionalFormatting>
  <conditionalFormatting sqref="F93:F225">
    <cfRule type="cellIs" dxfId="33" priority="1" stopIfTrue="1" operator="between">
      <formula>0.009</formula>
      <formula>-0.009</formula>
    </cfRule>
  </conditionalFormatting>
  <hyperlinks>
    <hyperlink ref="A91" r:id="rId1"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60"/>
  <sheetViews>
    <sheetView workbookViewId="0">
      <selection sqref="A1:E1"/>
    </sheetView>
  </sheetViews>
  <sheetFormatPr defaultColWidth="9.109375" defaultRowHeight="10.199999999999999" x14ac:dyDescent="0.2"/>
  <cols>
    <col min="1" max="1" width="31.6640625" style="9" bestFit="1" customWidth="1"/>
    <col min="2" max="2" width="33.5546875" style="9" bestFit="1" customWidth="1"/>
    <col min="3" max="3" width="18.88671875" style="9" bestFit="1" customWidth="1"/>
    <col min="4" max="4" width="14.6640625" style="10" bestFit="1" customWidth="1"/>
    <col min="5" max="5" width="13.5546875" style="13" customWidth="1"/>
    <col min="6" max="16384" width="9.109375" style="9"/>
  </cols>
  <sheetData>
    <row r="1" spans="1:8" s="1" customFormat="1" ht="13.8" x14ac:dyDescent="0.2">
      <c r="A1" s="73" t="s">
        <v>22</v>
      </c>
      <c r="B1" s="74"/>
      <c r="C1" s="74"/>
      <c r="D1" s="74"/>
      <c r="E1" s="74"/>
    </row>
    <row r="2" spans="1:8" s="1" customFormat="1" ht="11.4" x14ac:dyDescent="0.2">
      <c r="D2" s="6"/>
      <c r="E2" s="7"/>
    </row>
    <row r="3" spans="1:8" s="1" customFormat="1" ht="12" x14ac:dyDescent="0.2">
      <c r="A3" s="11" t="s">
        <v>7</v>
      </c>
      <c r="B3" s="2"/>
      <c r="C3" s="3"/>
      <c r="D3" s="4"/>
      <c r="E3" s="5"/>
    </row>
    <row r="4" spans="1:8" s="1" customFormat="1" ht="40.799999999999997" x14ac:dyDescent="0.2">
      <c r="A4" s="8" t="s">
        <v>2</v>
      </c>
      <c r="B4" s="8" t="s">
        <v>0</v>
      </c>
      <c r="C4" s="16" t="s">
        <v>1</v>
      </c>
      <c r="D4" s="51" t="s">
        <v>6</v>
      </c>
      <c r="E4" s="15" t="s">
        <v>3</v>
      </c>
    </row>
    <row r="5" spans="1:8" x14ac:dyDescent="0.2">
      <c r="A5" s="21" t="s">
        <v>367</v>
      </c>
      <c r="B5" s="22"/>
      <c r="C5" s="23"/>
      <c r="D5" s="24"/>
      <c r="E5" s="25"/>
    </row>
    <row r="6" spans="1:8" x14ac:dyDescent="0.2">
      <c r="A6" s="26" t="s">
        <v>739</v>
      </c>
      <c r="B6" s="26" t="s">
        <v>738</v>
      </c>
      <c r="C6" s="27">
        <v>6361183.9199999999</v>
      </c>
      <c r="D6" s="28">
        <v>322649.89386000001</v>
      </c>
      <c r="E6" s="29">
        <v>99.148598103610098</v>
      </c>
    </row>
    <row r="7" spans="1:8" x14ac:dyDescent="0.2">
      <c r="A7" s="30" t="s">
        <v>31</v>
      </c>
      <c r="B7" s="30"/>
      <c r="C7" s="31"/>
      <c r="D7" s="32">
        <f>SUM(D6:D6)</f>
        <v>322649.89386000001</v>
      </c>
      <c r="E7" s="33">
        <f>SUM(E6:E6)</f>
        <v>99.148598103610098</v>
      </c>
      <c r="F7" s="18"/>
      <c r="G7" s="18"/>
      <c r="H7" s="18"/>
    </row>
    <row r="8" spans="1:8" x14ac:dyDescent="0.2">
      <c r="A8" s="26"/>
      <c r="B8" s="26"/>
      <c r="C8" s="34"/>
      <c r="D8" s="28"/>
      <c r="E8" s="29"/>
    </row>
    <row r="9" spans="1:8" x14ac:dyDescent="0.2">
      <c r="A9" s="30" t="s">
        <v>32</v>
      </c>
      <c r="B9" s="30"/>
      <c r="C9" s="31"/>
      <c r="D9" s="32">
        <f>D7</f>
        <v>322649.89386000001</v>
      </c>
      <c r="E9" s="33">
        <f>E7</f>
        <v>99.148598103610098</v>
      </c>
      <c r="F9" s="18"/>
      <c r="G9" s="18"/>
      <c r="H9" s="18"/>
    </row>
    <row r="10" spans="1:8" x14ac:dyDescent="0.2">
      <c r="A10" s="30"/>
      <c r="B10" s="30"/>
      <c r="C10" s="31"/>
      <c r="D10" s="32"/>
      <c r="E10" s="33"/>
      <c r="F10" s="18"/>
      <c r="G10" s="18"/>
      <c r="H10" s="18"/>
    </row>
    <row r="11" spans="1:8" x14ac:dyDescent="0.2">
      <c r="A11" s="30" t="s">
        <v>34</v>
      </c>
      <c r="B11" s="30"/>
      <c r="C11" s="31"/>
      <c r="D11" s="32">
        <f>D13-(D7)</f>
        <v>2770.6365673000109</v>
      </c>
      <c r="E11" s="33">
        <f>E13-(E7)</f>
        <v>0.85140189638990194</v>
      </c>
      <c r="F11" s="18"/>
      <c r="G11" s="18"/>
      <c r="H11" s="18"/>
    </row>
    <row r="12" spans="1:8" x14ac:dyDescent="0.2">
      <c r="A12" s="30"/>
      <c r="B12" s="30"/>
      <c r="C12" s="31"/>
      <c r="D12" s="32"/>
      <c r="E12" s="33"/>
      <c r="F12" s="18"/>
      <c r="G12" s="18"/>
      <c r="H12" s="18"/>
    </row>
    <row r="13" spans="1:8" x14ac:dyDescent="0.2">
      <c r="A13" s="35" t="s">
        <v>33</v>
      </c>
      <c r="B13" s="35"/>
      <c r="C13" s="36"/>
      <c r="D13" s="37">
        <v>325420.53042730002</v>
      </c>
      <c r="E13" s="38">
        <v>100</v>
      </c>
      <c r="F13" s="18"/>
      <c r="G13" s="18"/>
      <c r="H13" s="18"/>
    </row>
    <row r="16" spans="1:8" x14ac:dyDescent="0.2">
      <c r="A16" s="18" t="s">
        <v>36</v>
      </c>
    </row>
    <row r="17" spans="1:4" x14ac:dyDescent="0.2">
      <c r="A17" s="18" t="s">
        <v>37</v>
      </c>
    </row>
    <row r="18" spans="1:4" x14ac:dyDescent="0.2">
      <c r="A18" s="18" t="s">
        <v>38</v>
      </c>
      <c r="B18" s="18"/>
      <c r="C18" s="39" t="s">
        <v>40</v>
      </c>
      <c r="D18" s="19" t="s">
        <v>39</v>
      </c>
    </row>
    <row r="19" spans="1:4" x14ac:dyDescent="0.2">
      <c r="A19" s="9" t="s">
        <v>57</v>
      </c>
      <c r="C19" s="40">
        <v>52.267099999999999</v>
      </c>
      <c r="D19" s="40">
        <v>46.401600000000002</v>
      </c>
    </row>
    <row r="20" spans="1:4" x14ac:dyDescent="0.2">
      <c r="A20" s="9" t="s">
        <v>79</v>
      </c>
      <c r="C20" s="40">
        <v>52.267099999999999</v>
      </c>
      <c r="D20" s="40">
        <v>46.401600000000002</v>
      </c>
    </row>
    <row r="21" spans="1:4" x14ac:dyDescent="0.2">
      <c r="A21" s="9" t="s">
        <v>60</v>
      </c>
      <c r="C21" s="40">
        <v>57.102600000000002</v>
      </c>
      <c r="D21" s="40">
        <v>50.956099999999999</v>
      </c>
    </row>
    <row r="22" spans="1:4" x14ac:dyDescent="0.2">
      <c r="A22" s="9" t="s">
        <v>80</v>
      </c>
      <c r="C22" s="40">
        <v>57.102600000000002</v>
      </c>
      <c r="D22" s="40">
        <v>50.956099999999999</v>
      </c>
    </row>
    <row r="24" spans="1:4" x14ac:dyDescent="0.2">
      <c r="A24" s="9" t="s">
        <v>41</v>
      </c>
    </row>
    <row r="26" spans="1:4" x14ac:dyDescent="0.2">
      <c r="A26" s="18" t="s">
        <v>42</v>
      </c>
      <c r="D26" s="41" t="s">
        <v>43</v>
      </c>
    </row>
    <row r="28" spans="1:4" x14ac:dyDescent="0.2">
      <c r="A28" s="18" t="s">
        <v>223</v>
      </c>
      <c r="D28" s="45">
        <v>0</v>
      </c>
    </row>
    <row r="30" spans="1:4" x14ac:dyDescent="0.2">
      <c r="A30" s="18" t="s">
        <v>778</v>
      </c>
    </row>
    <row r="31" spans="1:4" x14ac:dyDescent="0.2">
      <c r="A31" s="46"/>
    </row>
    <row r="32" spans="1:4" x14ac:dyDescent="0.2">
      <c r="A32" s="47" t="s">
        <v>774</v>
      </c>
    </row>
    <row r="33" spans="1:1" x14ac:dyDescent="0.2">
      <c r="A33" s="48"/>
    </row>
    <row r="34" spans="1:1" x14ac:dyDescent="0.2">
      <c r="A34" s="49"/>
    </row>
    <row r="35" spans="1:1" x14ac:dyDescent="0.2">
      <c r="A35" s="49"/>
    </row>
    <row r="36" spans="1:1" x14ac:dyDescent="0.2">
      <c r="A36" s="49"/>
    </row>
    <row r="37" spans="1:1" x14ac:dyDescent="0.2">
      <c r="A37" s="49"/>
    </row>
    <row r="38" spans="1:1" x14ac:dyDescent="0.2">
      <c r="A38" s="49"/>
    </row>
    <row r="39" spans="1:1" x14ac:dyDescent="0.2">
      <c r="A39" s="49"/>
    </row>
    <row r="40" spans="1:1" x14ac:dyDescent="0.2">
      <c r="A40" s="49"/>
    </row>
    <row r="41" spans="1:1" x14ac:dyDescent="0.2">
      <c r="A41" s="49"/>
    </row>
    <row r="42" spans="1:1" x14ac:dyDescent="0.2">
      <c r="A42" s="49"/>
    </row>
    <row r="43" spans="1:1" x14ac:dyDescent="0.2">
      <c r="A43" s="49"/>
    </row>
    <row r="44" spans="1:1" x14ac:dyDescent="0.2">
      <c r="A44" s="49"/>
    </row>
    <row r="45" spans="1:1" x14ac:dyDescent="0.2">
      <c r="A45" s="49"/>
    </row>
    <row r="46" spans="1:1" x14ac:dyDescent="0.2">
      <c r="A46" s="47" t="s">
        <v>793</v>
      </c>
    </row>
    <row r="47" spans="1:1" x14ac:dyDescent="0.2">
      <c r="A47" s="49"/>
    </row>
    <row r="48" spans="1:1" x14ac:dyDescent="0.2">
      <c r="A48" s="47" t="s">
        <v>775</v>
      </c>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sheetData>
  <mergeCells count="1">
    <mergeCell ref="A1:E1"/>
  </mergeCells>
  <conditionalFormatting sqref="E5:E13">
    <cfRule type="cellIs" dxfId="32" priority="1" stopIfTrue="1" operator="between">
      <formula>0.009</formula>
      <formula>-0.009</formula>
    </cfRule>
  </conditionalFormatting>
  <hyperlinks>
    <hyperlink ref="A33" r:id="rId1" tooltip="https://www.franklintempletonindia.com/downloadsServlet/pdf/product-labels-jg9o5k7l" display="https://www.franklintempletonindia.com/downloadsServlet/pdf/product-labels-jg9o5k7l"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63"/>
  <sheetViews>
    <sheetView workbookViewId="0">
      <selection sqref="A1:E1"/>
    </sheetView>
  </sheetViews>
  <sheetFormatPr defaultColWidth="9.109375" defaultRowHeight="10.199999999999999" x14ac:dyDescent="0.2"/>
  <cols>
    <col min="1" max="1" width="31.6640625" style="9" bestFit="1" customWidth="1"/>
    <col min="2" max="2" width="61.5546875" style="9" customWidth="1"/>
    <col min="3" max="3" width="18.88671875" style="9" bestFit="1" customWidth="1"/>
    <col min="4" max="4" width="23.6640625" style="10" customWidth="1"/>
    <col min="5" max="5" width="13.5546875" style="13" customWidth="1"/>
    <col min="6" max="16384" width="9.109375" style="9"/>
  </cols>
  <sheetData>
    <row r="1" spans="1:8" s="1" customFormat="1" ht="13.8" x14ac:dyDescent="0.2">
      <c r="A1" s="73" t="s">
        <v>821</v>
      </c>
      <c r="B1" s="74"/>
      <c r="C1" s="74"/>
      <c r="D1" s="74"/>
      <c r="E1" s="74"/>
    </row>
    <row r="2" spans="1:8" s="1" customFormat="1" ht="11.4" x14ac:dyDescent="0.2">
      <c r="D2" s="6"/>
      <c r="E2" s="7"/>
    </row>
    <row r="3" spans="1:8" s="1" customFormat="1" ht="12" x14ac:dyDescent="0.2">
      <c r="A3" s="11" t="s">
        <v>7</v>
      </c>
      <c r="B3" s="2"/>
      <c r="C3" s="3"/>
      <c r="D3" s="4"/>
      <c r="E3" s="5"/>
    </row>
    <row r="4" spans="1:8" s="1" customFormat="1" ht="30.6" x14ac:dyDescent="0.2">
      <c r="A4" s="8" t="s">
        <v>2</v>
      </c>
      <c r="B4" s="8" t="s">
        <v>0</v>
      </c>
      <c r="C4" s="16" t="s">
        <v>1</v>
      </c>
      <c r="D4" s="51" t="s">
        <v>6</v>
      </c>
      <c r="E4" s="15" t="s">
        <v>3</v>
      </c>
    </row>
    <row r="5" spans="1:8" x14ac:dyDescent="0.2">
      <c r="A5" s="21" t="s">
        <v>367</v>
      </c>
      <c r="B5" s="22"/>
      <c r="C5" s="23"/>
      <c r="D5" s="24"/>
      <c r="E5" s="25"/>
    </row>
    <row r="6" spans="1:8" x14ac:dyDescent="0.2">
      <c r="A6" s="26" t="s">
        <v>741</v>
      </c>
      <c r="B6" s="26" t="s">
        <v>740</v>
      </c>
      <c r="C6" s="27">
        <v>83379.758000000002</v>
      </c>
      <c r="D6" s="28">
        <v>1968.357941</v>
      </c>
      <c r="E6" s="29">
        <v>98.854739638979694</v>
      </c>
    </row>
    <row r="7" spans="1:8" x14ac:dyDescent="0.2">
      <c r="A7" s="30" t="s">
        <v>31</v>
      </c>
      <c r="B7" s="30"/>
      <c r="C7" s="31"/>
      <c r="D7" s="32">
        <f>SUM(D6:D6)</f>
        <v>1968.357941</v>
      </c>
      <c r="E7" s="33">
        <f>SUM(E6:E6)</f>
        <v>98.854739638979694</v>
      </c>
      <c r="F7" s="18"/>
      <c r="G7" s="18"/>
      <c r="H7" s="18"/>
    </row>
    <row r="8" spans="1:8" x14ac:dyDescent="0.2">
      <c r="A8" s="26"/>
      <c r="B8" s="26"/>
      <c r="C8" s="34"/>
      <c r="D8" s="28"/>
      <c r="E8" s="29"/>
    </row>
    <row r="9" spans="1:8" x14ac:dyDescent="0.2">
      <c r="A9" s="30" t="s">
        <v>32</v>
      </c>
      <c r="B9" s="30"/>
      <c r="C9" s="31"/>
      <c r="D9" s="32">
        <f>D7</f>
        <v>1968.357941</v>
      </c>
      <c r="E9" s="33">
        <f>E7</f>
        <v>98.854739638979694</v>
      </c>
      <c r="F9" s="18"/>
      <c r="G9" s="18"/>
      <c r="H9" s="18"/>
    </row>
    <row r="10" spans="1:8" x14ac:dyDescent="0.2">
      <c r="A10" s="30"/>
      <c r="B10" s="30"/>
      <c r="C10" s="31"/>
      <c r="D10" s="32"/>
      <c r="E10" s="33"/>
      <c r="F10" s="18"/>
      <c r="G10" s="18"/>
      <c r="H10" s="18"/>
    </row>
    <row r="11" spans="1:8" x14ac:dyDescent="0.2">
      <c r="A11" s="30" t="s">
        <v>34</v>
      </c>
      <c r="B11" s="30"/>
      <c r="C11" s="31"/>
      <c r="D11" s="32">
        <f>D13-(D7)</f>
        <v>22.803988300000128</v>
      </c>
      <c r="E11" s="33">
        <f>E13-(E7)</f>
        <v>1.1452603610203056</v>
      </c>
      <c r="F11" s="18"/>
      <c r="G11" s="18"/>
      <c r="H11" s="18"/>
    </row>
    <row r="12" spans="1:8" x14ac:dyDescent="0.2">
      <c r="A12" s="30"/>
      <c r="B12" s="30"/>
      <c r="C12" s="31"/>
      <c r="D12" s="32"/>
      <c r="E12" s="33"/>
      <c r="F12" s="18"/>
      <c r="G12" s="18"/>
      <c r="H12" s="18"/>
    </row>
    <row r="13" spans="1:8" x14ac:dyDescent="0.2">
      <c r="A13" s="35" t="s">
        <v>33</v>
      </c>
      <c r="B13" s="35"/>
      <c r="C13" s="36"/>
      <c r="D13" s="37">
        <v>1991.1619293000001</v>
      </c>
      <c r="E13" s="38">
        <v>100</v>
      </c>
      <c r="F13" s="18"/>
      <c r="G13" s="18"/>
      <c r="H13" s="18"/>
    </row>
    <row r="16" spans="1:8" x14ac:dyDescent="0.2">
      <c r="A16" s="18" t="s">
        <v>36</v>
      </c>
    </row>
    <row r="17" spans="1:4" x14ac:dyDescent="0.2">
      <c r="A17" s="18" t="s">
        <v>37</v>
      </c>
    </row>
    <row r="18" spans="1:4" x14ac:dyDescent="0.2">
      <c r="A18" s="18" t="s">
        <v>38</v>
      </c>
      <c r="B18" s="18"/>
      <c r="C18" s="39" t="s">
        <v>40</v>
      </c>
      <c r="D18" s="41" t="s">
        <v>39</v>
      </c>
    </row>
    <row r="19" spans="1:4" x14ac:dyDescent="0.2">
      <c r="A19" s="9" t="s">
        <v>57</v>
      </c>
      <c r="C19" s="40">
        <v>9.2272999999999996</v>
      </c>
      <c r="D19" s="40">
        <v>8.7193000000000005</v>
      </c>
    </row>
    <row r="20" spans="1:4" x14ac:dyDescent="0.2">
      <c r="A20" s="9" t="s">
        <v>79</v>
      </c>
      <c r="C20" s="40">
        <v>9.2272999999999996</v>
      </c>
      <c r="D20" s="40">
        <v>8.7193000000000005</v>
      </c>
    </row>
    <row r="21" spans="1:4" x14ac:dyDescent="0.2">
      <c r="A21" s="9" t="s">
        <v>60</v>
      </c>
      <c r="C21" s="40">
        <v>10.084300000000001</v>
      </c>
      <c r="D21" s="40">
        <v>9.5740999999999996</v>
      </c>
    </row>
    <row r="22" spans="1:4" x14ac:dyDescent="0.2">
      <c r="A22" s="9" t="s">
        <v>80</v>
      </c>
      <c r="C22" s="40">
        <v>10.084300000000001</v>
      </c>
      <c r="D22" s="40">
        <v>9.5740999999999996</v>
      </c>
    </row>
    <row r="24" spans="1:4" x14ac:dyDescent="0.2">
      <c r="A24" s="9" t="s">
        <v>41</v>
      </c>
    </row>
    <row r="26" spans="1:4" x14ac:dyDescent="0.2">
      <c r="A26" s="18" t="s">
        <v>42</v>
      </c>
      <c r="D26" s="41" t="s">
        <v>43</v>
      </c>
    </row>
    <row r="28" spans="1:4" x14ac:dyDescent="0.2">
      <c r="A28" s="18" t="s">
        <v>223</v>
      </c>
      <c r="D28" s="45">
        <v>0</v>
      </c>
    </row>
    <row r="30" spans="1:4" x14ac:dyDescent="0.2">
      <c r="A30" s="18" t="s">
        <v>778</v>
      </c>
    </row>
    <row r="31" spans="1:4" x14ac:dyDescent="0.2">
      <c r="A31" s="46"/>
    </row>
    <row r="32" spans="1:4" x14ac:dyDescent="0.2">
      <c r="A32" s="47" t="s">
        <v>774</v>
      </c>
    </row>
    <row r="33" spans="1:1" x14ac:dyDescent="0.2">
      <c r="A33" s="48"/>
    </row>
    <row r="34" spans="1:1" x14ac:dyDescent="0.2">
      <c r="A34" s="49"/>
    </row>
    <row r="35" spans="1:1" x14ac:dyDescent="0.2">
      <c r="A35" s="49"/>
    </row>
    <row r="36" spans="1:1" x14ac:dyDescent="0.2">
      <c r="A36" s="49"/>
    </row>
    <row r="37" spans="1:1" x14ac:dyDescent="0.2">
      <c r="A37" s="49"/>
    </row>
    <row r="38" spans="1:1" x14ac:dyDescent="0.2">
      <c r="A38" s="49"/>
    </row>
    <row r="39" spans="1:1" x14ac:dyDescent="0.2">
      <c r="A39" s="49"/>
    </row>
    <row r="40" spans="1:1" x14ac:dyDescent="0.2">
      <c r="A40" s="49"/>
    </row>
    <row r="41" spans="1:1" x14ac:dyDescent="0.2">
      <c r="A41" s="49"/>
    </row>
    <row r="42" spans="1:1" x14ac:dyDescent="0.2">
      <c r="A42" s="49"/>
    </row>
    <row r="43" spans="1:1" x14ac:dyDescent="0.2">
      <c r="A43" s="49"/>
    </row>
    <row r="44" spans="1:1" x14ac:dyDescent="0.2">
      <c r="A44" s="49"/>
    </row>
    <row r="45" spans="1:1" x14ac:dyDescent="0.2">
      <c r="A45" s="49"/>
    </row>
    <row r="46" spans="1:1" x14ac:dyDescent="0.2">
      <c r="A46" s="47" t="s">
        <v>794</v>
      </c>
    </row>
    <row r="47" spans="1:1" x14ac:dyDescent="0.2">
      <c r="A47" s="49"/>
    </row>
    <row r="48" spans="1:1" x14ac:dyDescent="0.2">
      <c r="A48" s="47" t="s">
        <v>775</v>
      </c>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row r="62" spans="1:1" x14ac:dyDescent="0.2">
      <c r="A62" s="46"/>
    </row>
    <row r="63" spans="1:1" x14ac:dyDescent="0.2">
      <c r="A63" s="18" t="s">
        <v>795</v>
      </c>
    </row>
  </sheetData>
  <mergeCells count="1">
    <mergeCell ref="A1:E1"/>
  </mergeCells>
  <conditionalFormatting sqref="E5:E13">
    <cfRule type="cellIs" dxfId="3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71"/>
  <sheetViews>
    <sheetView showGridLines="0" workbookViewId="0">
      <selection sqref="A1:E1"/>
    </sheetView>
  </sheetViews>
  <sheetFormatPr defaultColWidth="9.109375" defaultRowHeight="10.199999999999999" x14ac:dyDescent="0.2"/>
  <cols>
    <col min="1" max="1" width="31.6640625" style="9" bestFit="1" customWidth="1"/>
    <col min="2" max="2" width="65" style="9" customWidth="1"/>
    <col min="3" max="3" width="15.109375" style="9" bestFit="1" customWidth="1"/>
    <col min="4" max="4" width="22.33203125" style="10" customWidth="1"/>
    <col min="5" max="5" width="13.5546875" style="13" customWidth="1"/>
    <col min="6" max="16384" width="9.109375" style="9"/>
  </cols>
  <sheetData>
    <row r="1" spans="1:8" s="1" customFormat="1" ht="13.8" x14ac:dyDescent="0.2">
      <c r="A1" s="73" t="s">
        <v>23</v>
      </c>
      <c r="B1" s="74"/>
      <c r="C1" s="74"/>
      <c r="D1" s="74"/>
      <c r="E1" s="74"/>
    </row>
    <row r="2" spans="1:8" s="1" customFormat="1" ht="11.4" x14ac:dyDescent="0.2">
      <c r="D2" s="6"/>
      <c r="E2" s="7"/>
    </row>
    <row r="3" spans="1:8" s="1" customFormat="1" ht="12" x14ac:dyDescent="0.2">
      <c r="A3" s="11" t="s">
        <v>7</v>
      </c>
      <c r="B3" s="2"/>
      <c r="C3" s="3"/>
      <c r="D3" s="4"/>
      <c r="E3" s="5"/>
    </row>
    <row r="4" spans="1:8" s="1" customFormat="1" ht="30.6" x14ac:dyDescent="0.2">
      <c r="A4" s="8" t="s">
        <v>2</v>
      </c>
      <c r="B4" s="8" t="s">
        <v>0</v>
      </c>
      <c r="C4" s="16" t="s">
        <v>1</v>
      </c>
      <c r="D4" s="51" t="s">
        <v>6</v>
      </c>
      <c r="E4" s="15" t="s">
        <v>3</v>
      </c>
    </row>
    <row r="5" spans="1:8" x14ac:dyDescent="0.2">
      <c r="A5" s="21" t="s">
        <v>30</v>
      </c>
      <c r="B5" s="22"/>
      <c r="C5" s="23"/>
      <c r="D5" s="24"/>
      <c r="E5" s="25"/>
    </row>
    <row r="6" spans="1:8" x14ac:dyDescent="0.2">
      <c r="A6" s="26" t="s">
        <v>743</v>
      </c>
      <c r="B6" s="55" t="s">
        <v>742</v>
      </c>
      <c r="C6" s="27">
        <v>182464.44200000001</v>
      </c>
      <c r="D6" s="28">
        <v>1332.925739</v>
      </c>
      <c r="E6" s="29">
        <v>28.341209934382199</v>
      </c>
    </row>
    <row r="7" spans="1:8" x14ac:dyDescent="0.2">
      <c r="A7" s="26" t="s">
        <v>745</v>
      </c>
      <c r="B7" s="55" t="s">
        <v>744</v>
      </c>
      <c r="C7" s="27">
        <v>1969991</v>
      </c>
      <c r="D7" s="28">
        <v>867.9780346</v>
      </c>
      <c r="E7" s="29">
        <v>18.4553024803065</v>
      </c>
    </row>
    <row r="8" spans="1:8" x14ac:dyDescent="0.2">
      <c r="A8" s="26" t="s">
        <v>747</v>
      </c>
      <c r="B8" s="55" t="s">
        <v>746</v>
      </c>
      <c r="C8" s="27">
        <v>16361.482</v>
      </c>
      <c r="D8" s="28">
        <v>530.51053339999999</v>
      </c>
      <c r="E8" s="29">
        <v>11.279931026592999</v>
      </c>
    </row>
    <row r="9" spans="1:8" ht="20.399999999999999" x14ac:dyDescent="0.2">
      <c r="A9" s="26" t="s">
        <v>749</v>
      </c>
      <c r="B9" s="55" t="s">
        <v>748</v>
      </c>
      <c r="C9" s="27">
        <v>2330.23</v>
      </c>
      <c r="D9" s="28">
        <v>59.592430499999999</v>
      </c>
      <c r="E9" s="29">
        <v>1.2670785279963599</v>
      </c>
    </row>
    <row r="10" spans="1:8" ht="20.399999999999999" x14ac:dyDescent="0.2">
      <c r="A10" s="26" t="s">
        <v>751</v>
      </c>
      <c r="B10" s="55" t="s">
        <v>750</v>
      </c>
      <c r="C10" s="27">
        <v>20869.901999999998</v>
      </c>
      <c r="D10" s="28">
        <v>10.036982800000001</v>
      </c>
      <c r="E10" s="29">
        <v>0.21341041613915701</v>
      </c>
    </row>
    <row r="11" spans="1:8" ht="20.399999999999999" x14ac:dyDescent="0.2">
      <c r="A11" s="26" t="s">
        <v>753</v>
      </c>
      <c r="B11" s="55" t="s">
        <v>752</v>
      </c>
      <c r="C11" s="27">
        <v>23973.544999999998</v>
      </c>
      <c r="D11" s="28">
        <v>0</v>
      </c>
      <c r="E11" s="28">
        <v>0</v>
      </c>
    </row>
    <row r="12" spans="1:8" x14ac:dyDescent="0.2">
      <c r="A12" s="30" t="s">
        <v>31</v>
      </c>
      <c r="B12" s="30"/>
      <c r="C12" s="31"/>
      <c r="D12" s="32">
        <f>SUM(D6:D11)</f>
        <v>2801.0437202999997</v>
      </c>
      <c r="E12" s="33">
        <f>SUM(E6:E11)</f>
        <v>59.556932385417213</v>
      </c>
      <c r="F12" s="18"/>
      <c r="G12" s="18"/>
      <c r="H12" s="18"/>
    </row>
    <row r="13" spans="1:8" x14ac:dyDescent="0.2">
      <c r="A13" s="26"/>
      <c r="B13" s="26"/>
      <c r="C13" s="34"/>
      <c r="D13" s="28"/>
      <c r="E13" s="29"/>
    </row>
    <row r="14" spans="1:8" x14ac:dyDescent="0.2">
      <c r="A14" s="30" t="s">
        <v>32</v>
      </c>
      <c r="B14" s="30"/>
      <c r="C14" s="31"/>
      <c r="D14" s="32">
        <f>D12</f>
        <v>2801.0437202999997</v>
      </c>
      <c r="E14" s="33">
        <f>E12</f>
        <v>59.556932385417213</v>
      </c>
      <c r="F14" s="18"/>
      <c r="G14" s="18"/>
      <c r="H14" s="18"/>
    </row>
    <row r="15" spans="1:8" x14ac:dyDescent="0.2">
      <c r="A15" s="30"/>
      <c r="B15" s="30"/>
      <c r="C15" s="31"/>
      <c r="D15" s="32"/>
      <c r="E15" s="33"/>
      <c r="F15" s="18"/>
      <c r="G15" s="18"/>
      <c r="H15" s="18"/>
    </row>
    <row r="16" spans="1:8" x14ac:dyDescent="0.2">
      <c r="A16" s="30" t="s">
        <v>34</v>
      </c>
      <c r="B16" s="30"/>
      <c r="C16" s="31"/>
      <c r="D16" s="32">
        <f>D18-(D12)</f>
        <v>1902.0926033999999</v>
      </c>
      <c r="E16" s="33">
        <f>E18-(E12)</f>
        <v>40.443067614582787</v>
      </c>
      <c r="F16" s="18"/>
      <c r="G16" s="18"/>
      <c r="H16" s="18"/>
    </row>
    <row r="17" spans="1:8" x14ac:dyDescent="0.2">
      <c r="A17" s="30"/>
      <c r="B17" s="30"/>
      <c r="C17" s="31"/>
      <c r="D17" s="32"/>
      <c r="E17" s="33"/>
      <c r="F17" s="18"/>
      <c r="G17" s="18"/>
      <c r="H17" s="18"/>
    </row>
    <row r="18" spans="1:8" x14ac:dyDescent="0.2">
      <c r="A18" s="35" t="s">
        <v>33</v>
      </c>
      <c r="B18" s="35"/>
      <c r="C18" s="36"/>
      <c r="D18" s="37">
        <v>4703.1363236999996</v>
      </c>
      <c r="E18" s="38">
        <v>100</v>
      </c>
      <c r="F18" s="18"/>
      <c r="G18" s="18"/>
      <c r="H18" s="18"/>
    </row>
    <row r="20" spans="1:8" x14ac:dyDescent="0.2">
      <c r="A20" s="18" t="s">
        <v>822</v>
      </c>
    </row>
    <row r="21" spans="1:8" ht="14.4" x14ac:dyDescent="0.3">
      <c r="A21" s="84" t="s">
        <v>823</v>
      </c>
      <c r="B21" s="83"/>
      <c r="C21" s="83"/>
      <c r="D21" s="83"/>
      <c r="E21" s="83"/>
    </row>
    <row r="22" spans="1:8" ht="14.4" x14ac:dyDescent="0.3">
      <c r="A22" s="56"/>
      <c r="B22" s="57"/>
      <c r="C22" s="57"/>
      <c r="D22" s="57"/>
      <c r="E22" s="57"/>
    </row>
    <row r="23" spans="1:8" x14ac:dyDescent="0.2">
      <c r="A23" s="18" t="s">
        <v>36</v>
      </c>
    </row>
    <row r="24" spans="1:8" x14ac:dyDescent="0.2">
      <c r="A24" s="18" t="s">
        <v>37</v>
      </c>
    </row>
    <row r="25" spans="1:8" x14ac:dyDescent="0.2">
      <c r="A25" s="18" t="s">
        <v>38</v>
      </c>
      <c r="B25" s="18"/>
      <c r="C25" s="39" t="s">
        <v>40</v>
      </c>
      <c r="D25" s="19" t="s">
        <v>39</v>
      </c>
    </row>
    <row r="26" spans="1:8" x14ac:dyDescent="0.2">
      <c r="A26" s="9" t="s">
        <v>57</v>
      </c>
      <c r="C26" s="40">
        <v>14.097799999999999</v>
      </c>
      <c r="D26" s="40">
        <v>14.3287</v>
      </c>
    </row>
    <row r="27" spans="1:8" x14ac:dyDescent="0.2">
      <c r="A27" s="9" t="s">
        <v>79</v>
      </c>
      <c r="C27" s="40">
        <v>14.097799999999999</v>
      </c>
      <c r="D27" s="40">
        <v>14.3287</v>
      </c>
    </row>
    <row r="28" spans="1:8" x14ac:dyDescent="0.2">
      <c r="A28" s="9" t="s">
        <v>60</v>
      </c>
      <c r="C28" s="40">
        <v>15.3864</v>
      </c>
      <c r="D28" s="40">
        <v>15.713900000000001</v>
      </c>
    </row>
    <row r="29" spans="1:8" x14ac:dyDescent="0.2">
      <c r="A29" s="9" t="s">
        <v>80</v>
      </c>
      <c r="C29" s="40">
        <v>15.3864</v>
      </c>
      <c r="D29" s="40">
        <v>15.713900000000001</v>
      </c>
    </row>
    <row r="31" spans="1:8" x14ac:dyDescent="0.2">
      <c r="A31" s="9" t="s">
        <v>41</v>
      </c>
    </row>
    <row r="33" spans="1:4" x14ac:dyDescent="0.2">
      <c r="A33" s="18" t="s">
        <v>42</v>
      </c>
      <c r="D33" s="41" t="s">
        <v>43</v>
      </c>
    </row>
    <row r="35" spans="1:4" x14ac:dyDescent="0.2">
      <c r="A35" s="18" t="s">
        <v>223</v>
      </c>
      <c r="D35" s="45">
        <v>0.35276648974649599</v>
      </c>
    </row>
    <row r="36" spans="1:4" x14ac:dyDescent="0.2">
      <c r="A36" s="18"/>
      <c r="D36" s="45"/>
    </row>
    <row r="37" spans="1:4" x14ac:dyDescent="0.2">
      <c r="A37" s="18" t="s">
        <v>814</v>
      </c>
      <c r="D37" s="41" t="s">
        <v>43</v>
      </c>
    </row>
    <row r="38" spans="1:4" x14ac:dyDescent="0.2">
      <c r="A38" s="9" t="s">
        <v>812</v>
      </c>
    </row>
    <row r="39" spans="1:4" x14ac:dyDescent="0.2">
      <c r="A39" s="46" t="s">
        <v>813</v>
      </c>
    </row>
    <row r="41" spans="1:4" x14ac:dyDescent="0.2">
      <c r="A41" s="18" t="s">
        <v>781</v>
      </c>
    </row>
    <row r="42" spans="1:4" x14ac:dyDescent="0.2">
      <c r="A42" s="18"/>
    </row>
    <row r="43" spans="1:4" x14ac:dyDescent="0.2">
      <c r="A43" s="47" t="s">
        <v>774</v>
      </c>
    </row>
    <row r="44" spans="1:4" x14ac:dyDescent="0.2">
      <c r="A44" s="48"/>
    </row>
    <row r="45" spans="1:4" x14ac:dyDescent="0.2">
      <c r="A45" s="49"/>
    </row>
    <row r="46" spans="1:4" x14ac:dyDescent="0.2">
      <c r="A46" s="49"/>
    </row>
    <row r="47" spans="1:4" x14ac:dyDescent="0.2">
      <c r="A47" s="49"/>
    </row>
    <row r="48" spans="1:4"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7" t="s">
        <v>777</v>
      </c>
    </row>
    <row r="58" spans="1:1" x14ac:dyDescent="0.2">
      <c r="A58" s="49"/>
    </row>
    <row r="59" spans="1:1" x14ac:dyDescent="0.2">
      <c r="A59" s="47" t="s">
        <v>904</v>
      </c>
    </row>
    <row r="60" spans="1:1" x14ac:dyDescent="0.2">
      <c r="A60" s="49"/>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sheetData>
  <mergeCells count="2">
    <mergeCell ref="A1:E1"/>
    <mergeCell ref="A21:E21"/>
  </mergeCells>
  <conditionalFormatting sqref="E5:E10 E12:E18">
    <cfRule type="cellIs" dxfId="30" priority="1" stopIfTrue="1" operator="between">
      <formula>0.009</formula>
      <formula>-0.009</formula>
    </cfRule>
  </conditionalFormatting>
  <hyperlinks>
    <hyperlink ref="A39" r:id="rId1" xr:uid="{00000000-0004-0000-1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64"/>
  <sheetViews>
    <sheetView workbookViewId="0">
      <selection sqref="A1:E1"/>
    </sheetView>
  </sheetViews>
  <sheetFormatPr defaultColWidth="9.109375" defaultRowHeight="10.199999999999999" x14ac:dyDescent="0.2"/>
  <cols>
    <col min="1" max="1" width="31.6640625" style="9" bestFit="1" customWidth="1"/>
    <col min="2" max="2" width="34.44140625" style="9" bestFit="1" customWidth="1"/>
    <col min="3" max="3" width="24.6640625" style="9" bestFit="1" customWidth="1"/>
    <col min="4" max="4" width="20.88671875" style="10" customWidth="1"/>
    <col min="5" max="5" width="13.5546875" style="13" customWidth="1"/>
    <col min="6" max="16384" width="9.109375" style="9"/>
  </cols>
  <sheetData>
    <row r="1" spans="1:8" s="1" customFormat="1" ht="13.8" x14ac:dyDescent="0.2">
      <c r="A1" s="73" t="s">
        <v>24</v>
      </c>
      <c r="B1" s="74"/>
      <c r="C1" s="74"/>
      <c r="D1" s="74"/>
      <c r="E1" s="74"/>
    </row>
    <row r="2" spans="1:8" s="1" customFormat="1" ht="11.4" x14ac:dyDescent="0.2">
      <c r="D2" s="6"/>
      <c r="E2" s="7"/>
    </row>
    <row r="3" spans="1:8" s="1" customFormat="1" ht="12" x14ac:dyDescent="0.2">
      <c r="A3" s="11" t="s">
        <v>7</v>
      </c>
      <c r="B3" s="2"/>
      <c r="C3" s="3"/>
      <c r="D3" s="4"/>
      <c r="E3" s="5"/>
    </row>
    <row r="4" spans="1:8" s="1" customFormat="1" ht="30.6" x14ac:dyDescent="0.2">
      <c r="A4" s="8" t="s">
        <v>2</v>
      </c>
      <c r="B4" s="8" t="s">
        <v>0</v>
      </c>
      <c r="C4" s="16" t="s">
        <v>1</v>
      </c>
      <c r="D4" s="51" t="s">
        <v>6</v>
      </c>
      <c r="E4" s="15" t="s">
        <v>3</v>
      </c>
    </row>
    <row r="5" spans="1:8" x14ac:dyDescent="0.2">
      <c r="A5" s="21" t="s">
        <v>30</v>
      </c>
      <c r="B5" s="22"/>
      <c r="C5" s="23"/>
      <c r="D5" s="24"/>
      <c r="E5" s="25"/>
    </row>
    <row r="6" spans="1:8" x14ac:dyDescent="0.2">
      <c r="A6" s="26" t="s">
        <v>755</v>
      </c>
      <c r="B6" s="26" t="s">
        <v>754</v>
      </c>
      <c r="C6" s="27">
        <v>3567353.6740000001</v>
      </c>
      <c r="D6" s="28">
        <v>1496.3479030000001</v>
      </c>
      <c r="E6" s="29">
        <v>79.3178115951508</v>
      </c>
    </row>
    <row r="7" spans="1:8" x14ac:dyDescent="0.2">
      <c r="A7" s="26" t="s">
        <v>757</v>
      </c>
      <c r="B7" s="26" t="s">
        <v>756</v>
      </c>
      <c r="C7" s="27">
        <v>44927.985000000001</v>
      </c>
      <c r="D7" s="28">
        <v>198.2983778</v>
      </c>
      <c r="E7" s="29">
        <v>10.5113211562836</v>
      </c>
    </row>
    <row r="8" spans="1:8" x14ac:dyDescent="0.2">
      <c r="A8" s="26" t="s">
        <v>743</v>
      </c>
      <c r="B8" s="26" t="s">
        <v>742</v>
      </c>
      <c r="C8" s="27">
        <v>26433.294000000002</v>
      </c>
      <c r="D8" s="28">
        <v>193.09854329999999</v>
      </c>
      <c r="E8" s="29">
        <v>10.235690407331299</v>
      </c>
    </row>
    <row r="9" spans="1:8" x14ac:dyDescent="0.2">
      <c r="A9" s="30" t="s">
        <v>31</v>
      </c>
      <c r="B9" s="30"/>
      <c r="C9" s="31"/>
      <c r="D9" s="32">
        <f>SUM(D6:D8)</f>
        <v>1887.7448241000002</v>
      </c>
      <c r="E9" s="33">
        <f>SUM(E6:E8)</f>
        <v>100.06482315876571</v>
      </c>
      <c r="F9" s="18"/>
      <c r="G9" s="18"/>
      <c r="H9" s="18"/>
    </row>
    <row r="10" spans="1:8" x14ac:dyDescent="0.2">
      <c r="A10" s="26"/>
      <c r="B10" s="26"/>
      <c r="C10" s="34"/>
      <c r="D10" s="28"/>
      <c r="E10" s="29"/>
    </row>
    <row r="11" spans="1:8" x14ac:dyDescent="0.2">
      <c r="A11" s="30" t="s">
        <v>32</v>
      </c>
      <c r="B11" s="30"/>
      <c r="C11" s="31"/>
      <c r="D11" s="32">
        <f>D9</f>
        <v>1887.7448241000002</v>
      </c>
      <c r="E11" s="33">
        <f>E9</f>
        <v>100.06482315876571</v>
      </c>
      <c r="F11" s="18"/>
      <c r="G11" s="18"/>
      <c r="H11" s="18"/>
    </row>
    <row r="12" spans="1:8" x14ac:dyDescent="0.2">
      <c r="A12" s="30"/>
      <c r="B12" s="30"/>
      <c r="C12" s="31"/>
      <c r="D12" s="32"/>
      <c r="E12" s="33"/>
      <c r="F12" s="18"/>
      <c r="G12" s="18"/>
      <c r="H12" s="18"/>
    </row>
    <row r="13" spans="1:8" x14ac:dyDescent="0.2">
      <c r="A13" s="30" t="s">
        <v>34</v>
      </c>
      <c r="B13" s="30"/>
      <c r="C13" s="31"/>
      <c r="D13" s="32">
        <f>D15-(D9)</f>
        <v>-1.2229031000001669</v>
      </c>
      <c r="E13" s="33">
        <f>E15-(E9)</f>
        <v>-6.4823158765705102E-2</v>
      </c>
      <c r="F13" s="18"/>
      <c r="G13" s="18"/>
      <c r="H13" s="18"/>
    </row>
    <row r="14" spans="1:8" x14ac:dyDescent="0.2">
      <c r="A14" s="30"/>
      <c r="B14" s="30"/>
      <c r="C14" s="31"/>
      <c r="D14" s="32"/>
      <c r="E14" s="33"/>
      <c r="F14" s="18"/>
      <c r="G14" s="18"/>
      <c r="H14" s="18"/>
    </row>
    <row r="15" spans="1:8" x14ac:dyDescent="0.2">
      <c r="A15" s="35" t="s">
        <v>33</v>
      </c>
      <c r="B15" s="35"/>
      <c r="C15" s="36"/>
      <c r="D15" s="37">
        <v>1886.521921</v>
      </c>
      <c r="E15" s="38">
        <v>100</v>
      </c>
      <c r="F15" s="18"/>
      <c r="G15" s="18"/>
      <c r="H15" s="18"/>
    </row>
    <row r="17" spans="1:4" x14ac:dyDescent="0.2">
      <c r="A17" s="18" t="s">
        <v>36</v>
      </c>
    </row>
    <row r="18" spans="1:4" x14ac:dyDescent="0.2">
      <c r="A18" s="18" t="s">
        <v>37</v>
      </c>
    </row>
    <row r="19" spans="1:4" x14ac:dyDescent="0.2">
      <c r="A19" s="18" t="s">
        <v>38</v>
      </c>
      <c r="B19" s="18"/>
      <c r="C19" s="39" t="s">
        <v>40</v>
      </c>
      <c r="D19" s="41" t="s">
        <v>39</v>
      </c>
    </row>
    <row r="20" spans="1:4" x14ac:dyDescent="0.2">
      <c r="A20" s="9" t="s">
        <v>73</v>
      </c>
      <c r="C20" s="40">
        <v>46.714799999999997</v>
      </c>
      <c r="D20" s="40">
        <v>47.157699999999998</v>
      </c>
    </row>
    <row r="21" spans="1:4" x14ac:dyDescent="0.2">
      <c r="A21" s="9" t="s">
        <v>758</v>
      </c>
      <c r="C21" s="40">
        <v>14.3032</v>
      </c>
      <c r="D21" s="40">
        <v>13.8979</v>
      </c>
    </row>
    <row r="22" spans="1:4" x14ac:dyDescent="0.2">
      <c r="A22" s="9" t="s">
        <v>74</v>
      </c>
      <c r="C22" s="40">
        <v>48.693399999999997</v>
      </c>
      <c r="D22" s="40">
        <v>49.298000000000002</v>
      </c>
    </row>
    <row r="23" spans="1:4" x14ac:dyDescent="0.2">
      <c r="A23" s="9" t="s">
        <v>759</v>
      </c>
      <c r="C23" s="40">
        <v>14.9658</v>
      </c>
      <c r="D23" s="40">
        <v>14.588100000000001</v>
      </c>
    </row>
    <row r="25" spans="1:4" x14ac:dyDescent="0.2">
      <c r="A25" s="18" t="s">
        <v>42</v>
      </c>
    </row>
    <row r="26" spans="1:4" x14ac:dyDescent="0.2">
      <c r="A26" s="75" t="s">
        <v>54</v>
      </c>
      <c r="B26" s="76"/>
      <c r="C26" s="43" t="s">
        <v>55</v>
      </c>
    </row>
    <row r="27" spans="1:4" x14ac:dyDescent="0.2">
      <c r="A27" s="71" t="s">
        <v>758</v>
      </c>
      <c r="B27" s="72"/>
      <c r="C27" s="44">
        <v>0.53</v>
      </c>
    </row>
    <row r="28" spans="1:4" x14ac:dyDescent="0.2">
      <c r="A28" s="71" t="s">
        <v>759</v>
      </c>
      <c r="B28" s="72"/>
      <c r="C28" s="44">
        <v>0.53</v>
      </c>
    </row>
    <row r="29" spans="1:4" x14ac:dyDescent="0.2">
      <c r="A29" s="9" t="s">
        <v>56</v>
      </c>
    </row>
    <row r="30" spans="1:4" x14ac:dyDescent="0.2">
      <c r="A30" s="9" t="s">
        <v>41</v>
      </c>
    </row>
    <row r="32" spans="1:4" x14ac:dyDescent="0.2">
      <c r="A32" s="18" t="s">
        <v>223</v>
      </c>
      <c r="D32" s="45">
        <v>2.7515913209609302E-2</v>
      </c>
    </row>
    <row r="34" spans="1:1" x14ac:dyDescent="0.2">
      <c r="A34" s="18" t="s">
        <v>778</v>
      </c>
    </row>
    <row r="35" spans="1:1" x14ac:dyDescent="0.2">
      <c r="A35" s="46"/>
    </row>
    <row r="36" spans="1:1" x14ac:dyDescent="0.2">
      <c r="A36" s="47" t="s">
        <v>774</v>
      </c>
    </row>
    <row r="37" spans="1:1" x14ac:dyDescent="0.2">
      <c r="A37" s="48"/>
    </row>
    <row r="38" spans="1:1" x14ac:dyDescent="0.2">
      <c r="A38" s="49"/>
    </row>
    <row r="39" spans="1:1" x14ac:dyDescent="0.2">
      <c r="A39" s="49"/>
    </row>
    <row r="40" spans="1:1" x14ac:dyDescent="0.2">
      <c r="A40" s="49"/>
    </row>
    <row r="41" spans="1:1" x14ac:dyDescent="0.2">
      <c r="A41" s="49"/>
    </row>
    <row r="42" spans="1:1" x14ac:dyDescent="0.2">
      <c r="A42" s="49"/>
    </row>
    <row r="43" spans="1:1" x14ac:dyDescent="0.2">
      <c r="A43" s="49"/>
    </row>
    <row r="44" spans="1:1" x14ac:dyDescent="0.2">
      <c r="A44" s="49"/>
    </row>
    <row r="45" spans="1:1" x14ac:dyDescent="0.2">
      <c r="A45" s="49"/>
    </row>
    <row r="46" spans="1:1" x14ac:dyDescent="0.2">
      <c r="A46" s="49"/>
    </row>
    <row r="47" spans="1:1" x14ac:dyDescent="0.2">
      <c r="A47" s="49"/>
    </row>
    <row r="48" spans="1:1" x14ac:dyDescent="0.2">
      <c r="A48" s="49"/>
    </row>
    <row r="49" spans="1:1" x14ac:dyDescent="0.2">
      <c r="A49" s="49"/>
    </row>
    <row r="50" spans="1:1" ht="20.399999999999999" x14ac:dyDescent="0.2">
      <c r="A50" s="50" t="s">
        <v>796</v>
      </c>
    </row>
    <row r="51" spans="1:1" x14ac:dyDescent="0.2">
      <c r="A51" s="49"/>
    </row>
    <row r="52" spans="1:1" x14ac:dyDescent="0.2">
      <c r="A52" s="47" t="s">
        <v>904</v>
      </c>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row r="61" spans="1:1" x14ac:dyDescent="0.2">
      <c r="A61" s="49"/>
    </row>
    <row r="62" spans="1:1" x14ac:dyDescent="0.2">
      <c r="A62" s="49"/>
    </row>
    <row r="63" spans="1:1" x14ac:dyDescent="0.2">
      <c r="A63" s="49"/>
    </row>
    <row r="64" spans="1:1" x14ac:dyDescent="0.2">
      <c r="A64" s="49"/>
    </row>
  </sheetData>
  <mergeCells count="4">
    <mergeCell ref="A1:E1"/>
    <mergeCell ref="A26:B26"/>
    <mergeCell ref="A27:B27"/>
    <mergeCell ref="A28:B28"/>
  </mergeCells>
  <conditionalFormatting sqref="E5:E15">
    <cfRule type="cellIs" dxfId="29" priority="1" stopIfTrue="1" operator="between">
      <formula>0.009</formula>
      <formula>-0.009</formula>
    </cfRule>
  </conditionalFormatting>
  <hyperlinks>
    <hyperlink ref="A37" r:id="rId1" tooltip="https://www.franklintempletonindia.com/downloadsServlet/pdf/product-labels-jg9o5k7l" display="https://www.franklintempletonindia.com/downloadsServlet/pdf/product-labels-jg9o5k7l"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08"/>
  <sheetViews>
    <sheetView workbookViewId="0">
      <selection sqref="A1:G1"/>
    </sheetView>
  </sheetViews>
  <sheetFormatPr defaultColWidth="9.109375" defaultRowHeight="10.199999999999999" x14ac:dyDescent="0.2"/>
  <cols>
    <col min="1" max="1" width="31.6640625" style="9" bestFit="1" customWidth="1"/>
    <col min="2" max="2" width="49" style="9" bestFit="1" customWidth="1"/>
    <col min="3" max="3" width="24.6640625" style="9" bestFit="1" customWidth="1"/>
    <col min="4" max="4" width="14.6640625" style="10" bestFit="1" customWidth="1"/>
    <col min="5" max="5" width="22.6640625" style="13" customWidth="1"/>
    <col min="6" max="6" width="13.5546875" style="14" bestFit="1" customWidth="1"/>
    <col min="7" max="7" width="14.33203125" style="13" customWidth="1"/>
    <col min="8" max="16384" width="9.109375" style="9"/>
  </cols>
  <sheetData>
    <row r="1" spans="1:9" s="1" customFormat="1" ht="13.8" x14ac:dyDescent="0.2">
      <c r="A1" s="73" t="s">
        <v>905</v>
      </c>
      <c r="B1" s="74"/>
      <c r="C1" s="74"/>
      <c r="D1" s="74"/>
      <c r="E1" s="74"/>
      <c r="F1" s="74"/>
      <c r="G1" s="74"/>
    </row>
    <row r="2" spans="1:9" s="1" customFormat="1" ht="11.4" x14ac:dyDescent="0.2">
      <c r="D2" s="6"/>
      <c r="E2" s="7"/>
      <c r="F2" s="12"/>
      <c r="G2" s="13"/>
    </row>
    <row r="3" spans="1:9" s="1" customFormat="1" ht="12" x14ac:dyDescent="0.2">
      <c r="A3" s="11" t="s">
        <v>7</v>
      </c>
      <c r="B3" s="2"/>
      <c r="C3" s="3"/>
      <c r="D3" s="4"/>
      <c r="E3" s="5"/>
      <c r="F3" s="12"/>
      <c r="G3" s="13"/>
    </row>
    <row r="4" spans="1:9" s="1" customFormat="1" ht="30.6" x14ac:dyDescent="0.2">
      <c r="A4" s="8" t="s">
        <v>2</v>
      </c>
      <c r="B4" s="8" t="s">
        <v>0</v>
      </c>
      <c r="C4" s="17" t="s">
        <v>826</v>
      </c>
      <c r="D4" s="16" t="s">
        <v>1</v>
      </c>
      <c r="E4" s="51" t="s">
        <v>6</v>
      </c>
      <c r="F4" s="15" t="s">
        <v>3</v>
      </c>
      <c r="G4" s="15" t="s">
        <v>5</v>
      </c>
    </row>
    <row r="5" spans="1:9" x14ac:dyDescent="0.2">
      <c r="A5" s="21" t="s">
        <v>47</v>
      </c>
      <c r="B5" s="22"/>
      <c r="C5" s="22"/>
      <c r="D5" s="23"/>
      <c r="E5" s="24"/>
      <c r="F5" s="25"/>
      <c r="G5" s="24"/>
    </row>
    <row r="6" spans="1:9" x14ac:dyDescent="0.2">
      <c r="A6" s="30" t="s">
        <v>831</v>
      </c>
      <c r="B6" s="26"/>
      <c r="C6" s="26"/>
      <c r="D6" s="34"/>
      <c r="E6" s="28"/>
      <c r="F6" s="29"/>
      <c r="G6" s="28"/>
    </row>
    <row r="7" spans="1:9" x14ac:dyDescent="0.2">
      <c r="A7" s="26" t="s">
        <v>906</v>
      </c>
      <c r="B7" s="26" t="s">
        <v>907</v>
      </c>
      <c r="C7" s="26" t="s">
        <v>48</v>
      </c>
      <c r="D7" s="27">
        <v>1000</v>
      </c>
      <c r="E7" s="28">
        <v>4894.2749999999996</v>
      </c>
      <c r="F7" s="29">
        <v>5.8010271519994498</v>
      </c>
      <c r="G7" s="28">
        <v>6.0651000000000002</v>
      </c>
    </row>
    <row r="8" spans="1:9" x14ac:dyDescent="0.2">
      <c r="A8" s="26" t="s">
        <v>908</v>
      </c>
      <c r="B8" s="26" t="s">
        <v>909</v>
      </c>
      <c r="C8" s="26" t="s">
        <v>48</v>
      </c>
      <c r="D8" s="27">
        <v>1000</v>
      </c>
      <c r="E8" s="28">
        <v>4844.3050000000003</v>
      </c>
      <c r="F8" s="29">
        <v>5.7417993140080403</v>
      </c>
      <c r="G8" s="28">
        <v>6.2398999999999996</v>
      </c>
    </row>
    <row r="9" spans="1:9" x14ac:dyDescent="0.2">
      <c r="A9" s="26" t="s">
        <v>910</v>
      </c>
      <c r="B9" s="26" t="s">
        <v>911</v>
      </c>
      <c r="C9" s="26" t="s">
        <v>48</v>
      </c>
      <c r="D9" s="27">
        <v>1000</v>
      </c>
      <c r="E9" s="28">
        <v>4840.1949999999997</v>
      </c>
      <c r="F9" s="29">
        <v>5.7369278628544498</v>
      </c>
      <c r="G9" s="28">
        <v>6.18</v>
      </c>
    </row>
    <row r="10" spans="1:9" x14ac:dyDescent="0.2">
      <c r="A10" s="26" t="s">
        <v>912</v>
      </c>
      <c r="B10" s="26" t="s">
        <v>913</v>
      </c>
      <c r="C10" s="26" t="s">
        <v>48</v>
      </c>
      <c r="D10" s="27">
        <v>1000</v>
      </c>
      <c r="E10" s="28">
        <v>4837.6899999999996</v>
      </c>
      <c r="F10" s="29">
        <v>5.7339587667133998</v>
      </c>
      <c r="G10" s="28">
        <v>6.2801</v>
      </c>
    </row>
    <row r="11" spans="1:9" x14ac:dyDescent="0.2">
      <c r="A11" s="26" t="s">
        <v>914</v>
      </c>
      <c r="B11" s="26" t="s">
        <v>915</v>
      </c>
      <c r="C11" s="26" t="s">
        <v>48</v>
      </c>
      <c r="D11" s="27">
        <v>1000</v>
      </c>
      <c r="E11" s="28">
        <v>4835.4949999999999</v>
      </c>
      <c r="F11" s="29">
        <v>5.7313571036277198</v>
      </c>
      <c r="G11" s="28">
        <v>6.2398999999999996</v>
      </c>
    </row>
    <row r="12" spans="1:9" x14ac:dyDescent="0.2">
      <c r="A12" s="26" t="s">
        <v>916</v>
      </c>
      <c r="B12" s="26" t="s">
        <v>917</v>
      </c>
      <c r="C12" s="26" t="s">
        <v>48</v>
      </c>
      <c r="D12" s="27">
        <v>1000</v>
      </c>
      <c r="E12" s="28">
        <v>4812.78</v>
      </c>
      <c r="F12" s="29">
        <v>5.7044337428117302</v>
      </c>
      <c r="G12" s="28">
        <v>6.2549999999999999</v>
      </c>
    </row>
    <row r="13" spans="1:9" x14ac:dyDescent="0.2">
      <c r="A13" s="26" t="s">
        <v>918</v>
      </c>
      <c r="B13" s="26" t="s">
        <v>919</v>
      </c>
      <c r="C13" s="26" t="s">
        <v>48</v>
      </c>
      <c r="D13" s="27">
        <v>1000</v>
      </c>
      <c r="E13" s="28">
        <v>4805</v>
      </c>
      <c r="F13" s="29">
        <v>5.6952123583896199</v>
      </c>
      <c r="G13" s="28">
        <v>6.2500999999999998</v>
      </c>
    </row>
    <row r="14" spans="1:9" x14ac:dyDescent="0.2">
      <c r="A14" s="30" t="s">
        <v>31</v>
      </c>
      <c r="B14" s="30"/>
      <c r="C14" s="30"/>
      <c r="D14" s="31"/>
      <c r="E14" s="32">
        <f>SUM(E6:E13)</f>
        <v>33869.74</v>
      </c>
      <c r="F14" s="33">
        <f>SUM(F6:F13)</f>
        <v>40.144716300404404</v>
      </c>
      <c r="G14" s="32"/>
      <c r="H14" s="18"/>
      <c r="I14" s="18"/>
    </row>
    <row r="15" spans="1:9" x14ac:dyDescent="0.2">
      <c r="A15" s="26"/>
      <c r="B15" s="26"/>
      <c r="C15" s="26"/>
      <c r="D15" s="34"/>
      <c r="E15" s="28"/>
      <c r="F15" s="29"/>
      <c r="G15" s="28"/>
    </row>
    <row r="16" spans="1:9" x14ac:dyDescent="0.2">
      <c r="A16" s="30" t="s">
        <v>49</v>
      </c>
      <c r="B16" s="26"/>
      <c r="C16" s="26"/>
      <c r="D16" s="34"/>
      <c r="E16" s="28"/>
      <c r="F16" s="29"/>
      <c r="G16" s="28"/>
    </row>
    <row r="17" spans="1:9" x14ac:dyDescent="0.2">
      <c r="A17" s="26" t="s">
        <v>920</v>
      </c>
      <c r="B17" s="26" t="s">
        <v>921</v>
      </c>
      <c r="C17" s="26" t="s">
        <v>837</v>
      </c>
      <c r="D17" s="27">
        <v>1000</v>
      </c>
      <c r="E17" s="28">
        <v>4969.2299999999996</v>
      </c>
      <c r="F17" s="29">
        <v>5.8898689089865597</v>
      </c>
      <c r="G17" s="28">
        <v>5.7952000000000004</v>
      </c>
    </row>
    <row r="18" spans="1:9" x14ac:dyDescent="0.2">
      <c r="A18" s="26" t="s">
        <v>922</v>
      </c>
      <c r="B18" s="26" t="s">
        <v>923</v>
      </c>
      <c r="C18" s="26" t="s">
        <v>48</v>
      </c>
      <c r="D18" s="27">
        <v>1000</v>
      </c>
      <c r="E18" s="28">
        <v>4952.7299999999996</v>
      </c>
      <c r="F18" s="29">
        <v>5.8703119882969803</v>
      </c>
      <c r="G18" s="28">
        <v>5.9047999999999998</v>
      </c>
    </row>
    <row r="19" spans="1:9" x14ac:dyDescent="0.2">
      <c r="A19" s="26" t="s">
        <v>924</v>
      </c>
      <c r="B19" s="26" t="s">
        <v>925</v>
      </c>
      <c r="C19" s="26" t="s">
        <v>850</v>
      </c>
      <c r="D19" s="27">
        <v>1000</v>
      </c>
      <c r="E19" s="28">
        <v>4931.87</v>
      </c>
      <c r="F19" s="29">
        <v>5.84558729947367</v>
      </c>
      <c r="G19" s="28">
        <v>6.2252000000000001</v>
      </c>
    </row>
    <row r="20" spans="1:9" x14ac:dyDescent="0.2">
      <c r="A20" s="26" t="s">
        <v>926</v>
      </c>
      <c r="B20" s="26" t="s">
        <v>927</v>
      </c>
      <c r="C20" s="26" t="s">
        <v>48</v>
      </c>
      <c r="D20" s="27">
        <v>1000</v>
      </c>
      <c r="E20" s="28">
        <v>4818.2299999999996</v>
      </c>
      <c r="F20" s="29">
        <v>5.7108934529789002</v>
      </c>
      <c r="G20" s="28">
        <v>6.375</v>
      </c>
    </row>
    <row r="21" spans="1:9" x14ac:dyDescent="0.2">
      <c r="A21" s="26" t="s">
        <v>928</v>
      </c>
      <c r="B21" s="26" t="s">
        <v>929</v>
      </c>
      <c r="C21" s="26" t="s">
        <v>48</v>
      </c>
      <c r="D21" s="27">
        <v>1000</v>
      </c>
      <c r="E21" s="28">
        <v>4796.7749999999996</v>
      </c>
      <c r="F21" s="29">
        <v>5.6854635297428402</v>
      </c>
      <c r="G21" s="28">
        <v>6.5250000000000004</v>
      </c>
    </row>
    <row r="22" spans="1:9" x14ac:dyDescent="0.2">
      <c r="A22" s="26" t="s">
        <v>930</v>
      </c>
      <c r="B22" s="26" t="s">
        <v>931</v>
      </c>
      <c r="C22" s="26" t="s">
        <v>48</v>
      </c>
      <c r="D22" s="27">
        <v>700</v>
      </c>
      <c r="E22" s="28">
        <v>3469.0284999999999</v>
      </c>
      <c r="F22" s="29">
        <v>4.1117281966297199</v>
      </c>
      <c r="G22" s="28">
        <v>5.9249000000000001</v>
      </c>
    </row>
    <row r="23" spans="1:9" x14ac:dyDescent="0.2">
      <c r="A23" s="26" t="s">
        <v>932</v>
      </c>
      <c r="B23" s="26" t="s">
        <v>933</v>
      </c>
      <c r="C23" s="26" t="s">
        <v>850</v>
      </c>
      <c r="D23" s="27">
        <v>500</v>
      </c>
      <c r="E23" s="28">
        <v>2482.94</v>
      </c>
      <c r="F23" s="29">
        <v>2.9429491307263098</v>
      </c>
      <c r="G23" s="28">
        <v>5.6997</v>
      </c>
    </row>
    <row r="24" spans="1:9" x14ac:dyDescent="0.2">
      <c r="A24" s="26" t="s">
        <v>859</v>
      </c>
      <c r="B24" s="26" t="s">
        <v>860</v>
      </c>
      <c r="C24" s="26" t="s">
        <v>48</v>
      </c>
      <c r="D24" s="27">
        <v>400</v>
      </c>
      <c r="E24" s="28">
        <v>1979.58</v>
      </c>
      <c r="F24" s="29">
        <v>2.3463326702228802</v>
      </c>
      <c r="G24" s="28">
        <v>6.2751999999999999</v>
      </c>
    </row>
    <row r="25" spans="1:9" x14ac:dyDescent="0.2">
      <c r="A25" s="26" t="s">
        <v>934</v>
      </c>
      <c r="B25" s="26" t="s">
        <v>935</v>
      </c>
      <c r="C25" s="26" t="s">
        <v>48</v>
      </c>
      <c r="D25" s="27">
        <v>300</v>
      </c>
      <c r="E25" s="28">
        <v>1485.6165000000001</v>
      </c>
      <c r="F25" s="29">
        <v>1.7608535797351801</v>
      </c>
      <c r="G25" s="28">
        <v>5.8898000000000001</v>
      </c>
    </row>
    <row r="26" spans="1:9" x14ac:dyDescent="0.2">
      <c r="A26" s="30" t="s">
        <v>31</v>
      </c>
      <c r="B26" s="30"/>
      <c r="C26" s="30"/>
      <c r="D26" s="31"/>
      <c r="E26" s="32">
        <f>SUM(E16:E25)</f>
        <v>33886</v>
      </c>
      <c r="F26" s="33">
        <f>SUM(F16:F25)</f>
        <v>40.163988756793046</v>
      </c>
      <c r="G26" s="32"/>
      <c r="H26" s="18"/>
      <c r="I26" s="18"/>
    </row>
    <row r="27" spans="1:9" x14ac:dyDescent="0.2">
      <c r="A27" s="26"/>
      <c r="B27" s="26"/>
      <c r="C27" s="26"/>
      <c r="D27" s="34"/>
      <c r="E27" s="28"/>
      <c r="F27" s="29"/>
      <c r="G27" s="28"/>
    </row>
    <row r="28" spans="1:9" x14ac:dyDescent="0.2">
      <c r="A28" s="30" t="s">
        <v>50</v>
      </c>
      <c r="B28" s="26"/>
      <c r="C28" s="26"/>
      <c r="D28" s="34"/>
      <c r="E28" s="28"/>
      <c r="F28" s="29"/>
      <c r="G28" s="28"/>
    </row>
    <row r="29" spans="1:9" x14ac:dyDescent="0.2">
      <c r="A29" s="26" t="s">
        <v>936</v>
      </c>
      <c r="B29" s="26" t="s">
        <v>937</v>
      </c>
      <c r="C29" s="26" t="s">
        <v>52</v>
      </c>
      <c r="D29" s="27">
        <v>4677200</v>
      </c>
      <c r="E29" s="28">
        <v>4554.97541</v>
      </c>
      <c r="F29" s="29">
        <v>5.3988662325063101</v>
      </c>
      <c r="G29" s="28">
        <v>5.9001000000000001</v>
      </c>
    </row>
    <row r="30" spans="1:9" x14ac:dyDescent="0.2">
      <c r="A30" s="26" t="s">
        <v>938</v>
      </c>
      <c r="B30" s="26" t="s">
        <v>939</v>
      </c>
      <c r="C30" s="26" t="s">
        <v>52</v>
      </c>
      <c r="D30" s="27">
        <v>4455100</v>
      </c>
      <c r="E30" s="28">
        <v>4419.3210920000001</v>
      </c>
      <c r="F30" s="29">
        <v>5.2380795210926703</v>
      </c>
      <c r="G30" s="28">
        <v>5.4722999999999997</v>
      </c>
    </row>
    <row r="31" spans="1:9" x14ac:dyDescent="0.2">
      <c r="A31" s="26" t="s">
        <v>940</v>
      </c>
      <c r="B31" s="26" t="s">
        <v>941</v>
      </c>
      <c r="C31" s="26" t="s">
        <v>52</v>
      </c>
      <c r="D31" s="27">
        <v>3727600</v>
      </c>
      <c r="E31" s="28">
        <v>3616.4317850000002</v>
      </c>
      <c r="F31" s="29">
        <v>4.2864405817284101</v>
      </c>
      <c r="G31" s="28">
        <v>6</v>
      </c>
    </row>
    <row r="32" spans="1:9" x14ac:dyDescent="0.2">
      <c r="A32" s="30" t="s">
        <v>31</v>
      </c>
      <c r="B32" s="30"/>
      <c r="C32" s="30"/>
      <c r="D32" s="31"/>
      <c r="E32" s="32">
        <f>SUM(E28:E31)</f>
        <v>12590.728287000002</v>
      </c>
      <c r="F32" s="33">
        <f>SUM(F28:F31)</f>
        <v>14.92338633532739</v>
      </c>
      <c r="G32" s="32"/>
      <c r="H32" s="18"/>
      <c r="I32" s="18"/>
    </row>
    <row r="33" spans="1:9" x14ac:dyDescent="0.2">
      <c r="A33" s="26"/>
      <c r="B33" s="26"/>
      <c r="C33" s="26"/>
      <c r="D33" s="34"/>
      <c r="E33" s="28"/>
      <c r="F33" s="29"/>
      <c r="G33" s="28"/>
    </row>
    <row r="34" spans="1:9" x14ac:dyDescent="0.2">
      <c r="A34" s="30" t="s">
        <v>51</v>
      </c>
      <c r="B34" s="26"/>
      <c r="C34" s="26"/>
      <c r="D34" s="34"/>
      <c r="E34" s="28"/>
      <c r="F34" s="29"/>
      <c r="G34" s="28"/>
    </row>
    <row r="35" spans="1:9" x14ac:dyDescent="0.2">
      <c r="A35" s="26" t="s">
        <v>942</v>
      </c>
      <c r="B35" s="26" t="s">
        <v>943</v>
      </c>
      <c r="C35" s="26" t="s">
        <v>52</v>
      </c>
      <c r="D35" s="27">
        <v>1502400</v>
      </c>
      <c r="E35" s="28">
        <v>1469.6867420000001</v>
      </c>
      <c r="F35" s="29">
        <v>1.74197254859517</v>
      </c>
      <c r="G35" s="28">
        <v>5.8449999999999998</v>
      </c>
    </row>
    <row r="36" spans="1:9" x14ac:dyDescent="0.2">
      <c r="A36" s="30" t="s">
        <v>31</v>
      </c>
      <c r="B36" s="30"/>
      <c r="C36" s="30"/>
      <c r="D36" s="31"/>
      <c r="E36" s="32">
        <f>SUM(E35:E35)</f>
        <v>1469.6867420000001</v>
      </c>
      <c r="F36" s="33">
        <f>SUM(F35:F35)</f>
        <v>1.74197254859517</v>
      </c>
      <c r="G36" s="32"/>
      <c r="H36" s="18"/>
      <c r="I36" s="18"/>
    </row>
    <row r="37" spans="1:9" x14ac:dyDescent="0.2">
      <c r="A37" s="26"/>
      <c r="B37" s="26"/>
      <c r="C37" s="26"/>
      <c r="D37" s="34"/>
      <c r="E37" s="28"/>
      <c r="F37" s="29"/>
      <c r="G37" s="28"/>
    </row>
    <row r="38" spans="1:9" x14ac:dyDescent="0.2">
      <c r="A38" s="30" t="s">
        <v>32</v>
      </c>
      <c r="B38" s="30"/>
      <c r="C38" s="30"/>
      <c r="D38" s="31"/>
      <c r="E38" s="32">
        <f>E14+E26+E32+E36</f>
        <v>81816.155029000001</v>
      </c>
      <c r="F38" s="33">
        <f>F14+F26+F32+F36</f>
        <v>96.974063941120008</v>
      </c>
      <c r="G38" s="32"/>
      <c r="H38" s="18"/>
      <c r="I38" s="18"/>
    </row>
    <row r="39" spans="1:9" x14ac:dyDescent="0.2">
      <c r="A39" s="30"/>
      <c r="B39" s="30"/>
      <c r="C39" s="30"/>
      <c r="D39" s="31"/>
      <c r="E39" s="32"/>
      <c r="F39" s="33"/>
      <c r="G39" s="32"/>
      <c r="H39" s="18"/>
      <c r="I39" s="18"/>
    </row>
    <row r="40" spans="1:9" x14ac:dyDescent="0.2">
      <c r="A40" s="30" t="s">
        <v>34</v>
      </c>
      <c r="B40" s="30"/>
      <c r="C40" s="30"/>
      <c r="D40" s="31"/>
      <c r="E40" s="32">
        <f>E42-(E14+E26+E32+E36)</f>
        <v>2552.9553330000053</v>
      </c>
      <c r="F40" s="33">
        <f>F42-(F14+F26+F32+F36)</f>
        <v>3.0259360588799922</v>
      </c>
      <c r="G40" s="32"/>
      <c r="H40" s="18"/>
      <c r="I40" s="18"/>
    </row>
    <row r="41" spans="1:9" x14ac:dyDescent="0.2">
      <c r="A41" s="30"/>
      <c r="B41" s="30"/>
      <c r="C41" s="30"/>
      <c r="D41" s="31"/>
      <c r="E41" s="32"/>
      <c r="F41" s="33"/>
      <c r="G41" s="32"/>
      <c r="H41" s="18"/>
      <c r="I41" s="18"/>
    </row>
    <row r="42" spans="1:9" x14ac:dyDescent="0.2">
      <c r="A42" s="35" t="s">
        <v>33</v>
      </c>
      <c r="B42" s="35"/>
      <c r="C42" s="35"/>
      <c r="D42" s="36"/>
      <c r="E42" s="37">
        <v>84369.110362000007</v>
      </c>
      <c r="F42" s="38">
        <v>100</v>
      </c>
      <c r="G42" s="37"/>
      <c r="H42" s="18"/>
      <c r="I42" s="18"/>
    </row>
    <row r="44" spans="1:9" x14ac:dyDescent="0.2">
      <c r="A44" s="18" t="s">
        <v>53</v>
      </c>
    </row>
    <row r="45" spans="1:9" x14ac:dyDescent="0.2">
      <c r="A45" s="18" t="s">
        <v>35</v>
      </c>
    </row>
    <row r="47" spans="1:9" x14ac:dyDescent="0.2">
      <c r="A47" s="18" t="s">
        <v>36</v>
      </c>
    </row>
    <row r="48" spans="1:9" x14ac:dyDescent="0.2">
      <c r="A48" s="18" t="s">
        <v>37</v>
      </c>
    </row>
    <row r="49" spans="1:4" x14ac:dyDescent="0.2">
      <c r="A49" s="18" t="s">
        <v>38</v>
      </c>
      <c r="B49" s="18"/>
      <c r="C49" s="39" t="s">
        <v>40</v>
      </c>
      <c r="D49" s="19" t="s">
        <v>39</v>
      </c>
    </row>
    <row r="50" spans="1:4" x14ac:dyDescent="0.2">
      <c r="A50" s="9" t="s">
        <v>944</v>
      </c>
      <c r="C50" s="40">
        <v>40.105600000000003</v>
      </c>
      <c r="D50" s="40">
        <v>40.785600000000002</v>
      </c>
    </row>
    <row r="51" spans="1:4" x14ac:dyDescent="0.2">
      <c r="A51" s="9" t="s">
        <v>945</v>
      </c>
      <c r="C51" s="40">
        <v>10.104900000000001</v>
      </c>
      <c r="D51" s="40">
        <v>10.0588</v>
      </c>
    </row>
    <row r="52" spans="1:4" x14ac:dyDescent="0.2">
      <c r="A52" s="9" t="s">
        <v>946</v>
      </c>
      <c r="C52" s="40">
        <v>10.1303</v>
      </c>
      <c r="D52" s="40">
        <v>10.1206</v>
      </c>
    </row>
    <row r="53" spans="1:4" x14ac:dyDescent="0.2">
      <c r="A53" s="9" t="s">
        <v>947</v>
      </c>
      <c r="C53" s="40">
        <v>10.331300000000001</v>
      </c>
      <c r="D53" s="40">
        <v>10.3551</v>
      </c>
    </row>
    <row r="54" spans="1:4" x14ac:dyDescent="0.2">
      <c r="A54" s="9" t="s">
        <v>948</v>
      </c>
      <c r="C54" s="40">
        <v>41.2134</v>
      </c>
      <c r="D54" s="40">
        <v>41.945599999999999</v>
      </c>
    </row>
    <row r="55" spans="1:4" x14ac:dyDescent="0.2">
      <c r="A55" s="9" t="s">
        <v>949</v>
      </c>
      <c r="C55" s="40">
        <v>10.1152</v>
      </c>
      <c r="D55" s="40">
        <v>10.069599999999999</v>
      </c>
    </row>
    <row r="56" spans="1:4" x14ac:dyDescent="0.2">
      <c r="A56" s="9" t="s">
        <v>950</v>
      </c>
      <c r="C56" s="40">
        <v>10.5006</v>
      </c>
      <c r="D56" s="40">
        <v>10.5047</v>
      </c>
    </row>
    <row r="57" spans="1:4" x14ac:dyDescent="0.2">
      <c r="A57" s="9" t="s">
        <v>951</v>
      </c>
      <c r="C57" s="40">
        <v>10.753299999999999</v>
      </c>
      <c r="D57" s="40">
        <v>10.792299999999999</v>
      </c>
    </row>
    <row r="59" spans="1:4" x14ac:dyDescent="0.2">
      <c r="A59" s="18" t="s">
        <v>42</v>
      </c>
    </row>
    <row r="60" spans="1:4" x14ac:dyDescent="0.2">
      <c r="A60" s="75" t="s">
        <v>54</v>
      </c>
      <c r="B60" s="76"/>
      <c r="C60" s="43" t="s">
        <v>55</v>
      </c>
    </row>
    <row r="61" spans="1:4" x14ac:dyDescent="0.2">
      <c r="A61" s="71" t="s">
        <v>945</v>
      </c>
      <c r="B61" s="72"/>
      <c r="C61" s="44">
        <v>0.21570241000000001</v>
      </c>
    </row>
    <row r="62" spans="1:4" x14ac:dyDescent="0.2">
      <c r="A62" s="71" t="s">
        <v>946</v>
      </c>
      <c r="B62" s="72"/>
      <c r="C62" s="44">
        <v>0.18</v>
      </c>
    </row>
    <row r="63" spans="1:4" x14ac:dyDescent="0.2">
      <c r="A63" s="71" t="s">
        <v>947</v>
      </c>
      <c r="B63" s="72"/>
      <c r="C63" s="44">
        <v>0.15</v>
      </c>
    </row>
    <row r="64" spans="1:4" x14ac:dyDescent="0.2">
      <c r="A64" s="71" t="s">
        <v>949</v>
      </c>
      <c r="B64" s="72"/>
      <c r="C64" s="44">
        <v>0.22278637000000001</v>
      </c>
    </row>
    <row r="65" spans="1:5" x14ac:dyDescent="0.2">
      <c r="A65" s="71" t="s">
        <v>950</v>
      </c>
      <c r="B65" s="72"/>
      <c r="C65" s="44">
        <v>0.18</v>
      </c>
    </row>
    <row r="66" spans="1:5" x14ac:dyDescent="0.2">
      <c r="A66" s="71" t="s">
        <v>951</v>
      </c>
      <c r="B66" s="72"/>
      <c r="C66" s="44">
        <v>0.15</v>
      </c>
    </row>
    <row r="67" spans="1:5" x14ac:dyDescent="0.2">
      <c r="A67" s="9" t="s">
        <v>56</v>
      </c>
    </row>
    <row r="68" spans="1:5" x14ac:dyDescent="0.2">
      <c r="A68" s="9" t="s">
        <v>41</v>
      </c>
    </row>
    <row r="70" spans="1:5" x14ac:dyDescent="0.2">
      <c r="A70" s="18" t="s">
        <v>888</v>
      </c>
      <c r="D70" s="42">
        <v>0.39473936897056799</v>
      </c>
      <c r="E70" s="13" t="s">
        <v>44</v>
      </c>
    </row>
    <row r="72" spans="1:5" x14ac:dyDescent="0.2">
      <c r="A72" s="18" t="s">
        <v>814</v>
      </c>
      <c r="D72" s="41" t="s">
        <v>43</v>
      </c>
    </row>
    <row r="74" spans="1:5" x14ac:dyDescent="0.2">
      <c r="A74" s="18" t="s">
        <v>889</v>
      </c>
    </row>
    <row r="75" spans="1:5" x14ac:dyDescent="0.2">
      <c r="A75" s="47"/>
    </row>
    <row r="76" spans="1:5" x14ac:dyDescent="0.2">
      <c r="A76" s="47" t="s">
        <v>774</v>
      </c>
    </row>
    <row r="77" spans="1:5" x14ac:dyDescent="0.2">
      <c r="A77" s="49"/>
    </row>
    <row r="78" spans="1:5" x14ac:dyDescent="0.2">
      <c r="A78" s="49"/>
    </row>
    <row r="79" spans="1:5" x14ac:dyDescent="0.2">
      <c r="A79" s="49"/>
    </row>
    <row r="80" spans="1:5"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7" t="s">
        <v>952</v>
      </c>
    </row>
    <row r="91" spans="1:1" x14ac:dyDescent="0.2">
      <c r="A91" s="49"/>
    </row>
    <row r="92" spans="1:1" x14ac:dyDescent="0.2">
      <c r="A92" s="47" t="s">
        <v>891</v>
      </c>
    </row>
    <row r="93" spans="1:1" x14ac:dyDescent="0.2">
      <c r="A93" s="49"/>
    </row>
    <row r="94" spans="1:1" x14ac:dyDescent="0.2">
      <c r="A94" s="49"/>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18" t="s">
        <v>953</v>
      </c>
    </row>
    <row r="108" spans="1:1" x14ac:dyDescent="0.2">
      <c r="A108" s="47" t="s">
        <v>893</v>
      </c>
    </row>
  </sheetData>
  <mergeCells count="8">
    <mergeCell ref="A65:B65"/>
    <mergeCell ref="A66:B66"/>
    <mergeCell ref="A1:G1"/>
    <mergeCell ref="A60:B60"/>
    <mergeCell ref="A61:B61"/>
    <mergeCell ref="A62:B62"/>
    <mergeCell ref="A63:B63"/>
    <mergeCell ref="A64:B64"/>
  </mergeCells>
  <conditionalFormatting sqref="F2:F3 F5:F73">
    <cfRule type="cellIs" dxfId="95" priority="4" stopIfTrue="1" operator="between">
      <formula>0.009</formula>
      <formula>-0.009</formula>
    </cfRule>
  </conditionalFormatting>
  <conditionalFormatting sqref="F74 F125:F210">
    <cfRule type="cellIs" dxfId="94" priority="3" stopIfTrue="1" operator="between">
      <formula>0.009</formula>
      <formula>-0.009</formula>
    </cfRule>
  </conditionalFormatting>
  <conditionalFormatting sqref="F111:F124">
    <cfRule type="cellIs" dxfId="93" priority="2" stopIfTrue="1" operator="between">
      <formula>0.009</formula>
      <formula>-0.009</formula>
    </cfRule>
  </conditionalFormatting>
  <conditionalFormatting sqref="F75:F107">
    <cfRule type="cellIs" dxfId="92" priority="1" stopIfTrue="1" operator="between">
      <formula>0.009</formula>
      <formula>-0.009</formula>
    </cfRule>
  </conditionalFormatting>
  <hyperlinks>
    <hyperlink ref="A75" r:id="rId1" tooltip="https://www.franklintempletonindia.com/downloadsServlet/pdf/product-labels-jg9o5k7l" display="https://www.franklintempletonindia.com/downloadsServlet/pdf/product-labels-jg9o5k7l" xr:uid="{00000000-0004-0000-0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74"/>
  <sheetViews>
    <sheetView workbookViewId="0">
      <selection sqref="A1:E1"/>
    </sheetView>
  </sheetViews>
  <sheetFormatPr defaultColWidth="9.109375" defaultRowHeight="10.199999999999999" x14ac:dyDescent="0.2"/>
  <cols>
    <col min="1" max="1" width="31.6640625" style="9" bestFit="1" customWidth="1"/>
    <col min="2" max="2" width="64.6640625" style="9" customWidth="1"/>
    <col min="3" max="3" width="24.6640625" style="9" bestFit="1" customWidth="1"/>
    <col min="4" max="4" width="22.33203125" style="10" customWidth="1"/>
    <col min="5" max="5" width="13.5546875" style="13" customWidth="1"/>
    <col min="6" max="16384" width="9.109375" style="9"/>
  </cols>
  <sheetData>
    <row r="1" spans="1:8" s="1" customFormat="1" ht="13.8" x14ac:dyDescent="0.2">
      <c r="A1" s="73" t="s">
        <v>25</v>
      </c>
      <c r="B1" s="74"/>
      <c r="C1" s="74"/>
      <c r="D1" s="74"/>
      <c r="E1" s="74"/>
    </row>
    <row r="2" spans="1:8" s="1" customFormat="1" ht="11.4" x14ac:dyDescent="0.2">
      <c r="D2" s="6"/>
      <c r="E2" s="7"/>
    </row>
    <row r="3" spans="1:8" s="1" customFormat="1" ht="12" x14ac:dyDescent="0.2">
      <c r="A3" s="11" t="s">
        <v>7</v>
      </c>
      <c r="B3" s="2"/>
      <c r="C3" s="3"/>
      <c r="D3" s="4"/>
      <c r="E3" s="5"/>
    </row>
    <row r="4" spans="1:8" s="1" customFormat="1" ht="30.6" x14ac:dyDescent="0.2">
      <c r="A4" s="8" t="s">
        <v>2</v>
      </c>
      <c r="B4" s="8" t="s">
        <v>0</v>
      </c>
      <c r="C4" s="16" t="s">
        <v>1</v>
      </c>
      <c r="D4" s="51" t="s">
        <v>6</v>
      </c>
      <c r="E4" s="15" t="s">
        <v>3</v>
      </c>
    </row>
    <row r="5" spans="1:8" x14ac:dyDescent="0.2">
      <c r="A5" s="21" t="s">
        <v>30</v>
      </c>
      <c r="B5" s="22"/>
      <c r="C5" s="23"/>
      <c r="D5" s="24"/>
      <c r="E5" s="25"/>
    </row>
    <row r="6" spans="1:8" x14ac:dyDescent="0.2">
      <c r="A6" s="26" t="s">
        <v>761</v>
      </c>
      <c r="B6" s="55" t="s">
        <v>760</v>
      </c>
      <c r="C6" s="27">
        <v>1297746.598</v>
      </c>
      <c r="D6" s="28">
        <v>1114.6903560000001</v>
      </c>
      <c r="E6" s="29">
        <v>78.307643982296696</v>
      </c>
    </row>
    <row r="7" spans="1:8" x14ac:dyDescent="0.2">
      <c r="A7" s="26" t="s">
        <v>757</v>
      </c>
      <c r="B7" s="55" t="s">
        <v>756</v>
      </c>
      <c r="C7" s="27">
        <v>33726.222000000002</v>
      </c>
      <c r="D7" s="28">
        <v>148.85722369999999</v>
      </c>
      <c r="E7" s="29">
        <v>10.457306295823599</v>
      </c>
    </row>
    <row r="8" spans="1:8" x14ac:dyDescent="0.2">
      <c r="A8" s="26" t="s">
        <v>743</v>
      </c>
      <c r="B8" s="55" t="s">
        <v>742</v>
      </c>
      <c r="C8" s="27">
        <v>19687.249</v>
      </c>
      <c r="D8" s="28">
        <v>143.8178345</v>
      </c>
      <c r="E8" s="29">
        <v>10.103286281890901</v>
      </c>
    </row>
    <row r="9" spans="1:8" ht="20.399999999999999" x14ac:dyDescent="0.2">
      <c r="A9" s="26" t="s">
        <v>763</v>
      </c>
      <c r="B9" s="55" t="s">
        <v>762</v>
      </c>
      <c r="C9" s="27">
        <v>12403.706</v>
      </c>
      <c r="D9" s="28">
        <v>9.5602680000000007</v>
      </c>
      <c r="E9" s="29">
        <v>0.67161437155139803</v>
      </c>
    </row>
    <row r="10" spans="1:8" ht="20.399999999999999" x14ac:dyDescent="0.2">
      <c r="A10" s="26" t="s">
        <v>765</v>
      </c>
      <c r="B10" s="55" t="s">
        <v>764</v>
      </c>
      <c r="C10" s="27">
        <v>338628.01899999997</v>
      </c>
      <c r="D10" s="28">
        <v>1.4046289999999999</v>
      </c>
      <c r="E10" s="29">
        <v>9.8676001875456706E-2</v>
      </c>
    </row>
    <row r="11" spans="1:8" ht="20.399999999999999" x14ac:dyDescent="0.2">
      <c r="A11" s="26" t="s">
        <v>767</v>
      </c>
      <c r="B11" s="55" t="s">
        <v>766</v>
      </c>
      <c r="C11" s="27">
        <v>489502.28</v>
      </c>
      <c r="D11" s="28">
        <v>0</v>
      </c>
      <c r="E11" s="28">
        <v>0</v>
      </c>
    </row>
    <row r="12" spans="1:8" x14ac:dyDescent="0.2">
      <c r="A12" s="30" t="s">
        <v>31</v>
      </c>
      <c r="B12" s="30"/>
      <c r="C12" s="31"/>
      <c r="D12" s="32">
        <f>SUM(D6:D11)</f>
        <v>1418.3303111999999</v>
      </c>
      <c r="E12" s="33">
        <f>SUM(E6:E11)</f>
        <v>99.638526933438058</v>
      </c>
      <c r="F12" s="18"/>
      <c r="G12" s="18"/>
      <c r="H12" s="18"/>
    </row>
    <row r="13" spans="1:8" x14ac:dyDescent="0.2">
      <c r="A13" s="26"/>
      <c r="B13" s="26"/>
      <c r="C13" s="34"/>
      <c r="D13" s="28"/>
      <c r="E13" s="29"/>
    </row>
    <row r="14" spans="1:8" x14ac:dyDescent="0.2">
      <c r="A14" s="30" t="s">
        <v>32</v>
      </c>
      <c r="B14" s="30"/>
      <c r="C14" s="31"/>
      <c r="D14" s="32">
        <f>D12</f>
        <v>1418.3303111999999</v>
      </c>
      <c r="E14" s="33">
        <f>E12</f>
        <v>99.638526933438058</v>
      </c>
      <c r="F14" s="18"/>
      <c r="G14" s="18"/>
      <c r="H14" s="18"/>
    </row>
    <row r="15" spans="1:8" x14ac:dyDescent="0.2">
      <c r="A15" s="30"/>
      <c r="B15" s="30"/>
      <c r="C15" s="31"/>
      <c r="D15" s="32"/>
      <c r="E15" s="33"/>
      <c r="F15" s="18"/>
      <c r="G15" s="18"/>
      <c r="H15" s="18"/>
    </row>
    <row r="16" spans="1:8" x14ac:dyDescent="0.2">
      <c r="A16" s="30" t="s">
        <v>34</v>
      </c>
      <c r="B16" s="30"/>
      <c r="C16" s="31"/>
      <c r="D16" s="32">
        <f>D18-(D12)</f>
        <v>5.1454816000000392</v>
      </c>
      <c r="E16" s="33">
        <f>E18-(E12)</f>
        <v>0.36147306656194189</v>
      </c>
      <c r="F16" s="18"/>
      <c r="G16" s="18"/>
      <c r="H16" s="18"/>
    </row>
    <row r="17" spans="1:8" x14ac:dyDescent="0.2">
      <c r="A17" s="30"/>
      <c r="B17" s="30"/>
      <c r="C17" s="31"/>
      <c r="D17" s="32"/>
      <c r="E17" s="33"/>
      <c r="F17" s="18"/>
      <c r="G17" s="18"/>
      <c r="H17" s="18"/>
    </row>
    <row r="18" spans="1:8" x14ac:dyDescent="0.2">
      <c r="A18" s="35" t="s">
        <v>33</v>
      </c>
      <c r="B18" s="35"/>
      <c r="C18" s="36"/>
      <c r="D18" s="37">
        <v>1423.4757927999999</v>
      </c>
      <c r="E18" s="38">
        <v>100</v>
      </c>
      <c r="F18" s="18"/>
      <c r="G18" s="18"/>
      <c r="H18" s="18"/>
    </row>
    <row r="20" spans="1:8" x14ac:dyDescent="0.2">
      <c r="A20" s="18" t="s">
        <v>822</v>
      </c>
    </row>
    <row r="21" spans="1:8" ht="14.4" x14ac:dyDescent="0.2">
      <c r="A21" s="85" t="s">
        <v>823</v>
      </c>
      <c r="B21" s="86"/>
      <c r="C21" s="86"/>
      <c r="D21" s="86"/>
      <c r="E21" s="86"/>
    </row>
    <row r="23" spans="1:8" x14ac:dyDescent="0.2">
      <c r="A23" s="18" t="s">
        <v>36</v>
      </c>
    </row>
    <row r="24" spans="1:8" x14ac:dyDescent="0.2">
      <c r="A24" s="18" t="s">
        <v>37</v>
      </c>
    </row>
    <row r="25" spans="1:8" x14ac:dyDescent="0.2">
      <c r="A25" s="18" t="s">
        <v>38</v>
      </c>
      <c r="B25" s="18"/>
      <c r="C25" s="39" t="s">
        <v>40</v>
      </c>
      <c r="D25" s="19" t="s">
        <v>39</v>
      </c>
    </row>
    <row r="26" spans="1:8" x14ac:dyDescent="0.2">
      <c r="A26" s="9" t="s">
        <v>73</v>
      </c>
      <c r="C26" s="40">
        <v>36.255600000000001</v>
      </c>
      <c r="D26" s="40">
        <v>36.5291</v>
      </c>
    </row>
    <row r="27" spans="1:8" x14ac:dyDescent="0.2">
      <c r="A27" s="9" t="s">
        <v>758</v>
      </c>
      <c r="C27" s="40">
        <v>11.479799999999999</v>
      </c>
      <c r="D27" s="40">
        <v>11.117699999999999</v>
      </c>
    </row>
    <row r="28" spans="1:8" x14ac:dyDescent="0.2">
      <c r="A28" s="9" t="s">
        <v>74</v>
      </c>
      <c r="C28" s="40">
        <v>38.588999999999999</v>
      </c>
      <c r="D28" s="40">
        <v>39.0276</v>
      </c>
    </row>
    <row r="29" spans="1:8" x14ac:dyDescent="0.2">
      <c r="A29" s="9" t="s">
        <v>759</v>
      </c>
      <c r="C29" s="40">
        <v>12.295</v>
      </c>
      <c r="D29" s="40">
        <v>11.9847</v>
      </c>
    </row>
    <row r="31" spans="1:8" x14ac:dyDescent="0.2">
      <c r="A31" s="18" t="s">
        <v>42</v>
      </c>
    </row>
    <row r="32" spans="1:8" x14ac:dyDescent="0.2">
      <c r="A32" s="75" t="s">
        <v>54</v>
      </c>
      <c r="B32" s="76"/>
      <c r="C32" s="43" t="s">
        <v>55</v>
      </c>
    </row>
    <row r="33" spans="1:4" x14ac:dyDescent="0.2">
      <c r="A33" s="71" t="s">
        <v>758</v>
      </c>
      <c r="B33" s="72"/>
      <c r="C33" s="44">
        <v>0.44</v>
      </c>
    </row>
    <row r="34" spans="1:4" x14ac:dyDescent="0.2">
      <c r="A34" s="71" t="s">
        <v>759</v>
      </c>
      <c r="B34" s="72"/>
      <c r="C34" s="44">
        <v>0.44</v>
      </c>
    </row>
    <row r="35" spans="1:4" x14ac:dyDescent="0.2">
      <c r="A35" s="9" t="s">
        <v>56</v>
      </c>
    </row>
    <row r="36" spans="1:4" x14ac:dyDescent="0.2">
      <c r="A36" s="9" t="s">
        <v>41</v>
      </c>
    </row>
    <row r="38" spans="1:4" x14ac:dyDescent="0.2">
      <c r="A38" s="18" t="s">
        <v>223</v>
      </c>
      <c r="D38" s="45">
        <v>1.7171649676580001E-2</v>
      </c>
    </row>
    <row r="40" spans="1:4" x14ac:dyDescent="0.2">
      <c r="A40" s="18" t="s">
        <v>814</v>
      </c>
      <c r="D40" s="41" t="s">
        <v>824</v>
      </c>
    </row>
    <row r="41" spans="1:4" x14ac:dyDescent="0.2">
      <c r="A41" s="9" t="s">
        <v>812</v>
      </c>
    </row>
    <row r="42" spans="1:4" x14ac:dyDescent="0.2">
      <c r="A42" s="46" t="s">
        <v>813</v>
      </c>
    </row>
    <row r="44" spans="1:4" x14ac:dyDescent="0.2">
      <c r="A44" s="18" t="s">
        <v>781</v>
      </c>
    </row>
    <row r="45" spans="1:4" x14ac:dyDescent="0.2">
      <c r="A45" s="46"/>
    </row>
    <row r="46" spans="1:4" x14ac:dyDescent="0.2">
      <c r="A46" s="47" t="s">
        <v>774</v>
      </c>
    </row>
    <row r="47" spans="1:4" x14ac:dyDescent="0.2">
      <c r="A47" s="48"/>
    </row>
    <row r="48" spans="1:4"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ht="30.6" x14ac:dyDescent="0.2">
      <c r="A60" s="50" t="s">
        <v>797</v>
      </c>
    </row>
    <row r="61" spans="1:1" x14ac:dyDescent="0.2">
      <c r="A61" s="49"/>
    </row>
    <row r="62" spans="1:1" x14ac:dyDescent="0.2">
      <c r="A62" s="47" t="s">
        <v>904</v>
      </c>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row r="73" spans="1:1" x14ac:dyDescent="0.2">
      <c r="A73" s="49"/>
    </row>
    <row r="74" spans="1:1" x14ac:dyDescent="0.2">
      <c r="A74" s="49"/>
    </row>
  </sheetData>
  <mergeCells count="5">
    <mergeCell ref="A1:E1"/>
    <mergeCell ref="A32:B32"/>
    <mergeCell ref="A33:B33"/>
    <mergeCell ref="A34:B34"/>
    <mergeCell ref="A21:E21"/>
  </mergeCells>
  <conditionalFormatting sqref="E5:E10 E12:E18">
    <cfRule type="cellIs" dxfId="28" priority="1" stopIfTrue="1" operator="between">
      <formula>0.009</formula>
      <formula>-0.009</formula>
    </cfRule>
  </conditionalFormatting>
  <hyperlinks>
    <hyperlink ref="A42" r:id="rId1"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72"/>
  <sheetViews>
    <sheetView workbookViewId="0">
      <selection sqref="A1:E1"/>
    </sheetView>
  </sheetViews>
  <sheetFormatPr defaultColWidth="9.109375" defaultRowHeight="10.199999999999999" x14ac:dyDescent="0.2"/>
  <cols>
    <col min="1" max="1" width="31.6640625" style="9" bestFit="1" customWidth="1"/>
    <col min="2" max="2" width="64.6640625" style="9" customWidth="1"/>
    <col min="3" max="3" width="15.109375" style="9" bestFit="1" customWidth="1"/>
    <col min="4" max="4" width="22" style="10" customWidth="1"/>
    <col min="5" max="5" width="13.5546875" style="13" customWidth="1"/>
    <col min="6" max="16384" width="9.109375" style="9"/>
  </cols>
  <sheetData>
    <row r="1" spans="1:8" s="1" customFormat="1" ht="13.8" x14ac:dyDescent="0.2">
      <c r="A1" s="73" t="s">
        <v>26</v>
      </c>
      <c r="B1" s="74"/>
      <c r="C1" s="74"/>
      <c r="D1" s="74"/>
      <c r="E1" s="74"/>
    </row>
    <row r="2" spans="1:8" s="1" customFormat="1" ht="11.4" x14ac:dyDescent="0.2">
      <c r="D2" s="6"/>
      <c r="E2" s="7"/>
    </row>
    <row r="3" spans="1:8" s="1" customFormat="1" ht="12" x14ac:dyDescent="0.2">
      <c r="A3" s="11" t="s">
        <v>7</v>
      </c>
      <c r="B3" s="2"/>
      <c r="C3" s="3"/>
      <c r="D3" s="4"/>
      <c r="E3" s="5"/>
    </row>
    <row r="4" spans="1:8" s="1" customFormat="1" ht="30.6" x14ac:dyDescent="0.2">
      <c r="A4" s="8" t="s">
        <v>2</v>
      </c>
      <c r="B4" s="8" t="s">
        <v>0</v>
      </c>
      <c r="C4" s="16" t="s">
        <v>1</v>
      </c>
      <c r="D4" s="51" t="s">
        <v>6</v>
      </c>
      <c r="E4" s="15" t="s">
        <v>3</v>
      </c>
    </row>
    <row r="5" spans="1:8" x14ac:dyDescent="0.2">
      <c r="A5" s="21" t="s">
        <v>30</v>
      </c>
      <c r="B5" s="22"/>
      <c r="C5" s="23"/>
      <c r="D5" s="24"/>
      <c r="E5" s="25"/>
    </row>
    <row r="6" spans="1:8" x14ac:dyDescent="0.2">
      <c r="A6" s="26" t="s">
        <v>761</v>
      </c>
      <c r="B6" s="55" t="s">
        <v>760</v>
      </c>
      <c r="C6" s="27">
        <v>1146071.666</v>
      </c>
      <c r="D6" s="28">
        <v>984.41023499999994</v>
      </c>
      <c r="E6" s="29">
        <v>60.667189540709501</v>
      </c>
    </row>
    <row r="7" spans="1:8" x14ac:dyDescent="0.2">
      <c r="A7" s="26" t="s">
        <v>743</v>
      </c>
      <c r="B7" s="55" t="s">
        <v>742</v>
      </c>
      <c r="C7" s="27">
        <v>35958.192000000003</v>
      </c>
      <c r="D7" s="28">
        <v>262.67912330000001</v>
      </c>
      <c r="E7" s="29">
        <v>16.188377157241302</v>
      </c>
    </row>
    <row r="8" spans="1:8" x14ac:dyDescent="0.2">
      <c r="A8" s="26" t="s">
        <v>769</v>
      </c>
      <c r="B8" s="55" t="s">
        <v>768</v>
      </c>
      <c r="C8" s="27">
        <v>11529.315000000001</v>
      </c>
      <c r="D8" s="28">
        <v>182.11373929999999</v>
      </c>
      <c r="E8" s="29">
        <v>11.223297307631601</v>
      </c>
    </row>
    <row r="9" spans="1:8" x14ac:dyDescent="0.2">
      <c r="A9" s="26" t="s">
        <v>757</v>
      </c>
      <c r="B9" s="55" t="s">
        <v>756</v>
      </c>
      <c r="C9" s="27">
        <v>40822.271999999997</v>
      </c>
      <c r="D9" s="28">
        <v>180.17701700000001</v>
      </c>
      <c r="E9" s="29">
        <v>11.103941073122501</v>
      </c>
    </row>
    <row r="10" spans="1:8" ht="20.399999999999999" x14ac:dyDescent="0.2">
      <c r="A10" s="26" t="s">
        <v>763</v>
      </c>
      <c r="B10" s="55" t="s">
        <v>762</v>
      </c>
      <c r="C10" s="27">
        <v>16146.995000000001</v>
      </c>
      <c r="D10" s="28">
        <v>12.4454417</v>
      </c>
      <c r="E10" s="29">
        <v>0.76698711948250897</v>
      </c>
    </row>
    <row r="11" spans="1:8" ht="20.399999999999999" x14ac:dyDescent="0.2">
      <c r="A11" s="26" t="s">
        <v>765</v>
      </c>
      <c r="B11" s="55" t="s">
        <v>764</v>
      </c>
      <c r="C11" s="27">
        <v>533448.80299999996</v>
      </c>
      <c r="D11" s="28">
        <v>2.2127455999999999</v>
      </c>
      <c r="E11" s="29">
        <v>0.13636698598584901</v>
      </c>
    </row>
    <row r="12" spans="1:8" ht="20.399999999999999" x14ac:dyDescent="0.2">
      <c r="A12" s="26" t="s">
        <v>767</v>
      </c>
      <c r="B12" s="55" t="s">
        <v>766</v>
      </c>
      <c r="C12" s="27">
        <v>631308.71</v>
      </c>
      <c r="D12" s="28">
        <v>0</v>
      </c>
      <c r="E12" s="28">
        <v>0</v>
      </c>
    </row>
    <row r="13" spans="1:8" x14ac:dyDescent="0.2">
      <c r="A13" s="30" t="s">
        <v>31</v>
      </c>
      <c r="B13" s="30"/>
      <c r="C13" s="31"/>
      <c r="D13" s="32">
        <f>SUM(D6:D12)</f>
        <v>1624.0383018999999</v>
      </c>
      <c r="E13" s="33">
        <f>SUM(E6:E12)</f>
        <v>100.08615918417325</v>
      </c>
      <c r="F13" s="18"/>
      <c r="G13" s="18"/>
      <c r="H13" s="18"/>
    </row>
    <row r="14" spans="1:8" x14ac:dyDescent="0.2">
      <c r="A14" s="26"/>
      <c r="B14" s="26"/>
      <c r="C14" s="34"/>
      <c r="D14" s="28"/>
      <c r="E14" s="29"/>
    </row>
    <row r="15" spans="1:8" x14ac:dyDescent="0.2">
      <c r="A15" s="30" t="s">
        <v>32</v>
      </c>
      <c r="B15" s="30"/>
      <c r="C15" s="31"/>
      <c r="D15" s="32">
        <f>D13</f>
        <v>1624.0383018999999</v>
      </c>
      <c r="E15" s="33">
        <f>E13</f>
        <v>100.08615918417325</v>
      </c>
      <c r="F15" s="18"/>
      <c r="G15" s="18"/>
      <c r="H15" s="18"/>
    </row>
    <row r="16" spans="1:8" x14ac:dyDescent="0.2">
      <c r="A16" s="30"/>
      <c r="B16" s="30"/>
      <c r="C16" s="31"/>
      <c r="D16" s="32"/>
      <c r="E16" s="33"/>
      <c r="F16" s="18"/>
      <c r="G16" s="18"/>
      <c r="H16" s="18"/>
    </row>
    <row r="17" spans="1:8" x14ac:dyDescent="0.2">
      <c r="A17" s="30" t="s">
        <v>34</v>
      </c>
      <c r="B17" s="30"/>
      <c r="C17" s="31"/>
      <c r="D17" s="32">
        <f>D19-(D13)</f>
        <v>-1.398053599999912</v>
      </c>
      <c r="E17" s="33">
        <f>E19-(E13)</f>
        <v>-8.6159184173254744E-2</v>
      </c>
      <c r="F17" s="18"/>
      <c r="G17" s="18"/>
      <c r="H17" s="18"/>
    </row>
    <row r="18" spans="1:8" x14ac:dyDescent="0.2">
      <c r="A18" s="30"/>
      <c r="B18" s="30"/>
      <c r="C18" s="31"/>
      <c r="D18" s="32"/>
      <c r="E18" s="33"/>
      <c r="F18" s="18"/>
      <c r="G18" s="18"/>
      <c r="H18" s="18"/>
    </row>
    <row r="19" spans="1:8" x14ac:dyDescent="0.2">
      <c r="A19" s="35" t="s">
        <v>33</v>
      </c>
      <c r="B19" s="35"/>
      <c r="C19" s="36"/>
      <c r="D19" s="37">
        <v>1622.6402482999999</v>
      </c>
      <c r="E19" s="38">
        <v>100</v>
      </c>
      <c r="F19" s="18"/>
      <c r="G19" s="18"/>
      <c r="H19" s="18"/>
    </row>
    <row r="21" spans="1:8" x14ac:dyDescent="0.2">
      <c r="A21" s="18" t="s">
        <v>822</v>
      </c>
    </row>
    <row r="22" spans="1:8" ht="14.4" x14ac:dyDescent="0.3">
      <c r="A22" s="84" t="s">
        <v>823</v>
      </c>
      <c r="B22" s="83"/>
      <c r="C22" s="83"/>
      <c r="D22" s="83"/>
      <c r="E22" s="83"/>
    </row>
    <row r="24" spans="1:8" x14ac:dyDescent="0.2">
      <c r="A24" s="18" t="s">
        <v>36</v>
      </c>
    </row>
    <row r="25" spans="1:8" x14ac:dyDescent="0.2">
      <c r="A25" s="18" t="s">
        <v>37</v>
      </c>
    </row>
    <row r="26" spans="1:8" x14ac:dyDescent="0.2">
      <c r="A26" s="18" t="s">
        <v>38</v>
      </c>
      <c r="B26" s="18"/>
      <c r="C26" s="39" t="s">
        <v>40</v>
      </c>
      <c r="D26" s="41" t="s">
        <v>39</v>
      </c>
    </row>
    <row r="27" spans="1:8" x14ac:dyDescent="0.2">
      <c r="A27" s="9" t="s">
        <v>73</v>
      </c>
      <c r="C27" s="40">
        <v>57.357100000000003</v>
      </c>
      <c r="D27" s="40">
        <v>57.555599999999998</v>
      </c>
    </row>
    <row r="28" spans="1:8" x14ac:dyDescent="0.2">
      <c r="A28" s="9" t="s">
        <v>758</v>
      </c>
      <c r="C28" s="40">
        <v>13.7644</v>
      </c>
      <c r="D28" s="40">
        <v>13.811999999999999</v>
      </c>
    </row>
    <row r="29" spans="1:8" x14ac:dyDescent="0.2">
      <c r="A29" s="9" t="s">
        <v>74</v>
      </c>
      <c r="C29" s="40">
        <v>60.952399999999997</v>
      </c>
      <c r="D29" s="40">
        <v>61.382599999999996</v>
      </c>
    </row>
    <row r="30" spans="1:8" x14ac:dyDescent="0.2">
      <c r="A30" s="9" t="s">
        <v>759</v>
      </c>
      <c r="C30" s="40">
        <v>14.676399999999999</v>
      </c>
      <c r="D30" s="40">
        <v>14.7707</v>
      </c>
    </row>
    <row r="32" spans="1:8" x14ac:dyDescent="0.2">
      <c r="A32" s="9" t="s">
        <v>41</v>
      </c>
    </row>
    <row r="34" spans="1:4" x14ac:dyDescent="0.2">
      <c r="A34" s="18" t="s">
        <v>42</v>
      </c>
      <c r="D34" s="41" t="s">
        <v>43</v>
      </c>
    </row>
    <row r="36" spans="1:4" x14ac:dyDescent="0.2">
      <c r="A36" s="18" t="s">
        <v>223</v>
      </c>
      <c r="D36" s="45">
        <v>3.9535029725011897E-2</v>
      </c>
    </row>
    <row r="38" spans="1:4" x14ac:dyDescent="0.2">
      <c r="A38" s="18" t="s">
        <v>814</v>
      </c>
      <c r="D38" s="41" t="s">
        <v>43</v>
      </c>
    </row>
    <row r="39" spans="1:4" x14ac:dyDescent="0.2">
      <c r="A39" s="9" t="s">
        <v>812</v>
      </c>
    </row>
    <row r="40" spans="1:4" x14ac:dyDescent="0.2">
      <c r="A40" s="46" t="s">
        <v>813</v>
      </c>
    </row>
    <row r="42" spans="1:4" x14ac:dyDescent="0.2">
      <c r="A42" s="18" t="s">
        <v>781</v>
      </c>
    </row>
    <row r="43" spans="1:4" x14ac:dyDescent="0.2">
      <c r="A43" s="46"/>
    </row>
    <row r="44" spans="1:4" x14ac:dyDescent="0.2">
      <c r="A44" s="47" t="s">
        <v>774</v>
      </c>
    </row>
    <row r="45" spans="1:4" x14ac:dyDescent="0.2">
      <c r="A45" s="48"/>
    </row>
    <row r="46" spans="1:4" x14ac:dyDescent="0.2">
      <c r="A46" s="49"/>
    </row>
    <row r="47" spans="1:4" x14ac:dyDescent="0.2">
      <c r="A47" s="49"/>
    </row>
    <row r="48" spans="1:4"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ht="30.6" x14ac:dyDescent="0.2">
      <c r="A58" s="50" t="s">
        <v>798</v>
      </c>
    </row>
    <row r="59" spans="1:1" x14ac:dyDescent="0.2">
      <c r="A59" s="49"/>
    </row>
    <row r="60" spans="1:1" x14ac:dyDescent="0.2">
      <c r="A60" s="47" t="s">
        <v>904</v>
      </c>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sheetData>
  <mergeCells count="2">
    <mergeCell ref="A1:E1"/>
    <mergeCell ref="A22:E22"/>
  </mergeCells>
  <conditionalFormatting sqref="E5:E11 E13:E19">
    <cfRule type="cellIs" dxfId="27" priority="1" stopIfTrue="1" operator="between">
      <formula>0.009</formula>
      <formula>-0.009</formula>
    </cfRule>
  </conditionalFormatting>
  <hyperlinks>
    <hyperlink ref="A40" r:id="rId1" xr:uid="{00000000-0004-0000-1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72"/>
  <sheetViews>
    <sheetView workbookViewId="0">
      <selection sqref="A1:E1"/>
    </sheetView>
  </sheetViews>
  <sheetFormatPr defaultColWidth="9.109375" defaultRowHeight="10.199999999999999" x14ac:dyDescent="0.2"/>
  <cols>
    <col min="1" max="1" width="31.6640625" style="9" bestFit="1" customWidth="1"/>
    <col min="2" max="2" width="64.6640625" style="9" customWidth="1"/>
    <col min="3" max="3" width="15.109375" style="9" bestFit="1" customWidth="1"/>
    <col min="4" max="4" width="22.33203125" style="10" customWidth="1"/>
    <col min="5" max="5" width="13.5546875" style="13" customWidth="1"/>
    <col min="6" max="16384" width="9.109375" style="9"/>
  </cols>
  <sheetData>
    <row r="1" spans="1:8" s="1" customFormat="1" ht="13.8" x14ac:dyDescent="0.2">
      <c r="A1" s="73" t="s">
        <v>27</v>
      </c>
      <c r="B1" s="74"/>
      <c r="C1" s="74"/>
      <c r="D1" s="74"/>
      <c r="E1" s="74"/>
    </row>
    <row r="2" spans="1:8" s="1" customFormat="1" ht="11.4" x14ac:dyDescent="0.2">
      <c r="D2" s="6"/>
      <c r="E2" s="7"/>
    </row>
    <row r="3" spans="1:8" s="1" customFormat="1" ht="12" x14ac:dyDescent="0.2">
      <c r="A3" s="11" t="s">
        <v>7</v>
      </c>
      <c r="B3" s="2"/>
      <c r="C3" s="3"/>
      <c r="D3" s="4"/>
      <c r="E3" s="5"/>
    </row>
    <row r="4" spans="1:8" s="1" customFormat="1" ht="30.6" x14ac:dyDescent="0.2">
      <c r="A4" s="8" t="s">
        <v>2</v>
      </c>
      <c r="B4" s="8" t="s">
        <v>0</v>
      </c>
      <c r="C4" s="16" t="s">
        <v>1</v>
      </c>
      <c r="D4" s="51" t="s">
        <v>6</v>
      </c>
      <c r="E4" s="15" t="s">
        <v>3</v>
      </c>
    </row>
    <row r="5" spans="1:8" x14ac:dyDescent="0.2">
      <c r="A5" s="21" t="s">
        <v>30</v>
      </c>
      <c r="B5" s="22"/>
      <c r="C5" s="23"/>
      <c r="D5" s="24"/>
      <c r="E5" s="25"/>
    </row>
    <row r="6" spans="1:8" x14ac:dyDescent="0.2">
      <c r="A6" s="26" t="s">
        <v>761</v>
      </c>
      <c r="B6" s="55" t="s">
        <v>760</v>
      </c>
      <c r="C6" s="27">
        <v>285240.10100000002</v>
      </c>
      <c r="D6" s="28">
        <v>245.00498809999999</v>
      </c>
      <c r="E6" s="29">
        <v>42.249634011503701</v>
      </c>
    </row>
    <row r="7" spans="1:8" x14ac:dyDescent="0.2">
      <c r="A7" s="26" t="s">
        <v>743</v>
      </c>
      <c r="B7" s="55" t="s">
        <v>742</v>
      </c>
      <c r="C7" s="27">
        <v>27965.853999999999</v>
      </c>
      <c r="D7" s="28">
        <v>204.29408720000001</v>
      </c>
      <c r="E7" s="29">
        <v>35.229284439675602</v>
      </c>
    </row>
    <row r="8" spans="1:8" x14ac:dyDescent="0.2">
      <c r="A8" s="26" t="s">
        <v>757</v>
      </c>
      <c r="B8" s="55" t="s">
        <v>756</v>
      </c>
      <c r="C8" s="27">
        <v>13292.352000000001</v>
      </c>
      <c r="D8" s="28">
        <v>58.668374300000004</v>
      </c>
      <c r="E8" s="29">
        <v>10.1170076635877</v>
      </c>
    </row>
    <row r="9" spans="1:8" x14ac:dyDescent="0.2">
      <c r="A9" s="26" t="s">
        <v>769</v>
      </c>
      <c r="B9" s="55" t="s">
        <v>768</v>
      </c>
      <c r="C9" s="27">
        <v>3694.002</v>
      </c>
      <c r="D9" s="28">
        <v>58.349391699999998</v>
      </c>
      <c r="E9" s="29">
        <v>10.062001036128599</v>
      </c>
    </row>
    <row r="10" spans="1:8" ht="20.399999999999999" x14ac:dyDescent="0.2">
      <c r="A10" s="26" t="s">
        <v>763</v>
      </c>
      <c r="B10" s="55" t="s">
        <v>762</v>
      </c>
      <c r="C10" s="27">
        <v>4814.4089999999997</v>
      </c>
      <c r="D10" s="28">
        <v>3.7107491000000001</v>
      </c>
      <c r="E10" s="29">
        <v>0.63989632455779699</v>
      </c>
    </row>
    <row r="11" spans="1:8" ht="20.399999999999999" x14ac:dyDescent="0.2">
      <c r="A11" s="26" t="s">
        <v>765</v>
      </c>
      <c r="B11" s="55" t="s">
        <v>764</v>
      </c>
      <c r="C11" s="27">
        <v>161743.72099999999</v>
      </c>
      <c r="D11" s="28">
        <v>0.67091299999999998</v>
      </c>
      <c r="E11" s="29">
        <v>0.115694904513497</v>
      </c>
    </row>
    <row r="12" spans="1:8" ht="20.399999999999999" x14ac:dyDescent="0.2">
      <c r="A12" s="26" t="s">
        <v>767</v>
      </c>
      <c r="B12" s="55" t="s">
        <v>766</v>
      </c>
      <c r="C12" s="27">
        <v>196087.27</v>
      </c>
      <c r="D12" s="28">
        <v>0</v>
      </c>
      <c r="E12" s="28">
        <v>0</v>
      </c>
    </row>
    <row r="13" spans="1:8" x14ac:dyDescent="0.2">
      <c r="A13" s="30" t="s">
        <v>31</v>
      </c>
      <c r="B13" s="30"/>
      <c r="C13" s="31"/>
      <c r="D13" s="32">
        <f>SUM(D6:D12)</f>
        <v>570.69850340000005</v>
      </c>
      <c r="E13" s="33">
        <f>SUM(E6:E12)</f>
        <v>98.413518379966902</v>
      </c>
      <c r="F13" s="18"/>
      <c r="G13" s="18"/>
      <c r="H13" s="18"/>
    </row>
    <row r="14" spans="1:8" x14ac:dyDescent="0.2">
      <c r="A14" s="26"/>
      <c r="B14" s="26"/>
      <c r="C14" s="34"/>
      <c r="D14" s="28"/>
      <c r="E14" s="29"/>
    </row>
    <row r="15" spans="1:8" x14ac:dyDescent="0.2">
      <c r="A15" s="30" t="s">
        <v>32</v>
      </c>
      <c r="B15" s="30"/>
      <c r="C15" s="31"/>
      <c r="D15" s="32">
        <f>D13</f>
        <v>570.69850340000005</v>
      </c>
      <c r="E15" s="33">
        <f>E13</f>
        <v>98.413518379966902</v>
      </c>
      <c r="F15" s="18"/>
      <c r="G15" s="18"/>
      <c r="H15" s="18"/>
    </row>
    <row r="16" spans="1:8" x14ac:dyDescent="0.2">
      <c r="A16" s="30"/>
      <c r="B16" s="30"/>
      <c r="C16" s="31"/>
      <c r="D16" s="32"/>
      <c r="E16" s="33"/>
      <c r="F16" s="18"/>
      <c r="G16" s="18"/>
      <c r="H16" s="18"/>
    </row>
    <row r="17" spans="1:8" x14ac:dyDescent="0.2">
      <c r="A17" s="30" t="s">
        <v>34</v>
      </c>
      <c r="B17" s="30"/>
      <c r="C17" s="31"/>
      <c r="D17" s="32">
        <f>D19-(D13)</f>
        <v>9.1999828999998954</v>
      </c>
      <c r="E17" s="33">
        <f>E19-(E13)</f>
        <v>1.5864816200330978</v>
      </c>
      <c r="F17" s="18"/>
      <c r="G17" s="18"/>
      <c r="H17" s="18"/>
    </row>
    <row r="18" spans="1:8" x14ac:dyDescent="0.2">
      <c r="A18" s="30"/>
      <c r="B18" s="30"/>
      <c r="C18" s="31"/>
      <c r="D18" s="32"/>
      <c r="E18" s="33"/>
      <c r="F18" s="18"/>
      <c r="G18" s="18"/>
      <c r="H18" s="18"/>
    </row>
    <row r="19" spans="1:8" x14ac:dyDescent="0.2">
      <c r="A19" s="35" t="s">
        <v>33</v>
      </c>
      <c r="B19" s="35"/>
      <c r="C19" s="36"/>
      <c r="D19" s="37">
        <v>579.89848629999995</v>
      </c>
      <c r="E19" s="38">
        <v>100</v>
      </c>
      <c r="F19" s="18"/>
      <c r="G19" s="18"/>
      <c r="H19" s="18"/>
    </row>
    <row r="21" spans="1:8" x14ac:dyDescent="0.2">
      <c r="A21" s="18" t="s">
        <v>822</v>
      </c>
    </row>
    <row r="22" spans="1:8" ht="14.4" x14ac:dyDescent="0.3">
      <c r="A22" s="84" t="s">
        <v>823</v>
      </c>
      <c r="B22" s="83"/>
      <c r="C22" s="83"/>
      <c r="D22" s="83"/>
      <c r="E22" s="83"/>
    </row>
    <row r="24" spans="1:8" x14ac:dyDescent="0.2">
      <c r="A24" s="18" t="s">
        <v>36</v>
      </c>
    </row>
    <row r="25" spans="1:8" x14ac:dyDescent="0.2">
      <c r="A25" s="18" t="s">
        <v>37</v>
      </c>
    </row>
    <row r="26" spans="1:8" x14ac:dyDescent="0.2">
      <c r="A26" s="18" t="s">
        <v>38</v>
      </c>
      <c r="B26" s="18"/>
      <c r="C26" s="39" t="s">
        <v>40</v>
      </c>
      <c r="D26" s="41" t="s">
        <v>39</v>
      </c>
    </row>
    <row r="27" spans="1:8" x14ac:dyDescent="0.2">
      <c r="A27" s="9" t="s">
        <v>73</v>
      </c>
      <c r="C27" s="40">
        <v>78.743799999999993</v>
      </c>
      <c r="D27" s="40">
        <v>78.136099999999999</v>
      </c>
    </row>
    <row r="28" spans="1:8" x14ac:dyDescent="0.2">
      <c r="A28" s="9" t="s">
        <v>758</v>
      </c>
      <c r="C28" s="40">
        <v>23.593399999999999</v>
      </c>
      <c r="D28" s="40">
        <v>23.411300000000001</v>
      </c>
    </row>
    <row r="29" spans="1:8" x14ac:dyDescent="0.2">
      <c r="A29" s="9" t="s">
        <v>74</v>
      </c>
      <c r="C29" s="40">
        <v>82.956800000000001</v>
      </c>
      <c r="D29" s="40">
        <v>82.478499999999997</v>
      </c>
    </row>
    <row r="30" spans="1:8" x14ac:dyDescent="0.2">
      <c r="A30" s="9" t="s">
        <v>759</v>
      </c>
      <c r="C30" s="40">
        <v>25.3733</v>
      </c>
      <c r="D30" s="40">
        <v>25.2181</v>
      </c>
    </row>
    <row r="32" spans="1:8" x14ac:dyDescent="0.2">
      <c r="A32" s="9" t="s">
        <v>41</v>
      </c>
    </row>
    <row r="34" spans="1:4" x14ac:dyDescent="0.2">
      <c r="A34" s="18" t="s">
        <v>42</v>
      </c>
      <c r="D34" s="41" t="s">
        <v>43</v>
      </c>
    </row>
    <row r="36" spans="1:4" x14ac:dyDescent="0.2">
      <c r="A36" s="18" t="s">
        <v>223</v>
      </c>
      <c r="D36" s="45">
        <v>4.9371660908303201E-2</v>
      </c>
    </row>
    <row r="37" spans="1:4" x14ac:dyDescent="0.2">
      <c r="A37" s="18"/>
      <c r="D37" s="45"/>
    </row>
    <row r="38" spans="1:4" x14ac:dyDescent="0.2">
      <c r="A38" s="18" t="s">
        <v>814</v>
      </c>
      <c r="D38" s="41" t="s">
        <v>43</v>
      </c>
    </row>
    <row r="39" spans="1:4" x14ac:dyDescent="0.2">
      <c r="A39" s="9" t="s">
        <v>812</v>
      </c>
    </row>
    <row r="40" spans="1:4" x14ac:dyDescent="0.2">
      <c r="A40" s="46" t="s">
        <v>813</v>
      </c>
    </row>
    <row r="42" spans="1:4" x14ac:dyDescent="0.2">
      <c r="A42" s="18" t="s">
        <v>781</v>
      </c>
    </row>
    <row r="43" spans="1:4" x14ac:dyDescent="0.2">
      <c r="A43" s="46"/>
    </row>
    <row r="44" spans="1:4" x14ac:dyDescent="0.2">
      <c r="A44" s="47" t="s">
        <v>774</v>
      </c>
    </row>
    <row r="45" spans="1:4" x14ac:dyDescent="0.2">
      <c r="A45" s="48"/>
    </row>
    <row r="46" spans="1:4" x14ac:dyDescent="0.2">
      <c r="A46" s="49"/>
    </row>
    <row r="47" spans="1:4" x14ac:dyDescent="0.2">
      <c r="A47" s="49"/>
    </row>
    <row r="48" spans="1:4"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ht="30.6" x14ac:dyDescent="0.2">
      <c r="A58" s="50" t="s">
        <v>799</v>
      </c>
    </row>
    <row r="59" spans="1:1" x14ac:dyDescent="0.2">
      <c r="A59" s="49"/>
    </row>
    <row r="60" spans="1:1" x14ac:dyDescent="0.2">
      <c r="A60" s="47" t="s">
        <v>904</v>
      </c>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sheetData>
  <mergeCells count="2">
    <mergeCell ref="A1:E1"/>
    <mergeCell ref="A22:E22"/>
  </mergeCells>
  <conditionalFormatting sqref="E5:E11 E13:E19">
    <cfRule type="cellIs" dxfId="26" priority="1" stopIfTrue="1" operator="between">
      <formula>0.009</formula>
      <formula>-0.009</formula>
    </cfRule>
  </conditionalFormatting>
  <hyperlinks>
    <hyperlink ref="A40" r:id="rId1" xr:uid="{00000000-0004-0000-1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72"/>
  <sheetViews>
    <sheetView workbookViewId="0">
      <selection sqref="A1:E1"/>
    </sheetView>
  </sheetViews>
  <sheetFormatPr defaultColWidth="9.109375" defaultRowHeight="10.199999999999999" x14ac:dyDescent="0.2"/>
  <cols>
    <col min="1" max="1" width="31.6640625" style="9" bestFit="1" customWidth="1"/>
    <col min="2" max="2" width="64.6640625" style="9" customWidth="1"/>
    <col min="3" max="3" width="15.109375" style="9" bestFit="1" customWidth="1"/>
    <col min="4" max="4" width="22.33203125" style="10" customWidth="1"/>
    <col min="5" max="5" width="13.5546875" style="13" customWidth="1"/>
    <col min="6" max="16384" width="9.109375" style="9"/>
  </cols>
  <sheetData>
    <row r="1" spans="1:8" s="1" customFormat="1" ht="13.8" x14ac:dyDescent="0.2">
      <c r="A1" s="73" t="s">
        <v>28</v>
      </c>
      <c r="B1" s="74"/>
      <c r="C1" s="74"/>
      <c r="D1" s="74"/>
      <c r="E1" s="74"/>
    </row>
    <row r="2" spans="1:8" s="1" customFormat="1" ht="11.4" x14ac:dyDescent="0.2">
      <c r="D2" s="6"/>
      <c r="E2" s="7"/>
    </row>
    <row r="3" spans="1:8" s="1" customFormat="1" ht="12" x14ac:dyDescent="0.2">
      <c r="A3" s="11" t="s">
        <v>7</v>
      </c>
      <c r="B3" s="2"/>
      <c r="C3" s="3"/>
      <c r="D3" s="4"/>
      <c r="E3" s="5"/>
    </row>
    <row r="4" spans="1:8" s="1" customFormat="1" ht="30.6" x14ac:dyDescent="0.2">
      <c r="A4" s="8" t="s">
        <v>2</v>
      </c>
      <c r="B4" s="8" t="s">
        <v>0</v>
      </c>
      <c r="C4" s="16" t="s">
        <v>1</v>
      </c>
      <c r="D4" s="51" t="s">
        <v>6</v>
      </c>
      <c r="E4" s="15" t="s">
        <v>3</v>
      </c>
    </row>
    <row r="5" spans="1:8" x14ac:dyDescent="0.2">
      <c r="A5" s="21" t="s">
        <v>30</v>
      </c>
      <c r="B5" s="22"/>
      <c r="C5" s="23"/>
      <c r="D5" s="24"/>
      <c r="E5" s="25"/>
    </row>
    <row r="6" spans="1:8" x14ac:dyDescent="0.2">
      <c r="A6" s="26" t="s">
        <v>743</v>
      </c>
      <c r="B6" s="55" t="s">
        <v>742</v>
      </c>
      <c r="C6" s="27">
        <v>75345.884000000005</v>
      </c>
      <c r="D6" s="28">
        <v>550.4111762</v>
      </c>
      <c r="E6" s="29">
        <v>50.233300766092597</v>
      </c>
    </row>
    <row r="7" spans="1:8" x14ac:dyDescent="0.2">
      <c r="A7" s="26" t="s">
        <v>761</v>
      </c>
      <c r="B7" s="55" t="s">
        <v>760</v>
      </c>
      <c r="C7" s="27">
        <v>210257.49799999999</v>
      </c>
      <c r="D7" s="28">
        <v>180.5992061</v>
      </c>
      <c r="E7" s="29">
        <v>16.482394672237501</v>
      </c>
    </row>
    <row r="8" spans="1:8" x14ac:dyDescent="0.2">
      <c r="A8" s="26" t="s">
        <v>769</v>
      </c>
      <c r="B8" s="55" t="s">
        <v>768</v>
      </c>
      <c r="C8" s="27">
        <v>11027.281999999999</v>
      </c>
      <c r="D8" s="28">
        <v>174.1837706</v>
      </c>
      <c r="E8" s="29">
        <v>15.8968896626156</v>
      </c>
    </row>
    <row r="9" spans="1:8" x14ac:dyDescent="0.2">
      <c r="A9" s="26" t="s">
        <v>757</v>
      </c>
      <c r="B9" s="55" t="s">
        <v>756</v>
      </c>
      <c r="C9" s="27">
        <v>38342.976000000002</v>
      </c>
      <c r="D9" s="28">
        <v>169.23416309999999</v>
      </c>
      <c r="E9" s="29">
        <v>15.4451635113805</v>
      </c>
    </row>
    <row r="10" spans="1:8" ht="20.399999999999999" x14ac:dyDescent="0.2">
      <c r="A10" s="26" t="s">
        <v>763</v>
      </c>
      <c r="B10" s="55" t="s">
        <v>762</v>
      </c>
      <c r="C10" s="27">
        <v>3707.953</v>
      </c>
      <c r="D10" s="28">
        <v>2.8579381000000001</v>
      </c>
      <c r="E10" s="29">
        <v>0.26082984931252401</v>
      </c>
    </row>
    <row r="11" spans="1:8" ht="20.399999999999999" x14ac:dyDescent="0.2">
      <c r="A11" s="26" t="s">
        <v>765</v>
      </c>
      <c r="B11" s="55" t="s">
        <v>764</v>
      </c>
      <c r="C11" s="27">
        <v>134545.87</v>
      </c>
      <c r="D11" s="28">
        <v>0.55809629999999999</v>
      </c>
      <c r="E11" s="29">
        <v>5.09346839355539E-2</v>
      </c>
    </row>
    <row r="12" spans="1:8" ht="20.399999999999999" x14ac:dyDescent="0.2">
      <c r="A12" s="26" t="s">
        <v>767</v>
      </c>
      <c r="B12" s="55" t="s">
        <v>766</v>
      </c>
      <c r="C12" s="27">
        <v>167004.62</v>
      </c>
      <c r="D12" s="28">
        <v>0</v>
      </c>
      <c r="E12" s="28">
        <v>0</v>
      </c>
    </row>
    <row r="13" spans="1:8" x14ac:dyDescent="0.2">
      <c r="A13" s="30" t="s">
        <v>31</v>
      </c>
      <c r="B13" s="30"/>
      <c r="C13" s="31"/>
      <c r="D13" s="32">
        <f>SUM(D6:D12)</f>
        <v>1077.8443503999999</v>
      </c>
      <c r="E13" s="33">
        <f>SUM(E6:E12)</f>
        <v>98.369513145574274</v>
      </c>
      <c r="F13" s="18"/>
      <c r="G13" s="18"/>
      <c r="H13" s="18"/>
    </row>
    <row r="14" spans="1:8" x14ac:dyDescent="0.2">
      <c r="A14" s="26"/>
      <c r="B14" s="26"/>
      <c r="C14" s="34"/>
      <c r="D14" s="28"/>
      <c r="E14" s="29"/>
    </row>
    <row r="15" spans="1:8" x14ac:dyDescent="0.2">
      <c r="A15" s="30" t="s">
        <v>32</v>
      </c>
      <c r="B15" s="30"/>
      <c r="C15" s="31"/>
      <c r="D15" s="32">
        <f>D13</f>
        <v>1077.8443503999999</v>
      </c>
      <c r="E15" s="33">
        <f>E13</f>
        <v>98.369513145574274</v>
      </c>
      <c r="F15" s="18"/>
      <c r="G15" s="18"/>
      <c r="H15" s="18"/>
    </row>
    <row r="16" spans="1:8" x14ac:dyDescent="0.2">
      <c r="A16" s="30"/>
      <c r="B16" s="30"/>
      <c r="C16" s="31"/>
      <c r="D16" s="32"/>
      <c r="E16" s="33"/>
      <c r="F16" s="18"/>
      <c r="G16" s="18"/>
      <c r="H16" s="18"/>
    </row>
    <row r="17" spans="1:8" x14ac:dyDescent="0.2">
      <c r="A17" s="30" t="s">
        <v>34</v>
      </c>
      <c r="B17" s="30"/>
      <c r="C17" s="31"/>
      <c r="D17" s="32">
        <f>D19-(D13)</f>
        <v>17.865403499999957</v>
      </c>
      <c r="E17" s="33">
        <f>E19-(E13)</f>
        <v>1.6304868544257261</v>
      </c>
      <c r="F17" s="18"/>
      <c r="G17" s="18"/>
      <c r="H17" s="18"/>
    </row>
    <row r="18" spans="1:8" x14ac:dyDescent="0.2">
      <c r="A18" s="30"/>
      <c r="B18" s="30"/>
      <c r="C18" s="31"/>
      <c r="D18" s="32"/>
      <c r="E18" s="33"/>
      <c r="F18" s="18"/>
      <c r="G18" s="18"/>
      <c r="H18" s="18"/>
    </row>
    <row r="19" spans="1:8" x14ac:dyDescent="0.2">
      <c r="A19" s="35" t="s">
        <v>33</v>
      </c>
      <c r="B19" s="35"/>
      <c r="C19" s="36"/>
      <c r="D19" s="37">
        <v>1095.7097538999999</v>
      </c>
      <c r="E19" s="38">
        <v>100</v>
      </c>
      <c r="F19" s="18"/>
      <c r="G19" s="18"/>
      <c r="H19" s="18"/>
    </row>
    <row r="21" spans="1:8" x14ac:dyDescent="0.2">
      <c r="A21" s="18" t="s">
        <v>822</v>
      </c>
    </row>
    <row r="22" spans="1:8" ht="14.4" x14ac:dyDescent="0.3">
      <c r="A22" s="84" t="s">
        <v>823</v>
      </c>
      <c r="B22" s="83"/>
      <c r="C22" s="83"/>
      <c r="D22" s="83"/>
      <c r="E22" s="83"/>
    </row>
    <row r="24" spans="1:8" x14ac:dyDescent="0.2">
      <c r="A24" s="18" t="s">
        <v>36</v>
      </c>
    </row>
    <row r="25" spans="1:8" x14ac:dyDescent="0.2">
      <c r="A25" s="18" t="s">
        <v>37</v>
      </c>
    </row>
    <row r="26" spans="1:8" x14ac:dyDescent="0.2">
      <c r="A26" s="18" t="s">
        <v>38</v>
      </c>
      <c r="B26" s="18"/>
      <c r="C26" s="39" t="s">
        <v>40</v>
      </c>
      <c r="D26" s="41" t="s">
        <v>39</v>
      </c>
    </row>
    <row r="27" spans="1:8" x14ac:dyDescent="0.2">
      <c r="A27" s="9" t="s">
        <v>57</v>
      </c>
      <c r="C27" s="40">
        <v>118.06489999999999</v>
      </c>
      <c r="D27" s="40">
        <v>115.72369999999999</v>
      </c>
    </row>
    <row r="28" spans="1:8" x14ac:dyDescent="0.2">
      <c r="A28" s="9" t="s">
        <v>79</v>
      </c>
      <c r="C28" s="40">
        <v>32.602699999999999</v>
      </c>
      <c r="D28" s="40">
        <v>31.956199999999999</v>
      </c>
    </row>
    <row r="29" spans="1:8" x14ac:dyDescent="0.2">
      <c r="A29" s="9" t="s">
        <v>60</v>
      </c>
      <c r="C29" s="40">
        <v>123.28</v>
      </c>
      <c r="D29" s="40">
        <v>121.1173</v>
      </c>
    </row>
    <row r="30" spans="1:8" x14ac:dyDescent="0.2">
      <c r="A30" s="9" t="s">
        <v>80</v>
      </c>
      <c r="C30" s="40">
        <v>34.600499999999997</v>
      </c>
      <c r="D30" s="40">
        <v>33.973300000000002</v>
      </c>
    </row>
    <row r="32" spans="1:8" x14ac:dyDescent="0.2">
      <c r="A32" s="9" t="s">
        <v>41</v>
      </c>
    </row>
    <row r="34" spans="1:4" x14ac:dyDescent="0.2">
      <c r="A34" s="18" t="s">
        <v>42</v>
      </c>
      <c r="D34" s="41" t="s">
        <v>43</v>
      </c>
    </row>
    <row r="36" spans="1:4" x14ac:dyDescent="0.2">
      <c r="A36" s="18" t="s">
        <v>223</v>
      </c>
      <c r="D36" s="45">
        <v>2.54032971677795E-2</v>
      </c>
    </row>
    <row r="38" spans="1:4" x14ac:dyDescent="0.2">
      <c r="A38" s="18" t="s">
        <v>814</v>
      </c>
      <c r="D38" s="41" t="s">
        <v>43</v>
      </c>
    </row>
    <row r="39" spans="1:4" x14ac:dyDescent="0.2">
      <c r="A39" s="9" t="s">
        <v>812</v>
      </c>
    </row>
    <row r="40" spans="1:4" x14ac:dyDescent="0.2">
      <c r="A40" s="46" t="s">
        <v>813</v>
      </c>
    </row>
    <row r="42" spans="1:4" x14ac:dyDescent="0.2">
      <c r="A42" s="18" t="s">
        <v>781</v>
      </c>
    </row>
    <row r="43" spans="1:4" x14ac:dyDescent="0.2">
      <c r="A43" s="46"/>
    </row>
    <row r="44" spans="1:4" x14ac:dyDescent="0.2">
      <c r="A44" s="47" t="s">
        <v>774</v>
      </c>
    </row>
    <row r="45" spans="1:4" x14ac:dyDescent="0.2">
      <c r="A45" s="48"/>
    </row>
    <row r="46" spans="1:4" x14ac:dyDescent="0.2">
      <c r="A46" s="49"/>
    </row>
    <row r="47" spans="1:4" x14ac:dyDescent="0.2">
      <c r="A47" s="49"/>
    </row>
    <row r="48" spans="1:4"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ht="30.6" x14ac:dyDescent="0.2">
      <c r="A58" s="50" t="s">
        <v>800</v>
      </c>
    </row>
    <row r="59" spans="1:1" x14ac:dyDescent="0.2">
      <c r="A59" s="49"/>
    </row>
    <row r="60" spans="1:1" x14ac:dyDescent="0.2">
      <c r="A60" s="47" t="s">
        <v>904</v>
      </c>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sheetData>
  <mergeCells count="2">
    <mergeCell ref="A1:E1"/>
    <mergeCell ref="A22:E22"/>
  </mergeCells>
  <conditionalFormatting sqref="E5:E11 E13:E19">
    <cfRule type="cellIs" dxfId="25" priority="1" stopIfTrue="1" operator="between">
      <formula>0.009</formula>
      <formula>-0.009</formula>
    </cfRule>
  </conditionalFormatting>
  <hyperlinks>
    <hyperlink ref="A40" r:id="rId1" xr:uid="{00000000-0004-0000-2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74"/>
  <sheetViews>
    <sheetView workbookViewId="0">
      <selection sqref="A1:E1"/>
    </sheetView>
  </sheetViews>
  <sheetFormatPr defaultColWidth="9.109375" defaultRowHeight="10.199999999999999" x14ac:dyDescent="0.2"/>
  <cols>
    <col min="1" max="1" width="31.6640625" style="9" bestFit="1" customWidth="1"/>
    <col min="2" max="2" width="64.6640625" style="9" customWidth="1"/>
    <col min="3" max="3" width="24.6640625" style="9" bestFit="1" customWidth="1"/>
    <col min="4" max="4" width="14.6640625" style="10" bestFit="1" customWidth="1"/>
    <col min="5" max="5" width="13.5546875" style="13" customWidth="1"/>
    <col min="6" max="16384" width="9.109375" style="9"/>
  </cols>
  <sheetData>
    <row r="1" spans="1:8" s="1" customFormat="1" ht="13.8" x14ac:dyDescent="0.2">
      <c r="A1" s="73" t="s">
        <v>29</v>
      </c>
      <c r="B1" s="74"/>
      <c r="C1" s="74"/>
      <c r="D1" s="74"/>
      <c r="E1" s="74"/>
    </row>
    <row r="2" spans="1:8" s="1" customFormat="1" ht="11.4" x14ac:dyDescent="0.2">
      <c r="D2" s="6"/>
      <c r="E2" s="7"/>
    </row>
    <row r="3" spans="1:8" s="1" customFormat="1" ht="12" x14ac:dyDescent="0.2">
      <c r="A3" s="11" t="s">
        <v>7</v>
      </c>
      <c r="B3" s="2"/>
      <c r="C3" s="3"/>
      <c r="D3" s="4"/>
      <c r="E3" s="5"/>
    </row>
    <row r="4" spans="1:8" s="1" customFormat="1" ht="40.799999999999997" x14ac:dyDescent="0.2">
      <c r="A4" s="8" t="s">
        <v>2</v>
      </c>
      <c r="B4" s="8" t="s">
        <v>0</v>
      </c>
      <c r="C4" s="16" t="s">
        <v>1</v>
      </c>
      <c r="D4" s="51" t="s">
        <v>6</v>
      </c>
      <c r="E4" s="15" t="s">
        <v>3</v>
      </c>
    </row>
    <row r="5" spans="1:8" x14ac:dyDescent="0.2">
      <c r="A5" s="21" t="s">
        <v>30</v>
      </c>
      <c r="B5" s="22"/>
      <c r="C5" s="23"/>
      <c r="D5" s="24"/>
      <c r="E5" s="25"/>
    </row>
    <row r="6" spans="1:8" x14ac:dyDescent="0.2">
      <c r="A6" s="26" t="s">
        <v>771</v>
      </c>
      <c r="B6" s="55" t="s">
        <v>770</v>
      </c>
      <c r="C6" s="27">
        <v>6561614.2199999997</v>
      </c>
      <c r="D6" s="28">
        <v>66723.414600000004</v>
      </c>
      <c r="E6" s="29">
        <v>60.974099712121102</v>
      </c>
    </row>
    <row r="7" spans="1:8" ht="20.399999999999999" x14ac:dyDescent="0.2">
      <c r="A7" s="26" t="s">
        <v>749</v>
      </c>
      <c r="B7" s="55" t="s">
        <v>748</v>
      </c>
      <c r="C7" s="27">
        <v>57783.828999999998</v>
      </c>
      <c r="D7" s="28">
        <v>1477.7420320000001</v>
      </c>
      <c r="E7" s="29">
        <v>1.3504103551672899</v>
      </c>
    </row>
    <row r="8" spans="1:8" ht="20.399999999999999" x14ac:dyDescent="0.2">
      <c r="A8" s="26" t="s">
        <v>751</v>
      </c>
      <c r="B8" s="55" t="s">
        <v>750</v>
      </c>
      <c r="C8" s="27">
        <v>1126813.243</v>
      </c>
      <c r="D8" s="28">
        <v>541.91941980000001</v>
      </c>
      <c r="E8" s="29">
        <v>0.49522418684519798</v>
      </c>
    </row>
    <row r="9" spans="1:8" ht="20.399999999999999" x14ac:dyDescent="0.2">
      <c r="A9" s="26" t="s">
        <v>753</v>
      </c>
      <c r="B9" s="55" t="s">
        <v>752</v>
      </c>
      <c r="C9" s="27">
        <v>1370528.45</v>
      </c>
      <c r="D9" s="28">
        <v>0</v>
      </c>
      <c r="E9" s="28">
        <v>0</v>
      </c>
    </row>
    <row r="10" spans="1:8" x14ac:dyDescent="0.2">
      <c r="A10" s="30" t="s">
        <v>31</v>
      </c>
      <c r="B10" s="30"/>
      <c r="C10" s="31"/>
      <c r="D10" s="32">
        <f>SUM(D6:D9)</f>
        <v>68743.076051800002</v>
      </c>
      <c r="E10" s="33">
        <f>SUM(E6:E9)</f>
        <v>62.819734254133593</v>
      </c>
      <c r="F10" s="18"/>
      <c r="G10" s="18"/>
      <c r="H10" s="18"/>
    </row>
    <row r="11" spans="1:8" x14ac:dyDescent="0.2">
      <c r="A11" s="26"/>
      <c r="B11" s="26"/>
      <c r="C11" s="34"/>
      <c r="D11" s="28"/>
      <c r="E11" s="29"/>
    </row>
    <row r="12" spans="1:8" x14ac:dyDescent="0.2">
      <c r="A12" s="30" t="s">
        <v>32</v>
      </c>
      <c r="B12" s="30"/>
      <c r="C12" s="31"/>
      <c r="D12" s="32">
        <f>D10</f>
        <v>68743.076051800002</v>
      </c>
      <c r="E12" s="33">
        <f>E10</f>
        <v>62.819734254133593</v>
      </c>
      <c r="F12" s="18"/>
      <c r="G12" s="18"/>
      <c r="H12" s="18"/>
    </row>
    <row r="13" spans="1:8" x14ac:dyDescent="0.2">
      <c r="A13" s="30"/>
      <c r="B13" s="30"/>
      <c r="C13" s="31"/>
      <c r="D13" s="32"/>
      <c r="E13" s="33"/>
      <c r="F13" s="18"/>
      <c r="G13" s="18"/>
      <c r="H13" s="18"/>
    </row>
    <row r="14" spans="1:8" x14ac:dyDescent="0.2">
      <c r="A14" s="30" t="s">
        <v>34</v>
      </c>
      <c r="B14" s="30"/>
      <c r="C14" s="31"/>
      <c r="D14" s="32">
        <f>D16-(D10)</f>
        <v>40686.033873599998</v>
      </c>
      <c r="E14" s="33">
        <f>E16-(E10)</f>
        <v>37.180265745866407</v>
      </c>
      <c r="F14" s="18"/>
      <c r="G14" s="18"/>
      <c r="H14" s="18"/>
    </row>
    <row r="15" spans="1:8" x14ac:dyDescent="0.2">
      <c r="A15" s="30"/>
      <c r="B15" s="30"/>
      <c r="C15" s="31"/>
      <c r="D15" s="32"/>
      <c r="E15" s="33"/>
      <c r="F15" s="18"/>
      <c r="G15" s="18"/>
      <c r="H15" s="18"/>
    </row>
    <row r="16" spans="1:8" x14ac:dyDescent="0.2">
      <c r="A16" s="35" t="s">
        <v>33</v>
      </c>
      <c r="B16" s="35"/>
      <c r="C16" s="36"/>
      <c r="D16" s="37">
        <v>109429.1099254</v>
      </c>
      <c r="E16" s="38">
        <v>100</v>
      </c>
      <c r="F16" s="18"/>
      <c r="G16" s="18"/>
      <c r="H16" s="18"/>
    </row>
    <row r="18" spans="1:5" x14ac:dyDescent="0.2">
      <c r="A18" s="18" t="s">
        <v>822</v>
      </c>
      <c r="C18" s="10"/>
      <c r="D18" s="13"/>
      <c r="E18" s="14"/>
    </row>
    <row r="19" spans="1:5" ht="14.4" x14ac:dyDescent="0.3">
      <c r="A19" s="84" t="s">
        <v>823</v>
      </c>
      <c r="B19" s="83"/>
      <c r="C19" s="83"/>
      <c r="D19" s="83"/>
      <c r="E19" s="83"/>
    </row>
    <row r="21" spans="1:5" x14ac:dyDescent="0.2">
      <c r="A21" s="18" t="s">
        <v>36</v>
      </c>
    </row>
    <row r="22" spans="1:5" x14ac:dyDescent="0.2">
      <c r="A22" s="18" t="s">
        <v>37</v>
      </c>
    </row>
    <row r="23" spans="1:5" x14ac:dyDescent="0.2">
      <c r="A23" s="18" t="s">
        <v>38</v>
      </c>
      <c r="B23" s="18"/>
      <c r="C23" s="39" t="s">
        <v>40</v>
      </c>
      <c r="D23" s="19" t="s">
        <v>39</v>
      </c>
    </row>
    <row r="24" spans="1:5" x14ac:dyDescent="0.2">
      <c r="A24" s="9" t="s">
        <v>57</v>
      </c>
      <c r="C24" s="40">
        <v>109.31659999999999</v>
      </c>
      <c r="D24" s="40">
        <v>109.7067</v>
      </c>
    </row>
    <row r="25" spans="1:5" x14ac:dyDescent="0.2">
      <c r="A25" s="9" t="s">
        <v>79</v>
      </c>
      <c r="C25" s="40">
        <v>37.388100000000001</v>
      </c>
      <c r="D25" s="40">
        <v>36.011200000000002</v>
      </c>
    </row>
    <row r="26" spans="1:5" x14ac:dyDescent="0.2">
      <c r="A26" s="9" t="s">
        <v>60</v>
      </c>
      <c r="C26" s="40">
        <v>119.6615</v>
      </c>
      <c r="D26" s="40">
        <v>120.6571</v>
      </c>
    </row>
    <row r="27" spans="1:5" x14ac:dyDescent="0.2">
      <c r="A27" s="9" t="s">
        <v>80</v>
      </c>
      <c r="C27" s="40">
        <v>42.770899999999997</v>
      </c>
      <c r="D27" s="40">
        <v>41.613700000000001</v>
      </c>
    </row>
    <row r="29" spans="1:5" x14ac:dyDescent="0.2">
      <c r="A29" s="18" t="s">
        <v>42</v>
      </c>
    </row>
    <row r="30" spans="1:5" x14ac:dyDescent="0.2">
      <c r="A30" s="75" t="s">
        <v>54</v>
      </c>
      <c r="B30" s="76"/>
      <c r="C30" s="43" t="s">
        <v>55</v>
      </c>
    </row>
    <row r="31" spans="1:5" x14ac:dyDescent="0.2">
      <c r="A31" s="71" t="s">
        <v>79</v>
      </c>
      <c r="B31" s="72"/>
      <c r="C31" s="44">
        <v>1.5</v>
      </c>
    </row>
    <row r="32" spans="1:5" x14ac:dyDescent="0.2">
      <c r="A32" s="71" t="s">
        <v>80</v>
      </c>
      <c r="B32" s="72"/>
      <c r="C32" s="44">
        <v>1.5</v>
      </c>
    </row>
    <row r="33" spans="1:4" x14ac:dyDescent="0.2">
      <c r="A33" s="9" t="s">
        <v>56</v>
      </c>
    </row>
    <row r="34" spans="1:4" x14ac:dyDescent="0.2">
      <c r="A34" s="9" t="s">
        <v>41</v>
      </c>
    </row>
    <row r="36" spans="1:4" x14ac:dyDescent="0.2">
      <c r="A36" s="18" t="s">
        <v>223</v>
      </c>
      <c r="D36" s="45">
        <v>5.5822961610185802E-2</v>
      </c>
    </row>
    <row r="37" spans="1:4" x14ac:dyDescent="0.2">
      <c r="A37" s="18"/>
      <c r="D37" s="45"/>
    </row>
    <row r="38" spans="1:4" x14ac:dyDescent="0.2">
      <c r="A38" s="18" t="s">
        <v>814</v>
      </c>
      <c r="D38" s="41" t="s">
        <v>43</v>
      </c>
    </row>
    <row r="39" spans="1:4" x14ac:dyDescent="0.2">
      <c r="A39" s="9" t="s">
        <v>812</v>
      </c>
      <c r="D39" s="41"/>
    </row>
    <row r="40" spans="1:4" x14ac:dyDescent="0.2">
      <c r="A40" s="46" t="s">
        <v>813</v>
      </c>
      <c r="D40" s="41"/>
    </row>
    <row r="42" spans="1:4" x14ac:dyDescent="0.2">
      <c r="A42" s="18" t="s">
        <v>781</v>
      </c>
    </row>
    <row r="43" spans="1:4" x14ac:dyDescent="0.2">
      <c r="A43" s="46"/>
    </row>
    <row r="44" spans="1:4" x14ac:dyDescent="0.2">
      <c r="A44" s="47" t="s">
        <v>774</v>
      </c>
    </row>
    <row r="45" spans="1:4" x14ac:dyDescent="0.2">
      <c r="A45" s="48"/>
    </row>
    <row r="46" spans="1:4" x14ac:dyDescent="0.2">
      <c r="A46" s="49"/>
    </row>
    <row r="47" spans="1:4" x14ac:dyDescent="0.2">
      <c r="A47" s="49"/>
    </row>
    <row r="48" spans="1:4"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7" t="s">
        <v>777</v>
      </c>
    </row>
    <row r="59" spans="1:1" x14ac:dyDescent="0.2">
      <c r="A59" s="49"/>
    </row>
    <row r="60" spans="1:1" x14ac:dyDescent="0.2">
      <c r="A60" s="47" t="s">
        <v>904</v>
      </c>
    </row>
    <row r="61" spans="1:1" x14ac:dyDescent="0.2">
      <c r="A61" s="49"/>
    </row>
    <row r="62" spans="1:1" x14ac:dyDescent="0.2">
      <c r="A62" s="49"/>
    </row>
    <row r="63" spans="1:1" x14ac:dyDescent="0.2">
      <c r="A63" s="49"/>
    </row>
    <row r="64" spans="1:1" x14ac:dyDescent="0.2">
      <c r="A64" s="49"/>
    </row>
    <row r="65" spans="1:5" x14ac:dyDescent="0.2">
      <c r="A65" s="49"/>
    </row>
    <row r="66" spans="1:5" x14ac:dyDescent="0.2">
      <c r="A66" s="49"/>
    </row>
    <row r="67" spans="1:5" x14ac:dyDescent="0.2">
      <c r="A67" s="49"/>
    </row>
    <row r="68" spans="1:5" x14ac:dyDescent="0.2">
      <c r="A68" s="49"/>
    </row>
    <row r="69" spans="1:5" x14ac:dyDescent="0.2">
      <c r="A69" s="49"/>
    </row>
    <row r="70" spans="1:5" x14ac:dyDescent="0.2">
      <c r="A70" s="49"/>
    </row>
    <row r="71" spans="1:5" x14ac:dyDescent="0.2">
      <c r="A71" s="49"/>
    </row>
    <row r="72" spans="1:5" x14ac:dyDescent="0.2">
      <c r="A72" s="49"/>
    </row>
    <row r="74" spans="1:5" x14ac:dyDescent="0.2">
      <c r="A74" s="77" t="s">
        <v>801</v>
      </c>
      <c r="B74" s="77"/>
      <c r="C74" s="77"/>
      <c r="D74" s="77"/>
      <c r="E74" s="77"/>
    </row>
  </sheetData>
  <mergeCells count="6">
    <mergeCell ref="A1:E1"/>
    <mergeCell ref="A30:B30"/>
    <mergeCell ref="A31:B31"/>
    <mergeCell ref="A32:B32"/>
    <mergeCell ref="A74:E74"/>
    <mergeCell ref="A19:E19"/>
  </mergeCells>
  <conditionalFormatting sqref="E5:E8 E10:E16">
    <cfRule type="cellIs" dxfId="24" priority="2" stopIfTrue="1" operator="between">
      <formula>0.009</formula>
      <formula>-0.009</formula>
    </cfRule>
  </conditionalFormatting>
  <conditionalFormatting sqref="E18">
    <cfRule type="cellIs" dxfId="23" priority="1" stopIfTrue="1" operator="between">
      <formula>0.009</formula>
      <formula>-0.009</formula>
    </cfRule>
  </conditionalFormatting>
  <hyperlinks>
    <hyperlink ref="A40" r:id="rId1" xr:uid="{00000000-0004-0000-2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148"/>
  <sheetViews>
    <sheetView workbookViewId="0">
      <selection sqref="A1:G1"/>
    </sheetView>
  </sheetViews>
  <sheetFormatPr defaultColWidth="9.109375" defaultRowHeight="10.199999999999999" x14ac:dyDescent="0.2"/>
  <cols>
    <col min="1" max="1" width="38.6640625" style="9" bestFit="1" customWidth="1"/>
    <col min="2" max="2" width="51.6640625" style="9" customWidth="1"/>
    <col min="3" max="3" width="15.109375" style="9" bestFit="1" customWidth="1"/>
    <col min="4" max="4" width="14.6640625" style="10" bestFit="1" customWidth="1"/>
    <col min="5" max="5" width="22.6640625" style="13" customWidth="1"/>
    <col min="6" max="6" width="13.5546875" style="14" bestFit="1" customWidth="1"/>
    <col min="7" max="7" width="14.33203125" style="13" customWidth="1"/>
    <col min="8" max="16384" width="9.109375" style="9"/>
  </cols>
  <sheetData>
    <row r="1" spans="1:9" s="1" customFormat="1" ht="15" customHeight="1" x14ac:dyDescent="0.2">
      <c r="A1" s="73" t="s">
        <v>1095</v>
      </c>
      <c r="B1" s="74"/>
      <c r="C1" s="74"/>
      <c r="D1" s="74"/>
      <c r="E1" s="74"/>
      <c r="F1" s="74"/>
      <c r="G1" s="74"/>
    </row>
    <row r="2" spans="1:9" s="1" customFormat="1" ht="12" x14ac:dyDescent="0.25">
      <c r="A2" s="60" t="s">
        <v>1090</v>
      </c>
      <c r="D2" s="6"/>
      <c r="E2" s="7"/>
      <c r="F2" s="12"/>
      <c r="G2" s="13"/>
    </row>
    <row r="3" spans="1:9" s="1" customFormat="1" ht="12" x14ac:dyDescent="0.2">
      <c r="A3" s="11" t="s">
        <v>7</v>
      </c>
      <c r="B3" s="2"/>
      <c r="C3" s="3"/>
      <c r="D3" s="4"/>
      <c r="E3" s="5"/>
      <c r="F3" s="12"/>
      <c r="G3" s="13"/>
    </row>
    <row r="4" spans="1:9" s="1" customFormat="1" ht="30.6" x14ac:dyDescent="0.2">
      <c r="A4" s="8" t="s">
        <v>2</v>
      </c>
      <c r="B4" s="8" t="s">
        <v>0</v>
      </c>
      <c r="C4" s="17" t="s">
        <v>826</v>
      </c>
      <c r="D4" s="16" t="s">
        <v>1</v>
      </c>
      <c r="E4" s="51" t="s">
        <v>6</v>
      </c>
      <c r="F4" s="15" t="s">
        <v>3</v>
      </c>
      <c r="G4" s="15" t="s">
        <v>5</v>
      </c>
    </row>
    <row r="5" spans="1:9" x14ac:dyDescent="0.2">
      <c r="A5" s="21" t="s">
        <v>45</v>
      </c>
      <c r="B5" s="22"/>
      <c r="C5" s="22"/>
      <c r="D5" s="23"/>
      <c r="E5" s="24"/>
      <c r="F5" s="25"/>
      <c r="G5" s="24"/>
    </row>
    <row r="6" spans="1:9" x14ac:dyDescent="0.2">
      <c r="A6" s="30" t="s">
        <v>1096</v>
      </c>
      <c r="B6" s="26"/>
      <c r="C6" s="26"/>
      <c r="D6" s="34"/>
      <c r="E6" s="28"/>
      <c r="F6" s="29"/>
      <c r="G6" s="28"/>
    </row>
    <row r="7" spans="1:9" x14ac:dyDescent="0.2">
      <c r="A7" s="26" t="s">
        <v>1097</v>
      </c>
      <c r="B7" s="26" t="s">
        <v>1098</v>
      </c>
      <c r="C7" s="26" t="s">
        <v>1099</v>
      </c>
      <c r="D7" s="27">
        <v>600</v>
      </c>
      <c r="E7" s="28">
        <v>0</v>
      </c>
      <c r="F7" s="28">
        <v>0</v>
      </c>
      <c r="G7" s="28">
        <v>0</v>
      </c>
    </row>
    <row r="8" spans="1:9" x14ac:dyDescent="0.2">
      <c r="A8" s="26" t="s">
        <v>1100</v>
      </c>
      <c r="B8" s="26" t="s">
        <v>1101</v>
      </c>
      <c r="C8" s="26" t="s">
        <v>1099</v>
      </c>
      <c r="D8" s="27">
        <v>250</v>
      </c>
      <c r="E8" s="28">
        <v>0</v>
      </c>
      <c r="F8" s="28">
        <v>0</v>
      </c>
      <c r="G8" s="28">
        <v>0</v>
      </c>
    </row>
    <row r="9" spans="1:9" x14ac:dyDescent="0.2">
      <c r="A9" s="26" t="s">
        <v>1102</v>
      </c>
      <c r="B9" s="26" t="s">
        <v>1103</v>
      </c>
      <c r="C9" s="26" t="s">
        <v>1099</v>
      </c>
      <c r="D9" s="27">
        <v>250</v>
      </c>
      <c r="E9" s="28">
        <v>0</v>
      </c>
      <c r="F9" s="28">
        <v>0</v>
      </c>
      <c r="G9" s="28">
        <v>0</v>
      </c>
    </row>
    <row r="10" spans="1:9" x14ac:dyDescent="0.2">
      <c r="A10" s="30" t="s">
        <v>31</v>
      </c>
      <c r="B10" s="30"/>
      <c r="C10" s="30"/>
      <c r="D10" s="31"/>
      <c r="E10" s="32">
        <f>SUM(E6:E9)</f>
        <v>0</v>
      </c>
      <c r="F10" s="32">
        <f>SUM(F6:F9)</f>
        <v>0</v>
      </c>
      <c r="G10" s="32"/>
      <c r="H10" s="18"/>
      <c r="I10" s="18"/>
    </row>
    <row r="11" spans="1:9" x14ac:dyDescent="0.2">
      <c r="A11" s="26"/>
      <c r="B11" s="26"/>
      <c r="C11" s="26"/>
      <c r="D11" s="34"/>
      <c r="E11" s="28"/>
      <c r="F11" s="29"/>
      <c r="G11" s="28"/>
    </row>
    <row r="12" spans="1:9" x14ac:dyDescent="0.2">
      <c r="A12" s="30" t="s">
        <v>30</v>
      </c>
      <c r="B12" s="26"/>
      <c r="C12" s="26"/>
      <c r="D12" s="34"/>
      <c r="E12" s="28"/>
      <c r="F12" s="29"/>
      <c r="G12" s="28"/>
    </row>
    <row r="13" spans="1:9" x14ac:dyDescent="0.2">
      <c r="A13" s="26" t="s">
        <v>1104</v>
      </c>
      <c r="B13" s="26" t="s">
        <v>1105</v>
      </c>
      <c r="C13" s="26" t="s">
        <v>1106</v>
      </c>
      <c r="D13" s="27">
        <v>282770</v>
      </c>
      <c r="E13" s="28">
        <v>9922.4340809999994</v>
      </c>
      <c r="F13" s="29">
        <v>100.164373726454</v>
      </c>
      <c r="G13" s="28">
        <v>4.9606000000000003</v>
      </c>
    </row>
    <row r="14" spans="1:9" x14ac:dyDescent="0.2">
      <c r="A14" s="30" t="s">
        <v>31</v>
      </c>
      <c r="B14" s="30"/>
      <c r="C14" s="30"/>
      <c r="D14" s="31"/>
      <c r="E14" s="32">
        <f>SUM(E13:E13)</f>
        <v>9922.4340809999994</v>
      </c>
      <c r="F14" s="33">
        <f>SUM(F13:F13)</f>
        <v>100.164373726454</v>
      </c>
      <c r="G14" s="32"/>
      <c r="H14" s="18"/>
      <c r="I14" s="18"/>
    </row>
    <row r="15" spans="1:9" x14ac:dyDescent="0.2">
      <c r="A15" s="26"/>
      <c r="B15" s="26"/>
      <c r="C15" s="26"/>
      <c r="D15" s="34"/>
      <c r="E15" s="28"/>
      <c r="F15" s="29"/>
      <c r="G15" s="28"/>
    </row>
    <row r="16" spans="1:9" x14ac:dyDescent="0.2">
      <c r="A16" s="30" t="s">
        <v>32</v>
      </c>
      <c r="B16" s="30"/>
      <c r="C16" s="30"/>
      <c r="D16" s="31"/>
      <c r="E16" s="32">
        <f>E10+E14</f>
        <v>9922.4340809999994</v>
      </c>
      <c r="F16" s="33">
        <f>F10+F14</f>
        <v>100.164373726454</v>
      </c>
      <c r="G16" s="32"/>
      <c r="H16" s="18"/>
      <c r="I16" s="18"/>
    </row>
    <row r="17" spans="1:9" x14ac:dyDescent="0.2">
      <c r="A17" s="30"/>
      <c r="B17" s="30"/>
      <c r="C17" s="30"/>
      <c r="D17" s="31"/>
      <c r="E17" s="32"/>
      <c r="F17" s="33"/>
      <c r="G17" s="32"/>
      <c r="H17" s="18"/>
      <c r="I17" s="18"/>
    </row>
    <row r="18" spans="1:9" x14ac:dyDescent="0.2">
      <c r="A18" s="30" t="s">
        <v>34</v>
      </c>
      <c r="B18" s="30"/>
      <c r="C18" s="30"/>
      <c r="D18" s="31"/>
      <c r="E18" s="32">
        <f>E20-(E10+E14)</f>
        <v>-16.283109500000137</v>
      </c>
      <c r="F18" s="33">
        <f>F20-(F10+F14)</f>
        <v>-0.16437372645400217</v>
      </c>
      <c r="G18" s="32"/>
      <c r="H18" s="18"/>
      <c r="I18" s="18"/>
    </row>
    <row r="19" spans="1:9" x14ac:dyDescent="0.2">
      <c r="A19" s="30"/>
      <c r="B19" s="30"/>
      <c r="C19" s="30"/>
      <c r="D19" s="31"/>
      <c r="E19" s="32"/>
      <c r="F19" s="33"/>
      <c r="G19" s="32"/>
      <c r="H19" s="18"/>
      <c r="I19" s="18"/>
    </row>
    <row r="20" spans="1:9" x14ac:dyDescent="0.2">
      <c r="A20" s="35" t="s">
        <v>33</v>
      </c>
      <c r="B20" s="35"/>
      <c r="C20" s="35"/>
      <c r="D20" s="36"/>
      <c r="E20" s="37">
        <v>9906.1509714999993</v>
      </c>
      <c r="F20" s="38">
        <v>100</v>
      </c>
      <c r="G20" s="37"/>
      <c r="H20" s="18"/>
      <c r="I20" s="18"/>
    </row>
    <row r="22" spans="1:9" x14ac:dyDescent="0.2">
      <c r="A22" s="18" t="s">
        <v>35</v>
      </c>
    </row>
    <row r="23" spans="1:9" x14ac:dyDescent="0.2">
      <c r="A23" s="18" t="s">
        <v>1107</v>
      </c>
    </row>
    <row r="25" spans="1:9" x14ac:dyDescent="0.2">
      <c r="A25" s="18" t="s">
        <v>36</v>
      </c>
    </row>
    <row r="26" spans="1:9" x14ac:dyDescent="0.2">
      <c r="A26" s="18" t="s">
        <v>37</v>
      </c>
    </row>
    <row r="27" spans="1:9" x14ac:dyDescent="0.2">
      <c r="A27" s="18" t="s">
        <v>38</v>
      </c>
      <c r="B27" s="18"/>
      <c r="C27" s="39" t="s">
        <v>40</v>
      </c>
      <c r="D27" s="19" t="s">
        <v>39</v>
      </c>
    </row>
    <row r="28" spans="1:9" x14ac:dyDescent="0.2">
      <c r="A28" s="9" t="s">
        <v>57</v>
      </c>
      <c r="C28" s="40">
        <v>77.834599999999995</v>
      </c>
      <c r="D28" s="40">
        <v>93.716399999999993</v>
      </c>
    </row>
    <row r="29" spans="1:9" x14ac:dyDescent="0.2">
      <c r="A29" s="9" t="s">
        <v>79</v>
      </c>
      <c r="C29" s="40">
        <v>12.8652</v>
      </c>
      <c r="D29" s="40">
        <v>15.4903</v>
      </c>
    </row>
    <row r="30" spans="1:9" x14ac:dyDescent="0.2">
      <c r="A30" s="9" t="s">
        <v>60</v>
      </c>
      <c r="C30" s="40">
        <v>83.203500000000005</v>
      </c>
      <c r="D30" s="40">
        <v>83.082800000000006</v>
      </c>
    </row>
    <row r="31" spans="1:9" x14ac:dyDescent="0.2">
      <c r="A31" s="9" t="s">
        <v>80</v>
      </c>
      <c r="C31" s="40">
        <v>14.0237</v>
      </c>
      <c r="D31" s="40">
        <v>14.003399999999999</v>
      </c>
    </row>
    <row r="33" spans="1:7" x14ac:dyDescent="0.2">
      <c r="A33" s="9" t="s">
        <v>41</v>
      </c>
    </row>
    <row r="35" spans="1:7" x14ac:dyDescent="0.2">
      <c r="A35" s="18" t="s">
        <v>42</v>
      </c>
      <c r="D35" s="41" t="s">
        <v>43</v>
      </c>
    </row>
    <row r="37" spans="1:7" x14ac:dyDescent="0.2">
      <c r="A37" s="18" t="s">
        <v>888</v>
      </c>
      <c r="D37" s="42">
        <v>8.2326895281280201E-3</v>
      </c>
      <c r="E37" s="13" t="s">
        <v>44</v>
      </c>
    </row>
    <row r="39" spans="1:7" x14ac:dyDescent="0.2">
      <c r="A39" s="18" t="s">
        <v>814</v>
      </c>
      <c r="D39" s="41" t="s">
        <v>43</v>
      </c>
    </row>
    <row r="40" spans="1:7" x14ac:dyDescent="0.2">
      <c r="A40" s="9" t="s">
        <v>812</v>
      </c>
    </row>
    <row r="41" spans="1:7" x14ac:dyDescent="0.2">
      <c r="A41" s="46" t="s">
        <v>1108</v>
      </c>
    </row>
    <row r="43" spans="1:7" ht="25.5" customHeight="1" x14ac:dyDescent="0.3">
      <c r="A43" s="81" t="s">
        <v>1109</v>
      </c>
      <c r="B43" s="82"/>
      <c r="C43" s="82"/>
      <c r="D43" s="82"/>
      <c r="E43" s="82"/>
      <c r="F43" s="82"/>
      <c r="G43" s="82"/>
    </row>
    <row r="45" spans="1:7" ht="45.75" customHeight="1" x14ac:dyDescent="0.3">
      <c r="A45" s="81" t="s">
        <v>1110</v>
      </c>
      <c r="B45" s="82"/>
      <c r="C45" s="82"/>
      <c r="D45" s="82"/>
      <c r="E45" s="82"/>
      <c r="F45" s="82"/>
      <c r="G45" s="82"/>
    </row>
    <row r="47" spans="1:7" ht="35.25" customHeight="1" x14ac:dyDescent="0.3">
      <c r="A47" s="81" t="s">
        <v>1111</v>
      </c>
      <c r="B47" s="82"/>
      <c r="C47" s="82"/>
      <c r="D47" s="82"/>
      <c r="E47" s="82"/>
      <c r="F47" s="82"/>
      <c r="G47" s="82"/>
    </row>
    <row r="48" spans="1:7" x14ac:dyDescent="0.2">
      <c r="A48" s="46" t="s">
        <v>1112</v>
      </c>
    </row>
    <row r="50" spans="1:7" ht="27" customHeight="1" x14ac:dyDescent="0.3">
      <c r="A50" s="81" t="s">
        <v>1113</v>
      </c>
      <c r="B50" s="82"/>
      <c r="C50" s="82"/>
      <c r="D50" s="82"/>
      <c r="E50" s="82"/>
      <c r="F50" s="82"/>
      <c r="G50" s="82"/>
    </row>
    <row r="52" spans="1:7" x14ac:dyDescent="0.2">
      <c r="A52" s="18" t="s">
        <v>1114</v>
      </c>
    </row>
    <row r="53" spans="1:7" x14ac:dyDescent="0.2">
      <c r="A53" s="18"/>
    </row>
    <row r="54" spans="1:7" x14ac:dyDescent="0.2">
      <c r="A54" s="47" t="s">
        <v>774</v>
      </c>
    </row>
    <row r="55" spans="1:7" x14ac:dyDescent="0.2">
      <c r="A55" s="47"/>
    </row>
    <row r="56" spans="1:7" x14ac:dyDescent="0.2">
      <c r="A56" s="48"/>
    </row>
    <row r="57" spans="1:7" x14ac:dyDescent="0.2">
      <c r="A57" s="49"/>
    </row>
    <row r="58" spans="1:7" x14ac:dyDescent="0.2">
      <c r="A58" s="49"/>
    </row>
    <row r="59" spans="1:7" x14ac:dyDescent="0.2">
      <c r="A59" s="49"/>
    </row>
    <row r="60" spans="1:7" x14ac:dyDescent="0.2">
      <c r="A60" s="49"/>
    </row>
    <row r="61" spans="1:7" x14ac:dyDescent="0.2">
      <c r="A61" s="49"/>
    </row>
    <row r="62" spans="1:7" x14ac:dyDescent="0.2">
      <c r="A62" s="49"/>
    </row>
    <row r="63" spans="1:7" x14ac:dyDescent="0.2">
      <c r="A63" s="49"/>
    </row>
    <row r="64" spans="1:7" x14ac:dyDescent="0.2">
      <c r="A64" s="49"/>
    </row>
    <row r="65" spans="1:1" x14ac:dyDescent="0.2">
      <c r="A65" s="49"/>
    </row>
    <row r="66" spans="1:1" x14ac:dyDescent="0.2">
      <c r="A66" s="49"/>
    </row>
    <row r="67" spans="1:1" x14ac:dyDescent="0.2">
      <c r="A67" s="49"/>
    </row>
    <row r="68" spans="1:1" x14ac:dyDescent="0.2">
      <c r="A68" s="47" t="s">
        <v>1115</v>
      </c>
    </row>
    <row r="69" spans="1:1" x14ac:dyDescent="0.2">
      <c r="A69" s="49"/>
    </row>
    <row r="70" spans="1:1" x14ac:dyDescent="0.2">
      <c r="A70" s="47" t="s">
        <v>904</v>
      </c>
    </row>
    <row r="71" spans="1:1" x14ac:dyDescent="0.2">
      <c r="A71" s="49"/>
    </row>
    <row r="72" spans="1:1" x14ac:dyDescent="0.2">
      <c r="A72" s="49"/>
    </row>
    <row r="73" spans="1:1" x14ac:dyDescent="0.2">
      <c r="A73" s="49"/>
    </row>
    <row r="74" spans="1:1" x14ac:dyDescent="0.2">
      <c r="A74" s="49"/>
    </row>
    <row r="75" spans="1:1" x14ac:dyDescent="0.2">
      <c r="A75" s="49"/>
    </row>
    <row r="76" spans="1:1" x14ac:dyDescent="0.2">
      <c r="A76" s="49"/>
    </row>
    <row r="77" spans="1:1" x14ac:dyDescent="0.2">
      <c r="A77" s="49"/>
    </row>
    <row r="78" spans="1:1" x14ac:dyDescent="0.2">
      <c r="A78" s="49"/>
    </row>
    <row r="79" spans="1:1" x14ac:dyDescent="0.2">
      <c r="A79" s="49"/>
    </row>
    <row r="80" spans="1:1" x14ac:dyDescent="0.2">
      <c r="A80" s="49"/>
    </row>
    <row r="81" spans="1:9" x14ac:dyDescent="0.2">
      <c r="A81" s="49"/>
    </row>
    <row r="82" spans="1:9" x14ac:dyDescent="0.2">
      <c r="A82" s="49"/>
    </row>
    <row r="83" spans="1:9" x14ac:dyDescent="0.2">
      <c r="A83" s="48"/>
    </row>
    <row r="84" spans="1:9" x14ac:dyDescent="0.2">
      <c r="A84" s="18" t="s">
        <v>823</v>
      </c>
    </row>
    <row r="86" spans="1:9" s="1" customFormat="1" ht="13.8" x14ac:dyDescent="0.2">
      <c r="A86" s="73" t="s">
        <v>1116</v>
      </c>
      <c r="B86" s="74"/>
      <c r="C86" s="74"/>
      <c r="D86" s="74"/>
      <c r="E86" s="74"/>
      <c r="F86" s="74"/>
      <c r="G86" s="74"/>
    </row>
    <row r="87" spans="1:9" x14ac:dyDescent="0.2">
      <c r="A87" s="18" t="s">
        <v>7</v>
      </c>
    </row>
    <row r="88" spans="1:9" s="1" customFormat="1" ht="30.6" x14ac:dyDescent="0.2">
      <c r="A88" s="8" t="s">
        <v>2</v>
      </c>
      <c r="B88" s="8" t="s">
        <v>0</v>
      </c>
      <c r="C88" s="17" t="s">
        <v>826</v>
      </c>
      <c r="D88" s="16" t="s">
        <v>1</v>
      </c>
      <c r="E88" s="51" t="s">
        <v>6</v>
      </c>
      <c r="F88" s="15" t="s">
        <v>3</v>
      </c>
      <c r="G88" s="15" t="s">
        <v>5</v>
      </c>
    </row>
    <row r="89" spans="1:9" x14ac:dyDescent="0.2">
      <c r="A89" s="21" t="s">
        <v>45</v>
      </c>
      <c r="B89" s="22"/>
      <c r="C89" s="22"/>
      <c r="D89" s="23"/>
      <c r="E89" s="24"/>
      <c r="F89" s="25"/>
      <c r="G89" s="24"/>
    </row>
    <row r="90" spans="1:9" x14ac:dyDescent="0.2">
      <c r="A90" s="30" t="s">
        <v>46</v>
      </c>
      <c r="B90" s="26"/>
      <c r="C90" s="26"/>
      <c r="D90" s="34"/>
      <c r="E90" s="28"/>
      <c r="F90" s="29"/>
      <c r="G90" s="28"/>
    </row>
    <row r="91" spans="1:9" x14ac:dyDescent="0.2">
      <c r="A91" s="26" t="s">
        <v>1117</v>
      </c>
      <c r="B91" s="26" t="s">
        <v>1118</v>
      </c>
      <c r="C91" s="26" t="s">
        <v>1119</v>
      </c>
      <c r="D91" s="27">
        <v>940</v>
      </c>
      <c r="E91" s="28">
        <v>3643.9679452</v>
      </c>
      <c r="F91" s="29">
        <v>100</v>
      </c>
      <c r="G91" s="28">
        <v>4.165</v>
      </c>
    </row>
    <row r="92" spans="1:9" x14ac:dyDescent="0.2">
      <c r="A92" s="30" t="s">
        <v>31</v>
      </c>
      <c r="B92" s="30"/>
      <c r="C92" s="30"/>
      <c r="D92" s="31"/>
      <c r="E92" s="32">
        <f>SUM(E90:E91)</f>
        <v>3643.9679452</v>
      </c>
      <c r="F92" s="33">
        <f>SUM(F90:F91)</f>
        <v>100</v>
      </c>
      <c r="G92" s="32"/>
      <c r="H92" s="18"/>
      <c r="I92" s="18"/>
    </row>
    <row r="93" spans="1:9" x14ac:dyDescent="0.2">
      <c r="A93" s="26"/>
      <c r="B93" s="26"/>
      <c r="C93" s="26"/>
      <c r="D93" s="34"/>
      <c r="E93" s="28"/>
      <c r="F93" s="29"/>
      <c r="G93" s="28"/>
    </row>
    <row r="94" spans="1:9" x14ac:dyDescent="0.2">
      <c r="A94" s="30" t="s">
        <v>32</v>
      </c>
      <c r="B94" s="30"/>
      <c r="C94" s="30"/>
      <c r="D94" s="31"/>
      <c r="E94" s="32">
        <f>E92</f>
        <v>3643.9679452</v>
      </c>
      <c r="F94" s="33">
        <f>F92</f>
        <v>100</v>
      </c>
      <c r="G94" s="32"/>
      <c r="H94" s="18"/>
      <c r="I94" s="18"/>
    </row>
    <row r="95" spans="1:9" x14ac:dyDescent="0.2">
      <c r="A95" s="30"/>
      <c r="B95" s="30"/>
      <c r="C95" s="30"/>
      <c r="D95" s="31"/>
      <c r="E95" s="32"/>
      <c r="F95" s="33"/>
      <c r="G95" s="32"/>
      <c r="H95" s="18"/>
      <c r="I95" s="18"/>
    </row>
    <row r="96" spans="1:9" x14ac:dyDescent="0.2">
      <c r="A96" s="30" t="s">
        <v>34</v>
      </c>
      <c r="B96" s="30"/>
      <c r="C96" s="30"/>
      <c r="D96" s="31"/>
      <c r="E96" s="32">
        <f>E98-(E92)</f>
        <v>0</v>
      </c>
      <c r="F96" s="33">
        <f>F98-(F92)</f>
        <v>0</v>
      </c>
      <c r="G96" s="32"/>
      <c r="H96" s="18"/>
      <c r="I96" s="18"/>
    </row>
    <row r="97" spans="1:9" x14ac:dyDescent="0.2">
      <c r="A97" s="30"/>
      <c r="B97" s="30"/>
      <c r="C97" s="30"/>
      <c r="D97" s="31"/>
      <c r="E97" s="32"/>
      <c r="F97" s="33"/>
      <c r="G97" s="32"/>
      <c r="H97" s="18"/>
      <c r="I97" s="18"/>
    </row>
    <row r="98" spans="1:9" x14ac:dyDescent="0.2">
      <c r="A98" s="35" t="s">
        <v>33</v>
      </c>
      <c r="B98" s="35"/>
      <c r="C98" s="35"/>
      <c r="D98" s="36"/>
      <c r="E98" s="37">
        <v>3643.9679452</v>
      </c>
      <c r="F98" s="38">
        <v>100</v>
      </c>
      <c r="G98" s="37"/>
      <c r="H98" s="18"/>
      <c r="I98" s="18"/>
    </row>
    <row r="100" spans="1:9" x14ac:dyDescent="0.2">
      <c r="A100" s="18" t="s">
        <v>35</v>
      </c>
    </row>
    <row r="101" spans="1:9" x14ac:dyDescent="0.2">
      <c r="A101" s="18" t="s">
        <v>1120</v>
      </c>
    </row>
    <row r="102" spans="1:9" ht="22.5" customHeight="1" x14ac:dyDescent="0.2">
      <c r="A102" s="87" t="s">
        <v>1121</v>
      </c>
      <c r="B102" s="87"/>
      <c r="C102" s="87"/>
      <c r="D102" s="87"/>
      <c r="E102" s="87"/>
      <c r="F102" s="87"/>
      <c r="G102" s="87"/>
    </row>
    <row r="104" spans="1:9" x14ac:dyDescent="0.2">
      <c r="A104" s="18" t="s">
        <v>36</v>
      </c>
    </row>
    <row r="105" spans="1:9" x14ac:dyDescent="0.2">
      <c r="A105" s="18" t="s">
        <v>37</v>
      </c>
    </row>
    <row r="106" spans="1:9" x14ac:dyDescent="0.2">
      <c r="A106" s="18" t="s">
        <v>38</v>
      </c>
      <c r="B106" s="18"/>
      <c r="C106" s="39" t="s">
        <v>40</v>
      </c>
      <c r="D106" s="19" t="s">
        <v>39</v>
      </c>
    </row>
    <row r="107" spans="1:9" x14ac:dyDescent="0.2">
      <c r="A107" s="9" t="s">
        <v>57</v>
      </c>
      <c r="C107" s="40">
        <v>0</v>
      </c>
      <c r="D107" s="40">
        <v>0.78310000000000002</v>
      </c>
    </row>
    <row r="108" spans="1:9" x14ac:dyDescent="0.2">
      <c r="A108" s="9" t="s">
        <v>79</v>
      </c>
      <c r="C108" s="40">
        <v>0</v>
      </c>
      <c r="D108" s="40">
        <v>0.1321</v>
      </c>
    </row>
    <row r="109" spans="1:9" x14ac:dyDescent="0.2">
      <c r="A109" s="9" t="s">
        <v>60</v>
      </c>
      <c r="C109" s="40">
        <v>0</v>
      </c>
      <c r="D109" s="40">
        <v>0.82950000000000002</v>
      </c>
    </row>
    <row r="110" spans="1:9" x14ac:dyDescent="0.2">
      <c r="A110" s="9" t="s">
        <v>80</v>
      </c>
      <c r="C110" s="40">
        <v>0</v>
      </c>
      <c r="D110" s="40">
        <v>0.1424</v>
      </c>
    </row>
    <row r="112" spans="1:9" x14ac:dyDescent="0.2">
      <c r="A112" s="9" t="s">
        <v>41</v>
      </c>
    </row>
    <row r="114" spans="1:9" x14ac:dyDescent="0.2">
      <c r="A114" s="18" t="s">
        <v>1188</v>
      </c>
      <c r="D114" s="41" t="s">
        <v>43</v>
      </c>
    </row>
    <row r="115" spans="1:9" x14ac:dyDescent="0.2">
      <c r="A115" s="9" t="s">
        <v>812</v>
      </c>
    </row>
    <row r="116" spans="1:9" x14ac:dyDescent="0.2">
      <c r="A116" s="46" t="s">
        <v>1108</v>
      </c>
    </row>
    <row r="118" spans="1:9" s="1" customFormat="1" ht="13.8" x14ac:dyDescent="0.2">
      <c r="A118" s="73" t="s">
        <v>1122</v>
      </c>
      <c r="B118" s="74"/>
      <c r="C118" s="74"/>
      <c r="D118" s="74"/>
      <c r="E118" s="74"/>
      <c r="F118" s="74"/>
      <c r="G118" s="74"/>
    </row>
    <row r="119" spans="1:9" x14ac:dyDescent="0.2">
      <c r="A119" s="18" t="s">
        <v>7</v>
      </c>
    </row>
    <row r="120" spans="1:9" s="1" customFormat="1" ht="30.6" x14ac:dyDescent="0.2">
      <c r="A120" s="8" t="s">
        <v>2</v>
      </c>
      <c r="B120" s="8" t="s">
        <v>0</v>
      </c>
      <c r="C120" s="17" t="s">
        <v>826</v>
      </c>
      <c r="D120" s="16" t="s">
        <v>1</v>
      </c>
      <c r="E120" s="51" t="s">
        <v>6</v>
      </c>
      <c r="F120" s="15" t="s">
        <v>3</v>
      </c>
      <c r="G120" s="15" t="s">
        <v>5</v>
      </c>
    </row>
    <row r="121" spans="1:9" x14ac:dyDescent="0.2">
      <c r="A121" s="21" t="s">
        <v>45</v>
      </c>
      <c r="B121" s="22"/>
      <c r="C121" s="22"/>
      <c r="D121" s="23"/>
      <c r="E121" s="24"/>
      <c r="F121" s="25"/>
      <c r="G121" s="24"/>
    </row>
    <row r="122" spans="1:9" x14ac:dyDescent="0.2">
      <c r="A122" s="30" t="s">
        <v>46</v>
      </c>
      <c r="B122" s="26"/>
      <c r="C122" s="26"/>
      <c r="D122" s="34"/>
      <c r="E122" s="28"/>
      <c r="F122" s="29"/>
      <c r="G122" s="28"/>
    </row>
    <row r="123" spans="1:9" ht="20.399999999999999" x14ac:dyDescent="0.2">
      <c r="A123" s="26" t="s">
        <v>1123</v>
      </c>
      <c r="B123" s="26" t="s">
        <v>1124</v>
      </c>
      <c r="C123" s="55" t="s">
        <v>1125</v>
      </c>
      <c r="D123" s="27">
        <v>682</v>
      </c>
      <c r="E123" s="28">
        <v>0</v>
      </c>
      <c r="F123" s="29">
        <v>100</v>
      </c>
      <c r="G123" s="28">
        <v>0</v>
      </c>
    </row>
    <row r="124" spans="1:9" x14ac:dyDescent="0.2">
      <c r="A124" s="30" t="s">
        <v>31</v>
      </c>
      <c r="B124" s="30"/>
      <c r="C124" s="30"/>
      <c r="D124" s="31"/>
      <c r="E124" s="32">
        <v>0</v>
      </c>
      <c r="F124" s="33">
        <v>100</v>
      </c>
      <c r="G124" s="32"/>
      <c r="H124" s="18"/>
      <c r="I124" s="18"/>
    </row>
    <row r="125" spans="1:9" x14ac:dyDescent="0.2">
      <c r="A125" s="26"/>
      <c r="B125" s="26"/>
      <c r="C125" s="26"/>
      <c r="D125" s="34"/>
      <c r="E125" s="28"/>
      <c r="F125" s="29"/>
      <c r="G125" s="28"/>
    </row>
    <row r="126" spans="1:9" x14ac:dyDescent="0.2">
      <c r="A126" s="30" t="s">
        <v>32</v>
      </c>
      <c r="B126" s="30"/>
      <c r="C126" s="30"/>
      <c r="D126" s="31"/>
      <c r="E126" s="32">
        <v>0</v>
      </c>
      <c r="F126" s="33">
        <v>100</v>
      </c>
      <c r="G126" s="32"/>
      <c r="H126" s="18"/>
      <c r="I126" s="18"/>
    </row>
    <row r="127" spans="1:9" x14ac:dyDescent="0.2">
      <c r="A127" s="30"/>
      <c r="B127" s="30"/>
      <c r="C127" s="30"/>
      <c r="D127" s="31"/>
      <c r="E127" s="32"/>
      <c r="F127" s="33"/>
      <c r="G127" s="32"/>
      <c r="H127" s="18"/>
      <c r="I127" s="18"/>
    </row>
    <row r="128" spans="1:9" x14ac:dyDescent="0.2">
      <c r="A128" s="30" t="s">
        <v>34</v>
      </c>
      <c r="B128" s="30"/>
      <c r="C128" s="30"/>
      <c r="D128" s="31"/>
      <c r="E128" s="32">
        <v>3.9999999999999998E-7</v>
      </c>
      <c r="F128" s="33">
        <v>0</v>
      </c>
      <c r="G128" s="32"/>
      <c r="H128" s="18"/>
      <c r="I128" s="18"/>
    </row>
    <row r="129" spans="1:9" x14ac:dyDescent="0.2">
      <c r="A129" s="30"/>
      <c r="B129" s="30"/>
      <c r="C129" s="30"/>
      <c r="D129" s="31"/>
      <c r="E129" s="32"/>
      <c r="F129" s="33"/>
      <c r="G129" s="32"/>
      <c r="H129" s="18"/>
      <c r="I129" s="18"/>
    </row>
    <row r="130" spans="1:9" x14ac:dyDescent="0.2">
      <c r="A130" s="35" t="s">
        <v>33</v>
      </c>
      <c r="B130" s="35"/>
      <c r="C130" s="35"/>
      <c r="D130" s="36"/>
      <c r="E130" s="37">
        <v>3.9999999999999998E-7</v>
      </c>
      <c r="F130" s="38">
        <v>100</v>
      </c>
      <c r="G130" s="37"/>
      <c r="H130" s="18"/>
      <c r="I130" s="18"/>
    </row>
    <row r="132" spans="1:9" x14ac:dyDescent="0.2">
      <c r="A132" s="18" t="s">
        <v>35</v>
      </c>
    </row>
    <row r="133" spans="1:9" x14ac:dyDescent="0.2">
      <c r="A133" s="18" t="s">
        <v>1120</v>
      </c>
    </row>
    <row r="134" spans="1:9" ht="25.5" customHeight="1" x14ac:dyDescent="0.2">
      <c r="A134" s="88" t="s">
        <v>1126</v>
      </c>
      <c r="B134" s="88"/>
      <c r="C134" s="88"/>
      <c r="D134" s="88"/>
      <c r="E134" s="88"/>
      <c r="F134" s="88"/>
      <c r="G134" s="88"/>
    </row>
    <row r="136" spans="1:9" x14ac:dyDescent="0.2">
      <c r="A136" s="18" t="s">
        <v>36</v>
      </c>
    </row>
    <row r="137" spans="1:9" x14ac:dyDescent="0.2">
      <c r="A137" s="18" t="s">
        <v>37</v>
      </c>
    </row>
    <row r="138" spans="1:9" x14ac:dyDescent="0.2">
      <c r="A138" s="18" t="s">
        <v>38</v>
      </c>
      <c r="B138" s="18"/>
      <c r="C138" s="39" t="s">
        <v>40</v>
      </c>
      <c r="D138" s="19" t="s">
        <v>39</v>
      </c>
    </row>
    <row r="139" spans="1:9" x14ac:dyDescent="0.2">
      <c r="A139" s="9" t="s">
        <v>57</v>
      </c>
      <c r="C139" s="40">
        <v>0</v>
      </c>
      <c r="D139" s="40">
        <v>0</v>
      </c>
    </row>
    <row r="140" spans="1:9" x14ac:dyDescent="0.2">
      <c r="A140" s="9" t="s">
        <v>79</v>
      </c>
      <c r="C140" s="40">
        <v>0</v>
      </c>
      <c r="D140" s="40">
        <v>0</v>
      </c>
    </row>
    <row r="141" spans="1:9" x14ac:dyDescent="0.2">
      <c r="A141" s="9" t="s">
        <v>60</v>
      </c>
      <c r="C141" s="40">
        <v>0</v>
      </c>
      <c r="D141" s="40">
        <v>0</v>
      </c>
    </row>
    <row r="142" spans="1:9" x14ac:dyDescent="0.2">
      <c r="A142" s="9" t="s">
        <v>80</v>
      </c>
      <c r="C142" s="40">
        <v>0</v>
      </c>
      <c r="D142" s="40">
        <v>0</v>
      </c>
    </row>
    <row r="144" spans="1:9" x14ac:dyDescent="0.2">
      <c r="A144" s="9" t="s">
        <v>41</v>
      </c>
    </row>
    <row r="146" spans="1:4" x14ac:dyDescent="0.2">
      <c r="A146" s="18" t="s">
        <v>1188</v>
      </c>
      <c r="D146" s="41" t="s">
        <v>43</v>
      </c>
    </row>
    <row r="147" spans="1:4" x14ac:dyDescent="0.2">
      <c r="A147" s="9" t="s">
        <v>812</v>
      </c>
    </row>
    <row r="148" spans="1:4" x14ac:dyDescent="0.2">
      <c r="A148" s="46" t="s">
        <v>1108</v>
      </c>
    </row>
  </sheetData>
  <mergeCells count="9">
    <mergeCell ref="A102:G102"/>
    <mergeCell ref="A118:G118"/>
    <mergeCell ref="A134:G134"/>
    <mergeCell ref="A1:G1"/>
    <mergeCell ref="A43:G43"/>
    <mergeCell ref="A45:G45"/>
    <mergeCell ref="A47:G47"/>
    <mergeCell ref="A50:G50"/>
    <mergeCell ref="A86:G86"/>
  </mergeCells>
  <conditionalFormatting sqref="F2:F3 F5:F6 F89:F99 F121:F122 F11:F42 F44 F46 F48:F49 F87 F103:F117 F119 F131 F135:F65560 F51:F85">
    <cfRule type="cellIs" dxfId="22" priority="5" stopIfTrue="1" operator="between">
      <formula>0.009</formula>
      <formula>-0.009</formula>
    </cfRule>
  </conditionalFormatting>
  <conditionalFormatting sqref="F100:F101">
    <cfRule type="cellIs" dxfId="21" priority="4" stopIfTrue="1" operator="between">
      <formula>0.009</formula>
      <formula>-0.009</formula>
    </cfRule>
  </conditionalFormatting>
  <conditionalFormatting sqref="F123:F127 F129:F130">
    <cfRule type="cellIs" dxfId="20" priority="3" stopIfTrue="1" operator="between">
      <formula>0.009</formula>
      <formula>-0.009</formula>
    </cfRule>
  </conditionalFormatting>
  <conditionalFormatting sqref="F132">
    <cfRule type="cellIs" dxfId="19" priority="2" stopIfTrue="1" operator="between">
      <formula>0.009</formula>
      <formula>-0.009</formula>
    </cfRule>
  </conditionalFormatting>
  <conditionalFormatting sqref="F133">
    <cfRule type="cellIs" dxfId="18" priority="1" stopIfTrue="1" operator="between">
      <formula>0.009</formula>
      <formula>-0.009</formula>
    </cfRule>
  </conditionalFormatting>
  <hyperlinks>
    <hyperlink ref="A41" r:id="rId1" tooltip="https://www.franklintempletonindia.com/investor/reports" xr:uid="{00000000-0004-0000-2200-000000000000}"/>
    <hyperlink ref="A48" r:id="rId2" tooltip="https://www.franklintempletonindia.com/downloadsServlet/pdf/fair-valuation-reliance-big-reliance-infra-november-4-2020-kgox4tfq" xr:uid="{00000000-0004-0000-2200-000001000000}"/>
    <hyperlink ref="A116" r:id="rId3" tooltip="https://www.franklintempletonindia.com/investor/reports" xr:uid="{00000000-0004-0000-2200-000002000000}"/>
    <hyperlink ref="A148" r:id="rId4" tooltip="https://www.franklintempletonindia.com/investor/reports" xr:uid="{00000000-0004-0000-22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drawing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07"/>
  <sheetViews>
    <sheetView workbookViewId="0">
      <selection sqref="A1:G1"/>
    </sheetView>
  </sheetViews>
  <sheetFormatPr defaultColWidth="9.109375" defaultRowHeight="10.199999999999999" x14ac:dyDescent="0.2"/>
  <cols>
    <col min="1" max="1" width="38.6640625" style="9" bestFit="1" customWidth="1"/>
    <col min="2" max="2" width="52.44140625" style="9" customWidth="1"/>
    <col min="3" max="3" width="15.109375" style="9" bestFit="1" customWidth="1"/>
    <col min="4" max="4" width="14.6640625" style="10" bestFit="1" customWidth="1"/>
    <col min="5" max="5" width="22.6640625" style="13" customWidth="1"/>
    <col min="6" max="6" width="13.5546875" style="14" bestFit="1" customWidth="1"/>
    <col min="7" max="7" width="14.33203125" style="13" customWidth="1"/>
    <col min="8" max="16384" width="9.109375" style="9"/>
  </cols>
  <sheetData>
    <row r="1" spans="1:9" s="1" customFormat="1" ht="15" customHeight="1" x14ac:dyDescent="0.2">
      <c r="A1" s="73" t="s">
        <v>1127</v>
      </c>
      <c r="B1" s="74"/>
      <c r="C1" s="74"/>
      <c r="D1" s="74"/>
      <c r="E1" s="74"/>
      <c r="F1" s="74"/>
      <c r="G1" s="74"/>
    </row>
    <row r="2" spans="1:9" s="1" customFormat="1" ht="12" x14ac:dyDescent="0.25">
      <c r="A2" s="60" t="s">
        <v>1090</v>
      </c>
      <c r="D2" s="6"/>
      <c r="E2" s="7"/>
      <c r="F2" s="12"/>
      <c r="G2" s="13"/>
    </row>
    <row r="3" spans="1:9" s="1" customFormat="1" ht="12" x14ac:dyDescent="0.2">
      <c r="A3" s="11" t="s">
        <v>7</v>
      </c>
      <c r="B3" s="2"/>
      <c r="C3" s="3"/>
      <c r="D3" s="4"/>
      <c r="E3" s="5"/>
      <c r="F3" s="12"/>
      <c r="G3" s="13"/>
    </row>
    <row r="4" spans="1:9" s="1" customFormat="1" ht="30.6" x14ac:dyDescent="0.2">
      <c r="A4" s="8" t="s">
        <v>2</v>
      </c>
      <c r="B4" s="8" t="s">
        <v>0</v>
      </c>
      <c r="C4" s="17" t="s">
        <v>826</v>
      </c>
      <c r="D4" s="16" t="s">
        <v>1</v>
      </c>
      <c r="E4" s="51" t="s">
        <v>6</v>
      </c>
      <c r="F4" s="15" t="s">
        <v>3</v>
      </c>
      <c r="G4" s="15" t="s">
        <v>5</v>
      </c>
    </row>
    <row r="5" spans="1:9" x14ac:dyDescent="0.2">
      <c r="A5" s="21" t="s">
        <v>30</v>
      </c>
      <c r="B5" s="22"/>
      <c r="C5" s="22"/>
      <c r="D5" s="23"/>
      <c r="E5" s="24"/>
      <c r="F5" s="25"/>
      <c r="G5" s="24"/>
    </row>
    <row r="6" spans="1:9" x14ac:dyDescent="0.2">
      <c r="A6" s="26" t="s">
        <v>1104</v>
      </c>
      <c r="B6" s="26" t="s">
        <v>1105</v>
      </c>
      <c r="C6" s="26" t="s">
        <v>1106</v>
      </c>
      <c r="D6" s="27">
        <v>145733.81200000001</v>
      </c>
      <c r="E6" s="28">
        <v>5113.8173889999998</v>
      </c>
      <c r="F6" s="29">
        <v>100.08386642703201</v>
      </c>
      <c r="G6" s="28">
        <v>4.9606000000000003</v>
      </c>
    </row>
    <row r="7" spans="1:9" x14ac:dyDescent="0.2">
      <c r="A7" s="30" t="s">
        <v>31</v>
      </c>
      <c r="B7" s="30"/>
      <c r="C7" s="30"/>
      <c r="D7" s="31"/>
      <c r="E7" s="32">
        <f>SUM(E6:E6)</f>
        <v>5113.8173889999998</v>
      </c>
      <c r="F7" s="33">
        <f>SUM(F6:F6)</f>
        <v>100.08386642703201</v>
      </c>
      <c r="G7" s="32"/>
      <c r="H7" s="18"/>
      <c r="I7" s="18"/>
    </row>
    <row r="8" spans="1:9" x14ac:dyDescent="0.2">
      <c r="A8" s="26"/>
      <c r="B8" s="26"/>
      <c r="C8" s="26"/>
      <c r="D8" s="34"/>
      <c r="E8" s="28"/>
      <c r="F8" s="29"/>
      <c r="G8" s="28"/>
    </row>
    <row r="9" spans="1:9" x14ac:dyDescent="0.2">
      <c r="A9" s="30" t="s">
        <v>32</v>
      </c>
      <c r="B9" s="30"/>
      <c r="C9" s="30"/>
      <c r="D9" s="31"/>
      <c r="E9" s="32">
        <f>E7</f>
        <v>5113.8173889999998</v>
      </c>
      <c r="F9" s="33">
        <f>F7</f>
        <v>100.08386642703201</v>
      </c>
      <c r="G9" s="32"/>
      <c r="H9" s="18"/>
      <c r="I9" s="18"/>
    </row>
    <row r="10" spans="1:9" x14ac:dyDescent="0.2">
      <c r="A10" s="30"/>
      <c r="B10" s="30"/>
      <c r="C10" s="30"/>
      <c r="D10" s="31"/>
      <c r="E10" s="32"/>
      <c r="F10" s="33"/>
      <c r="G10" s="32"/>
      <c r="H10" s="18"/>
      <c r="I10" s="18"/>
    </row>
    <row r="11" spans="1:9" x14ac:dyDescent="0.2">
      <c r="A11" s="30" t="s">
        <v>34</v>
      </c>
      <c r="B11" s="30"/>
      <c r="C11" s="30"/>
      <c r="D11" s="31"/>
      <c r="E11" s="32">
        <f>E13-(E7)</f>
        <v>-4.2851820999994743</v>
      </c>
      <c r="F11" s="33">
        <f>F13-(F7)</f>
        <v>-8.3866427032006641E-2</v>
      </c>
      <c r="G11" s="32"/>
      <c r="H11" s="18"/>
      <c r="I11" s="18"/>
    </row>
    <row r="12" spans="1:9" x14ac:dyDescent="0.2">
      <c r="A12" s="30"/>
      <c r="B12" s="30"/>
      <c r="C12" s="30"/>
      <c r="D12" s="31"/>
      <c r="E12" s="32"/>
      <c r="F12" s="33"/>
      <c r="G12" s="32"/>
      <c r="H12" s="18"/>
      <c r="I12" s="18"/>
    </row>
    <row r="13" spans="1:9" x14ac:dyDescent="0.2">
      <c r="A13" s="35" t="s">
        <v>33</v>
      </c>
      <c r="B13" s="35"/>
      <c r="C13" s="35"/>
      <c r="D13" s="36"/>
      <c r="E13" s="37">
        <v>5109.5322069000003</v>
      </c>
      <c r="F13" s="38">
        <v>100</v>
      </c>
      <c r="G13" s="37"/>
      <c r="H13" s="18"/>
      <c r="I13" s="18"/>
    </row>
    <row r="15" spans="1:9" x14ac:dyDescent="0.2">
      <c r="A15" s="18" t="s">
        <v>36</v>
      </c>
    </row>
    <row r="16" spans="1:9" x14ac:dyDescent="0.2">
      <c r="A16" s="18" t="s">
        <v>37</v>
      </c>
    </row>
    <row r="17" spans="1:5" x14ac:dyDescent="0.2">
      <c r="A17" s="18" t="s">
        <v>38</v>
      </c>
      <c r="B17" s="18"/>
      <c r="C17" s="39" t="s">
        <v>40</v>
      </c>
      <c r="D17" s="19" t="s">
        <v>39</v>
      </c>
    </row>
    <row r="18" spans="1:5" x14ac:dyDescent="0.2">
      <c r="A18" s="9" t="s">
        <v>57</v>
      </c>
      <c r="C18" s="40">
        <v>26.686499999999999</v>
      </c>
      <c r="D18" s="40">
        <v>32.495600000000003</v>
      </c>
    </row>
    <row r="19" spans="1:5" x14ac:dyDescent="0.2">
      <c r="A19" s="9" t="s">
        <v>58</v>
      </c>
      <c r="C19" s="40">
        <v>12.305099999999999</v>
      </c>
      <c r="D19" s="40">
        <v>14.983700000000001</v>
      </c>
    </row>
    <row r="20" spans="1:5" x14ac:dyDescent="0.2">
      <c r="A20" s="9" t="s">
        <v>59</v>
      </c>
      <c r="C20" s="40">
        <v>12.0854</v>
      </c>
      <c r="D20" s="40">
        <v>14.716200000000001</v>
      </c>
    </row>
    <row r="21" spans="1:5" x14ac:dyDescent="0.2">
      <c r="A21" s="9" t="s">
        <v>60</v>
      </c>
      <c r="C21" s="40">
        <v>27.408000000000001</v>
      </c>
      <c r="D21" s="40">
        <v>28.587700000000002</v>
      </c>
    </row>
    <row r="22" spans="1:5" x14ac:dyDescent="0.2">
      <c r="A22" s="9" t="s">
        <v>61</v>
      </c>
      <c r="C22" s="40">
        <v>12.7379</v>
      </c>
      <c r="D22" s="40">
        <v>13.286099999999999</v>
      </c>
    </row>
    <row r="23" spans="1:5" x14ac:dyDescent="0.2">
      <c r="A23" s="9" t="s">
        <v>62</v>
      </c>
      <c r="C23" s="40">
        <v>12.517300000000001</v>
      </c>
      <c r="D23" s="40">
        <v>13.056100000000001</v>
      </c>
    </row>
    <row r="25" spans="1:5" x14ac:dyDescent="0.2">
      <c r="A25" s="9" t="s">
        <v>41</v>
      </c>
    </row>
    <row r="27" spans="1:5" x14ac:dyDescent="0.2">
      <c r="A27" s="18" t="s">
        <v>42</v>
      </c>
      <c r="D27" s="41" t="s">
        <v>43</v>
      </c>
    </row>
    <row r="29" spans="1:5" x14ac:dyDescent="0.2">
      <c r="A29" s="18" t="s">
        <v>888</v>
      </c>
      <c r="D29" s="42">
        <v>8.2260712131807506E-3</v>
      </c>
      <c r="E29" s="13" t="s">
        <v>44</v>
      </c>
    </row>
    <row r="31" spans="1:5" x14ac:dyDescent="0.2">
      <c r="A31" s="18" t="s">
        <v>814</v>
      </c>
      <c r="D31" s="41" t="s">
        <v>43</v>
      </c>
    </row>
    <row r="32" spans="1:5" x14ac:dyDescent="0.2">
      <c r="A32" s="9" t="s">
        <v>812</v>
      </c>
    </row>
    <row r="33" spans="1:7" x14ac:dyDescent="0.2">
      <c r="A33" s="46" t="s">
        <v>1108</v>
      </c>
    </row>
    <row r="35" spans="1:7" ht="24.75" customHeight="1" x14ac:dyDescent="0.3">
      <c r="A35" s="81" t="s">
        <v>1128</v>
      </c>
      <c r="B35" s="82"/>
      <c r="C35" s="82"/>
      <c r="D35" s="82"/>
      <c r="E35" s="82"/>
      <c r="F35" s="82"/>
      <c r="G35" s="82"/>
    </row>
    <row r="37" spans="1:7" ht="45.75" customHeight="1" x14ac:dyDescent="0.3">
      <c r="A37" s="81" t="s">
        <v>1129</v>
      </c>
      <c r="B37" s="82"/>
      <c r="C37" s="82"/>
      <c r="D37" s="82"/>
      <c r="E37" s="82"/>
      <c r="F37" s="82"/>
      <c r="G37" s="82"/>
    </row>
    <row r="38" spans="1:7" x14ac:dyDescent="0.2">
      <c r="A38" s="46" t="s">
        <v>1112</v>
      </c>
    </row>
    <row r="40" spans="1:7" ht="24.75" customHeight="1" x14ac:dyDescent="0.3">
      <c r="A40" s="81" t="s">
        <v>1130</v>
      </c>
      <c r="B40" s="82"/>
      <c r="C40" s="82"/>
      <c r="D40" s="82"/>
      <c r="E40" s="82"/>
      <c r="F40" s="82"/>
      <c r="G40" s="82"/>
    </row>
    <row r="42" spans="1:7" x14ac:dyDescent="0.2">
      <c r="A42" s="18" t="s">
        <v>1131</v>
      </c>
    </row>
    <row r="43" spans="1:7" x14ac:dyDescent="0.2">
      <c r="A43" s="18"/>
    </row>
    <row r="44" spans="1:7" x14ac:dyDescent="0.2">
      <c r="A44" s="47" t="s">
        <v>774</v>
      </c>
    </row>
    <row r="45" spans="1:7" x14ac:dyDescent="0.2">
      <c r="A45" s="48"/>
    </row>
    <row r="46" spans="1:7" x14ac:dyDescent="0.2">
      <c r="A46" s="49"/>
    </row>
    <row r="47" spans="1:7" x14ac:dyDescent="0.2">
      <c r="A47" s="49"/>
    </row>
    <row r="48" spans="1:7"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7" t="s">
        <v>1132</v>
      </c>
    </row>
    <row r="59" spans="1:1" x14ac:dyDescent="0.2">
      <c r="A59" s="49"/>
    </row>
    <row r="60" spans="1:1" x14ac:dyDescent="0.2">
      <c r="A60" s="47" t="s">
        <v>775</v>
      </c>
    </row>
    <row r="61" spans="1:1" x14ac:dyDescent="0.2">
      <c r="A61" s="49"/>
    </row>
    <row r="62" spans="1:1" x14ac:dyDescent="0.2">
      <c r="A62" s="49"/>
    </row>
    <row r="63" spans="1:1" x14ac:dyDescent="0.2">
      <c r="A63" s="49"/>
    </row>
    <row r="64" spans="1:1" x14ac:dyDescent="0.2">
      <c r="A64" s="49"/>
    </row>
    <row r="65" spans="1:7" x14ac:dyDescent="0.2">
      <c r="A65" s="49"/>
    </row>
    <row r="66" spans="1:7" x14ac:dyDescent="0.2">
      <c r="A66" s="49"/>
    </row>
    <row r="67" spans="1:7" x14ac:dyDescent="0.2">
      <c r="A67" s="49"/>
    </row>
    <row r="68" spans="1:7" x14ac:dyDescent="0.2">
      <c r="A68" s="49"/>
    </row>
    <row r="69" spans="1:7" x14ac:dyDescent="0.2">
      <c r="A69" s="49"/>
    </row>
    <row r="70" spans="1:7" x14ac:dyDescent="0.2">
      <c r="A70" s="49"/>
    </row>
    <row r="71" spans="1:7" x14ac:dyDescent="0.2">
      <c r="A71" s="49"/>
    </row>
    <row r="72" spans="1:7" x14ac:dyDescent="0.2">
      <c r="A72" s="48"/>
    </row>
    <row r="73" spans="1:7" x14ac:dyDescent="0.2">
      <c r="A73" s="18" t="s">
        <v>823</v>
      </c>
    </row>
    <row r="75" spans="1:7" s="1" customFormat="1" ht="13.8" x14ac:dyDescent="0.2">
      <c r="A75" s="73" t="s">
        <v>1133</v>
      </c>
      <c r="B75" s="74"/>
      <c r="C75" s="74"/>
      <c r="D75" s="74"/>
      <c r="E75" s="74"/>
      <c r="F75" s="74"/>
      <c r="G75" s="74"/>
    </row>
    <row r="76" spans="1:7" x14ac:dyDescent="0.2">
      <c r="A76" s="18" t="s">
        <v>7</v>
      </c>
    </row>
    <row r="77" spans="1:7" s="1" customFormat="1" ht="30.6" x14ac:dyDescent="0.2">
      <c r="A77" s="8" t="s">
        <v>2</v>
      </c>
      <c r="B77" s="8" t="s">
        <v>0</v>
      </c>
      <c r="C77" s="17" t="s">
        <v>826</v>
      </c>
      <c r="D77" s="16" t="s">
        <v>1</v>
      </c>
      <c r="E77" s="51" t="s">
        <v>6</v>
      </c>
      <c r="F77" s="15" t="s">
        <v>3</v>
      </c>
      <c r="G77" s="15" t="s">
        <v>5</v>
      </c>
    </row>
    <row r="78" spans="1:7" x14ac:dyDescent="0.2">
      <c r="A78" s="21" t="s">
        <v>45</v>
      </c>
      <c r="B78" s="22"/>
      <c r="C78" s="22"/>
      <c r="D78" s="23"/>
      <c r="E78" s="24"/>
      <c r="F78" s="25"/>
      <c r="G78" s="24"/>
    </row>
    <row r="79" spans="1:7" x14ac:dyDescent="0.2">
      <c r="A79" s="30" t="s">
        <v>46</v>
      </c>
      <c r="B79" s="26"/>
      <c r="C79" s="26"/>
      <c r="D79" s="34"/>
      <c r="E79" s="28"/>
      <c r="F79" s="29"/>
      <c r="G79" s="28"/>
    </row>
    <row r="80" spans="1:7" x14ac:dyDescent="0.2">
      <c r="A80" s="26" t="s">
        <v>1117</v>
      </c>
      <c r="B80" s="26" t="s">
        <v>1118</v>
      </c>
      <c r="C80" s="26" t="s">
        <v>1119</v>
      </c>
      <c r="D80" s="27">
        <v>1510</v>
      </c>
      <c r="E80" s="28">
        <v>5853.6080822000004</v>
      </c>
      <c r="F80" s="29">
        <v>100.00000001195799</v>
      </c>
      <c r="G80" s="28">
        <v>4.165</v>
      </c>
    </row>
    <row r="81" spans="1:9" x14ac:dyDescent="0.2">
      <c r="A81" s="30" t="s">
        <v>31</v>
      </c>
      <c r="B81" s="30"/>
      <c r="C81" s="30"/>
      <c r="D81" s="31"/>
      <c r="E81" s="32">
        <f>SUM(E79:E80)</f>
        <v>5853.6080822000004</v>
      </c>
      <c r="F81" s="33">
        <f>SUM(F79:F80)</f>
        <v>100.00000001195799</v>
      </c>
      <c r="G81" s="32"/>
      <c r="H81" s="18"/>
      <c r="I81" s="18"/>
    </row>
    <row r="82" spans="1:9" x14ac:dyDescent="0.2">
      <c r="A82" s="26"/>
      <c r="B82" s="26"/>
      <c r="C82" s="26"/>
      <c r="D82" s="34"/>
      <c r="E82" s="28"/>
      <c r="F82" s="29"/>
      <c r="G82" s="28"/>
    </row>
    <row r="83" spans="1:9" x14ac:dyDescent="0.2">
      <c r="A83" s="30" t="s">
        <v>32</v>
      </c>
      <c r="B83" s="30"/>
      <c r="C83" s="30"/>
      <c r="D83" s="31"/>
      <c r="E83" s="32">
        <f>E81</f>
        <v>5853.6080822000004</v>
      </c>
      <c r="F83" s="33">
        <f>F81</f>
        <v>100.00000001195799</v>
      </c>
      <c r="G83" s="32"/>
      <c r="H83" s="18"/>
      <c r="I83" s="18"/>
    </row>
    <row r="84" spans="1:9" x14ac:dyDescent="0.2">
      <c r="A84" s="30"/>
      <c r="B84" s="30"/>
      <c r="C84" s="30"/>
      <c r="D84" s="31"/>
      <c r="E84" s="32"/>
      <c r="F84" s="33"/>
      <c r="G84" s="32"/>
      <c r="H84" s="18"/>
      <c r="I84" s="18"/>
    </row>
    <row r="85" spans="1:9" x14ac:dyDescent="0.2">
      <c r="A85" s="30" t="s">
        <v>34</v>
      </c>
      <c r="B85" s="30"/>
      <c r="C85" s="30"/>
      <c r="D85" s="31"/>
      <c r="E85" s="32">
        <f>E87-(E81)</f>
        <v>-7.0000078267185017E-7</v>
      </c>
      <c r="F85" s="33">
        <f>F87-(F81)</f>
        <v>-1.1957993706346315E-8</v>
      </c>
      <c r="G85" s="32"/>
      <c r="H85" s="18"/>
      <c r="I85" s="18"/>
    </row>
    <row r="86" spans="1:9" x14ac:dyDescent="0.2">
      <c r="A86" s="30"/>
      <c r="B86" s="30"/>
      <c r="C86" s="30"/>
      <c r="D86" s="31"/>
      <c r="E86" s="32"/>
      <c r="F86" s="33"/>
      <c r="G86" s="32"/>
      <c r="H86" s="18"/>
      <c r="I86" s="18"/>
    </row>
    <row r="87" spans="1:9" x14ac:dyDescent="0.2">
      <c r="A87" s="35" t="s">
        <v>33</v>
      </c>
      <c r="B87" s="35"/>
      <c r="C87" s="35"/>
      <c r="D87" s="36"/>
      <c r="E87" s="37">
        <v>5853.6080814999996</v>
      </c>
      <c r="F87" s="38">
        <v>100</v>
      </c>
      <c r="G87" s="37"/>
      <c r="H87" s="18"/>
      <c r="I87" s="18"/>
    </row>
    <row r="89" spans="1:9" x14ac:dyDescent="0.2">
      <c r="A89" s="18" t="s">
        <v>35</v>
      </c>
    </row>
    <row r="90" spans="1:9" x14ac:dyDescent="0.2">
      <c r="A90" s="47" t="s">
        <v>1120</v>
      </c>
    </row>
    <row r="91" spans="1:9" ht="26.25" customHeight="1" x14ac:dyDescent="0.2">
      <c r="A91" s="87" t="s">
        <v>1121</v>
      </c>
      <c r="B91" s="87"/>
      <c r="C91" s="87"/>
      <c r="D91" s="87"/>
      <c r="E91" s="87"/>
      <c r="F91" s="87"/>
      <c r="G91" s="87"/>
    </row>
    <row r="93" spans="1:9" x14ac:dyDescent="0.2">
      <c r="A93" s="18" t="s">
        <v>36</v>
      </c>
    </row>
    <row r="94" spans="1:9" x14ac:dyDescent="0.2">
      <c r="A94" s="18" t="s">
        <v>37</v>
      </c>
    </row>
    <row r="95" spans="1:9" x14ac:dyDescent="0.2">
      <c r="A95" s="18" t="s">
        <v>38</v>
      </c>
      <c r="B95" s="18"/>
      <c r="C95" s="39" t="s">
        <v>40</v>
      </c>
      <c r="D95" s="19" t="s">
        <v>39</v>
      </c>
    </row>
    <row r="96" spans="1:9" x14ac:dyDescent="0.2">
      <c r="A96" s="9" t="s">
        <v>57</v>
      </c>
      <c r="C96" s="40">
        <v>0</v>
      </c>
      <c r="D96" s="40">
        <v>0.35199999999999998</v>
      </c>
    </row>
    <row r="97" spans="1:4" x14ac:dyDescent="0.2">
      <c r="A97" s="9" t="s">
        <v>58</v>
      </c>
      <c r="C97" s="40">
        <v>0</v>
      </c>
      <c r="D97" s="40">
        <v>0.1623</v>
      </c>
    </row>
    <row r="98" spans="1:4" x14ac:dyDescent="0.2">
      <c r="A98" s="9" t="s">
        <v>59</v>
      </c>
      <c r="C98" s="40">
        <v>0</v>
      </c>
      <c r="D98" s="40">
        <v>0.15939999999999999</v>
      </c>
    </row>
    <row r="99" spans="1:4" x14ac:dyDescent="0.2">
      <c r="A99" s="9" t="s">
        <v>60</v>
      </c>
      <c r="C99" s="40">
        <v>0</v>
      </c>
      <c r="D99" s="40">
        <v>0.36</v>
      </c>
    </row>
    <row r="100" spans="1:4" x14ac:dyDescent="0.2">
      <c r="A100" s="9" t="s">
        <v>61</v>
      </c>
      <c r="C100" s="40">
        <v>0</v>
      </c>
      <c r="D100" s="40">
        <v>0.1673</v>
      </c>
    </row>
    <row r="101" spans="1:4" x14ac:dyDescent="0.2">
      <c r="A101" s="9" t="s">
        <v>62</v>
      </c>
      <c r="C101" s="40">
        <v>0</v>
      </c>
      <c r="D101" s="40">
        <v>0.16439999999999999</v>
      </c>
    </row>
    <row r="103" spans="1:4" x14ac:dyDescent="0.2">
      <c r="A103" s="9" t="s">
        <v>41</v>
      </c>
    </row>
    <row r="105" spans="1:4" x14ac:dyDescent="0.2">
      <c r="A105" s="18" t="s">
        <v>1188</v>
      </c>
      <c r="D105" s="41" t="s">
        <v>43</v>
      </c>
    </row>
    <row r="106" spans="1:4" x14ac:dyDescent="0.2">
      <c r="A106" s="9" t="s">
        <v>812</v>
      </c>
    </row>
    <row r="107" spans="1:4" x14ac:dyDescent="0.2">
      <c r="A107" s="46" t="s">
        <v>1108</v>
      </c>
    </row>
  </sheetData>
  <mergeCells count="6">
    <mergeCell ref="A91:G91"/>
    <mergeCell ref="A1:G1"/>
    <mergeCell ref="A35:G35"/>
    <mergeCell ref="A37:G37"/>
    <mergeCell ref="A40:G40"/>
    <mergeCell ref="A75:G75"/>
  </mergeCells>
  <conditionalFormatting sqref="F2:F3 F78:F88 F36 F38:F39 F5:F34 F76 F92:F65559 F41:F74">
    <cfRule type="cellIs" dxfId="17" priority="2" stopIfTrue="1" operator="between">
      <formula>0.009</formula>
      <formula>-0.009</formula>
    </cfRule>
  </conditionalFormatting>
  <conditionalFormatting sqref="F89:F90">
    <cfRule type="cellIs" dxfId="16" priority="1" stopIfTrue="1" operator="between">
      <formula>0.009</formula>
      <formula>-0.009</formula>
    </cfRule>
  </conditionalFormatting>
  <hyperlinks>
    <hyperlink ref="A33" r:id="rId1" tooltip="https://www.franklintempletonindia.com/investor/reports" xr:uid="{00000000-0004-0000-2300-000000000000}"/>
    <hyperlink ref="A38" r:id="rId2" tooltip="https://www.franklintempletonindia.com/downloadsServlet/pdf/fair-valuation-reliance-big-reliance-infra-november-4-2020-kgox4tfq" xr:uid="{00000000-0004-0000-2300-000001000000}"/>
    <hyperlink ref="A107" r:id="rId3" tooltip="https://www.franklintempletonindia.com/investor/reports" xr:uid="{00000000-0004-0000-2300-000002000000}"/>
  </hyperlinks>
  <pageMargins left="0.7" right="0.7" top="0.75" bottom="0.75" header="0.3" footer="0.3"/>
  <pageSetup paperSize="9" orientation="portrait" r:id="rId4"/>
  <headerFooter>
    <oddFooter>&amp;C&amp;1#&amp;"Calibri"&amp;10&amp;K000000PUBLIC</oddFooter>
    <evenFooter>&amp;LPUBLIC</evenFooter>
    <firstFooter>&amp;LPUBLIC</firstFooter>
  </headerFooter>
  <drawing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172"/>
  <sheetViews>
    <sheetView workbookViewId="0">
      <selection sqref="A1:G1"/>
    </sheetView>
  </sheetViews>
  <sheetFormatPr defaultColWidth="9.109375" defaultRowHeight="10.199999999999999" x14ac:dyDescent="0.2"/>
  <cols>
    <col min="1" max="1" width="38.6640625" style="9" bestFit="1" customWidth="1"/>
    <col min="2" max="2" width="58" style="9" bestFit="1" customWidth="1"/>
    <col min="3" max="3" width="15.109375" style="9" bestFit="1" customWidth="1"/>
    <col min="4" max="4" width="14.6640625" style="10" bestFit="1" customWidth="1"/>
    <col min="5" max="5" width="22.6640625" style="13" customWidth="1"/>
    <col min="6" max="6" width="13.5546875" style="14" bestFit="1" customWidth="1"/>
    <col min="7" max="7" width="14.33203125" style="13" customWidth="1"/>
    <col min="8" max="16384" width="9.109375" style="9"/>
  </cols>
  <sheetData>
    <row r="1" spans="1:9" s="1" customFormat="1" ht="15" customHeight="1" x14ac:dyDescent="0.2">
      <c r="A1" s="73" t="s">
        <v>1134</v>
      </c>
      <c r="B1" s="74"/>
      <c r="C1" s="74"/>
      <c r="D1" s="74"/>
      <c r="E1" s="74"/>
      <c r="F1" s="74"/>
      <c r="G1" s="74"/>
    </row>
    <row r="2" spans="1:9" s="1" customFormat="1" ht="12" x14ac:dyDescent="0.25">
      <c r="A2" s="60" t="s">
        <v>1090</v>
      </c>
      <c r="D2" s="6"/>
      <c r="E2" s="7"/>
      <c r="F2" s="12"/>
      <c r="G2" s="13"/>
    </row>
    <row r="3" spans="1:9" s="1" customFormat="1" ht="12" x14ac:dyDescent="0.2">
      <c r="A3" s="11" t="s">
        <v>7</v>
      </c>
      <c r="B3" s="2"/>
      <c r="C3" s="3"/>
      <c r="D3" s="4"/>
      <c r="E3" s="5"/>
      <c r="F3" s="12"/>
      <c r="G3" s="13"/>
    </row>
    <row r="4" spans="1:9" s="1" customFormat="1" ht="30.6" x14ac:dyDescent="0.2">
      <c r="A4" s="8" t="s">
        <v>2</v>
      </c>
      <c r="B4" s="8" t="s">
        <v>0</v>
      </c>
      <c r="C4" s="17" t="s">
        <v>826</v>
      </c>
      <c r="D4" s="16" t="s">
        <v>1</v>
      </c>
      <c r="E4" s="51" t="s">
        <v>6</v>
      </c>
      <c r="F4" s="15" t="s">
        <v>3</v>
      </c>
      <c r="G4" s="15" t="s">
        <v>5</v>
      </c>
    </row>
    <row r="5" spans="1:9" x14ac:dyDescent="0.2">
      <c r="A5" s="21" t="s">
        <v>45</v>
      </c>
      <c r="B5" s="22"/>
      <c r="C5" s="22"/>
      <c r="D5" s="23"/>
      <c r="E5" s="24"/>
      <c r="F5" s="25"/>
      <c r="G5" s="24"/>
    </row>
    <row r="6" spans="1:9" x14ac:dyDescent="0.2">
      <c r="A6" s="30" t="s">
        <v>46</v>
      </c>
      <c r="B6" s="26"/>
      <c r="C6" s="26"/>
      <c r="D6" s="34"/>
      <c r="E6" s="28"/>
      <c r="F6" s="29"/>
      <c r="G6" s="28"/>
    </row>
    <row r="7" spans="1:9" x14ac:dyDescent="0.2">
      <c r="A7" s="26" t="s">
        <v>1135</v>
      </c>
      <c r="B7" s="26" t="s">
        <v>1136</v>
      </c>
      <c r="C7" s="26" t="s">
        <v>1137</v>
      </c>
      <c r="D7" s="27">
        <v>11135</v>
      </c>
      <c r="E7" s="28">
        <v>23192.3449974</v>
      </c>
      <c r="F7" s="29">
        <v>40.095583522086798</v>
      </c>
      <c r="G7" s="28">
        <v>9.7890999999999995</v>
      </c>
    </row>
    <row r="8" spans="1:9" x14ac:dyDescent="0.2">
      <c r="A8" s="26" t="s">
        <v>1138</v>
      </c>
      <c r="B8" s="26" t="s">
        <v>1139</v>
      </c>
      <c r="C8" s="26" t="s">
        <v>1137</v>
      </c>
      <c r="D8" s="27">
        <v>10675</v>
      </c>
      <c r="E8" s="28">
        <v>22143.034636299999</v>
      </c>
      <c r="F8" s="29">
        <v>38.281506022429298</v>
      </c>
      <c r="G8" s="28">
        <v>9.6</v>
      </c>
    </row>
    <row r="9" spans="1:9" x14ac:dyDescent="0.2">
      <c r="A9" s="26" t="s">
        <v>1140</v>
      </c>
      <c r="B9" s="26" t="s">
        <v>1141</v>
      </c>
      <c r="C9" s="26" t="s">
        <v>1137</v>
      </c>
      <c r="D9" s="27">
        <v>1848</v>
      </c>
      <c r="E9" s="28">
        <v>3866.3683087999998</v>
      </c>
      <c r="F9" s="29">
        <v>6.6842871417279701</v>
      </c>
      <c r="G9" s="28">
        <v>9.85</v>
      </c>
    </row>
    <row r="10" spans="1:9" x14ac:dyDescent="0.2">
      <c r="A10" s="30" t="s">
        <v>31</v>
      </c>
      <c r="B10" s="30"/>
      <c r="C10" s="30"/>
      <c r="D10" s="31"/>
      <c r="E10" s="32">
        <f>SUM(E6:E9)</f>
        <v>49201.747942499991</v>
      </c>
      <c r="F10" s="33">
        <f>SUM(F6:F9)</f>
        <v>85.06137668624406</v>
      </c>
      <c r="G10" s="32"/>
      <c r="H10" s="18"/>
      <c r="I10" s="18"/>
    </row>
    <row r="11" spans="1:9" x14ac:dyDescent="0.2">
      <c r="A11" s="26"/>
      <c r="B11" s="26"/>
      <c r="C11" s="26"/>
      <c r="D11" s="34"/>
      <c r="E11" s="28"/>
      <c r="F11" s="29"/>
      <c r="G11" s="28"/>
    </row>
    <row r="12" spans="1:9" x14ac:dyDescent="0.2">
      <c r="A12" s="30" t="s">
        <v>1096</v>
      </c>
      <c r="B12" s="26"/>
      <c r="C12" s="26"/>
      <c r="D12" s="34"/>
      <c r="E12" s="28"/>
      <c r="F12" s="29"/>
      <c r="G12" s="28"/>
    </row>
    <row r="13" spans="1:9" x14ac:dyDescent="0.2">
      <c r="A13" s="26" t="s">
        <v>1102</v>
      </c>
      <c r="B13" s="26" t="s">
        <v>1103</v>
      </c>
      <c r="C13" s="26" t="s">
        <v>1099</v>
      </c>
      <c r="D13" s="27">
        <v>1000</v>
      </c>
      <c r="E13" s="28">
        <v>0</v>
      </c>
      <c r="F13" s="28">
        <v>0</v>
      </c>
      <c r="G13" s="28">
        <v>0</v>
      </c>
    </row>
    <row r="14" spans="1:9" x14ac:dyDescent="0.2">
      <c r="A14" s="26" t="s">
        <v>1142</v>
      </c>
      <c r="B14" s="26" t="s">
        <v>1143</v>
      </c>
      <c r="C14" s="26" t="s">
        <v>1099</v>
      </c>
      <c r="D14" s="27">
        <v>350</v>
      </c>
      <c r="E14" s="28">
        <v>0</v>
      </c>
      <c r="F14" s="28">
        <v>0</v>
      </c>
      <c r="G14" s="28">
        <v>0</v>
      </c>
    </row>
    <row r="15" spans="1:9" x14ac:dyDescent="0.2">
      <c r="A15" s="26" t="s">
        <v>1144</v>
      </c>
      <c r="B15" s="26" t="s">
        <v>1145</v>
      </c>
      <c r="C15" s="26" t="s">
        <v>1099</v>
      </c>
      <c r="D15" s="27">
        <v>300</v>
      </c>
      <c r="E15" s="28">
        <v>0</v>
      </c>
      <c r="F15" s="28">
        <v>0</v>
      </c>
      <c r="G15" s="28">
        <v>0</v>
      </c>
    </row>
    <row r="16" spans="1:9" x14ac:dyDescent="0.2">
      <c r="A16" s="30" t="s">
        <v>31</v>
      </c>
      <c r="B16" s="30"/>
      <c r="C16" s="30"/>
      <c r="D16" s="31"/>
      <c r="E16" s="32">
        <f>SUM(E12:E15)</f>
        <v>0</v>
      </c>
      <c r="F16" s="32">
        <f>SUM(F12:F15)</f>
        <v>0</v>
      </c>
      <c r="G16" s="32"/>
      <c r="H16" s="18"/>
      <c r="I16" s="18"/>
    </row>
    <row r="17" spans="1:9" x14ac:dyDescent="0.2">
      <c r="A17" s="26"/>
      <c r="B17" s="26"/>
      <c r="C17" s="26"/>
      <c r="D17" s="34"/>
      <c r="E17" s="28"/>
      <c r="F17" s="29"/>
      <c r="G17" s="28"/>
    </row>
    <row r="18" spans="1:9" x14ac:dyDescent="0.2">
      <c r="A18" s="30" t="s">
        <v>30</v>
      </c>
      <c r="B18" s="26"/>
      <c r="C18" s="26"/>
      <c r="D18" s="34"/>
      <c r="E18" s="28"/>
      <c r="F18" s="29"/>
      <c r="G18" s="28"/>
    </row>
    <row r="19" spans="1:9" x14ac:dyDescent="0.2">
      <c r="A19" s="26" t="s">
        <v>1104</v>
      </c>
      <c r="B19" s="26" t="s">
        <v>1105</v>
      </c>
      <c r="C19" s="26" t="s">
        <v>1106</v>
      </c>
      <c r="D19" s="27">
        <v>208857.94899999999</v>
      </c>
      <c r="E19" s="28">
        <v>7328.8511200000003</v>
      </c>
      <c r="F19" s="29">
        <v>12.670325585267101</v>
      </c>
      <c r="G19" s="28">
        <v>4.9606000000000003</v>
      </c>
    </row>
    <row r="20" spans="1:9" x14ac:dyDescent="0.2">
      <c r="A20" s="30" t="s">
        <v>31</v>
      </c>
      <c r="B20" s="30"/>
      <c r="C20" s="30"/>
      <c r="D20" s="31"/>
      <c r="E20" s="32">
        <f>SUM(E19:E19)</f>
        <v>7328.8511200000003</v>
      </c>
      <c r="F20" s="33">
        <f>SUM(F19:F19)</f>
        <v>12.670325585267101</v>
      </c>
      <c r="G20" s="32"/>
      <c r="H20" s="18"/>
      <c r="I20" s="18"/>
    </row>
    <row r="21" spans="1:9" x14ac:dyDescent="0.2">
      <c r="A21" s="26"/>
      <c r="B21" s="26"/>
      <c r="C21" s="26"/>
      <c r="D21" s="34"/>
      <c r="E21" s="28"/>
      <c r="F21" s="29"/>
      <c r="G21" s="28"/>
    </row>
    <row r="22" spans="1:9" x14ac:dyDescent="0.2">
      <c r="A22" s="30" t="s">
        <v>32</v>
      </c>
      <c r="B22" s="30"/>
      <c r="C22" s="30"/>
      <c r="D22" s="31"/>
      <c r="E22" s="32">
        <f>E10+E16+E20</f>
        <v>56530.59906249999</v>
      </c>
      <c r="F22" s="33">
        <f>F10+F16+F20</f>
        <v>97.731702271511153</v>
      </c>
      <c r="G22" s="32"/>
      <c r="H22" s="18"/>
      <c r="I22" s="18"/>
    </row>
    <row r="23" spans="1:9" x14ac:dyDescent="0.2">
      <c r="A23" s="30"/>
      <c r="B23" s="30"/>
      <c r="C23" s="30"/>
      <c r="D23" s="31"/>
      <c r="E23" s="32"/>
      <c r="F23" s="33"/>
      <c r="G23" s="32"/>
      <c r="H23" s="18"/>
      <c r="I23" s="18"/>
    </row>
    <row r="24" spans="1:9" x14ac:dyDescent="0.2">
      <c r="A24" s="30" t="s">
        <v>34</v>
      </c>
      <c r="B24" s="30"/>
      <c r="C24" s="30"/>
      <c r="D24" s="31"/>
      <c r="E24" s="32">
        <f>E26-(E10+E16+E20)</f>
        <v>1312.0433438000109</v>
      </c>
      <c r="F24" s="33">
        <f>F26-(F10+F16+F20)</f>
        <v>2.2682977284888466</v>
      </c>
      <c r="G24" s="32"/>
      <c r="H24" s="18"/>
      <c r="I24" s="18"/>
    </row>
    <row r="25" spans="1:9" x14ac:dyDescent="0.2">
      <c r="A25" s="30"/>
      <c r="B25" s="30"/>
      <c r="C25" s="30"/>
      <c r="D25" s="31"/>
      <c r="E25" s="32"/>
      <c r="F25" s="33"/>
      <c r="G25" s="32"/>
      <c r="H25" s="18"/>
      <c r="I25" s="18"/>
    </row>
    <row r="26" spans="1:9" x14ac:dyDescent="0.2">
      <c r="A26" s="35" t="s">
        <v>33</v>
      </c>
      <c r="B26" s="35"/>
      <c r="C26" s="35"/>
      <c r="D26" s="36"/>
      <c r="E26" s="37">
        <v>57842.642406300001</v>
      </c>
      <c r="F26" s="38">
        <v>100</v>
      </c>
      <c r="G26" s="37"/>
      <c r="H26" s="18"/>
      <c r="I26" s="18"/>
    </row>
    <row r="28" spans="1:9" x14ac:dyDescent="0.2">
      <c r="A28" s="18" t="s">
        <v>35</v>
      </c>
    </row>
    <row r="29" spans="1:9" x14ac:dyDescent="0.2">
      <c r="A29" s="18" t="s">
        <v>1107</v>
      </c>
    </row>
    <row r="31" spans="1:9" x14ac:dyDescent="0.2">
      <c r="A31" s="18" t="s">
        <v>36</v>
      </c>
    </row>
    <row r="32" spans="1:9" x14ac:dyDescent="0.2">
      <c r="A32" s="18" t="s">
        <v>37</v>
      </c>
    </row>
    <row r="33" spans="1:5" x14ac:dyDescent="0.2">
      <c r="A33" s="18" t="s">
        <v>38</v>
      </c>
      <c r="B33" s="18"/>
      <c r="C33" s="39" t="s">
        <v>40</v>
      </c>
      <c r="D33" s="19" t="s">
        <v>39</v>
      </c>
    </row>
    <row r="34" spans="1:5" x14ac:dyDescent="0.2">
      <c r="A34" s="9" t="s">
        <v>944</v>
      </c>
      <c r="C34" s="40">
        <v>4447.5731999999998</v>
      </c>
      <c r="D34" s="40">
        <v>4728.7178000000004</v>
      </c>
    </row>
    <row r="35" spans="1:5" x14ac:dyDescent="0.2">
      <c r="A35" s="9" t="s">
        <v>1146</v>
      </c>
      <c r="C35" s="40">
        <v>1124.0987</v>
      </c>
      <c r="D35" s="40">
        <v>1195.1564000000001</v>
      </c>
    </row>
    <row r="36" spans="1:5" x14ac:dyDescent="0.2">
      <c r="A36" s="9" t="s">
        <v>946</v>
      </c>
      <c r="C36" s="40">
        <v>1241.0608</v>
      </c>
      <c r="D36" s="40">
        <v>1319.5119999999999</v>
      </c>
    </row>
    <row r="37" spans="1:5" x14ac:dyDescent="0.2">
      <c r="A37" s="9" t="s">
        <v>947</v>
      </c>
      <c r="C37" s="40">
        <v>1291.0868</v>
      </c>
      <c r="D37" s="40">
        <v>1372.7003</v>
      </c>
    </row>
    <row r="38" spans="1:5" x14ac:dyDescent="0.2">
      <c r="A38" s="9" t="s">
        <v>1147</v>
      </c>
      <c r="C38" s="40">
        <v>3679.2701000000002</v>
      </c>
      <c r="D38" s="40">
        <v>3913.2116999999998</v>
      </c>
    </row>
    <row r="39" spans="1:5" x14ac:dyDescent="0.2">
      <c r="A39" s="9" t="s">
        <v>948</v>
      </c>
      <c r="C39" s="40">
        <v>4735.1333000000004</v>
      </c>
      <c r="D39" s="40">
        <v>4746.4043000000001</v>
      </c>
    </row>
    <row r="40" spans="1:5" x14ac:dyDescent="0.2">
      <c r="A40" s="9" t="s">
        <v>1148</v>
      </c>
      <c r="C40" s="40">
        <v>1136.298</v>
      </c>
      <c r="D40" s="40">
        <v>1139.0026</v>
      </c>
    </row>
    <row r="41" spans="1:5" x14ac:dyDescent="0.2">
      <c r="A41" s="9" t="s">
        <v>950</v>
      </c>
      <c r="C41" s="40">
        <v>1342.8061</v>
      </c>
      <c r="D41" s="40">
        <v>1346.0023000000001</v>
      </c>
    </row>
    <row r="42" spans="1:5" x14ac:dyDescent="0.2">
      <c r="A42" s="9" t="s">
        <v>951</v>
      </c>
      <c r="C42" s="40">
        <v>1398.8306</v>
      </c>
      <c r="D42" s="40">
        <v>1402.1602</v>
      </c>
    </row>
    <row r="44" spans="1:5" x14ac:dyDescent="0.2">
      <c r="A44" s="9" t="s">
        <v>41</v>
      </c>
    </row>
    <row r="46" spans="1:5" x14ac:dyDescent="0.2">
      <c r="A46" s="18" t="s">
        <v>42</v>
      </c>
      <c r="D46" s="41" t="s">
        <v>43</v>
      </c>
    </row>
    <row r="48" spans="1:5" x14ac:dyDescent="0.2">
      <c r="A48" s="18" t="s">
        <v>888</v>
      </c>
      <c r="D48" s="42">
        <v>1.96191756489443</v>
      </c>
      <c r="E48" s="13" t="s">
        <v>44</v>
      </c>
    </row>
    <row r="50" spans="1:7" x14ac:dyDescent="0.2">
      <c r="A50" s="18" t="s">
        <v>814</v>
      </c>
      <c r="D50" s="41" t="s">
        <v>43</v>
      </c>
    </row>
    <row r="51" spans="1:7" x14ac:dyDescent="0.2">
      <c r="A51" s="9" t="s">
        <v>812</v>
      </c>
    </row>
    <row r="52" spans="1:7" x14ac:dyDescent="0.2">
      <c r="A52" s="46" t="s">
        <v>1108</v>
      </c>
    </row>
    <row r="54" spans="1:7" ht="24" customHeight="1" x14ac:dyDescent="0.3">
      <c r="A54" s="81" t="s">
        <v>1149</v>
      </c>
      <c r="B54" s="82"/>
      <c r="C54" s="82"/>
      <c r="D54" s="82"/>
      <c r="E54" s="82"/>
      <c r="F54" s="82"/>
      <c r="G54" s="82"/>
    </row>
    <row r="56" spans="1:7" x14ac:dyDescent="0.2">
      <c r="A56" s="18" t="s">
        <v>1150</v>
      </c>
    </row>
    <row r="57" spans="1:7" x14ac:dyDescent="0.2">
      <c r="A57" s="46" t="s">
        <v>1038</v>
      </c>
    </row>
    <row r="59" spans="1:7" ht="69" customHeight="1" x14ac:dyDescent="0.3">
      <c r="A59" s="81" t="s">
        <v>1151</v>
      </c>
      <c r="B59" s="82"/>
      <c r="C59" s="82"/>
      <c r="D59" s="82"/>
      <c r="E59" s="82"/>
      <c r="F59" s="82"/>
      <c r="G59" s="82"/>
    </row>
    <row r="61" spans="1:7" ht="48.75" customHeight="1" x14ac:dyDescent="0.3">
      <c r="A61" s="81" t="s">
        <v>1152</v>
      </c>
      <c r="B61" s="82"/>
      <c r="C61" s="82"/>
      <c r="D61" s="82"/>
      <c r="E61" s="82"/>
      <c r="F61" s="82"/>
      <c r="G61" s="82"/>
    </row>
    <row r="62" spans="1:7" x14ac:dyDescent="0.2">
      <c r="A62" s="46" t="s">
        <v>1112</v>
      </c>
    </row>
    <row r="64" spans="1:7" ht="25.5" customHeight="1" x14ac:dyDescent="0.3">
      <c r="A64" s="81" t="s">
        <v>1153</v>
      </c>
      <c r="B64" s="82"/>
      <c r="C64" s="82"/>
      <c r="D64" s="82"/>
      <c r="E64" s="82"/>
      <c r="F64" s="82"/>
      <c r="G64" s="82"/>
    </row>
    <row r="66" spans="1:1" x14ac:dyDescent="0.2">
      <c r="A66" s="18" t="s">
        <v>1154</v>
      </c>
    </row>
    <row r="67" spans="1:1" x14ac:dyDescent="0.2">
      <c r="A67" s="18"/>
    </row>
    <row r="68" spans="1:1" x14ac:dyDescent="0.2">
      <c r="A68" s="47" t="s">
        <v>774</v>
      </c>
    </row>
    <row r="69" spans="1:1" x14ac:dyDescent="0.2">
      <c r="A69" s="48"/>
    </row>
    <row r="70" spans="1:1" x14ac:dyDescent="0.2">
      <c r="A70" s="49"/>
    </row>
    <row r="71" spans="1:1" x14ac:dyDescent="0.2">
      <c r="A71" s="49"/>
    </row>
    <row r="72" spans="1:1" x14ac:dyDescent="0.2">
      <c r="A72" s="49"/>
    </row>
    <row r="73" spans="1:1" x14ac:dyDescent="0.2">
      <c r="A73" s="49"/>
    </row>
    <row r="74" spans="1:1" x14ac:dyDescent="0.2">
      <c r="A74" s="49"/>
    </row>
    <row r="75" spans="1:1" x14ac:dyDescent="0.2">
      <c r="A75" s="49"/>
    </row>
    <row r="76" spans="1:1" x14ac:dyDescent="0.2">
      <c r="A76" s="49"/>
    </row>
    <row r="77" spans="1:1" x14ac:dyDescent="0.2">
      <c r="A77" s="49"/>
    </row>
    <row r="78" spans="1:1" x14ac:dyDescent="0.2">
      <c r="A78" s="49"/>
    </row>
    <row r="79" spans="1:1" x14ac:dyDescent="0.2">
      <c r="A79" s="49"/>
    </row>
    <row r="80" spans="1:1" x14ac:dyDescent="0.2">
      <c r="A80" s="49"/>
    </row>
    <row r="81" spans="1:1" x14ac:dyDescent="0.2">
      <c r="A81" s="49"/>
    </row>
    <row r="82" spans="1:1" x14ac:dyDescent="0.2">
      <c r="A82" s="47" t="s">
        <v>1155</v>
      </c>
    </row>
    <row r="83" spans="1:1" x14ac:dyDescent="0.2">
      <c r="A83" s="49"/>
    </row>
    <row r="84" spans="1:1" x14ac:dyDescent="0.2">
      <c r="A84" s="47" t="s">
        <v>904</v>
      </c>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9" x14ac:dyDescent="0.2">
      <c r="A97" s="48"/>
    </row>
    <row r="98" spans="1:9" x14ac:dyDescent="0.2">
      <c r="A98" s="18" t="s">
        <v>823</v>
      </c>
    </row>
    <row r="100" spans="1:9" s="1" customFormat="1" ht="13.8" x14ac:dyDescent="0.2">
      <c r="A100" s="73" t="s">
        <v>1156</v>
      </c>
      <c r="B100" s="74"/>
      <c r="C100" s="74"/>
      <c r="D100" s="74"/>
      <c r="E100" s="74"/>
      <c r="F100" s="74"/>
      <c r="G100" s="74"/>
    </row>
    <row r="101" spans="1:9" x14ac:dyDescent="0.2">
      <c r="A101" s="18" t="s">
        <v>7</v>
      </c>
    </row>
    <row r="102" spans="1:9" s="1" customFormat="1" ht="30.6" x14ac:dyDescent="0.2">
      <c r="A102" s="8" t="s">
        <v>2</v>
      </c>
      <c r="B102" s="8" t="s">
        <v>0</v>
      </c>
      <c r="C102" s="17" t="s">
        <v>826</v>
      </c>
      <c r="D102" s="16" t="s">
        <v>1</v>
      </c>
      <c r="E102" s="51" t="s">
        <v>6</v>
      </c>
      <c r="F102" s="15" t="s">
        <v>3</v>
      </c>
      <c r="G102" s="15" t="s">
        <v>5</v>
      </c>
    </row>
    <row r="103" spans="1:9" x14ac:dyDescent="0.2">
      <c r="A103" s="21" t="s">
        <v>45</v>
      </c>
      <c r="B103" s="22"/>
      <c r="C103" s="22"/>
      <c r="D103" s="23"/>
      <c r="E103" s="24"/>
      <c r="F103" s="25"/>
      <c r="G103" s="24"/>
    </row>
    <row r="104" spans="1:9" x14ac:dyDescent="0.2">
      <c r="A104" s="30" t="s">
        <v>46</v>
      </c>
      <c r="B104" s="26"/>
      <c r="C104" s="26"/>
      <c r="D104" s="34"/>
      <c r="E104" s="28"/>
      <c r="F104" s="29"/>
      <c r="G104" s="28"/>
    </row>
    <row r="105" spans="1:9" x14ac:dyDescent="0.2">
      <c r="A105" s="26" t="s">
        <v>1117</v>
      </c>
      <c r="B105" s="26" t="s">
        <v>1118</v>
      </c>
      <c r="C105" s="26" t="s">
        <v>1119</v>
      </c>
      <c r="D105" s="27">
        <v>5230</v>
      </c>
      <c r="E105" s="28">
        <v>20274.4173973</v>
      </c>
      <c r="F105" s="29">
        <v>99.9999999960541</v>
      </c>
      <c r="G105" s="28">
        <v>4.165</v>
      </c>
    </row>
    <row r="106" spans="1:9" x14ac:dyDescent="0.2">
      <c r="A106" s="30" t="s">
        <v>31</v>
      </c>
      <c r="B106" s="30"/>
      <c r="C106" s="30"/>
      <c r="D106" s="31"/>
      <c r="E106" s="32">
        <f>SUM(E104:E105)</f>
        <v>20274.4173973</v>
      </c>
      <c r="F106" s="33">
        <f>SUM(F104:F105)</f>
        <v>99.9999999960541</v>
      </c>
      <c r="G106" s="32"/>
      <c r="H106" s="18"/>
      <c r="I106" s="18"/>
    </row>
    <row r="107" spans="1:9" x14ac:dyDescent="0.2">
      <c r="A107" s="26"/>
      <c r="B107" s="26"/>
      <c r="C107" s="26"/>
      <c r="D107" s="34"/>
      <c r="E107" s="28"/>
      <c r="F107" s="29"/>
      <c r="G107" s="28"/>
    </row>
    <row r="108" spans="1:9" x14ac:dyDescent="0.2">
      <c r="A108" s="30" t="s">
        <v>32</v>
      </c>
      <c r="B108" s="30"/>
      <c r="C108" s="30"/>
      <c r="D108" s="31"/>
      <c r="E108" s="32">
        <f>E106</f>
        <v>20274.4173973</v>
      </c>
      <c r="F108" s="33">
        <f>F106</f>
        <v>99.9999999960541</v>
      </c>
      <c r="G108" s="32"/>
      <c r="H108" s="18"/>
      <c r="I108" s="18"/>
    </row>
    <row r="109" spans="1:9" x14ac:dyDescent="0.2">
      <c r="A109" s="30"/>
      <c r="B109" s="30"/>
      <c r="C109" s="30"/>
      <c r="D109" s="31"/>
      <c r="E109" s="32"/>
      <c r="F109" s="33"/>
      <c r="G109" s="32"/>
      <c r="H109" s="18"/>
      <c r="I109" s="18"/>
    </row>
    <row r="110" spans="1:9" x14ac:dyDescent="0.2">
      <c r="A110" s="30" t="s">
        <v>34</v>
      </c>
      <c r="B110" s="30"/>
      <c r="C110" s="30"/>
      <c r="D110" s="31"/>
      <c r="E110" s="32">
        <f>E112-(E106)</f>
        <v>7.9999881563708186E-7</v>
      </c>
      <c r="F110" s="33">
        <f>F112-(F106)</f>
        <v>3.94589960706071E-9</v>
      </c>
      <c r="G110" s="32"/>
      <c r="H110" s="18"/>
      <c r="I110" s="18"/>
    </row>
    <row r="111" spans="1:9" x14ac:dyDescent="0.2">
      <c r="A111" s="30"/>
      <c r="B111" s="30"/>
      <c r="C111" s="30"/>
      <c r="D111" s="31"/>
      <c r="E111" s="32"/>
      <c r="F111" s="33"/>
      <c r="G111" s="32"/>
      <c r="H111" s="18"/>
      <c r="I111" s="18"/>
    </row>
    <row r="112" spans="1:9" x14ac:dyDescent="0.2">
      <c r="A112" s="35" t="s">
        <v>33</v>
      </c>
      <c r="B112" s="35"/>
      <c r="C112" s="35"/>
      <c r="D112" s="36"/>
      <c r="E112" s="37">
        <v>20274.417398099999</v>
      </c>
      <c r="F112" s="38">
        <v>100</v>
      </c>
      <c r="G112" s="37"/>
      <c r="H112" s="18"/>
      <c r="I112" s="18"/>
    </row>
    <row r="114" spans="1:7" x14ac:dyDescent="0.2">
      <c r="A114" s="18" t="s">
        <v>35</v>
      </c>
    </row>
    <row r="115" spans="1:7" x14ac:dyDescent="0.2">
      <c r="A115" s="47" t="s">
        <v>1120</v>
      </c>
    </row>
    <row r="116" spans="1:7" ht="26.25" customHeight="1" x14ac:dyDescent="0.2">
      <c r="A116" s="87" t="s">
        <v>1121</v>
      </c>
      <c r="B116" s="87"/>
      <c r="C116" s="87"/>
      <c r="D116" s="87"/>
      <c r="E116" s="87"/>
      <c r="F116" s="87"/>
      <c r="G116" s="87"/>
    </row>
    <row r="118" spans="1:7" x14ac:dyDescent="0.2">
      <c r="A118" s="18" t="s">
        <v>36</v>
      </c>
    </row>
    <row r="119" spans="1:7" x14ac:dyDescent="0.2">
      <c r="A119" s="18" t="s">
        <v>37</v>
      </c>
    </row>
    <row r="120" spans="1:7" x14ac:dyDescent="0.2">
      <c r="A120" s="18" t="s">
        <v>38</v>
      </c>
      <c r="B120" s="18"/>
      <c r="C120" s="39" t="s">
        <v>40</v>
      </c>
      <c r="D120" s="19" t="s">
        <v>39</v>
      </c>
    </row>
    <row r="121" spans="1:7" x14ac:dyDescent="0.2">
      <c r="A121" s="9" t="s">
        <v>944</v>
      </c>
      <c r="C121" s="40">
        <v>0</v>
      </c>
      <c r="D121" s="40">
        <v>91.073800000000006</v>
      </c>
    </row>
    <row r="122" spans="1:7" x14ac:dyDescent="0.2">
      <c r="A122" s="9" t="s">
        <v>1146</v>
      </c>
      <c r="C122" s="40">
        <v>0</v>
      </c>
      <c r="D122" s="40">
        <v>23.381900000000002</v>
      </c>
    </row>
    <row r="123" spans="1:7" x14ac:dyDescent="0.2">
      <c r="A123" s="9" t="s">
        <v>946</v>
      </c>
      <c r="C123" s="40">
        <v>0</v>
      </c>
      <c r="D123" s="40">
        <v>26.075800000000001</v>
      </c>
    </row>
    <row r="124" spans="1:7" x14ac:dyDescent="0.2">
      <c r="A124" s="9" t="s">
        <v>947</v>
      </c>
      <c r="C124" s="40">
        <v>0</v>
      </c>
      <c r="D124" s="40">
        <v>26.972899999999999</v>
      </c>
    </row>
    <row r="125" spans="1:7" x14ac:dyDescent="0.2">
      <c r="A125" s="9" t="s">
        <v>1147</v>
      </c>
      <c r="C125" s="40">
        <v>0</v>
      </c>
      <c r="D125" s="40">
        <v>75.378200000000007</v>
      </c>
    </row>
    <row r="126" spans="1:7" x14ac:dyDescent="0.2">
      <c r="A126" s="9" t="s">
        <v>948</v>
      </c>
      <c r="C126" s="40">
        <v>0</v>
      </c>
      <c r="D126" s="40">
        <v>96.186099999999996</v>
      </c>
    </row>
    <row r="127" spans="1:7" x14ac:dyDescent="0.2">
      <c r="A127" s="9" t="s">
        <v>1148</v>
      </c>
      <c r="C127" s="40">
        <v>0</v>
      </c>
      <c r="D127" s="40">
        <v>23.4648</v>
      </c>
    </row>
    <row r="128" spans="1:7" x14ac:dyDescent="0.2">
      <c r="A128" s="9" t="s">
        <v>950</v>
      </c>
      <c r="C128" s="40">
        <v>0</v>
      </c>
      <c r="D128" s="40">
        <v>27.9407</v>
      </c>
    </row>
    <row r="129" spans="1:9" x14ac:dyDescent="0.2">
      <c r="A129" s="9" t="s">
        <v>951</v>
      </c>
      <c r="C129" s="40">
        <v>0</v>
      </c>
      <c r="D129" s="40">
        <v>28.973400000000002</v>
      </c>
    </row>
    <row r="131" spans="1:9" x14ac:dyDescent="0.2">
      <c r="A131" s="9" t="s">
        <v>41</v>
      </c>
    </row>
    <row r="133" spans="1:9" x14ac:dyDescent="0.2">
      <c r="A133" s="18" t="s">
        <v>1188</v>
      </c>
      <c r="D133" s="41" t="s">
        <v>43</v>
      </c>
    </row>
    <row r="134" spans="1:9" x14ac:dyDescent="0.2">
      <c r="A134" s="9" t="s">
        <v>812</v>
      </c>
    </row>
    <row r="135" spans="1:9" x14ac:dyDescent="0.2">
      <c r="A135" s="46" t="s">
        <v>1108</v>
      </c>
    </row>
    <row r="137" spans="1:9" s="1" customFormat="1" ht="13.8" x14ac:dyDescent="0.2">
      <c r="A137" s="73" t="s">
        <v>1157</v>
      </c>
      <c r="B137" s="74"/>
      <c r="C137" s="74"/>
      <c r="D137" s="74"/>
      <c r="E137" s="74"/>
      <c r="F137" s="74"/>
      <c r="G137" s="74"/>
    </row>
    <row r="138" spans="1:9" x14ac:dyDescent="0.2">
      <c r="A138" s="18" t="s">
        <v>7</v>
      </c>
    </row>
    <row r="139" spans="1:9" s="1" customFormat="1" ht="17.399999999999999" customHeight="1" x14ac:dyDescent="0.2">
      <c r="A139" s="8" t="s">
        <v>2</v>
      </c>
      <c r="B139" s="8" t="s">
        <v>0</v>
      </c>
      <c r="C139" s="17" t="s">
        <v>826</v>
      </c>
      <c r="D139" s="16" t="s">
        <v>1</v>
      </c>
      <c r="E139" s="15" t="s">
        <v>6</v>
      </c>
      <c r="F139" s="15" t="s">
        <v>3</v>
      </c>
      <c r="G139" s="15" t="s">
        <v>5</v>
      </c>
    </row>
    <row r="140" spans="1:9" x14ac:dyDescent="0.2">
      <c r="A140" s="21" t="s">
        <v>45</v>
      </c>
      <c r="B140" s="22"/>
      <c r="C140" s="22"/>
      <c r="D140" s="23"/>
      <c r="E140" s="24"/>
      <c r="F140" s="25"/>
      <c r="G140" s="24"/>
    </row>
    <row r="141" spans="1:9" x14ac:dyDescent="0.2">
      <c r="A141" s="30" t="s">
        <v>46</v>
      </c>
      <c r="B141" s="26"/>
      <c r="C141" s="26"/>
      <c r="D141" s="34"/>
      <c r="E141" s="28"/>
      <c r="F141" s="29"/>
      <c r="G141" s="28"/>
    </row>
    <row r="142" spans="1:9" ht="20.399999999999999" x14ac:dyDescent="0.2">
      <c r="A142" s="26" t="s">
        <v>1123</v>
      </c>
      <c r="B142" s="26" t="s">
        <v>1124</v>
      </c>
      <c r="C142" s="55" t="s">
        <v>1125</v>
      </c>
      <c r="D142" s="27">
        <v>3523</v>
      </c>
      <c r="E142" s="28">
        <v>0</v>
      </c>
      <c r="F142" s="29">
        <v>100</v>
      </c>
      <c r="G142" s="28">
        <v>0</v>
      </c>
    </row>
    <row r="143" spans="1:9" x14ac:dyDescent="0.2">
      <c r="A143" s="30" t="s">
        <v>31</v>
      </c>
      <c r="B143" s="30"/>
      <c r="C143" s="30"/>
      <c r="D143" s="31"/>
      <c r="E143" s="32">
        <f>SUM(E141:E142)</f>
        <v>0</v>
      </c>
      <c r="F143" s="33">
        <f>SUM(F141:F142)</f>
        <v>100</v>
      </c>
      <c r="G143" s="32"/>
      <c r="H143" s="18"/>
      <c r="I143" s="18"/>
    </row>
    <row r="144" spans="1:9" x14ac:dyDescent="0.2">
      <c r="A144" s="26"/>
      <c r="B144" s="26"/>
      <c r="C144" s="26"/>
      <c r="D144" s="34"/>
      <c r="E144" s="28"/>
      <c r="F144" s="29"/>
      <c r="G144" s="28"/>
    </row>
    <row r="145" spans="1:9" x14ac:dyDescent="0.2">
      <c r="A145" s="30" t="s">
        <v>32</v>
      </c>
      <c r="B145" s="30"/>
      <c r="C145" s="30"/>
      <c r="D145" s="31"/>
      <c r="E145" s="32">
        <f>E143</f>
        <v>0</v>
      </c>
      <c r="F145" s="33">
        <f>F143</f>
        <v>100</v>
      </c>
      <c r="G145" s="32"/>
      <c r="H145" s="18"/>
      <c r="I145" s="18"/>
    </row>
    <row r="146" spans="1:9" x14ac:dyDescent="0.2">
      <c r="A146" s="30"/>
      <c r="B146" s="30"/>
      <c r="C146" s="30"/>
      <c r="D146" s="31"/>
      <c r="E146" s="32"/>
      <c r="F146" s="33"/>
      <c r="G146" s="32"/>
      <c r="H146" s="18"/>
      <c r="I146" s="18"/>
    </row>
    <row r="147" spans="1:9" x14ac:dyDescent="0.2">
      <c r="A147" s="30" t="s">
        <v>34</v>
      </c>
      <c r="B147" s="30"/>
      <c r="C147" s="30"/>
      <c r="D147" s="31"/>
      <c r="E147" s="32">
        <f>E149-(E143)</f>
        <v>8.9999999999999996E-7</v>
      </c>
      <c r="F147" s="33">
        <v>0</v>
      </c>
      <c r="G147" s="32"/>
      <c r="H147" s="18"/>
      <c r="I147" s="18"/>
    </row>
    <row r="148" spans="1:9" x14ac:dyDescent="0.2">
      <c r="A148" s="30"/>
      <c r="B148" s="30"/>
      <c r="C148" s="30"/>
      <c r="D148" s="31"/>
      <c r="E148" s="32"/>
      <c r="F148" s="33"/>
      <c r="G148" s="32"/>
      <c r="H148" s="18"/>
      <c r="I148" s="18"/>
    </row>
    <row r="149" spans="1:9" x14ac:dyDescent="0.2">
      <c r="A149" s="35" t="s">
        <v>33</v>
      </c>
      <c r="B149" s="35"/>
      <c r="C149" s="35"/>
      <c r="D149" s="36"/>
      <c r="E149" s="37">
        <v>8.9999999999999996E-7</v>
      </c>
      <c r="F149" s="38">
        <v>100</v>
      </c>
      <c r="G149" s="37"/>
      <c r="H149" s="18"/>
      <c r="I149" s="18"/>
    </row>
    <row r="151" spans="1:9" x14ac:dyDescent="0.2">
      <c r="A151" s="18" t="s">
        <v>35</v>
      </c>
    </row>
    <row r="152" spans="1:9" x14ac:dyDescent="0.2">
      <c r="A152" s="47" t="s">
        <v>1120</v>
      </c>
    </row>
    <row r="153" spans="1:9" ht="26.25" customHeight="1" x14ac:dyDescent="0.3">
      <c r="A153" s="84" t="s">
        <v>1126</v>
      </c>
      <c r="B153" s="83"/>
      <c r="C153" s="83"/>
      <c r="D153" s="83"/>
      <c r="E153" s="83"/>
      <c r="F153" s="83"/>
      <c r="G153" s="83"/>
    </row>
    <row r="155" spans="1:9" x14ac:dyDescent="0.2">
      <c r="A155" s="18" t="s">
        <v>36</v>
      </c>
    </row>
    <row r="156" spans="1:9" x14ac:dyDescent="0.2">
      <c r="A156" s="18" t="s">
        <v>37</v>
      </c>
    </row>
    <row r="157" spans="1:9" x14ac:dyDescent="0.2">
      <c r="A157" s="18" t="s">
        <v>38</v>
      </c>
      <c r="B157" s="18"/>
      <c r="C157" s="39" t="s">
        <v>40</v>
      </c>
      <c r="D157" s="19" t="s">
        <v>39</v>
      </c>
    </row>
    <row r="158" spans="1:9" x14ac:dyDescent="0.2">
      <c r="A158" s="9" t="s">
        <v>944</v>
      </c>
      <c r="C158" s="40">
        <v>0</v>
      </c>
      <c r="D158" s="40">
        <v>0</v>
      </c>
    </row>
    <row r="159" spans="1:9" x14ac:dyDescent="0.2">
      <c r="A159" s="9" t="s">
        <v>1146</v>
      </c>
      <c r="C159" s="40">
        <v>0</v>
      </c>
      <c r="D159" s="40">
        <v>0</v>
      </c>
    </row>
    <row r="160" spans="1:9" x14ac:dyDescent="0.2">
      <c r="A160" s="9" t="s">
        <v>946</v>
      </c>
      <c r="C160" s="40">
        <v>0</v>
      </c>
      <c r="D160" s="40">
        <v>0</v>
      </c>
    </row>
    <row r="161" spans="1:4" x14ac:dyDescent="0.2">
      <c r="A161" s="9" t="s">
        <v>947</v>
      </c>
      <c r="C161" s="40">
        <v>0</v>
      </c>
      <c r="D161" s="40">
        <v>0</v>
      </c>
    </row>
    <row r="162" spans="1:4" x14ac:dyDescent="0.2">
      <c r="A162" s="9" t="s">
        <v>1147</v>
      </c>
      <c r="C162" s="40">
        <v>0</v>
      </c>
      <c r="D162" s="40">
        <v>0</v>
      </c>
    </row>
    <row r="163" spans="1:4" x14ac:dyDescent="0.2">
      <c r="A163" s="9" t="s">
        <v>948</v>
      </c>
      <c r="C163" s="40">
        <v>0</v>
      </c>
      <c r="D163" s="40">
        <v>0</v>
      </c>
    </row>
    <row r="164" spans="1:4" x14ac:dyDescent="0.2">
      <c r="A164" s="9" t="s">
        <v>1148</v>
      </c>
      <c r="C164" s="40">
        <v>0</v>
      </c>
      <c r="D164" s="40">
        <v>0</v>
      </c>
    </row>
    <row r="165" spans="1:4" x14ac:dyDescent="0.2">
      <c r="A165" s="9" t="s">
        <v>950</v>
      </c>
      <c r="C165" s="40">
        <v>0</v>
      </c>
      <c r="D165" s="40">
        <v>0</v>
      </c>
    </row>
    <row r="166" spans="1:4" x14ac:dyDescent="0.2">
      <c r="A166" s="9" t="s">
        <v>951</v>
      </c>
      <c r="C166" s="40">
        <v>0</v>
      </c>
      <c r="D166" s="40">
        <v>0</v>
      </c>
    </row>
    <row r="168" spans="1:4" x14ac:dyDescent="0.2">
      <c r="A168" s="9" t="s">
        <v>41</v>
      </c>
    </row>
    <row r="170" spans="1:4" x14ac:dyDescent="0.2">
      <c r="A170" s="18" t="s">
        <v>1188</v>
      </c>
      <c r="D170" s="41" t="s">
        <v>43</v>
      </c>
    </row>
    <row r="171" spans="1:4" x14ac:dyDescent="0.2">
      <c r="A171" s="9" t="s">
        <v>812</v>
      </c>
    </row>
    <row r="172" spans="1:4" x14ac:dyDescent="0.2">
      <c r="A172" s="46" t="s">
        <v>1108</v>
      </c>
    </row>
  </sheetData>
  <mergeCells count="9">
    <mergeCell ref="A116:G116"/>
    <mergeCell ref="A137:G137"/>
    <mergeCell ref="A153:G153"/>
    <mergeCell ref="A1:G1"/>
    <mergeCell ref="A54:G54"/>
    <mergeCell ref="A59:G59"/>
    <mergeCell ref="A61:G61"/>
    <mergeCell ref="A64:G64"/>
    <mergeCell ref="A100:G100"/>
  </mergeCells>
  <conditionalFormatting sqref="F2:F3 F5:F12 F103:F113 F140:F141 F55:F58 F60 F62:F63 F17:F53 F101 F117:F132 F136 F138 F150 F154:F65561 F65:F99">
    <cfRule type="cellIs" dxfId="15" priority="7" stopIfTrue="1" operator="between">
      <formula>0.009</formula>
      <formula>-0.009</formula>
    </cfRule>
  </conditionalFormatting>
  <conditionalFormatting sqref="F114:F115">
    <cfRule type="cellIs" dxfId="14" priority="6" stopIfTrue="1" operator="between">
      <formula>0.009</formula>
      <formula>-0.009</formula>
    </cfRule>
  </conditionalFormatting>
  <conditionalFormatting sqref="F133:F135">
    <cfRule type="cellIs" dxfId="13" priority="5" stopIfTrue="1" operator="between">
      <formula>0.009</formula>
      <formula>-0.009</formula>
    </cfRule>
  </conditionalFormatting>
  <conditionalFormatting sqref="F144:F146 F148:F149">
    <cfRule type="cellIs" dxfId="12" priority="4" stopIfTrue="1" operator="between">
      <formula>0.009</formula>
      <formula>-0.009</formula>
    </cfRule>
  </conditionalFormatting>
  <conditionalFormatting sqref="F142:F143">
    <cfRule type="cellIs" dxfId="11" priority="3" stopIfTrue="1" operator="between">
      <formula>0.009</formula>
      <formula>-0.009</formula>
    </cfRule>
  </conditionalFormatting>
  <conditionalFormatting sqref="F151">
    <cfRule type="cellIs" dxfId="10" priority="2" stopIfTrue="1" operator="between">
      <formula>0.009</formula>
      <formula>-0.009</formula>
    </cfRule>
  </conditionalFormatting>
  <conditionalFormatting sqref="F152">
    <cfRule type="cellIs" dxfId="9" priority="1" stopIfTrue="1" operator="between">
      <formula>0.009</formula>
      <formula>-0.009</formula>
    </cfRule>
  </conditionalFormatting>
  <hyperlinks>
    <hyperlink ref="A52" r:id="rId1" tooltip="https://www.franklintempletonindia.com/investor/reports" xr:uid="{00000000-0004-0000-2400-000000000000}"/>
    <hyperlink ref="A57" r:id="rId2" tooltip="https://www.franklintempletonindia.com/downloadsServlet/pdf/franklin-templeton-update-on-reliance-broadcast-july-23-2020-kcg9m1gq" xr:uid="{00000000-0004-0000-2400-000001000000}"/>
    <hyperlink ref="A62" r:id="rId3" tooltip="https://www.franklintempletonindia.com/downloadsServlet/pdf/fair-valuation-reliance-big-reliance-infra-november-4-2020-kgox4tfq" xr:uid="{00000000-0004-0000-2400-000002000000}"/>
    <hyperlink ref="A135" r:id="rId4" tooltip="https://www.franklintempletonindia.com/investor/reports" xr:uid="{00000000-0004-0000-2400-000003000000}"/>
    <hyperlink ref="A172" r:id="rId5" tooltip="https://www.franklintempletonindia.com/investor/reports" xr:uid="{00000000-0004-0000-2400-000004000000}"/>
  </hyperlinks>
  <pageMargins left="0.7" right="0.7" top="0.75" bottom="0.75" header="0.3" footer="0.3"/>
  <pageSetup paperSize="9" orientation="portrait" r:id="rId6"/>
  <headerFooter>
    <oddFooter>&amp;C&amp;1#&amp;"Calibri"&amp;10&amp;K000000PUBLIC</oddFooter>
    <evenFooter>&amp;LPUBLIC</evenFooter>
    <firstFooter>&amp;LPUBLIC</firstFooter>
  </headerFooter>
  <drawing r:id="rId7"/>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72"/>
  <sheetViews>
    <sheetView workbookViewId="0">
      <selection sqref="A1:G1"/>
    </sheetView>
  </sheetViews>
  <sheetFormatPr defaultColWidth="9.109375" defaultRowHeight="10.199999999999999" x14ac:dyDescent="0.2"/>
  <cols>
    <col min="1" max="1" width="31.6640625" style="9" bestFit="1" customWidth="1"/>
    <col min="2" max="2" width="52.33203125" style="9" customWidth="1"/>
    <col min="3" max="3" width="15.109375" style="9" bestFit="1" customWidth="1"/>
    <col min="4" max="4" width="14.6640625" style="10" bestFit="1" customWidth="1"/>
    <col min="5" max="5" width="22.6640625" style="13" customWidth="1"/>
    <col min="6" max="6" width="13.5546875" style="14" bestFit="1" customWidth="1"/>
    <col min="7" max="7" width="14.33203125" style="13" customWidth="1"/>
    <col min="8" max="16384" width="9.109375" style="9"/>
  </cols>
  <sheetData>
    <row r="1" spans="1:9" s="1" customFormat="1" ht="15" customHeight="1" x14ac:dyDescent="0.2">
      <c r="A1" s="73" t="s">
        <v>1158</v>
      </c>
      <c r="B1" s="74"/>
      <c r="C1" s="74"/>
      <c r="D1" s="74"/>
      <c r="E1" s="74"/>
      <c r="F1" s="74"/>
      <c r="G1" s="74"/>
    </row>
    <row r="2" spans="1:9" s="1" customFormat="1" ht="12" x14ac:dyDescent="0.25">
      <c r="A2" s="60" t="s">
        <v>1090</v>
      </c>
      <c r="D2" s="6"/>
      <c r="E2" s="7"/>
      <c r="F2" s="12"/>
      <c r="G2" s="13"/>
    </row>
    <row r="3" spans="1:9" s="1" customFormat="1" ht="12" x14ac:dyDescent="0.2">
      <c r="A3" s="11" t="s">
        <v>7</v>
      </c>
      <c r="B3" s="2"/>
      <c r="C3" s="3"/>
      <c r="D3" s="4"/>
      <c r="E3" s="5"/>
      <c r="F3" s="12"/>
      <c r="G3" s="13"/>
    </row>
    <row r="4" spans="1:9" s="1" customFormat="1" ht="30.6" x14ac:dyDescent="0.2">
      <c r="A4" s="8" t="s">
        <v>2</v>
      </c>
      <c r="B4" s="8" t="s">
        <v>0</v>
      </c>
      <c r="C4" s="17" t="s">
        <v>826</v>
      </c>
      <c r="D4" s="16" t="s">
        <v>1</v>
      </c>
      <c r="E4" s="51" t="s">
        <v>6</v>
      </c>
      <c r="F4" s="15" t="s">
        <v>3</v>
      </c>
      <c r="G4" s="15" t="s">
        <v>5</v>
      </c>
    </row>
    <row r="5" spans="1:9" x14ac:dyDescent="0.2">
      <c r="A5" s="21" t="s">
        <v>30</v>
      </c>
      <c r="B5" s="22"/>
      <c r="C5" s="22"/>
      <c r="D5" s="23"/>
      <c r="E5" s="24"/>
      <c r="F5" s="25"/>
      <c r="G5" s="24"/>
    </row>
    <row r="6" spans="1:9" x14ac:dyDescent="0.2">
      <c r="A6" s="26" t="s">
        <v>1104</v>
      </c>
      <c r="B6" s="26" t="s">
        <v>1105</v>
      </c>
      <c r="C6" s="26" t="s">
        <v>1106</v>
      </c>
      <c r="D6" s="27">
        <v>846072.91500000004</v>
      </c>
      <c r="E6" s="28">
        <v>29688.802660000001</v>
      </c>
      <c r="F6" s="29">
        <v>100.12186305191899</v>
      </c>
      <c r="G6" s="28">
        <v>4.9606000000000003</v>
      </c>
    </row>
    <row r="7" spans="1:9" x14ac:dyDescent="0.2">
      <c r="A7" s="30" t="s">
        <v>31</v>
      </c>
      <c r="B7" s="30"/>
      <c r="C7" s="30"/>
      <c r="D7" s="31"/>
      <c r="E7" s="32">
        <f>SUM(E6:E6)</f>
        <v>29688.802660000001</v>
      </c>
      <c r="F7" s="33">
        <f>SUM(F6:F6)</f>
        <v>100.12186305191899</v>
      </c>
      <c r="G7" s="32"/>
      <c r="H7" s="18"/>
      <c r="I7" s="18"/>
    </row>
    <row r="8" spans="1:9" x14ac:dyDescent="0.2">
      <c r="A8" s="26"/>
      <c r="B8" s="26"/>
      <c r="C8" s="26"/>
      <c r="D8" s="34"/>
      <c r="E8" s="28"/>
      <c r="F8" s="29"/>
      <c r="G8" s="28"/>
    </row>
    <row r="9" spans="1:9" x14ac:dyDescent="0.2">
      <c r="A9" s="30" t="s">
        <v>32</v>
      </c>
      <c r="B9" s="30"/>
      <c r="C9" s="30"/>
      <c r="D9" s="31"/>
      <c r="E9" s="32">
        <f>E7</f>
        <v>29688.802660000001</v>
      </c>
      <c r="F9" s="33">
        <f>F7</f>
        <v>100.12186305191899</v>
      </c>
      <c r="G9" s="32"/>
      <c r="H9" s="18"/>
      <c r="I9" s="18"/>
    </row>
    <row r="10" spans="1:9" x14ac:dyDescent="0.2">
      <c r="A10" s="30"/>
      <c r="B10" s="30"/>
      <c r="C10" s="30"/>
      <c r="D10" s="31"/>
      <c r="E10" s="32"/>
      <c r="F10" s="33"/>
      <c r="G10" s="32"/>
      <c r="H10" s="18"/>
      <c r="I10" s="18"/>
    </row>
    <row r="11" spans="1:9" x14ac:dyDescent="0.2">
      <c r="A11" s="30" t="s">
        <v>34</v>
      </c>
      <c r="B11" s="30"/>
      <c r="C11" s="30"/>
      <c r="D11" s="31"/>
      <c r="E11" s="32">
        <f>E13-(E7)</f>
        <v>-36.135645000002114</v>
      </c>
      <c r="F11" s="33">
        <f>F13-(F7)</f>
        <v>-0.12186305191899294</v>
      </c>
      <c r="G11" s="32"/>
      <c r="H11" s="18"/>
      <c r="I11" s="18"/>
    </row>
    <row r="12" spans="1:9" x14ac:dyDescent="0.2">
      <c r="A12" s="30"/>
      <c r="B12" s="30"/>
      <c r="C12" s="30"/>
      <c r="D12" s="31"/>
      <c r="E12" s="32"/>
      <c r="F12" s="33"/>
      <c r="G12" s="32"/>
      <c r="H12" s="18"/>
      <c r="I12" s="18"/>
    </row>
    <row r="13" spans="1:9" x14ac:dyDescent="0.2">
      <c r="A13" s="35" t="s">
        <v>33</v>
      </c>
      <c r="B13" s="35"/>
      <c r="C13" s="35"/>
      <c r="D13" s="36"/>
      <c r="E13" s="37">
        <v>29652.667014999999</v>
      </c>
      <c r="F13" s="38">
        <v>100</v>
      </c>
      <c r="G13" s="37"/>
      <c r="H13" s="18"/>
      <c r="I13" s="18"/>
    </row>
    <row r="15" spans="1:9" x14ac:dyDescent="0.2">
      <c r="A15" s="18" t="s">
        <v>36</v>
      </c>
    </row>
    <row r="16" spans="1:9" x14ac:dyDescent="0.2">
      <c r="A16" s="18" t="s">
        <v>37</v>
      </c>
    </row>
    <row r="17" spans="1:4" x14ac:dyDescent="0.2">
      <c r="A17" s="18" t="s">
        <v>38</v>
      </c>
      <c r="B17" s="18"/>
      <c r="C17" s="39" t="s">
        <v>40</v>
      </c>
      <c r="D17" s="19" t="s">
        <v>39</v>
      </c>
    </row>
    <row r="18" spans="1:4" x14ac:dyDescent="0.2">
      <c r="A18" s="9" t="s">
        <v>944</v>
      </c>
      <c r="C18" s="40">
        <v>31.096800000000002</v>
      </c>
      <c r="D18" s="40">
        <v>32.825899999999997</v>
      </c>
    </row>
    <row r="19" spans="1:4" x14ac:dyDescent="0.2">
      <c r="A19" s="9" t="s">
        <v>945</v>
      </c>
      <c r="C19" s="40">
        <v>11.724</v>
      </c>
      <c r="D19" s="40">
        <v>12.3759</v>
      </c>
    </row>
    <row r="20" spans="1:4" x14ac:dyDescent="0.2">
      <c r="A20" s="9" t="s">
        <v>1146</v>
      </c>
      <c r="C20" s="40">
        <v>11.8209</v>
      </c>
      <c r="D20" s="40">
        <v>12.478199999999999</v>
      </c>
    </row>
    <row r="21" spans="1:4" x14ac:dyDescent="0.2">
      <c r="A21" s="9" t="s">
        <v>1147</v>
      </c>
      <c r="C21" s="40">
        <v>31.899100000000001</v>
      </c>
      <c r="D21" s="40">
        <v>33.672800000000002</v>
      </c>
    </row>
    <row r="22" spans="1:4" x14ac:dyDescent="0.2">
      <c r="A22" s="9" t="s">
        <v>1159</v>
      </c>
      <c r="C22" s="40">
        <v>11.682399999999999</v>
      </c>
      <c r="D22" s="40">
        <v>12.3322</v>
      </c>
    </row>
    <row r="23" spans="1:4" x14ac:dyDescent="0.2">
      <c r="A23" s="9" t="s">
        <v>878</v>
      </c>
      <c r="C23" s="40">
        <v>32.973300000000002</v>
      </c>
      <c r="D23" s="40">
        <v>34.806800000000003</v>
      </c>
    </row>
    <row r="24" spans="1:4" x14ac:dyDescent="0.2">
      <c r="A24" s="9" t="s">
        <v>1160</v>
      </c>
      <c r="C24" s="40">
        <v>11.785500000000001</v>
      </c>
      <c r="D24" s="40">
        <v>12.440799999999999</v>
      </c>
    </row>
    <row r="25" spans="1:4" x14ac:dyDescent="0.2">
      <c r="A25" s="9" t="s">
        <v>880</v>
      </c>
      <c r="C25" s="40">
        <v>11.815899999999999</v>
      </c>
      <c r="D25" s="40">
        <v>12.472899999999999</v>
      </c>
    </row>
    <row r="26" spans="1:4" x14ac:dyDescent="0.2">
      <c r="A26" s="9" t="s">
        <v>1161</v>
      </c>
      <c r="C26" s="40">
        <v>33.177999999999997</v>
      </c>
      <c r="D26" s="40">
        <v>34.1312</v>
      </c>
    </row>
    <row r="27" spans="1:4" x14ac:dyDescent="0.2">
      <c r="A27" s="9" t="s">
        <v>1162</v>
      </c>
      <c r="C27" s="40">
        <v>11.7759</v>
      </c>
      <c r="D27" s="40">
        <v>12.1142</v>
      </c>
    </row>
    <row r="28" spans="1:4" x14ac:dyDescent="0.2">
      <c r="A28" s="9" t="s">
        <v>1163</v>
      </c>
      <c r="C28" s="40">
        <v>11.8193</v>
      </c>
      <c r="D28" s="40">
        <v>12.158899999999999</v>
      </c>
    </row>
    <row r="30" spans="1:4" x14ac:dyDescent="0.2">
      <c r="A30" s="9" t="s">
        <v>41</v>
      </c>
    </row>
    <row r="32" spans="1:4" x14ac:dyDescent="0.2">
      <c r="A32" s="18" t="s">
        <v>42</v>
      </c>
      <c r="D32" s="41" t="s">
        <v>43</v>
      </c>
    </row>
    <row r="34" spans="1:7" x14ac:dyDescent="0.2">
      <c r="A34" s="18" t="s">
        <v>888</v>
      </c>
      <c r="D34" s="42">
        <v>8.2291942234454397E-3</v>
      </c>
      <c r="E34" s="13" t="s">
        <v>44</v>
      </c>
    </row>
    <row r="36" spans="1:7" x14ac:dyDescent="0.2">
      <c r="A36" s="18" t="s">
        <v>814</v>
      </c>
      <c r="D36" s="41" t="s">
        <v>43</v>
      </c>
    </row>
    <row r="38" spans="1:7" ht="24" customHeight="1" x14ac:dyDescent="0.3">
      <c r="A38" s="81" t="s">
        <v>1164</v>
      </c>
      <c r="B38" s="82"/>
      <c r="C38" s="82"/>
      <c r="D38" s="82"/>
      <c r="E38" s="82"/>
      <c r="F38" s="82"/>
      <c r="G38" s="82"/>
    </row>
    <row r="40" spans="1:7" x14ac:dyDescent="0.2">
      <c r="A40" s="18" t="s">
        <v>776</v>
      </c>
    </row>
    <row r="42" spans="1:7" x14ac:dyDescent="0.2">
      <c r="A42" s="47" t="s">
        <v>774</v>
      </c>
    </row>
    <row r="43" spans="1:7" x14ac:dyDescent="0.2">
      <c r="A43" s="48"/>
    </row>
    <row r="44" spans="1:7" x14ac:dyDescent="0.2">
      <c r="A44" s="49"/>
    </row>
    <row r="45" spans="1:7" x14ac:dyDescent="0.2">
      <c r="A45" s="49"/>
    </row>
    <row r="46" spans="1:7" x14ac:dyDescent="0.2">
      <c r="A46" s="49"/>
    </row>
    <row r="47" spans="1:7" x14ac:dyDescent="0.2">
      <c r="A47" s="49"/>
    </row>
    <row r="48" spans="1:7"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7" t="s">
        <v>1165</v>
      </c>
    </row>
    <row r="57" spans="1:1" x14ac:dyDescent="0.2">
      <c r="A57" s="49"/>
    </row>
    <row r="58" spans="1:1" x14ac:dyDescent="0.2">
      <c r="A58" s="47" t="s">
        <v>775</v>
      </c>
    </row>
    <row r="59" spans="1:1" x14ac:dyDescent="0.2">
      <c r="A59" s="49"/>
    </row>
    <row r="60" spans="1:1" x14ac:dyDescent="0.2">
      <c r="A60" s="49"/>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8"/>
    </row>
    <row r="72" spans="1:1" x14ac:dyDescent="0.2">
      <c r="A72" s="47" t="s">
        <v>823</v>
      </c>
    </row>
  </sheetData>
  <mergeCells count="2">
    <mergeCell ref="A1:G1"/>
    <mergeCell ref="A38:G38"/>
  </mergeCells>
  <conditionalFormatting sqref="F2:F3 F5:F37 F39:F65519">
    <cfRule type="cellIs" dxfId="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87"/>
  <sheetViews>
    <sheetView zoomScaleNormal="100" zoomScaleSheetLayoutView="100" workbookViewId="0">
      <selection sqref="A1:G1"/>
    </sheetView>
  </sheetViews>
  <sheetFormatPr defaultColWidth="9.44140625" defaultRowHeight="10.199999999999999" x14ac:dyDescent="0.2"/>
  <cols>
    <col min="1" max="1" width="38.5546875" style="9" bestFit="1" customWidth="1"/>
    <col min="2" max="2" width="60.33203125" style="9" customWidth="1"/>
    <col min="3" max="3" width="15.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44140625" style="9"/>
  </cols>
  <sheetData>
    <row r="1" spans="1:9" s="1" customFormat="1" ht="15" customHeight="1" x14ac:dyDescent="0.2">
      <c r="A1" s="73" t="s">
        <v>1166</v>
      </c>
      <c r="B1" s="74"/>
      <c r="C1" s="74"/>
      <c r="D1" s="74"/>
      <c r="E1" s="74"/>
      <c r="F1" s="74"/>
      <c r="G1" s="74"/>
      <c r="H1" s="61"/>
    </row>
    <row r="2" spans="1:9" s="1" customFormat="1" ht="12" x14ac:dyDescent="0.25">
      <c r="A2" s="60" t="s">
        <v>1090</v>
      </c>
      <c r="D2" s="6"/>
      <c r="E2" s="7"/>
      <c r="F2" s="12"/>
      <c r="G2" s="13"/>
    </row>
    <row r="3" spans="1:9" s="1" customFormat="1" ht="12" x14ac:dyDescent="0.2">
      <c r="A3" s="11" t="s">
        <v>7</v>
      </c>
      <c r="B3" s="2"/>
      <c r="C3" s="3"/>
      <c r="D3" s="4"/>
      <c r="E3" s="5"/>
      <c r="F3" s="12"/>
      <c r="G3" s="13"/>
    </row>
    <row r="4" spans="1:9" s="1" customFormat="1" ht="30.6" x14ac:dyDescent="0.2">
      <c r="A4" s="8" t="s">
        <v>2</v>
      </c>
      <c r="B4" s="8" t="s">
        <v>0</v>
      </c>
      <c r="C4" s="17" t="s">
        <v>826</v>
      </c>
      <c r="D4" s="16" t="s">
        <v>1</v>
      </c>
      <c r="E4" s="51" t="s">
        <v>6</v>
      </c>
      <c r="F4" s="15" t="s">
        <v>3</v>
      </c>
      <c r="G4" s="15" t="s">
        <v>5</v>
      </c>
    </row>
    <row r="5" spans="1:9" x14ac:dyDescent="0.2">
      <c r="A5" s="21" t="s">
        <v>45</v>
      </c>
      <c r="B5" s="22"/>
      <c r="C5" s="22"/>
      <c r="D5" s="23"/>
      <c r="E5" s="24"/>
      <c r="F5" s="25"/>
      <c r="G5" s="24"/>
    </row>
    <row r="6" spans="1:9" x14ac:dyDescent="0.2">
      <c r="A6" s="30" t="s">
        <v>1096</v>
      </c>
      <c r="B6" s="26"/>
      <c r="C6" s="26"/>
      <c r="D6" s="34"/>
      <c r="E6" s="28"/>
      <c r="F6" s="29"/>
      <c r="G6" s="28"/>
    </row>
    <row r="7" spans="1:9" x14ac:dyDescent="0.2">
      <c r="A7" s="26" t="s">
        <v>1100</v>
      </c>
      <c r="B7" s="26" t="s">
        <v>1101</v>
      </c>
      <c r="C7" s="26" t="s">
        <v>1099</v>
      </c>
      <c r="D7" s="27">
        <v>688</v>
      </c>
      <c r="E7" s="28">
        <v>0</v>
      </c>
      <c r="F7" s="28">
        <v>0</v>
      </c>
      <c r="G7" s="28">
        <v>0</v>
      </c>
    </row>
    <row r="8" spans="1:9" x14ac:dyDescent="0.2">
      <c r="A8" s="26" t="s">
        <v>1097</v>
      </c>
      <c r="B8" s="26" t="s">
        <v>1098</v>
      </c>
      <c r="C8" s="26" t="s">
        <v>1099</v>
      </c>
      <c r="D8" s="27">
        <v>1400</v>
      </c>
      <c r="E8" s="28">
        <v>0</v>
      </c>
      <c r="F8" s="28">
        <v>0</v>
      </c>
      <c r="G8" s="28">
        <v>0</v>
      </c>
    </row>
    <row r="9" spans="1:9" x14ac:dyDescent="0.2">
      <c r="A9" s="26" t="s">
        <v>1167</v>
      </c>
      <c r="B9" s="26" t="s">
        <v>1168</v>
      </c>
      <c r="C9" s="26" t="s">
        <v>1099</v>
      </c>
      <c r="D9" s="27">
        <v>400</v>
      </c>
      <c r="E9" s="28">
        <v>0</v>
      </c>
      <c r="F9" s="28">
        <v>0</v>
      </c>
      <c r="G9" s="28">
        <v>0</v>
      </c>
    </row>
    <row r="10" spans="1:9" x14ac:dyDescent="0.2">
      <c r="A10" s="30" t="s">
        <v>31</v>
      </c>
      <c r="B10" s="30"/>
      <c r="C10" s="30"/>
      <c r="D10" s="31"/>
      <c r="E10" s="32">
        <f>SUM(E6:E9)</f>
        <v>0</v>
      </c>
      <c r="F10" s="32">
        <f>SUM(F6:F9)</f>
        <v>0</v>
      </c>
      <c r="G10" s="32"/>
      <c r="H10" s="18"/>
      <c r="I10" s="18"/>
    </row>
    <row r="11" spans="1:9" x14ac:dyDescent="0.2">
      <c r="A11" s="26"/>
      <c r="B11" s="26"/>
      <c r="C11" s="26"/>
      <c r="D11" s="34"/>
      <c r="E11" s="28"/>
      <c r="F11" s="29"/>
      <c r="G11" s="28"/>
    </row>
    <row r="12" spans="1:9" x14ac:dyDescent="0.2">
      <c r="A12" s="30" t="s">
        <v>30</v>
      </c>
      <c r="B12" s="26"/>
      <c r="C12" s="26"/>
      <c r="D12" s="34"/>
      <c r="E12" s="28"/>
      <c r="F12" s="29"/>
      <c r="G12" s="28"/>
    </row>
    <row r="13" spans="1:9" x14ac:dyDescent="0.2">
      <c r="A13" s="26" t="s">
        <v>1104</v>
      </c>
      <c r="B13" s="26" t="s">
        <v>1105</v>
      </c>
      <c r="C13" s="26" t="s">
        <v>1106</v>
      </c>
      <c r="D13" s="27">
        <v>27931.946</v>
      </c>
      <c r="E13" s="28">
        <v>980.13542076935801</v>
      </c>
      <c r="F13" s="29">
        <f>E14/E20*100</f>
        <v>101.5229646320803</v>
      </c>
      <c r="G13" s="28">
        <v>4.9606000000000003</v>
      </c>
      <c r="H13" s="42"/>
      <c r="I13" s="13"/>
    </row>
    <row r="14" spans="1:9" x14ac:dyDescent="0.2">
      <c r="A14" s="30" t="s">
        <v>31</v>
      </c>
      <c r="B14" s="30"/>
      <c r="C14" s="30"/>
      <c r="D14" s="31"/>
      <c r="E14" s="32">
        <f>SUM(E13)</f>
        <v>980.13542076935801</v>
      </c>
      <c r="F14" s="32">
        <f>SUM(F13)</f>
        <v>101.5229646320803</v>
      </c>
      <c r="G14" s="28"/>
    </row>
    <row r="15" spans="1:9" x14ac:dyDescent="0.2">
      <c r="A15" s="26"/>
      <c r="B15" s="26"/>
      <c r="C15" s="26"/>
      <c r="D15" s="34"/>
      <c r="E15" s="28"/>
      <c r="F15" s="29"/>
      <c r="G15" s="28"/>
    </row>
    <row r="16" spans="1:9" x14ac:dyDescent="0.2">
      <c r="A16" s="30" t="s">
        <v>32</v>
      </c>
      <c r="B16" s="30"/>
      <c r="C16" s="30"/>
      <c r="D16" s="31"/>
      <c r="E16" s="32">
        <f>E10+E14</f>
        <v>980.13542076935801</v>
      </c>
      <c r="F16" s="32">
        <f>F10+F14</f>
        <v>101.5229646320803</v>
      </c>
      <c r="G16" s="32"/>
      <c r="H16" s="18"/>
      <c r="I16" s="18"/>
    </row>
    <row r="17" spans="1:9" x14ac:dyDescent="0.2">
      <c r="A17" s="30"/>
      <c r="B17" s="30"/>
      <c r="C17" s="30"/>
      <c r="D17" s="31"/>
      <c r="E17" s="32"/>
      <c r="F17" s="33"/>
      <c r="G17" s="32"/>
      <c r="H17" s="18"/>
      <c r="I17" s="18"/>
    </row>
    <row r="18" spans="1:9" x14ac:dyDescent="0.2">
      <c r="A18" s="30" t="s">
        <v>34</v>
      </c>
      <c r="B18" s="30"/>
      <c r="C18" s="30"/>
      <c r="D18" s="31"/>
      <c r="E18" s="32">
        <f>E20-E16</f>
        <v>-14.703191399999696</v>
      </c>
      <c r="F18" s="32">
        <f>F20-(F16)</f>
        <v>-1.5229646320803027</v>
      </c>
      <c r="G18" s="32"/>
      <c r="H18" s="18"/>
      <c r="I18" s="18"/>
    </row>
    <row r="19" spans="1:9" x14ac:dyDescent="0.2">
      <c r="A19" s="30"/>
      <c r="B19" s="30"/>
      <c r="C19" s="30"/>
      <c r="D19" s="31"/>
      <c r="E19" s="32"/>
      <c r="F19" s="33"/>
      <c r="G19" s="32"/>
      <c r="H19" s="18"/>
      <c r="I19" s="18"/>
    </row>
    <row r="20" spans="1:9" x14ac:dyDescent="0.2">
      <c r="A20" s="35" t="s">
        <v>33</v>
      </c>
      <c r="B20" s="35"/>
      <c r="C20" s="35"/>
      <c r="D20" s="36"/>
      <c r="E20" s="37">
        <v>965.43222936935831</v>
      </c>
      <c r="F20" s="37">
        <v>100</v>
      </c>
      <c r="G20" s="37"/>
      <c r="H20" s="18"/>
      <c r="I20" s="18"/>
    </row>
    <row r="22" spans="1:9" x14ac:dyDescent="0.2">
      <c r="A22" s="18" t="s">
        <v>35</v>
      </c>
    </row>
    <row r="23" spans="1:9" x14ac:dyDescent="0.2">
      <c r="A23" s="54" t="s">
        <v>1107</v>
      </c>
    </row>
    <row r="25" spans="1:9" x14ac:dyDescent="0.2">
      <c r="A25" s="18" t="s">
        <v>36</v>
      </c>
    </row>
    <row r="26" spans="1:9" x14ac:dyDescent="0.2">
      <c r="A26" s="18" t="s">
        <v>37</v>
      </c>
    </row>
    <row r="27" spans="1:9" x14ac:dyDescent="0.2">
      <c r="A27" s="18" t="s">
        <v>38</v>
      </c>
      <c r="B27" s="18"/>
      <c r="C27" s="39" t="s">
        <v>40</v>
      </c>
      <c r="D27" s="39" t="s">
        <v>1169</v>
      </c>
    </row>
    <row r="28" spans="1:9" x14ac:dyDescent="0.2">
      <c r="A28" s="9" t="s">
        <v>57</v>
      </c>
      <c r="C28" s="62" t="s">
        <v>1170</v>
      </c>
      <c r="D28" s="40">
        <v>24.933800000000002</v>
      </c>
    </row>
    <row r="29" spans="1:9" x14ac:dyDescent="0.2">
      <c r="A29" s="9" t="s">
        <v>79</v>
      </c>
      <c r="C29" s="62" t="s">
        <v>1170</v>
      </c>
      <c r="D29" s="40">
        <v>11.5593</v>
      </c>
    </row>
    <row r="30" spans="1:9" x14ac:dyDescent="0.2">
      <c r="A30" s="9" t="s">
        <v>60</v>
      </c>
      <c r="C30" s="62" t="s">
        <v>1170</v>
      </c>
      <c r="D30" s="40">
        <v>26.575900000000001</v>
      </c>
    </row>
    <row r="31" spans="1:9" x14ac:dyDescent="0.2">
      <c r="A31" s="9" t="s">
        <v>80</v>
      </c>
      <c r="C31" s="62" t="s">
        <v>1170</v>
      </c>
      <c r="D31" s="40">
        <v>12.480700000000001</v>
      </c>
    </row>
    <row r="33" spans="1:7" x14ac:dyDescent="0.2">
      <c r="A33" s="9" t="s">
        <v>41</v>
      </c>
    </row>
    <row r="34" spans="1:7" x14ac:dyDescent="0.2">
      <c r="A34" s="9" t="s">
        <v>1171</v>
      </c>
    </row>
    <row r="36" spans="1:7" x14ac:dyDescent="0.2">
      <c r="A36" s="18" t="s">
        <v>42</v>
      </c>
      <c r="D36" s="41" t="s">
        <v>43</v>
      </c>
    </row>
    <row r="38" spans="1:7" x14ac:dyDescent="0.2">
      <c r="A38" s="18" t="s">
        <v>888</v>
      </c>
      <c r="D38" s="62" t="s">
        <v>1170</v>
      </c>
    </row>
    <row r="39" spans="1:7" x14ac:dyDescent="0.2">
      <c r="A39" s="9" t="s">
        <v>1172</v>
      </c>
      <c r="D39" s="42"/>
    </row>
    <row r="41" spans="1:7" x14ac:dyDescent="0.2">
      <c r="A41" s="18" t="s">
        <v>814</v>
      </c>
      <c r="D41" s="41" t="s">
        <v>43</v>
      </c>
    </row>
    <row r="42" spans="1:7" x14ac:dyDescent="0.2">
      <c r="A42" s="9" t="s">
        <v>812</v>
      </c>
    </row>
    <row r="43" spans="1:7" x14ac:dyDescent="0.2">
      <c r="A43" s="46" t="s">
        <v>1108</v>
      </c>
    </row>
    <row r="45" spans="1:7" ht="36.75" customHeight="1" x14ac:dyDescent="0.3">
      <c r="A45" s="81" t="s">
        <v>1173</v>
      </c>
      <c r="B45" s="82"/>
      <c r="C45" s="82"/>
      <c r="D45" s="82"/>
      <c r="E45" s="82"/>
      <c r="F45" s="82"/>
      <c r="G45" s="82"/>
    </row>
    <row r="47" spans="1:7" ht="36.75" customHeight="1" x14ac:dyDescent="0.3">
      <c r="A47" s="81" t="s">
        <v>1174</v>
      </c>
      <c r="B47" s="82"/>
      <c r="C47" s="82"/>
      <c r="D47" s="82"/>
      <c r="E47" s="82"/>
      <c r="F47" s="82"/>
      <c r="G47" s="82"/>
    </row>
    <row r="48" spans="1:7" x14ac:dyDescent="0.2">
      <c r="A48" s="46" t="s">
        <v>1112</v>
      </c>
    </row>
    <row r="50" spans="1:9" ht="26.25" customHeight="1" x14ac:dyDescent="0.3">
      <c r="A50" s="81" t="s">
        <v>1130</v>
      </c>
      <c r="B50" s="82"/>
      <c r="C50" s="82"/>
      <c r="D50" s="82"/>
      <c r="E50" s="82"/>
      <c r="F50" s="82"/>
      <c r="G50" s="82"/>
    </row>
    <row r="51" spans="1:9" s="49" customFormat="1" ht="14.4" x14ac:dyDescent="0.3">
      <c r="A51" s="63"/>
      <c r="B51" s="64"/>
      <c r="C51" s="64"/>
      <c r="D51" s="64"/>
      <c r="E51" s="64"/>
      <c r="F51" s="64"/>
      <c r="G51" s="64"/>
    </row>
    <row r="52" spans="1:9" x14ac:dyDescent="0.2">
      <c r="A52" s="47" t="s">
        <v>772</v>
      </c>
      <c r="B52" s="49"/>
      <c r="C52" s="49"/>
      <c r="D52" s="49"/>
      <c r="E52" s="59"/>
      <c r="F52" s="59"/>
      <c r="G52" s="59"/>
    </row>
    <row r="53" spans="1:9" x14ac:dyDescent="0.2">
      <c r="A53" s="47"/>
      <c r="B53" s="49"/>
      <c r="C53" s="49"/>
      <c r="D53" s="49"/>
      <c r="E53" s="59"/>
      <c r="F53" s="59"/>
      <c r="G53" s="59"/>
    </row>
    <row r="54" spans="1:9" ht="48" customHeight="1" x14ac:dyDescent="0.2">
      <c r="A54" s="89" t="s">
        <v>1175</v>
      </c>
      <c r="B54" s="89"/>
      <c r="C54" s="89"/>
      <c r="D54" s="89"/>
      <c r="E54" s="89"/>
      <c r="F54" s="89"/>
      <c r="G54" s="89"/>
    </row>
    <row r="55" spans="1:9" ht="25.5" customHeight="1" x14ac:dyDescent="0.2">
      <c r="A55" s="84" t="s">
        <v>1176</v>
      </c>
      <c r="B55" s="84"/>
      <c r="C55" s="84"/>
      <c r="D55" s="84"/>
      <c r="E55" s="84"/>
      <c r="F55" s="84"/>
      <c r="G55" s="84"/>
    </row>
    <row r="57" spans="1:9" s="1" customFormat="1" ht="13.8" x14ac:dyDescent="0.2">
      <c r="A57" s="73" t="s">
        <v>1177</v>
      </c>
      <c r="B57" s="74"/>
      <c r="C57" s="74"/>
      <c r="D57" s="74"/>
      <c r="E57" s="74"/>
      <c r="F57" s="74"/>
      <c r="G57" s="74"/>
    </row>
    <row r="58" spans="1:9" x14ac:dyDescent="0.2">
      <c r="A58" s="18" t="s">
        <v>7</v>
      </c>
    </row>
    <row r="59" spans="1:9" s="1" customFormat="1" ht="30.6" x14ac:dyDescent="0.2">
      <c r="A59" s="8" t="s">
        <v>2</v>
      </c>
      <c r="B59" s="8" t="s">
        <v>0</v>
      </c>
      <c r="C59" s="17" t="s">
        <v>826</v>
      </c>
      <c r="D59" s="16" t="s">
        <v>1</v>
      </c>
      <c r="E59" s="51" t="s">
        <v>6</v>
      </c>
      <c r="F59" s="15" t="s">
        <v>3</v>
      </c>
      <c r="G59" s="15" t="s">
        <v>5</v>
      </c>
    </row>
    <row r="60" spans="1:9" x14ac:dyDescent="0.2">
      <c r="A60" s="21" t="s">
        <v>45</v>
      </c>
      <c r="B60" s="22"/>
      <c r="C60" s="22"/>
      <c r="D60" s="23"/>
      <c r="E60" s="24"/>
      <c r="F60" s="25"/>
      <c r="G60" s="24"/>
    </row>
    <row r="61" spans="1:9" x14ac:dyDescent="0.2">
      <c r="A61" s="30" t="s">
        <v>46</v>
      </c>
      <c r="B61" s="26"/>
      <c r="C61" s="26"/>
      <c r="D61" s="34"/>
      <c r="E61" s="28"/>
      <c r="F61" s="29"/>
      <c r="G61" s="28"/>
    </row>
    <row r="62" spans="1:9" x14ac:dyDescent="0.2">
      <c r="A62" s="26" t="s">
        <v>1117</v>
      </c>
      <c r="B62" s="26" t="s">
        <v>1118</v>
      </c>
      <c r="C62" s="26" t="s">
        <v>1119</v>
      </c>
      <c r="D62" s="27">
        <v>1450</v>
      </c>
      <c r="E62" s="28">
        <v>5621.0143835999997</v>
      </c>
      <c r="F62" s="29">
        <v>100</v>
      </c>
      <c r="G62" s="28">
        <v>4.165</v>
      </c>
      <c r="I62" s="42"/>
    </row>
    <row r="63" spans="1:9" x14ac:dyDescent="0.2">
      <c r="A63" s="30" t="s">
        <v>31</v>
      </c>
      <c r="B63" s="30"/>
      <c r="C63" s="30"/>
      <c r="D63" s="31"/>
      <c r="E63" s="32">
        <f>SUM(E62)</f>
        <v>5621.0143835999997</v>
      </c>
      <c r="F63" s="32">
        <f>SUM(F62)</f>
        <v>100</v>
      </c>
      <c r="G63" s="32"/>
      <c r="H63" s="18"/>
      <c r="I63" s="18"/>
    </row>
    <row r="64" spans="1:9" x14ac:dyDescent="0.2">
      <c r="A64" s="26"/>
      <c r="B64" s="26"/>
      <c r="C64" s="26"/>
      <c r="D64" s="34"/>
      <c r="E64" s="28"/>
      <c r="F64" s="29"/>
      <c r="G64" s="28"/>
    </row>
    <row r="65" spans="1:9" x14ac:dyDescent="0.2">
      <c r="A65" s="30" t="s">
        <v>32</v>
      </c>
      <c r="B65" s="30"/>
      <c r="C65" s="30"/>
      <c r="D65" s="31"/>
      <c r="E65" s="32">
        <f>E63</f>
        <v>5621.0143835999997</v>
      </c>
      <c r="F65" s="32">
        <f>F63</f>
        <v>100</v>
      </c>
      <c r="G65" s="32"/>
      <c r="H65" s="18"/>
      <c r="I65" s="18"/>
    </row>
    <row r="66" spans="1:9" x14ac:dyDescent="0.2">
      <c r="A66" s="30"/>
      <c r="B66" s="30"/>
      <c r="C66" s="30"/>
      <c r="D66" s="31"/>
      <c r="E66" s="32"/>
      <c r="F66" s="33"/>
      <c r="G66" s="32"/>
      <c r="H66" s="18"/>
      <c r="I66" s="18"/>
    </row>
    <row r="67" spans="1:9" x14ac:dyDescent="0.2">
      <c r="A67" s="30" t="s">
        <v>34</v>
      </c>
      <c r="B67" s="30"/>
      <c r="C67" s="30"/>
      <c r="D67" s="31"/>
      <c r="E67" s="32">
        <f>E69-E65</f>
        <v>-9.9999851954635233E-8</v>
      </c>
      <c r="F67" s="32">
        <v>-1.0000076144933701E-7</v>
      </c>
      <c r="G67" s="32"/>
      <c r="H67" s="18"/>
      <c r="I67" s="42"/>
    </row>
    <row r="68" spans="1:9" x14ac:dyDescent="0.2">
      <c r="A68" s="30"/>
      <c r="B68" s="30"/>
      <c r="C68" s="30"/>
      <c r="D68" s="31"/>
      <c r="E68" s="32"/>
      <c r="F68" s="33"/>
      <c r="G68" s="32"/>
      <c r="H68" s="18"/>
      <c r="I68" s="18"/>
    </row>
    <row r="69" spans="1:9" x14ac:dyDescent="0.2">
      <c r="A69" s="35" t="s">
        <v>33</v>
      </c>
      <c r="B69" s="35"/>
      <c r="C69" s="35"/>
      <c r="D69" s="36"/>
      <c r="E69" s="37">
        <v>5621.0143834999999</v>
      </c>
      <c r="F69" s="38">
        <v>100</v>
      </c>
      <c r="G69" s="37"/>
      <c r="H69" s="18"/>
      <c r="I69" s="18"/>
    </row>
    <row r="70" spans="1:9" s="13" customFormat="1" x14ac:dyDescent="0.2">
      <c r="A70" s="9"/>
      <c r="B70" s="9"/>
      <c r="C70" s="9"/>
      <c r="D70" s="10"/>
      <c r="F70" s="20"/>
      <c r="H70" s="9"/>
      <c r="I70" s="9"/>
    </row>
    <row r="71" spans="1:9" s="13" customFormat="1" x14ac:dyDescent="0.2">
      <c r="A71" s="18" t="s">
        <v>35</v>
      </c>
      <c r="B71" s="9"/>
      <c r="C71" s="9"/>
      <c r="D71" s="10"/>
      <c r="F71" s="14"/>
      <c r="H71" s="9"/>
      <c r="I71" s="9"/>
    </row>
    <row r="72" spans="1:9" s="13" customFormat="1" x14ac:dyDescent="0.2">
      <c r="A72" s="47" t="s">
        <v>1120</v>
      </c>
      <c r="B72" s="9"/>
      <c r="C72" s="9"/>
      <c r="D72" s="10"/>
      <c r="F72" s="14"/>
      <c r="H72" s="9"/>
      <c r="I72" s="9"/>
    </row>
    <row r="73" spans="1:9" s="13" customFormat="1" ht="23.4" customHeight="1" x14ac:dyDescent="0.2">
      <c r="A73" s="84" t="s">
        <v>1121</v>
      </c>
      <c r="B73" s="84"/>
      <c r="C73" s="84"/>
      <c r="D73" s="84"/>
      <c r="E73" s="84"/>
      <c r="F73" s="84"/>
      <c r="G73" s="84"/>
      <c r="H73" s="9"/>
      <c r="I73" s="9"/>
    </row>
    <row r="75" spans="1:9" s="13" customFormat="1" x14ac:dyDescent="0.2">
      <c r="A75" s="18" t="s">
        <v>36</v>
      </c>
      <c r="B75" s="9"/>
      <c r="C75" s="9"/>
      <c r="D75" s="10"/>
      <c r="F75" s="14"/>
      <c r="H75" s="9"/>
      <c r="I75" s="9"/>
    </row>
    <row r="76" spans="1:9" s="13" customFormat="1" x14ac:dyDescent="0.2">
      <c r="A76" s="18" t="s">
        <v>37</v>
      </c>
      <c r="B76" s="9"/>
      <c r="C76" s="9"/>
      <c r="D76" s="10"/>
      <c r="F76" s="14"/>
      <c r="H76" s="9"/>
      <c r="I76" s="9"/>
    </row>
    <row r="77" spans="1:9" s="13" customFormat="1" x14ac:dyDescent="0.2">
      <c r="A77" s="18" t="s">
        <v>38</v>
      </c>
      <c r="B77" s="18"/>
      <c r="C77" s="39" t="s">
        <v>40</v>
      </c>
      <c r="D77" s="19" t="s">
        <v>39</v>
      </c>
      <c r="F77" s="65"/>
      <c r="G77" s="66"/>
      <c r="H77" s="9"/>
      <c r="I77" s="9"/>
    </row>
    <row r="78" spans="1:9" s="13" customFormat="1" x14ac:dyDescent="0.2">
      <c r="A78" s="9" t="s">
        <v>57</v>
      </c>
      <c r="B78" s="9"/>
      <c r="C78" s="40">
        <v>0</v>
      </c>
      <c r="D78" s="40">
        <v>0.49959999999999999</v>
      </c>
      <c r="F78" s="14"/>
      <c r="H78" s="9"/>
      <c r="I78" s="9"/>
    </row>
    <row r="79" spans="1:9" s="13" customFormat="1" x14ac:dyDescent="0.2">
      <c r="A79" s="9" t="s">
        <v>79</v>
      </c>
      <c r="B79" s="9"/>
      <c r="C79" s="40">
        <v>0</v>
      </c>
      <c r="D79" s="40">
        <v>0.2316</v>
      </c>
      <c r="F79" s="14"/>
      <c r="H79" s="9"/>
      <c r="I79" s="9"/>
    </row>
    <row r="80" spans="1:9" s="13" customFormat="1" x14ac:dyDescent="0.2">
      <c r="A80" s="9" t="s">
        <v>60</v>
      </c>
      <c r="B80" s="9"/>
      <c r="C80" s="40">
        <v>0</v>
      </c>
      <c r="D80" s="40">
        <v>0.5282</v>
      </c>
      <c r="F80" s="14"/>
      <c r="H80" s="9"/>
      <c r="I80" s="9"/>
    </row>
    <row r="81" spans="1:9" s="13" customFormat="1" x14ac:dyDescent="0.2">
      <c r="A81" s="9" t="s">
        <v>80</v>
      </c>
      <c r="B81" s="9"/>
      <c r="C81" s="40">
        <v>0</v>
      </c>
      <c r="D81" s="40">
        <v>0.248</v>
      </c>
      <c r="F81" s="14"/>
      <c r="H81" s="9"/>
      <c r="I81" s="9"/>
    </row>
    <row r="83" spans="1:9" s="13" customFormat="1" x14ac:dyDescent="0.2">
      <c r="A83" s="9" t="s">
        <v>41</v>
      </c>
      <c r="B83" s="9"/>
      <c r="C83" s="9"/>
      <c r="D83" s="10"/>
      <c r="F83" s="14"/>
      <c r="H83" s="9"/>
      <c r="I83" s="9"/>
    </row>
    <row r="85" spans="1:9" s="13" customFormat="1" x14ac:dyDescent="0.2">
      <c r="A85" s="18" t="s">
        <v>1188</v>
      </c>
      <c r="B85" s="9"/>
      <c r="C85" s="9"/>
      <c r="D85" s="41" t="s">
        <v>43</v>
      </c>
      <c r="F85" s="14"/>
      <c r="H85" s="9"/>
      <c r="I85" s="9"/>
    </row>
    <row r="86" spans="1:9" x14ac:dyDescent="0.2">
      <c r="A86" s="9" t="s">
        <v>812</v>
      </c>
    </row>
    <row r="87" spans="1:9" x14ac:dyDescent="0.2">
      <c r="A87" s="46" t="s">
        <v>1108</v>
      </c>
    </row>
  </sheetData>
  <mergeCells count="8">
    <mergeCell ref="A57:G57"/>
    <mergeCell ref="A73:G73"/>
    <mergeCell ref="A1:G1"/>
    <mergeCell ref="A45:G45"/>
    <mergeCell ref="A47:G47"/>
    <mergeCell ref="A50:G50"/>
    <mergeCell ref="A54:G54"/>
    <mergeCell ref="A55:G55"/>
  </mergeCells>
  <conditionalFormatting sqref="F2:F3 F5:F6 F46 F48:F49 F58 F70:F72 F11 F17 F19 F56 F52:F53 F21:F44 F15 F74:F65531">
    <cfRule type="cellIs" dxfId="7" priority="4" stopIfTrue="1" operator="between">
      <formula>0.009</formula>
      <formula>-0.009</formula>
    </cfRule>
  </conditionalFormatting>
  <conditionalFormatting sqref="F60:F61">
    <cfRule type="cellIs" dxfId="6" priority="3" stopIfTrue="1" operator="between">
      <formula>0.009</formula>
      <formula>-0.009</formula>
    </cfRule>
  </conditionalFormatting>
  <conditionalFormatting sqref="F62 F64 F66 F68:F69">
    <cfRule type="cellIs" dxfId="5" priority="2" stopIfTrue="1" operator="between">
      <formula>0.009</formula>
      <formula>-0.009</formula>
    </cfRule>
  </conditionalFormatting>
  <conditionalFormatting sqref="F12:F13">
    <cfRule type="cellIs" dxfId="4" priority="1" stopIfTrue="1" operator="between">
      <formula>0.009</formula>
      <formula>-0.009</formula>
    </cfRule>
  </conditionalFormatting>
  <hyperlinks>
    <hyperlink ref="A48" r:id="rId1" tooltip="https://www.franklintempletonindia.com/downloadsServlet/pdf/fair-valuation-reliance-big-reliance-infra-november-4-2020-kgox4tfq" xr:uid="{00000000-0004-0000-2600-000000000000}"/>
    <hyperlink ref="A43" r:id="rId2" tooltip="https://www.franklintempletonindia.com/investor/reports" xr:uid="{00000000-0004-0000-2600-000001000000}"/>
    <hyperlink ref="A87" r:id="rId3" tooltip="https://www.franklintempletonindia.com/investor/reports" xr:uid="{00000000-0004-0000-2600-000002000000}"/>
  </hyperlinks>
  <pageMargins left="0.7" right="0.7" top="0.75" bottom="0.75" header="0.3" footer="0.3"/>
  <pageSetup paperSize="9" scale="51" orientation="portrait" r:id="rId4"/>
  <headerFooter>
    <oddFooter>&amp;C&amp;1#&amp;"Calibri"&amp;10&amp;K000000PUBLIC</oddFooter>
    <evenFooter>&amp;LPUBLIC</evenFooter>
    <firstFooter>&amp;LPUBLIC</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4"/>
  <sheetViews>
    <sheetView workbookViewId="0">
      <selection sqref="A1:G1"/>
    </sheetView>
  </sheetViews>
  <sheetFormatPr defaultColWidth="9.109375" defaultRowHeight="10.199999999999999" x14ac:dyDescent="0.2"/>
  <cols>
    <col min="1" max="1" width="38.6640625" style="9" bestFit="1" customWidth="1"/>
    <col min="2" max="2" width="54.109375" style="9" bestFit="1" customWidth="1"/>
    <col min="3" max="3" width="24.6640625" style="9" bestFit="1" customWidth="1"/>
    <col min="4" max="4" width="14.6640625" style="10" bestFit="1" customWidth="1"/>
    <col min="5" max="5" width="22.6640625" style="13" customWidth="1"/>
    <col min="6" max="6" width="13.5546875" style="14" bestFit="1" customWidth="1"/>
    <col min="7" max="7" width="14.33203125" style="13" customWidth="1"/>
    <col min="8" max="16384" width="9.109375" style="9"/>
  </cols>
  <sheetData>
    <row r="1" spans="1:9" s="1" customFormat="1" ht="13.8" x14ac:dyDescent="0.2">
      <c r="A1" s="73" t="s">
        <v>954</v>
      </c>
      <c r="B1" s="74"/>
      <c r="C1" s="74"/>
      <c r="D1" s="74"/>
      <c r="E1" s="74"/>
      <c r="F1" s="74"/>
      <c r="G1" s="74"/>
    </row>
    <row r="2" spans="1:9" s="1" customFormat="1" ht="11.4" x14ac:dyDescent="0.2">
      <c r="D2" s="6"/>
      <c r="E2" s="7"/>
      <c r="F2" s="12"/>
      <c r="G2" s="13"/>
    </row>
    <row r="3" spans="1:9" s="1" customFormat="1" ht="12" x14ac:dyDescent="0.2">
      <c r="A3" s="11" t="s">
        <v>7</v>
      </c>
      <c r="B3" s="2"/>
      <c r="C3" s="3"/>
      <c r="D3" s="4"/>
      <c r="E3" s="5"/>
      <c r="F3" s="12"/>
      <c r="G3" s="13"/>
    </row>
    <row r="4" spans="1:9" s="1" customFormat="1" ht="30.6" x14ac:dyDescent="0.2">
      <c r="A4" s="8" t="s">
        <v>2</v>
      </c>
      <c r="B4" s="8" t="s">
        <v>0</v>
      </c>
      <c r="C4" s="17" t="s">
        <v>826</v>
      </c>
      <c r="D4" s="16" t="s">
        <v>1</v>
      </c>
      <c r="E4" s="51" t="s">
        <v>6</v>
      </c>
      <c r="F4" s="15" t="s">
        <v>3</v>
      </c>
      <c r="G4" s="15" t="s">
        <v>5</v>
      </c>
    </row>
    <row r="5" spans="1:9" x14ac:dyDescent="0.2">
      <c r="A5" s="21" t="s">
        <v>45</v>
      </c>
      <c r="B5" s="22"/>
      <c r="C5" s="22"/>
      <c r="D5" s="23"/>
      <c r="E5" s="24"/>
      <c r="F5" s="25"/>
      <c r="G5" s="24"/>
    </row>
    <row r="6" spans="1:9" x14ac:dyDescent="0.2">
      <c r="A6" s="30" t="s">
        <v>46</v>
      </c>
      <c r="B6" s="26"/>
      <c r="C6" s="26"/>
      <c r="D6" s="34"/>
      <c r="E6" s="28"/>
      <c r="F6" s="29"/>
      <c r="G6" s="28"/>
    </row>
    <row r="7" spans="1:9" x14ac:dyDescent="0.2">
      <c r="A7" s="26" t="s">
        <v>955</v>
      </c>
      <c r="B7" s="26" t="s">
        <v>956</v>
      </c>
      <c r="C7" s="26" t="s">
        <v>957</v>
      </c>
      <c r="D7" s="27">
        <v>250</v>
      </c>
      <c r="E7" s="28">
        <v>2574.5772603</v>
      </c>
      <c r="F7" s="29">
        <v>8.1436495557819608</v>
      </c>
      <c r="G7" s="28">
        <v>6.8360737397824698</v>
      </c>
    </row>
    <row r="8" spans="1:9" x14ac:dyDescent="0.2">
      <c r="A8" s="26" t="s">
        <v>958</v>
      </c>
      <c r="B8" s="26" t="s">
        <v>959</v>
      </c>
      <c r="C8" s="26" t="s">
        <v>960</v>
      </c>
      <c r="D8" s="27">
        <v>250</v>
      </c>
      <c r="E8" s="28">
        <v>2530.372363</v>
      </c>
      <c r="F8" s="29">
        <v>8.0038249726119108</v>
      </c>
      <c r="G8" s="28">
        <v>6.4</v>
      </c>
    </row>
    <row r="9" spans="1:9" x14ac:dyDescent="0.2">
      <c r="A9" s="26" t="s">
        <v>961</v>
      </c>
      <c r="B9" s="26" t="s">
        <v>962</v>
      </c>
      <c r="C9" s="26" t="s">
        <v>75</v>
      </c>
      <c r="D9" s="27">
        <v>150</v>
      </c>
      <c r="E9" s="28">
        <v>1573.9298836</v>
      </c>
      <c r="F9" s="29">
        <v>4.9785001969284597</v>
      </c>
      <c r="G9" s="28">
        <v>5.9249000000000001</v>
      </c>
    </row>
    <row r="10" spans="1:9" x14ac:dyDescent="0.2">
      <c r="A10" s="26" t="s">
        <v>963</v>
      </c>
      <c r="B10" s="26" t="s">
        <v>964</v>
      </c>
      <c r="C10" s="26" t="s">
        <v>965</v>
      </c>
      <c r="D10" s="27">
        <v>100</v>
      </c>
      <c r="E10" s="28">
        <v>1012.2046849</v>
      </c>
      <c r="F10" s="29">
        <v>3.2017062993812799</v>
      </c>
      <c r="G10" s="28">
        <v>8.8914822604372805</v>
      </c>
    </row>
    <row r="11" spans="1:9" x14ac:dyDescent="0.2">
      <c r="A11" s="26" t="s">
        <v>77</v>
      </c>
      <c r="B11" s="26" t="s">
        <v>76</v>
      </c>
      <c r="C11" s="26" t="s">
        <v>78</v>
      </c>
      <c r="D11" s="27">
        <v>100</v>
      </c>
      <c r="E11" s="28">
        <v>1003.3499589</v>
      </c>
      <c r="F11" s="29">
        <v>3.17369790104404</v>
      </c>
      <c r="G11" s="28">
        <v>9.3686155230095096</v>
      </c>
    </row>
    <row r="12" spans="1:9" x14ac:dyDescent="0.2">
      <c r="A12" s="30" t="s">
        <v>31</v>
      </c>
      <c r="B12" s="30"/>
      <c r="C12" s="30"/>
      <c r="D12" s="31"/>
      <c r="E12" s="32">
        <f>SUM(E6:E11)</f>
        <v>8694.434150699999</v>
      </c>
      <c r="F12" s="33">
        <f>SUM(F6:F11)</f>
        <v>27.501378925747648</v>
      </c>
      <c r="G12" s="32"/>
      <c r="H12" s="18"/>
      <c r="I12" s="18"/>
    </row>
    <row r="13" spans="1:9" x14ac:dyDescent="0.2">
      <c r="A13" s="26"/>
      <c r="B13" s="26"/>
      <c r="C13" s="26"/>
      <c r="D13" s="34"/>
      <c r="E13" s="28"/>
      <c r="F13" s="29"/>
      <c r="G13" s="28"/>
    </row>
    <row r="14" spans="1:9" x14ac:dyDescent="0.2">
      <c r="A14" s="30" t="s">
        <v>47</v>
      </c>
      <c r="B14" s="26"/>
      <c r="C14" s="26"/>
      <c r="D14" s="34"/>
      <c r="E14" s="28"/>
      <c r="F14" s="29"/>
      <c r="G14" s="28"/>
    </row>
    <row r="15" spans="1:9" x14ac:dyDescent="0.2">
      <c r="A15" s="30" t="s">
        <v>831</v>
      </c>
      <c r="B15" s="26"/>
      <c r="C15" s="26"/>
      <c r="D15" s="34"/>
      <c r="E15" s="28"/>
      <c r="F15" s="29"/>
      <c r="G15" s="28"/>
    </row>
    <row r="16" spans="1:9" x14ac:dyDescent="0.2">
      <c r="A16" s="26" t="s">
        <v>966</v>
      </c>
      <c r="B16" s="26" t="s">
        <v>967</v>
      </c>
      <c r="C16" s="26" t="s">
        <v>48</v>
      </c>
      <c r="D16" s="27">
        <v>500</v>
      </c>
      <c r="E16" s="28">
        <v>2446.3425000000002</v>
      </c>
      <c r="F16" s="29">
        <v>7.7380299751012798</v>
      </c>
      <c r="G16" s="28">
        <v>6.0650000000000004</v>
      </c>
    </row>
    <row r="17" spans="1:9" x14ac:dyDescent="0.2">
      <c r="A17" s="30" t="s">
        <v>31</v>
      </c>
      <c r="B17" s="30"/>
      <c r="C17" s="30"/>
      <c r="D17" s="31"/>
      <c r="E17" s="32">
        <f>SUM(E15:E16)</f>
        <v>2446.3425000000002</v>
      </c>
      <c r="F17" s="33">
        <f>SUM(F15:F16)</f>
        <v>7.7380299751012798</v>
      </c>
      <c r="G17" s="32"/>
      <c r="H17" s="18"/>
      <c r="I17" s="18"/>
    </row>
    <row r="18" spans="1:9" x14ac:dyDescent="0.2">
      <c r="A18" s="26"/>
      <c r="B18" s="26"/>
      <c r="C18" s="26"/>
      <c r="D18" s="34"/>
      <c r="E18" s="28"/>
      <c r="F18" s="29"/>
      <c r="G18" s="28"/>
    </row>
    <row r="19" spans="1:9" x14ac:dyDescent="0.2">
      <c r="A19" s="30" t="s">
        <v>49</v>
      </c>
      <c r="B19" s="26"/>
      <c r="C19" s="26"/>
      <c r="D19" s="34"/>
      <c r="E19" s="28"/>
      <c r="F19" s="29"/>
      <c r="G19" s="28"/>
    </row>
    <row r="20" spans="1:9" x14ac:dyDescent="0.2">
      <c r="A20" s="26" t="s">
        <v>968</v>
      </c>
      <c r="B20" s="26" t="s">
        <v>969</v>
      </c>
      <c r="C20" s="26" t="s">
        <v>48</v>
      </c>
      <c r="D20" s="27">
        <v>500</v>
      </c>
      <c r="E20" s="28">
        <v>2489.3775000000001</v>
      </c>
      <c r="F20" s="29">
        <v>7.8741540542024202</v>
      </c>
      <c r="G20" s="28">
        <v>5.7691999999999997</v>
      </c>
    </row>
    <row r="21" spans="1:9" x14ac:dyDescent="0.2">
      <c r="A21" s="30" t="s">
        <v>31</v>
      </c>
      <c r="B21" s="30"/>
      <c r="C21" s="30"/>
      <c r="D21" s="31"/>
      <c r="E21" s="32">
        <f>SUM(E19:E20)</f>
        <v>2489.3775000000001</v>
      </c>
      <c r="F21" s="33">
        <f>SUM(F19:F20)</f>
        <v>7.8741540542024202</v>
      </c>
      <c r="G21" s="32"/>
      <c r="H21" s="18"/>
      <c r="I21" s="18"/>
    </row>
    <row r="22" spans="1:9" x14ac:dyDescent="0.2">
      <c r="A22" s="26"/>
      <c r="B22" s="26"/>
      <c r="C22" s="26"/>
      <c r="D22" s="34"/>
      <c r="E22" s="28"/>
      <c r="F22" s="29"/>
      <c r="G22" s="28"/>
    </row>
    <row r="23" spans="1:9" x14ac:dyDescent="0.2">
      <c r="A23" s="30" t="s">
        <v>51</v>
      </c>
      <c r="B23" s="26"/>
      <c r="C23" s="26"/>
      <c r="D23" s="34"/>
      <c r="E23" s="28"/>
      <c r="F23" s="29"/>
      <c r="G23" s="28"/>
    </row>
    <row r="24" spans="1:9" x14ac:dyDescent="0.2">
      <c r="A24" s="26" t="s">
        <v>970</v>
      </c>
      <c r="B24" s="26" t="s">
        <v>971</v>
      </c>
      <c r="C24" s="26" t="s">
        <v>52</v>
      </c>
      <c r="D24" s="27">
        <v>7500000</v>
      </c>
      <c r="E24" s="28">
        <v>7470.1462499999998</v>
      </c>
      <c r="F24" s="29">
        <v>23.6288318585359</v>
      </c>
      <c r="G24" s="28">
        <v>4.4276241579607598</v>
      </c>
    </row>
    <row r="25" spans="1:9" x14ac:dyDescent="0.2">
      <c r="A25" s="26" t="s">
        <v>972</v>
      </c>
      <c r="B25" s="26" t="s">
        <v>973</v>
      </c>
      <c r="C25" s="26" t="s">
        <v>52</v>
      </c>
      <c r="D25" s="27">
        <v>3000000</v>
      </c>
      <c r="E25" s="28">
        <v>2969.4920000000002</v>
      </c>
      <c r="F25" s="29">
        <v>9.3928050168050596</v>
      </c>
      <c r="G25" s="28">
        <v>6.4859578675409804</v>
      </c>
    </row>
    <row r="26" spans="1:9" x14ac:dyDescent="0.2">
      <c r="A26" s="26" t="s">
        <v>974</v>
      </c>
      <c r="B26" s="26" t="s">
        <v>975</v>
      </c>
      <c r="C26" s="26" t="s">
        <v>52</v>
      </c>
      <c r="D26" s="27">
        <v>1500000</v>
      </c>
      <c r="E26" s="28">
        <v>1502.0403332999999</v>
      </c>
      <c r="F26" s="29">
        <v>4.75110624243601</v>
      </c>
      <c r="G26" s="28">
        <v>5.5224881888435799</v>
      </c>
    </row>
    <row r="27" spans="1:9" x14ac:dyDescent="0.2">
      <c r="A27" s="26" t="s">
        <v>976</v>
      </c>
      <c r="B27" s="26" t="s">
        <v>977</v>
      </c>
      <c r="C27" s="26" t="s">
        <v>52</v>
      </c>
      <c r="D27" s="27">
        <v>1500000</v>
      </c>
      <c r="E27" s="28">
        <v>1478.2928333</v>
      </c>
      <c r="F27" s="29">
        <v>4.6759904862270103</v>
      </c>
      <c r="G27" s="28">
        <v>5.0023918355373196</v>
      </c>
    </row>
    <row r="28" spans="1:9" x14ac:dyDescent="0.2">
      <c r="A28" s="26" t="s">
        <v>66</v>
      </c>
      <c r="B28" s="26" t="s">
        <v>65</v>
      </c>
      <c r="C28" s="26" t="s">
        <v>52</v>
      </c>
      <c r="D28" s="27">
        <v>1500000</v>
      </c>
      <c r="E28" s="28">
        <v>1464.6</v>
      </c>
      <c r="F28" s="29">
        <v>4.6326786627519798</v>
      </c>
      <c r="G28" s="28">
        <v>6.8846999999999996</v>
      </c>
    </row>
    <row r="29" spans="1:9" x14ac:dyDescent="0.2">
      <c r="A29" s="26" t="s">
        <v>64</v>
      </c>
      <c r="B29" s="26" t="s">
        <v>63</v>
      </c>
      <c r="C29" s="26" t="s">
        <v>52</v>
      </c>
      <c r="D29" s="27">
        <v>1500000</v>
      </c>
      <c r="E29" s="28">
        <v>1451.702</v>
      </c>
      <c r="F29" s="29">
        <v>4.5918809777921403</v>
      </c>
      <c r="G29" s="28">
        <v>6.9442000000000004</v>
      </c>
    </row>
    <row r="30" spans="1:9" x14ac:dyDescent="0.2">
      <c r="A30" s="26" t="s">
        <v>978</v>
      </c>
      <c r="B30" s="26" t="s">
        <v>979</v>
      </c>
      <c r="C30" s="26" t="s">
        <v>52</v>
      </c>
      <c r="D30" s="27">
        <v>500000</v>
      </c>
      <c r="E30" s="28">
        <v>483.8005</v>
      </c>
      <c r="F30" s="29">
        <v>1.53031015524972</v>
      </c>
      <c r="G30" s="28">
        <v>5.5601430755032304</v>
      </c>
    </row>
    <row r="31" spans="1:9" x14ac:dyDescent="0.2">
      <c r="A31" s="30" t="s">
        <v>31</v>
      </c>
      <c r="B31" s="30"/>
      <c r="C31" s="30"/>
      <c r="D31" s="31"/>
      <c r="E31" s="32">
        <f>SUM(E24:E30)</f>
        <v>16820.073916599998</v>
      </c>
      <c r="F31" s="33">
        <f>SUM(F24:F30)</f>
        <v>53.203603399797814</v>
      </c>
      <c r="G31" s="32"/>
      <c r="H31" s="18"/>
      <c r="I31" s="18"/>
    </row>
    <row r="32" spans="1:9" x14ac:dyDescent="0.2">
      <c r="A32" s="26"/>
      <c r="B32" s="26"/>
      <c r="C32" s="26"/>
      <c r="D32" s="34"/>
      <c r="E32" s="28"/>
      <c r="F32" s="29"/>
      <c r="G32" s="28"/>
    </row>
    <row r="33" spans="1:9" x14ac:dyDescent="0.2">
      <c r="A33" s="30" t="s">
        <v>32</v>
      </c>
      <c r="B33" s="30"/>
      <c r="C33" s="30"/>
      <c r="D33" s="31"/>
      <c r="E33" s="32">
        <f>E12+E17+E21+E31</f>
        <v>30450.228067299999</v>
      </c>
      <c r="F33" s="33">
        <f>F12+F17+F21+F31</f>
        <v>96.317166354849164</v>
      </c>
      <c r="G33" s="32"/>
      <c r="H33" s="18"/>
      <c r="I33" s="18"/>
    </row>
    <row r="34" spans="1:9" x14ac:dyDescent="0.2">
      <c r="A34" s="30"/>
      <c r="B34" s="30"/>
      <c r="C34" s="30"/>
      <c r="D34" s="31"/>
      <c r="E34" s="32"/>
      <c r="F34" s="33"/>
      <c r="G34" s="32"/>
      <c r="H34" s="18"/>
      <c r="I34" s="18"/>
    </row>
    <row r="35" spans="1:9" x14ac:dyDescent="0.2">
      <c r="A35" s="30" t="s">
        <v>34</v>
      </c>
      <c r="B35" s="30"/>
      <c r="C35" s="30"/>
      <c r="D35" s="31"/>
      <c r="E35" s="32">
        <f>E37-(E12+E17+E21+E31)</f>
        <v>1164.3108769999999</v>
      </c>
      <c r="F35" s="33">
        <f>F37-(F12+F17+F21+F31)</f>
        <v>3.6828336451508363</v>
      </c>
      <c r="G35" s="32"/>
      <c r="H35" s="18"/>
      <c r="I35" s="18"/>
    </row>
    <row r="36" spans="1:9" x14ac:dyDescent="0.2">
      <c r="A36" s="30"/>
      <c r="B36" s="30"/>
      <c r="C36" s="30"/>
      <c r="D36" s="31"/>
      <c r="E36" s="32"/>
      <c r="F36" s="33"/>
      <c r="G36" s="32"/>
      <c r="H36" s="18"/>
      <c r="I36" s="18"/>
    </row>
    <row r="37" spans="1:9" x14ac:dyDescent="0.2">
      <c r="A37" s="35" t="s">
        <v>33</v>
      </c>
      <c r="B37" s="35"/>
      <c r="C37" s="35"/>
      <c r="D37" s="36"/>
      <c r="E37" s="37">
        <v>31614.538944299999</v>
      </c>
      <c r="F37" s="38">
        <v>100</v>
      </c>
      <c r="G37" s="37"/>
      <c r="H37" s="18"/>
      <c r="I37" s="18"/>
    </row>
    <row r="39" spans="1:9" x14ac:dyDescent="0.2">
      <c r="A39" s="18" t="s">
        <v>53</v>
      </c>
    </row>
    <row r="40" spans="1:9" x14ac:dyDescent="0.2">
      <c r="A40" s="18" t="s">
        <v>35</v>
      </c>
    </row>
    <row r="41" spans="1:9" x14ac:dyDescent="0.2">
      <c r="A41" s="18"/>
    </row>
    <row r="42" spans="1:9" ht="35.25" customHeight="1" x14ac:dyDescent="0.2">
      <c r="A42" s="79" t="s">
        <v>811</v>
      </c>
      <c r="B42" s="79"/>
      <c r="C42" s="79"/>
      <c r="D42" s="79"/>
      <c r="E42" s="79"/>
      <c r="F42" s="79"/>
      <c r="G42" s="79"/>
    </row>
    <row r="44" spans="1:9" x14ac:dyDescent="0.2">
      <c r="A44" s="18" t="s">
        <v>36</v>
      </c>
    </row>
    <row r="45" spans="1:9" x14ac:dyDescent="0.2">
      <c r="A45" s="18" t="s">
        <v>37</v>
      </c>
    </row>
    <row r="46" spans="1:9" x14ac:dyDescent="0.2">
      <c r="A46" s="18" t="s">
        <v>38</v>
      </c>
      <c r="B46" s="18"/>
      <c r="C46" s="39" t="s">
        <v>40</v>
      </c>
      <c r="D46" s="19" t="s">
        <v>39</v>
      </c>
    </row>
    <row r="47" spans="1:9" x14ac:dyDescent="0.2">
      <c r="A47" s="9" t="s">
        <v>57</v>
      </c>
      <c r="C47" s="40">
        <v>32.317100000000003</v>
      </c>
      <c r="D47" s="40">
        <v>32.682299999999998</v>
      </c>
    </row>
    <row r="48" spans="1:9" x14ac:dyDescent="0.2">
      <c r="A48" s="9" t="s">
        <v>895</v>
      </c>
      <c r="C48" s="40">
        <v>10.138400000000001</v>
      </c>
      <c r="D48" s="40">
        <v>10.045400000000001</v>
      </c>
    </row>
    <row r="49" spans="1:5" x14ac:dyDescent="0.2">
      <c r="A49" s="9" t="s">
        <v>60</v>
      </c>
      <c r="C49" s="40">
        <v>34.424300000000002</v>
      </c>
      <c r="D49" s="40">
        <v>34.930500000000002</v>
      </c>
    </row>
    <row r="50" spans="1:5" x14ac:dyDescent="0.2">
      <c r="A50" s="9" t="s">
        <v>897</v>
      </c>
      <c r="C50" s="40">
        <v>10.044</v>
      </c>
      <c r="D50" s="40">
        <v>10</v>
      </c>
    </row>
    <row r="52" spans="1:5" x14ac:dyDescent="0.2">
      <c r="A52" s="18" t="s">
        <v>42</v>
      </c>
    </row>
    <row r="53" spans="1:5" x14ac:dyDescent="0.2">
      <c r="A53" s="75" t="s">
        <v>54</v>
      </c>
      <c r="B53" s="76"/>
      <c r="C53" s="43" t="s">
        <v>55</v>
      </c>
    </row>
    <row r="54" spans="1:5" x14ac:dyDescent="0.2">
      <c r="A54" s="71" t="s">
        <v>895</v>
      </c>
      <c r="B54" s="72"/>
      <c r="C54" s="44">
        <v>0.20621081999999999</v>
      </c>
    </row>
    <row r="55" spans="1:5" x14ac:dyDescent="0.2">
      <c r="A55" s="71" t="s">
        <v>897</v>
      </c>
      <c r="B55" s="72"/>
      <c r="C55" s="44">
        <v>0.18415893</v>
      </c>
    </row>
    <row r="56" spans="1:5" x14ac:dyDescent="0.2">
      <c r="A56" s="9" t="s">
        <v>56</v>
      </c>
    </row>
    <row r="57" spans="1:5" x14ac:dyDescent="0.2">
      <c r="A57" s="9" t="s">
        <v>41</v>
      </c>
    </row>
    <row r="59" spans="1:5" x14ac:dyDescent="0.2">
      <c r="A59" s="18" t="s">
        <v>888</v>
      </c>
      <c r="D59" s="42">
        <v>3.0235895126766401</v>
      </c>
      <c r="E59" s="13" t="s">
        <v>44</v>
      </c>
    </row>
    <row r="61" spans="1:5" x14ac:dyDescent="0.2">
      <c r="A61" s="18" t="s">
        <v>814</v>
      </c>
      <c r="D61" s="41" t="s">
        <v>43</v>
      </c>
    </row>
    <row r="63" spans="1:5" x14ac:dyDescent="0.2">
      <c r="A63" s="18" t="s">
        <v>889</v>
      </c>
    </row>
    <row r="64" spans="1:5" ht="14.4" x14ac:dyDescent="0.3">
      <c r="A64" s="58"/>
    </row>
    <row r="65" spans="1:1" x14ac:dyDescent="0.2">
      <c r="A65" s="47" t="s">
        <v>774</v>
      </c>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row r="73" spans="1:1" x14ac:dyDescent="0.2">
      <c r="A73" s="49"/>
    </row>
    <row r="74" spans="1:1" x14ac:dyDescent="0.2">
      <c r="A74" s="49"/>
    </row>
    <row r="75" spans="1:1" x14ac:dyDescent="0.2">
      <c r="A75" s="49"/>
    </row>
    <row r="76" spans="1:1" x14ac:dyDescent="0.2">
      <c r="A76" s="49"/>
    </row>
    <row r="77" spans="1:1" x14ac:dyDescent="0.2">
      <c r="A77" s="49"/>
    </row>
    <row r="78" spans="1:1" x14ac:dyDescent="0.2">
      <c r="A78" s="49"/>
    </row>
    <row r="79" spans="1:1" x14ac:dyDescent="0.2">
      <c r="A79" s="47" t="s">
        <v>980</v>
      </c>
    </row>
    <row r="80" spans="1:1" x14ac:dyDescent="0.2">
      <c r="A80" s="49"/>
    </row>
    <row r="81" spans="1:1" x14ac:dyDescent="0.2">
      <c r="A81" s="47" t="s">
        <v>904</v>
      </c>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sheetData>
  <mergeCells count="5">
    <mergeCell ref="A1:G1"/>
    <mergeCell ref="A42:G42"/>
    <mergeCell ref="A53:B53"/>
    <mergeCell ref="A54:B54"/>
    <mergeCell ref="A55:B55"/>
  </mergeCells>
  <conditionalFormatting sqref="F2:F3 F5:F41 F43:F62">
    <cfRule type="cellIs" dxfId="91" priority="4" stopIfTrue="1" operator="between">
      <formula>0.009</formula>
      <formula>-0.009</formula>
    </cfRule>
  </conditionalFormatting>
  <conditionalFormatting sqref="F63 F101:F196">
    <cfRule type="cellIs" dxfId="90" priority="3" stopIfTrue="1" operator="between">
      <formula>0.009</formula>
      <formula>-0.009</formula>
    </cfRule>
  </conditionalFormatting>
  <conditionalFormatting sqref="F97:F100">
    <cfRule type="cellIs" dxfId="89" priority="2" stopIfTrue="1" operator="between">
      <formula>0.009</formula>
      <formula>-0.009</formula>
    </cfRule>
  </conditionalFormatting>
  <conditionalFormatting sqref="F64:F96">
    <cfRule type="cellIs" dxfId="8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151"/>
  <sheetViews>
    <sheetView workbookViewId="0">
      <selection sqref="A1:G1"/>
    </sheetView>
  </sheetViews>
  <sheetFormatPr defaultColWidth="9.109375" defaultRowHeight="10.199999999999999" x14ac:dyDescent="0.2"/>
  <cols>
    <col min="1" max="1" width="38.6640625" style="9" bestFit="1" customWidth="1"/>
    <col min="2" max="2" width="56.44140625" style="9" bestFit="1" customWidth="1"/>
    <col min="3" max="3" width="15.109375" style="9" bestFit="1" customWidth="1"/>
    <col min="4" max="4" width="14.6640625" style="10" bestFit="1" customWidth="1"/>
    <col min="5" max="5" width="22.6640625" style="13" customWidth="1"/>
    <col min="6" max="6" width="13.5546875" style="14" bestFit="1" customWidth="1"/>
    <col min="7" max="7" width="14.33203125" style="13" customWidth="1"/>
    <col min="8" max="16384" width="9.109375" style="9"/>
  </cols>
  <sheetData>
    <row r="1" spans="1:9" s="1" customFormat="1" ht="15" customHeight="1" x14ac:dyDescent="0.2">
      <c r="A1" s="73" t="s">
        <v>1178</v>
      </c>
      <c r="B1" s="74"/>
      <c r="C1" s="74"/>
      <c r="D1" s="74"/>
      <c r="E1" s="74"/>
      <c r="F1" s="74"/>
      <c r="G1" s="74"/>
    </row>
    <row r="2" spans="1:9" s="1" customFormat="1" ht="12" x14ac:dyDescent="0.25">
      <c r="A2" s="60" t="s">
        <v>1090</v>
      </c>
      <c r="D2" s="6"/>
      <c r="E2" s="7"/>
      <c r="F2" s="12"/>
      <c r="G2" s="13"/>
    </row>
    <row r="3" spans="1:9" s="1" customFormat="1" ht="12" x14ac:dyDescent="0.2">
      <c r="A3" s="11" t="s">
        <v>7</v>
      </c>
      <c r="B3" s="2"/>
      <c r="C3" s="3"/>
      <c r="D3" s="4"/>
      <c r="E3" s="5"/>
      <c r="F3" s="12"/>
      <c r="G3" s="13"/>
    </row>
    <row r="4" spans="1:9" s="1" customFormat="1" ht="30.6" x14ac:dyDescent="0.2">
      <c r="A4" s="8" t="s">
        <v>2</v>
      </c>
      <c r="B4" s="8" t="s">
        <v>0</v>
      </c>
      <c r="C4" s="17" t="s">
        <v>826</v>
      </c>
      <c r="D4" s="16" t="s">
        <v>1</v>
      </c>
      <c r="E4" s="51" t="s">
        <v>6</v>
      </c>
      <c r="F4" s="15" t="s">
        <v>3</v>
      </c>
      <c r="G4" s="15" t="s">
        <v>5</v>
      </c>
    </row>
    <row r="5" spans="1:9" x14ac:dyDescent="0.2">
      <c r="A5" s="21" t="s">
        <v>45</v>
      </c>
      <c r="B5" s="22"/>
      <c r="C5" s="22"/>
      <c r="D5" s="23"/>
      <c r="E5" s="24"/>
      <c r="F5" s="25"/>
      <c r="G5" s="24"/>
    </row>
    <row r="6" spans="1:9" x14ac:dyDescent="0.2">
      <c r="A6" s="30" t="s">
        <v>46</v>
      </c>
      <c r="B6" s="26"/>
      <c r="C6" s="26"/>
      <c r="D6" s="34"/>
      <c r="E6" s="28"/>
      <c r="F6" s="29"/>
      <c r="G6" s="28"/>
    </row>
    <row r="7" spans="1:9" x14ac:dyDescent="0.2">
      <c r="A7" s="26" t="s">
        <v>1140</v>
      </c>
      <c r="B7" s="26" t="s">
        <v>1141</v>
      </c>
      <c r="C7" s="26" t="s">
        <v>1137</v>
      </c>
      <c r="D7" s="27">
        <v>8832</v>
      </c>
      <c r="E7" s="28">
        <v>18478.226070500001</v>
      </c>
      <c r="F7" s="29">
        <v>54.855343832760497</v>
      </c>
      <c r="G7" s="28">
        <v>9.85</v>
      </c>
    </row>
    <row r="8" spans="1:9" x14ac:dyDescent="0.2">
      <c r="A8" s="30" t="s">
        <v>31</v>
      </c>
      <c r="B8" s="30"/>
      <c r="C8" s="30"/>
      <c r="D8" s="31"/>
      <c r="E8" s="32">
        <f>SUM(E6:E7)</f>
        <v>18478.226070500001</v>
      </c>
      <c r="F8" s="33">
        <f>SUM(F6:F7)</f>
        <v>54.855343832760497</v>
      </c>
      <c r="G8" s="32"/>
      <c r="H8" s="18"/>
      <c r="I8" s="18"/>
    </row>
    <row r="9" spans="1:9" x14ac:dyDescent="0.2">
      <c r="A9" s="26"/>
      <c r="B9" s="26"/>
      <c r="C9" s="26"/>
      <c r="D9" s="34"/>
      <c r="E9" s="28"/>
      <c r="F9" s="29"/>
      <c r="G9" s="28"/>
    </row>
    <row r="10" spans="1:9" x14ac:dyDescent="0.2">
      <c r="A10" s="30" t="s">
        <v>1096</v>
      </c>
      <c r="B10" s="26"/>
      <c r="C10" s="26"/>
      <c r="D10" s="34"/>
      <c r="E10" s="28"/>
      <c r="F10" s="29"/>
      <c r="G10" s="28"/>
    </row>
    <row r="11" spans="1:9" x14ac:dyDescent="0.2">
      <c r="A11" s="26" t="s">
        <v>1179</v>
      </c>
      <c r="B11" s="26" t="s">
        <v>1180</v>
      </c>
      <c r="C11" s="26" t="s">
        <v>1099</v>
      </c>
      <c r="D11" s="27">
        <v>750</v>
      </c>
      <c r="E11" s="28">
        <v>0</v>
      </c>
      <c r="F11" s="28">
        <v>0</v>
      </c>
      <c r="G11" s="28">
        <v>0</v>
      </c>
    </row>
    <row r="12" spans="1:9" x14ac:dyDescent="0.2">
      <c r="A12" s="26" t="s">
        <v>1142</v>
      </c>
      <c r="B12" s="26" t="s">
        <v>1143</v>
      </c>
      <c r="C12" s="26" t="s">
        <v>1099</v>
      </c>
      <c r="D12" s="27">
        <v>150</v>
      </c>
      <c r="E12" s="28">
        <v>0</v>
      </c>
      <c r="F12" s="28">
        <v>0</v>
      </c>
      <c r="G12" s="28">
        <v>0</v>
      </c>
    </row>
    <row r="13" spans="1:9" x14ac:dyDescent="0.2">
      <c r="A13" s="30" t="s">
        <v>31</v>
      </c>
      <c r="B13" s="30"/>
      <c r="C13" s="30"/>
      <c r="D13" s="31"/>
      <c r="E13" s="32">
        <f>SUM(E10:E12)</f>
        <v>0</v>
      </c>
      <c r="F13" s="32">
        <f>SUM(F10:F12)</f>
        <v>0</v>
      </c>
      <c r="G13" s="32"/>
      <c r="H13" s="18"/>
      <c r="I13" s="18"/>
    </row>
    <row r="14" spans="1:9" x14ac:dyDescent="0.2">
      <c r="A14" s="26"/>
      <c r="B14" s="26"/>
      <c r="C14" s="26"/>
      <c r="D14" s="34"/>
      <c r="E14" s="28"/>
      <c r="F14" s="29"/>
      <c r="G14" s="28"/>
    </row>
    <row r="15" spans="1:9" x14ac:dyDescent="0.2">
      <c r="A15" s="30" t="s">
        <v>30</v>
      </c>
      <c r="B15" s="26"/>
      <c r="C15" s="26"/>
      <c r="D15" s="34"/>
      <c r="E15" s="28"/>
      <c r="F15" s="29"/>
      <c r="G15" s="28"/>
    </row>
    <row r="16" spans="1:9" x14ac:dyDescent="0.2">
      <c r="A16" s="26" t="s">
        <v>1104</v>
      </c>
      <c r="B16" s="26" t="s">
        <v>1105</v>
      </c>
      <c r="C16" s="26" t="s">
        <v>1106</v>
      </c>
      <c r="D16" s="27">
        <v>417028.79</v>
      </c>
      <c r="E16" s="28">
        <v>14633.591539999999</v>
      </c>
      <c r="F16" s="29">
        <v>43.441978270653102</v>
      </c>
      <c r="G16" s="28">
        <v>4.9606000000000003</v>
      </c>
    </row>
    <row r="17" spans="1:9" x14ac:dyDescent="0.2">
      <c r="A17" s="30" t="s">
        <v>31</v>
      </c>
      <c r="B17" s="30"/>
      <c r="C17" s="30"/>
      <c r="D17" s="31"/>
      <c r="E17" s="32">
        <f>SUM(E16:E16)</f>
        <v>14633.591539999999</v>
      </c>
      <c r="F17" s="33">
        <f>SUM(F16:F16)</f>
        <v>43.441978270653102</v>
      </c>
      <c r="G17" s="32"/>
      <c r="H17" s="18"/>
      <c r="I17" s="18"/>
    </row>
    <row r="18" spans="1:9" x14ac:dyDescent="0.2">
      <c r="A18" s="26"/>
      <c r="B18" s="26"/>
      <c r="C18" s="26"/>
      <c r="D18" s="34"/>
      <c r="E18" s="28"/>
      <c r="F18" s="29"/>
      <c r="G18" s="28"/>
    </row>
    <row r="19" spans="1:9" x14ac:dyDescent="0.2">
      <c r="A19" s="30" t="s">
        <v>32</v>
      </c>
      <c r="B19" s="30"/>
      <c r="C19" s="30"/>
      <c r="D19" s="31"/>
      <c r="E19" s="32">
        <f>E8+E13+E17</f>
        <v>33111.817610500002</v>
      </c>
      <c r="F19" s="33">
        <f>F8+F13+F17</f>
        <v>98.297322103413592</v>
      </c>
      <c r="G19" s="32"/>
      <c r="H19" s="18"/>
      <c r="I19" s="18"/>
    </row>
    <row r="20" spans="1:9" x14ac:dyDescent="0.2">
      <c r="A20" s="30"/>
      <c r="B20" s="30"/>
      <c r="C20" s="30"/>
      <c r="D20" s="31"/>
      <c r="E20" s="32"/>
      <c r="F20" s="33"/>
      <c r="G20" s="32"/>
      <c r="H20" s="18"/>
      <c r="I20" s="18"/>
    </row>
    <row r="21" spans="1:9" x14ac:dyDescent="0.2">
      <c r="A21" s="30" t="s">
        <v>34</v>
      </c>
      <c r="B21" s="30"/>
      <c r="C21" s="30"/>
      <c r="D21" s="31"/>
      <c r="E21" s="32">
        <f>E23-(E8+E13+E17)</f>
        <v>573.5533660000001</v>
      </c>
      <c r="F21" s="33">
        <f>F23-(F8+F13+F17)</f>
        <v>1.7026778965864082</v>
      </c>
      <c r="G21" s="32"/>
      <c r="H21" s="18"/>
      <c r="I21" s="18"/>
    </row>
    <row r="22" spans="1:9" x14ac:dyDescent="0.2">
      <c r="A22" s="30"/>
      <c r="B22" s="30"/>
      <c r="C22" s="30"/>
      <c r="D22" s="31"/>
      <c r="E22" s="32"/>
      <c r="F22" s="33"/>
      <c r="G22" s="32"/>
      <c r="H22" s="18"/>
      <c r="I22" s="18"/>
    </row>
    <row r="23" spans="1:9" x14ac:dyDescent="0.2">
      <c r="A23" s="35" t="s">
        <v>33</v>
      </c>
      <c r="B23" s="35"/>
      <c r="C23" s="35"/>
      <c r="D23" s="36"/>
      <c r="E23" s="37">
        <v>33685.370976500002</v>
      </c>
      <c r="F23" s="38">
        <v>100</v>
      </c>
      <c r="G23" s="37"/>
      <c r="H23" s="18"/>
      <c r="I23" s="18"/>
    </row>
    <row r="25" spans="1:9" x14ac:dyDescent="0.2">
      <c r="A25" s="18" t="s">
        <v>35</v>
      </c>
    </row>
    <row r="26" spans="1:9" x14ac:dyDescent="0.2">
      <c r="A26" s="54" t="s">
        <v>1107</v>
      </c>
    </row>
    <row r="28" spans="1:9" x14ac:dyDescent="0.2">
      <c r="A28" s="18" t="s">
        <v>36</v>
      </c>
    </row>
    <row r="29" spans="1:9" x14ac:dyDescent="0.2">
      <c r="A29" s="18" t="s">
        <v>37</v>
      </c>
    </row>
    <row r="30" spans="1:9" x14ac:dyDescent="0.2">
      <c r="A30" s="18" t="s">
        <v>38</v>
      </c>
      <c r="B30" s="18"/>
      <c r="C30" s="39" t="s">
        <v>40</v>
      </c>
      <c r="D30" s="19" t="s">
        <v>39</v>
      </c>
    </row>
    <row r="31" spans="1:9" x14ac:dyDescent="0.2">
      <c r="A31" s="9" t="s">
        <v>57</v>
      </c>
      <c r="C31" s="40">
        <v>22.6648</v>
      </c>
      <c r="D31" s="40">
        <v>23.829699999999999</v>
      </c>
    </row>
    <row r="32" spans="1:9" x14ac:dyDescent="0.2">
      <c r="A32" s="9" t="s">
        <v>79</v>
      </c>
      <c r="C32" s="40">
        <v>12.154</v>
      </c>
      <c r="D32" s="40">
        <v>12.778600000000001</v>
      </c>
    </row>
    <row r="33" spans="1:7" x14ac:dyDescent="0.2">
      <c r="A33" s="9" t="s">
        <v>60</v>
      </c>
      <c r="C33" s="40">
        <v>24.142800000000001</v>
      </c>
      <c r="D33" s="40">
        <v>24.046199999999999</v>
      </c>
    </row>
    <row r="34" spans="1:7" x14ac:dyDescent="0.2">
      <c r="A34" s="9" t="s">
        <v>80</v>
      </c>
      <c r="C34" s="40">
        <v>13.2311</v>
      </c>
      <c r="D34" s="40">
        <v>13.178100000000001</v>
      </c>
    </row>
    <row r="36" spans="1:7" x14ac:dyDescent="0.2">
      <c r="A36" s="9" t="s">
        <v>41</v>
      </c>
    </row>
    <row r="38" spans="1:7" x14ac:dyDescent="0.2">
      <c r="A38" s="18" t="s">
        <v>42</v>
      </c>
      <c r="D38" s="41" t="s">
        <v>43</v>
      </c>
    </row>
    <row r="40" spans="1:7" x14ac:dyDescent="0.2">
      <c r="A40" s="18" t="s">
        <v>888</v>
      </c>
      <c r="D40" s="42">
        <v>2.0204437633565302</v>
      </c>
      <c r="E40" s="13" t="s">
        <v>44</v>
      </c>
    </row>
    <row r="42" spans="1:7" x14ac:dyDescent="0.2">
      <c r="A42" s="18" t="s">
        <v>814</v>
      </c>
      <c r="D42" s="41" t="s">
        <v>43</v>
      </c>
    </row>
    <row r="43" spans="1:7" x14ac:dyDescent="0.2">
      <c r="A43" s="9" t="s">
        <v>812</v>
      </c>
    </row>
    <row r="44" spans="1:7" x14ac:dyDescent="0.2">
      <c r="A44" s="46" t="s">
        <v>1108</v>
      </c>
    </row>
    <row r="46" spans="1:7" ht="26.25" customHeight="1" x14ac:dyDescent="0.3">
      <c r="A46" s="81" t="s">
        <v>1181</v>
      </c>
      <c r="B46" s="82"/>
      <c r="C46" s="82"/>
      <c r="D46" s="82"/>
      <c r="E46" s="82"/>
      <c r="F46" s="82"/>
      <c r="G46" s="82"/>
    </row>
    <row r="48" spans="1:7" ht="39" customHeight="1" x14ac:dyDescent="0.3">
      <c r="A48" s="81" t="s">
        <v>1182</v>
      </c>
      <c r="B48" s="82"/>
      <c r="C48" s="82"/>
      <c r="D48" s="82"/>
      <c r="E48" s="82"/>
      <c r="F48" s="82"/>
      <c r="G48" s="82"/>
    </row>
    <row r="50" spans="1:7" ht="47.25" customHeight="1" x14ac:dyDescent="0.3">
      <c r="A50" s="81" t="s">
        <v>1183</v>
      </c>
      <c r="B50" s="82"/>
      <c r="C50" s="82"/>
      <c r="D50" s="82"/>
      <c r="E50" s="82"/>
      <c r="F50" s="82"/>
      <c r="G50" s="82"/>
    </row>
    <row r="51" spans="1:7" x14ac:dyDescent="0.2">
      <c r="A51" s="46" t="s">
        <v>1112</v>
      </c>
    </row>
    <row r="53" spans="1:7" ht="25.5" customHeight="1" x14ac:dyDescent="0.3">
      <c r="A53" s="81" t="s">
        <v>1113</v>
      </c>
      <c r="B53" s="82"/>
      <c r="C53" s="82"/>
      <c r="D53" s="82"/>
      <c r="E53" s="82"/>
      <c r="F53" s="82"/>
      <c r="G53" s="82"/>
    </row>
    <row r="55" spans="1:7" x14ac:dyDescent="0.2">
      <c r="A55" s="18" t="s">
        <v>1114</v>
      </c>
    </row>
    <row r="56" spans="1:7" x14ac:dyDescent="0.2">
      <c r="A56" s="18"/>
    </row>
    <row r="57" spans="1:7" x14ac:dyDescent="0.2">
      <c r="A57" s="47" t="s">
        <v>774</v>
      </c>
    </row>
    <row r="58" spans="1:7" x14ac:dyDescent="0.2">
      <c r="A58" s="47"/>
    </row>
    <row r="59" spans="1:7" x14ac:dyDescent="0.2">
      <c r="A59" s="48"/>
    </row>
    <row r="60" spans="1:7" x14ac:dyDescent="0.2">
      <c r="A60" s="49"/>
    </row>
    <row r="61" spans="1:7" x14ac:dyDescent="0.2">
      <c r="A61" s="49"/>
    </row>
    <row r="62" spans="1:7" x14ac:dyDescent="0.2">
      <c r="A62" s="49"/>
    </row>
    <row r="63" spans="1:7" x14ac:dyDescent="0.2">
      <c r="A63" s="49"/>
    </row>
    <row r="64" spans="1:7"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7" t="s">
        <v>1184</v>
      </c>
    </row>
    <row r="72" spans="1:1" x14ac:dyDescent="0.2">
      <c r="A72" s="49"/>
    </row>
    <row r="73" spans="1:1" x14ac:dyDescent="0.2">
      <c r="A73" s="47" t="s">
        <v>775</v>
      </c>
    </row>
    <row r="74" spans="1:1" x14ac:dyDescent="0.2">
      <c r="A74" s="49"/>
    </row>
    <row r="75" spans="1:1" x14ac:dyDescent="0.2">
      <c r="A75" s="49"/>
    </row>
    <row r="76" spans="1:1" x14ac:dyDescent="0.2">
      <c r="A76" s="49"/>
    </row>
    <row r="77" spans="1:1" x14ac:dyDescent="0.2">
      <c r="A77" s="49"/>
    </row>
    <row r="78" spans="1:1" x14ac:dyDescent="0.2">
      <c r="A78" s="49"/>
    </row>
    <row r="79" spans="1:1" x14ac:dyDescent="0.2">
      <c r="A79" s="49"/>
    </row>
    <row r="80" spans="1:1" x14ac:dyDescent="0.2">
      <c r="A80" s="49"/>
    </row>
    <row r="81" spans="1:9" x14ac:dyDescent="0.2">
      <c r="A81" s="49"/>
    </row>
    <row r="82" spans="1:9" x14ac:dyDescent="0.2">
      <c r="A82" s="49"/>
    </row>
    <row r="83" spans="1:9" x14ac:dyDescent="0.2">
      <c r="A83" s="49"/>
    </row>
    <row r="84" spans="1:9" x14ac:dyDescent="0.2">
      <c r="A84" s="49"/>
    </row>
    <row r="85" spans="1:9" x14ac:dyDescent="0.2">
      <c r="A85" s="49"/>
    </row>
    <row r="86" spans="1:9" x14ac:dyDescent="0.2">
      <c r="A86" s="48"/>
    </row>
    <row r="87" spans="1:9" x14ac:dyDescent="0.2">
      <c r="A87" s="18" t="s">
        <v>823</v>
      </c>
    </row>
    <row r="89" spans="1:9" s="1" customFormat="1" ht="13.8" x14ac:dyDescent="0.2">
      <c r="A89" s="73" t="s">
        <v>1185</v>
      </c>
      <c r="B89" s="74"/>
      <c r="C89" s="74"/>
      <c r="D89" s="74"/>
      <c r="E89" s="74"/>
      <c r="F89" s="74"/>
      <c r="G89" s="74"/>
    </row>
    <row r="90" spans="1:9" x14ac:dyDescent="0.2">
      <c r="A90" s="18" t="s">
        <v>7</v>
      </c>
    </row>
    <row r="91" spans="1:9" s="1" customFormat="1" ht="30.6" x14ac:dyDescent="0.2">
      <c r="A91" s="8" t="s">
        <v>2</v>
      </c>
      <c r="B91" s="8" t="s">
        <v>0</v>
      </c>
      <c r="C91" s="17" t="s">
        <v>826</v>
      </c>
      <c r="D91" s="16" t="s">
        <v>1</v>
      </c>
      <c r="E91" s="51" t="s">
        <v>6</v>
      </c>
      <c r="F91" s="15" t="s">
        <v>3</v>
      </c>
      <c r="G91" s="15" t="s">
        <v>5</v>
      </c>
    </row>
    <row r="92" spans="1:9" x14ac:dyDescent="0.2">
      <c r="A92" s="21" t="s">
        <v>45</v>
      </c>
      <c r="B92" s="22"/>
      <c r="C92" s="22"/>
      <c r="D92" s="23"/>
      <c r="E92" s="24"/>
      <c r="F92" s="25"/>
      <c r="G92" s="24"/>
    </row>
    <row r="93" spans="1:9" x14ac:dyDescent="0.2">
      <c r="A93" s="30" t="s">
        <v>46</v>
      </c>
      <c r="B93" s="26"/>
      <c r="C93" s="26"/>
      <c r="D93" s="34"/>
      <c r="E93" s="28"/>
      <c r="F93" s="29"/>
      <c r="G93" s="28"/>
    </row>
    <row r="94" spans="1:9" x14ac:dyDescent="0.2">
      <c r="A94" s="26" t="s">
        <v>1117</v>
      </c>
      <c r="B94" s="26" t="s">
        <v>1118</v>
      </c>
      <c r="C94" s="26" t="s">
        <v>1119</v>
      </c>
      <c r="D94" s="27">
        <v>3370</v>
      </c>
      <c r="E94" s="28">
        <v>13064.0127397</v>
      </c>
      <c r="F94" s="29">
        <v>100</v>
      </c>
      <c r="G94" s="28">
        <v>4.165</v>
      </c>
    </row>
    <row r="95" spans="1:9" x14ac:dyDescent="0.2">
      <c r="A95" s="30" t="s">
        <v>31</v>
      </c>
      <c r="B95" s="30"/>
      <c r="C95" s="30"/>
      <c r="D95" s="31"/>
      <c r="E95" s="32">
        <f>SUM(E93:E94)</f>
        <v>13064.0127397</v>
      </c>
      <c r="F95" s="33">
        <f>SUM(F93:F94)</f>
        <v>100</v>
      </c>
      <c r="G95" s="32"/>
      <c r="H95" s="18"/>
      <c r="I95" s="18"/>
    </row>
    <row r="96" spans="1:9" x14ac:dyDescent="0.2">
      <c r="A96" s="26"/>
      <c r="B96" s="26"/>
      <c r="C96" s="26"/>
      <c r="D96" s="34"/>
      <c r="E96" s="28"/>
      <c r="F96" s="29"/>
      <c r="G96" s="28"/>
    </row>
    <row r="97" spans="1:9" x14ac:dyDescent="0.2">
      <c r="A97" s="30" t="s">
        <v>32</v>
      </c>
      <c r="B97" s="30"/>
      <c r="C97" s="30"/>
      <c r="D97" s="31"/>
      <c r="E97" s="32">
        <f>E95</f>
        <v>13064.0127397</v>
      </c>
      <c r="F97" s="33">
        <f>F95</f>
        <v>100</v>
      </c>
      <c r="G97" s="32"/>
      <c r="H97" s="18"/>
      <c r="I97" s="18"/>
    </row>
    <row r="98" spans="1:9" x14ac:dyDescent="0.2">
      <c r="A98" s="30"/>
      <c r="B98" s="30"/>
      <c r="C98" s="30"/>
      <c r="D98" s="31"/>
      <c r="E98" s="32"/>
      <c r="F98" s="33"/>
      <c r="G98" s="32"/>
      <c r="H98" s="18"/>
      <c r="I98" s="18"/>
    </row>
    <row r="99" spans="1:9" x14ac:dyDescent="0.2">
      <c r="A99" s="30" t="s">
        <v>34</v>
      </c>
      <c r="B99" s="30"/>
      <c r="C99" s="30"/>
      <c r="D99" s="31"/>
      <c r="E99" s="32">
        <f>E101-(E95)</f>
        <v>0</v>
      </c>
      <c r="F99" s="33">
        <f>F101-(F95)</f>
        <v>0</v>
      </c>
      <c r="G99" s="32"/>
      <c r="H99" s="18"/>
      <c r="I99" s="18"/>
    </row>
    <row r="100" spans="1:9" x14ac:dyDescent="0.2">
      <c r="A100" s="30"/>
      <c r="B100" s="30"/>
      <c r="C100" s="30"/>
      <c r="D100" s="31"/>
      <c r="E100" s="32"/>
      <c r="F100" s="33"/>
      <c r="G100" s="32"/>
      <c r="H100" s="18"/>
      <c r="I100" s="18"/>
    </row>
    <row r="101" spans="1:9" x14ac:dyDescent="0.2">
      <c r="A101" s="35" t="s">
        <v>33</v>
      </c>
      <c r="B101" s="35"/>
      <c r="C101" s="35"/>
      <c r="D101" s="36"/>
      <c r="E101" s="37">
        <v>13064.0127397</v>
      </c>
      <c r="F101" s="38">
        <v>100</v>
      </c>
      <c r="G101" s="37"/>
      <c r="H101" s="18"/>
      <c r="I101" s="18"/>
    </row>
    <row r="103" spans="1:9" x14ac:dyDescent="0.2">
      <c r="A103" s="18" t="s">
        <v>35</v>
      </c>
    </row>
    <row r="104" spans="1:9" x14ac:dyDescent="0.2">
      <c r="A104" s="47" t="s">
        <v>1120</v>
      </c>
    </row>
    <row r="105" spans="1:9" ht="27" customHeight="1" x14ac:dyDescent="0.2">
      <c r="A105" s="84" t="s">
        <v>1121</v>
      </c>
      <c r="B105" s="84"/>
      <c r="C105" s="84"/>
      <c r="D105" s="84"/>
      <c r="E105" s="84"/>
      <c r="F105" s="84"/>
      <c r="G105" s="84"/>
    </row>
    <row r="107" spans="1:9" x14ac:dyDescent="0.2">
      <c r="A107" s="18" t="s">
        <v>36</v>
      </c>
    </row>
    <row r="108" spans="1:9" x14ac:dyDescent="0.2">
      <c r="A108" s="18" t="s">
        <v>37</v>
      </c>
    </row>
    <row r="109" spans="1:9" x14ac:dyDescent="0.2">
      <c r="A109" s="18" t="s">
        <v>38</v>
      </c>
      <c r="B109" s="18"/>
      <c r="C109" s="39" t="s">
        <v>40</v>
      </c>
      <c r="D109" s="19" t="s">
        <v>39</v>
      </c>
    </row>
    <row r="110" spans="1:9" x14ac:dyDescent="0.2">
      <c r="A110" s="9" t="s">
        <v>57</v>
      </c>
      <c r="C110" s="40">
        <v>0</v>
      </c>
      <c r="D110" s="40">
        <v>0.53139999999999998</v>
      </c>
    </row>
    <row r="111" spans="1:9" x14ac:dyDescent="0.2">
      <c r="A111" s="9" t="s">
        <v>79</v>
      </c>
      <c r="C111" s="40">
        <v>0</v>
      </c>
      <c r="D111" s="40">
        <v>0.28499999999999998</v>
      </c>
    </row>
    <row r="112" spans="1:9" x14ac:dyDescent="0.2">
      <c r="A112" s="9" t="s">
        <v>60</v>
      </c>
      <c r="C112" s="40">
        <v>0</v>
      </c>
      <c r="D112" s="40">
        <v>0.56220000000000003</v>
      </c>
    </row>
    <row r="113" spans="1:9" x14ac:dyDescent="0.2">
      <c r="A113" s="9" t="s">
        <v>80</v>
      </c>
      <c r="C113" s="40">
        <v>0</v>
      </c>
      <c r="D113" s="40">
        <v>0.30809999999999998</v>
      </c>
    </row>
    <row r="115" spans="1:9" x14ac:dyDescent="0.2">
      <c r="A115" s="9" t="s">
        <v>41</v>
      </c>
    </row>
    <row r="117" spans="1:9" x14ac:dyDescent="0.2">
      <c r="A117" s="18" t="s">
        <v>1188</v>
      </c>
      <c r="D117" s="41" t="s">
        <v>43</v>
      </c>
    </row>
    <row r="118" spans="1:9" x14ac:dyDescent="0.2">
      <c r="A118" s="9" t="s">
        <v>812</v>
      </c>
    </row>
    <row r="119" spans="1:9" x14ac:dyDescent="0.2">
      <c r="A119" s="46" t="s">
        <v>1108</v>
      </c>
    </row>
    <row r="121" spans="1:9" s="1" customFormat="1" ht="13.8" x14ac:dyDescent="0.2">
      <c r="A121" s="73" t="s">
        <v>1186</v>
      </c>
      <c r="B121" s="74"/>
      <c r="C121" s="74"/>
      <c r="D121" s="74"/>
      <c r="E121" s="74"/>
      <c r="F121" s="74"/>
      <c r="G121" s="74"/>
    </row>
    <row r="122" spans="1:9" x14ac:dyDescent="0.2">
      <c r="A122" s="18" t="s">
        <v>7</v>
      </c>
    </row>
    <row r="123" spans="1:9" s="1" customFormat="1" ht="30.6" x14ac:dyDescent="0.2">
      <c r="A123" s="8" t="s">
        <v>2</v>
      </c>
      <c r="B123" s="8" t="s">
        <v>0</v>
      </c>
      <c r="C123" s="17" t="s">
        <v>826</v>
      </c>
      <c r="D123" s="16" t="s">
        <v>1</v>
      </c>
      <c r="E123" s="51" t="s">
        <v>6</v>
      </c>
      <c r="F123" s="15" t="s">
        <v>3</v>
      </c>
      <c r="G123" s="15" t="s">
        <v>5</v>
      </c>
    </row>
    <row r="124" spans="1:9" x14ac:dyDescent="0.2">
      <c r="A124" s="21" t="s">
        <v>45</v>
      </c>
      <c r="B124" s="22"/>
      <c r="C124" s="22"/>
      <c r="D124" s="23"/>
      <c r="E124" s="24"/>
      <c r="F124" s="25"/>
      <c r="G124" s="24"/>
    </row>
    <row r="125" spans="1:9" x14ac:dyDescent="0.2">
      <c r="A125" s="30" t="s">
        <v>46</v>
      </c>
      <c r="B125" s="26"/>
      <c r="C125" s="26"/>
      <c r="D125" s="34"/>
      <c r="E125" s="28"/>
      <c r="F125" s="29"/>
      <c r="G125" s="28"/>
    </row>
    <row r="126" spans="1:9" ht="20.399999999999999" x14ac:dyDescent="0.2">
      <c r="A126" s="26" t="s">
        <v>1123</v>
      </c>
      <c r="B126" s="26" t="s">
        <v>1187</v>
      </c>
      <c r="C126" s="55" t="s">
        <v>1125</v>
      </c>
      <c r="D126" s="27">
        <v>1695</v>
      </c>
      <c r="E126" s="28">
        <v>0</v>
      </c>
      <c r="F126" s="67">
        <v>100</v>
      </c>
      <c r="G126" s="28">
        <v>0</v>
      </c>
    </row>
    <row r="127" spans="1:9" x14ac:dyDescent="0.2">
      <c r="A127" s="30" t="s">
        <v>31</v>
      </c>
      <c r="B127" s="30"/>
      <c r="C127" s="30"/>
      <c r="D127" s="31"/>
      <c r="E127" s="32">
        <f>SUM(E125:E126)</f>
        <v>0</v>
      </c>
      <c r="F127" s="68">
        <f>SUM(F125:F126)</f>
        <v>100</v>
      </c>
      <c r="G127" s="32"/>
      <c r="H127" s="18"/>
      <c r="I127" s="18"/>
    </row>
    <row r="128" spans="1:9" x14ac:dyDescent="0.2">
      <c r="A128" s="26"/>
      <c r="B128" s="26"/>
      <c r="C128" s="26"/>
      <c r="D128" s="34"/>
      <c r="E128" s="28"/>
      <c r="F128" s="69"/>
      <c r="G128" s="28"/>
    </row>
    <row r="129" spans="1:9" x14ac:dyDescent="0.2">
      <c r="A129" s="30" t="s">
        <v>32</v>
      </c>
      <c r="B129" s="30"/>
      <c r="C129" s="30"/>
      <c r="D129" s="31"/>
      <c r="E129" s="32">
        <f>E127</f>
        <v>0</v>
      </c>
      <c r="F129" s="68">
        <f>F127</f>
        <v>100</v>
      </c>
      <c r="G129" s="32"/>
      <c r="H129" s="18"/>
      <c r="I129" s="18"/>
    </row>
    <row r="130" spans="1:9" x14ac:dyDescent="0.2">
      <c r="A130" s="30"/>
      <c r="B130" s="30"/>
      <c r="C130" s="30"/>
      <c r="D130" s="31"/>
      <c r="E130" s="32"/>
      <c r="F130" s="68"/>
      <c r="G130" s="32"/>
      <c r="H130" s="18"/>
      <c r="I130" s="18"/>
    </row>
    <row r="131" spans="1:9" x14ac:dyDescent="0.2">
      <c r="A131" s="30" t="s">
        <v>34</v>
      </c>
      <c r="B131" s="30"/>
      <c r="C131" s="30"/>
      <c r="D131" s="31"/>
      <c r="E131" s="32">
        <f>E133-(E127)</f>
        <v>3.9999999999999998E-7</v>
      </c>
      <c r="F131" s="33">
        <v>0</v>
      </c>
      <c r="G131" s="32"/>
      <c r="H131" s="18"/>
      <c r="I131" s="18"/>
    </row>
    <row r="132" spans="1:9" x14ac:dyDescent="0.2">
      <c r="A132" s="30"/>
      <c r="B132" s="30"/>
      <c r="C132" s="30"/>
      <c r="D132" s="31"/>
      <c r="E132" s="32"/>
      <c r="F132" s="68"/>
      <c r="G132" s="32"/>
      <c r="H132" s="18"/>
      <c r="I132" s="18"/>
    </row>
    <row r="133" spans="1:9" x14ac:dyDescent="0.2">
      <c r="A133" s="35" t="s">
        <v>33</v>
      </c>
      <c r="B133" s="35"/>
      <c r="C133" s="35"/>
      <c r="D133" s="36"/>
      <c r="E133" s="37">
        <v>3.9999999999999998E-7</v>
      </c>
      <c r="F133" s="70">
        <v>100</v>
      </c>
      <c r="G133" s="37"/>
      <c r="H133" s="18"/>
      <c r="I133" s="18"/>
    </row>
    <row r="135" spans="1:9" x14ac:dyDescent="0.2">
      <c r="A135" s="18" t="s">
        <v>35</v>
      </c>
    </row>
    <row r="136" spans="1:9" x14ac:dyDescent="0.2">
      <c r="A136" s="18" t="s">
        <v>1120</v>
      </c>
    </row>
    <row r="137" spans="1:9" ht="24" customHeight="1" x14ac:dyDescent="0.2">
      <c r="A137" s="85" t="s">
        <v>1126</v>
      </c>
      <c r="B137" s="85"/>
      <c r="C137" s="85"/>
      <c r="D137" s="85"/>
      <c r="E137" s="85"/>
      <c r="F137" s="85"/>
      <c r="G137" s="85"/>
    </row>
    <row r="139" spans="1:9" x14ac:dyDescent="0.2">
      <c r="A139" s="18" t="s">
        <v>36</v>
      </c>
    </row>
    <row r="140" spans="1:9" x14ac:dyDescent="0.2">
      <c r="A140" s="18" t="s">
        <v>37</v>
      </c>
    </row>
    <row r="141" spans="1:9" x14ac:dyDescent="0.2">
      <c r="A141" s="18" t="s">
        <v>38</v>
      </c>
      <c r="B141" s="18"/>
      <c r="C141" s="39" t="s">
        <v>40</v>
      </c>
      <c r="D141" s="19" t="s">
        <v>39</v>
      </c>
    </row>
    <row r="142" spans="1:9" x14ac:dyDescent="0.2">
      <c r="A142" s="9" t="s">
        <v>57</v>
      </c>
      <c r="C142" s="40">
        <v>0</v>
      </c>
      <c r="D142" s="40">
        <v>0</v>
      </c>
    </row>
    <row r="143" spans="1:9" x14ac:dyDescent="0.2">
      <c r="A143" s="9" t="s">
        <v>79</v>
      </c>
      <c r="C143" s="40">
        <v>0</v>
      </c>
      <c r="D143" s="40">
        <v>0</v>
      </c>
    </row>
    <row r="144" spans="1:9" x14ac:dyDescent="0.2">
      <c r="A144" s="9" t="s">
        <v>60</v>
      </c>
      <c r="C144" s="40">
        <v>0</v>
      </c>
      <c r="D144" s="40">
        <v>0</v>
      </c>
    </row>
    <row r="145" spans="1:4" x14ac:dyDescent="0.2">
      <c r="A145" s="9" t="s">
        <v>80</v>
      </c>
      <c r="C145" s="40">
        <v>0</v>
      </c>
      <c r="D145" s="40">
        <v>0</v>
      </c>
    </row>
    <row r="147" spans="1:4" x14ac:dyDescent="0.2">
      <c r="A147" s="9" t="s">
        <v>41</v>
      </c>
    </row>
    <row r="149" spans="1:4" x14ac:dyDescent="0.2">
      <c r="A149" s="18" t="s">
        <v>1188</v>
      </c>
      <c r="D149" s="41" t="s">
        <v>43</v>
      </c>
    </row>
    <row r="150" spans="1:4" x14ac:dyDescent="0.2">
      <c r="A150" s="9" t="s">
        <v>812</v>
      </c>
    </row>
    <row r="151" spans="1:4" x14ac:dyDescent="0.2">
      <c r="A151" s="46" t="s">
        <v>1108</v>
      </c>
    </row>
  </sheetData>
  <mergeCells count="9">
    <mergeCell ref="A105:G105"/>
    <mergeCell ref="A121:G121"/>
    <mergeCell ref="A137:G137"/>
    <mergeCell ref="A1:G1"/>
    <mergeCell ref="A46:G46"/>
    <mergeCell ref="A48:G48"/>
    <mergeCell ref="A50:G50"/>
    <mergeCell ref="A53:G53"/>
    <mergeCell ref="A89:G89"/>
  </mergeCells>
  <conditionalFormatting sqref="F2:F3 F5:F10 F92:F102 F124:F125 F47 F49 F51:F52 F14:F45 F90 F106:F120 F122 F134 F138:F65562 F54:F88">
    <cfRule type="cellIs" dxfId="3" priority="4" stopIfTrue="1" operator="between">
      <formula>0.009</formula>
      <formula>-0.009</formula>
    </cfRule>
  </conditionalFormatting>
  <conditionalFormatting sqref="F103:F104">
    <cfRule type="cellIs" dxfId="2" priority="3" stopIfTrue="1" operator="between">
      <formula>0.009</formula>
      <formula>-0.009</formula>
    </cfRule>
  </conditionalFormatting>
  <conditionalFormatting sqref="F127:F130 F132:F133">
    <cfRule type="cellIs" dxfId="1" priority="2" stopIfTrue="1" operator="between">
      <formula>0.009</formula>
      <formula>-0.009</formula>
    </cfRule>
  </conditionalFormatting>
  <conditionalFormatting sqref="F135:F136">
    <cfRule type="cellIs" dxfId="0" priority="1" stopIfTrue="1" operator="between">
      <formula>0.009</formula>
      <formula>-0.009</formula>
    </cfRule>
  </conditionalFormatting>
  <hyperlinks>
    <hyperlink ref="A44" r:id="rId1" tooltip="https://www.franklintempletonindia.com/investor/reports" xr:uid="{00000000-0004-0000-2700-000000000000}"/>
    <hyperlink ref="A51" r:id="rId2" tooltip="https://www.franklintempletonindia.com/downloadsServlet/pdf/fair-valuation-reliance-big-reliance-infra-november-4-2020-kgox4tfq" xr:uid="{00000000-0004-0000-2700-000001000000}"/>
    <hyperlink ref="A119" r:id="rId3" tooltip="https://www.franklintempletonindia.com/investor/reports" xr:uid="{00000000-0004-0000-2700-000002000000}"/>
    <hyperlink ref="A151" r:id="rId4" tooltip="https://www.franklintempletonindia.com/investor/reports" xr:uid="{00000000-0004-0000-27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17"/>
  <sheetViews>
    <sheetView workbookViewId="0">
      <selection sqref="A1:G1"/>
    </sheetView>
  </sheetViews>
  <sheetFormatPr defaultColWidth="9.109375" defaultRowHeight="10.199999999999999" x14ac:dyDescent="0.2"/>
  <cols>
    <col min="1" max="1" width="38.6640625" style="9" bestFit="1" customWidth="1"/>
    <col min="2" max="2" width="52.33203125" style="9" bestFit="1" customWidth="1"/>
    <col min="3" max="3" width="24.6640625" style="9" bestFit="1" customWidth="1"/>
    <col min="4" max="4" width="14.6640625" style="10" bestFit="1" customWidth="1"/>
    <col min="5" max="5" width="22.6640625" style="13" customWidth="1"/>
    <col min="6" max="6" width="13.5546875" style="14" bestFit="1" customWidth="1"/>
    <col min="7" max="7" width="14.33203125" style="13" customWidth="1"/>
    <col min="8" max="16384" width="9.109375" style="9"/>
  </cols>
  <sheetData>
    <row r="1" spans="1:7" s="1" customFormat="1" ht="13.8" x14ac:dyDescent="0.2">
      <c r="A1" s="73" t="s">
        <v>981</v>
      </c>
      <c r="B1" s="74"/>
      <c r="C1" s="74"/>
      <c r="D1" s="74"/>
      <c r="E1" s="74"/>
      <c r="F1" s="74"/>
      <c r="G1" s="74"/>
    </row>
    <row r="2" spans="1:7" s="1" customFormat="1" ht="11.4" x14ac:dyDescent="0.2">
      <c r="D2" s="6"/>
      <c r="E2" s="7"/>
      <c r="F2" s="12"/>
      <c r="G2" s="13"/>
    </row>
    <row r="3" spans="1:7" s="1" customFormat="1" ht="12" x14ac:dyDescent="0.2">
      <c r="A3" s="11" t="s">
        <v>7</v>
      </c>
      <c r="B3" s="2"/>
      <c r="C3" s="3"/>
      <c r="D3" s="4"/>
      <c r="E3" s="5"/>
      <c r="F3" s="12"/>
      <c r="G3" s="13"/>
    </row>
    <row r="4" spans="1:7" s="1" customFormat="1" ht="30.6" x14ac:dyDescent="0.2">
      <c r="A4" s="8" t="s">
        <v>2</v>
      </c>
      <c r="B4" s="8" t="s">
        <v>0</v>
      </c>
      <c r="C4" s="17" t="s">
        <v>826</v>
      </c>
      <c r="D4" s="16" t="s">
        <v>1</v>
      </c>
      <c r="E4" s="51" t="s">
        <v>6</v>
      </c>
      <c r="F4" s="15" t="s">
        <v>3</v>
      </c>
      <c r="G4" s="15" t="s">
        <v>5</v>
      </c>
    </row>
    <row r="5" spans="1:7" x14ac:dyDescent="0.2">
      <c r="A5" s="21" t="s">
        <v>45</v>
      </c>
      <c r="B5" s="22"/>
      <c r="C5" s="22"/>
      <c r="D5" s="23"/>
      <c r="E5" s="24"/>
      <c r="F5" s="25"/>
      <c r="G5" s="24"/>
    </row>
    <row r="6" spans="1:7" x14ac:dyDescent="0.2">
      <c r="A6" s="30" t="s">
        <v>46</v>
      </c>
      <c r="B6" s="26"/>
      <c r="C6" s="26"/>
      <c r="D6" s="34"/>
      <c r="E6" s="28"/>
      <c r="F6" s="29"/>
      <c r="G6" s="28"/>
    </row>
    <row r="7" spans="1:7" x14ac:dyDescent="0.2">
      <c r="A7" s="26" t="s">
        <v>982</v>
      </c>
      <c r="B7" s="26" t="s">
        <v>983</v>
      </c>
      <c r="C7" s="26" t="s">
        <v>984</v>
      </c>
      <c r="D7" s="27">
        <v>550</v>
      </c>
      <c r="E7" s="28">
        <v>5736.4360342</v>
      </c>
      <c r="F7" s="29">
        <v>7.4174177324492696</v>
      </c>
      <c r="G7" s="28">
        <v>6.4349999999999996</v>
      </c>
    </row>
    <row r="8" spans="1:7" x14ac:dyDescent="0.2">
      <c r="A8" s="26" t="s">
        <v>985</v>
      </c>
      <c r="B8" s="26" t="s">
        <v>986</v>
      </c>
      <c r="C8" s="26" t="s">
        <v>75</v>
      </c>
      <c r="D8" s="27">
        <v>500</v>
      </c>
      <c r="E8" s="28">
        <v>5220.4266438000004</v>
      </c>
      <c r="F8" s="29">
        <v>6.7501990657292996</v>
      </c>
      <c r="G8" s="28">
        <v>7.36</v>
      </c>
    </row>
    <row r="9" spans="1:7" x14ac:dyDescent="0.2">
      <c r="A9" s="26" t="s">
        <v>987</v>
      </c>
      <c r="B9" s="26" t="s">
        <v>988</v>
      </c>
      <c r="C9" s="26" t="s">
        <v>75</v>
      </c>
      <c r="D9" s="27">
        <v>500</v>
      </c>
      <c r="E9" s="28">
        <v>5120.7466438000001</v>
      </c>
      <c r="F9" s="29">
        <v>6.6213092471795001</v>
      </c>
      <c r="G9" s="28">
        <v>6.7850000000000001</v>
      </c>
    </row>
    <row r="10" spans="1:7" x14ac:dyDescent="0.2">
      <c r="A10" s="26" t="s">
        <v>989</v>
      </c>
      <c r="B10" s="26" t="s">
        <v>990</v>
      </c>
      <c r="C10" s="26" t="s">
        <v>75</v>
      </c>
      <c r="D10" s="27">
        <v>500</v>
      </c>
      <c r="E10" s="28">
        <v>5092.0823288000001</v>
      </c>
      <c r="F10" s="29">
        <v>6.5842452588247298</v>
      </c>
      <c r="G10" s="28">
        <v>6.4901</v>
      </c>
    </row>
    <row r="11" spans="1:7" x14ac:dyDescent="0.2">
      <c r="A11" s="26" t="s">
        <v>991</v>
      </c>
      <c r="B11" s="26" t="s">
        <v>992</v>
      </c>
      <c r="C11" s="26" t="s">
        <v>957</v>
      </c>
      <c r="D11" s="27">
        <v>500</v>
      </c>
      <c r="E11" s="28">
        <v>5008.7547260000001</v>
      </c>
      <c r="F11" s="29">
        <v>6.4764996769117902</v>
      </c>
      <c r="G11" s="28">
        <v>6.8098999999999998</v>
      </c>
    </row>
    <row r="12" spans="1:7" x14ac:dyDescent="0.2">
      <c r="A12" s="26" t="s">
        <v>993</v>
      </c>
      <c r="B12" s="26" t="s">
        <v>994</v>
      </c>
      <c r="C12" s="26" t="s">
        <v>75</v>
      </c>
      <c r="D12" s="27">
        <v>250</v>
      </c>
      <c r="E12" s="28">
        <v>2635.7583562</v>
      </c>
      <c r="F12" s="29">
        <v>3.40813017929097</v>
      </c>
      <c r="G12" s="28">
        <v>5.8648999999999996</v>
      </c>
    </row>
    <row r="13" spans="1:7" x14ac:dyDescent="0.2">
      <c r="A13" s="26" t="s">
        <v>995</v>
      </c>
      <c r="B13" s="26" t="s">
        <v>996</v>
      </c>
      <c r="C13" s="26" t="s">
        <v>75</v>
      </c>
      <c r="D13" s="27">
        <v>250</v>
      </c>
      <c r="E13" s="28">
        <v>2610.6785273999999</v>
      </c>
      <c r="F13" s="29">
        <v>3.3757010602772</v>
      </c>
      <c r="G13" s="28">
        <v>6.01</v>
      </c>
    </row>
    <row r="14" spans="1:7" x14ac:dyDescent="0.2">
      <c r="A14" s="26" t="s">
        <v>997</v>
      </c>
      <c r="B14" s="26" t="s">
        <v>998</v>
      </c>
      <c r="C14" s="26" t="s">
        <v>960</v>
      </c>
      <c r="D14" s="27">
        <v>250</v>
      </c>
      <c r="E14" s="28">
        <v>2605.897363</v>
      </c>
      <c r="F14" s="29">
        <v>3.3695188430623899</v>
      </c>
      <c r="G14" s="28">
        <v>6.32</v>
      </c>
    </row>
    <row r="15" spans="1:7" x14ac:dyDescent="0.2">
      <c r="A15" s="26" t="s">
        <v>999</v>
      </c>
      <c r="B15" s="26" t="s">
        <v>1000</v>
      </c>
      <c r="C15" s="26" t="s">
        <v>75</v>
      </c>
      <c r="D15" s="27">
        <v>250</v>
      </c>
      <c r="E15" s="28">
        <v>2569.8976026999999</v>
      </c>
      <c r="F15" s="29">
        <v>3.3229698605894402</v>
      </c>
      <c r="G15" s="28">
        <v>7.0449999999999999</v>
      </c>
    </row>
    <row r="16" spans="1:7" x14ac:dyDescent="0.2">
      <c r="A16" s="26" t="s">
        <v>1001</v>
      </c>
      <c r="B16" s="26" t="s">
        <v>1002</v>
      </c>
      <c r="C16" s="26" t="s">
        <v>75</v>
      </c>
      <c r="D16" s="27">
        <v>250</v>
      </c>
      <c r="E16" s="28">
        <v>2539.9635959000002</v>
      </c>
      <c r="F16" s="29">
        <v>3.28426411515485</v>
      </c>
      <c r="G16" s="28">
        <v>6.4249999999999998</v>
      </c>
    </row>
    <row r="17" spans="1:9" x14ac:dyDescent="0.2">
      <c r="A17" s="26" t="s">
        <v>1003</v>
      </c>
      <c r="B17" s="26" t="s">
        <v>1004</v>
      </c>
      <c r="C17" s="26" t="s">
        <v>75</v>
      </c>
      <c r="D17" s="27">
        <v>250</v>
      </c>
      <c r="E17" s="28">
        <v>2515.3438013999998</v>
      </c>
      <c r="F17" s="29">
        <v>3.2524298370063902</v>
      </c>
      <c r="G17" s="28">
        <v>6.55</v>
      </c>
    </row>
    <row r="18" spans="1:9" x14ac:dyDescent="0.2">
      <c r="A18" s="26" t="s">
        <v>1005</v>
      </c>
      <c r="B18" s="26" t="s">
        <v>1006</v>
      </c>
      <c r="C18" s="26" t="s">
        <v>75</v>
      </c>
      <c r="D18" s="27">
        <v>250</v>
      </c>
      <c r="E18" s="28">
        <v>2513.5869862999998</v>
      </c>
      <c r="F18" s="29">
        <v>3.2501582120117698</v>
      </c>
      <c r="G18" s="28">
        <v>6.0750000000000002</v>
      </c>
    </row>
    <row r="19" spans="1:9" x14ac:dyDescent="0.2">
      <c r="A19" s="26" t="s">
        <v>1007</v>
      </c>
      <c r="B19" s="26" t="s">
        <v>1008</v>
      </c>
      <c r="C19" s="26" t="s">
        <v>957</v>
      </c>
      <c r="D19" s="27">
        <v>250</v>
      </c>
      <c r="E19" s="28">
        <v>2484.3988356</v>
      </c>
      <c r="F19" s="29">
        <v>3.21241688529099</v>
      </c>
      <c r="G19" s="28">
        <v>6.67</v>
      </c>
    </row>
    <row r="20" spans="1:9" x14ac:dyDescent="0.2">
      <c r="A20" s="26" t="s">
        <v>1009</v>
      </c>
      <c r="B20" s="26" t="s">
        <v>1010</v>
      </c>
      <c r="C20" s="26" t="s">
        <v>75</v>
      </c>
      <c r="D20" s="27">
        <v>200</v>
      </c>
      <c r="E20" s="28">
        <v>2134.9805753000001</v>
      </c>
      <c r="F20" s="29">
        <v>2.76060653047506</v>
      </c>
      <c r="G20" s="28">
        <v>6.9749999999999996</v>
      </c>
    </row>
    <row r="21" spans="1:9" x14ac:dyDescent="0.2">
      <c r="A21" s="26" t="s">
        <v>1011</v>
      </c>
      <c r="B21" s="26" t="s">
        <v>1012</v>
      </c>
      <c r="C21" s="26" t="s">
        <v>960</v>
      </c>
      <c r="D21" s="27">
        <v>200</v>
      </c>
      <c r="E21" s="28">
        <v>2036.1569589000001</v>
      </c>
      <c r="F21" s="29">
        <v>2.63282404666456</v>
      </c>
      <c r="G21" s="28">
        <v>6.585</v>
      </c>
    </row>
    <row r="22" spans="1:9" x14ac:dyDescent="0.2">
      <c r="A22" s="26" t="s">
        <v>1013</v>
      </c>
      <c r="B22" s="26" t="s">
        <v>1014</v>
      </c>
      <c r="C22" s="26" t="s">
        <v>1015</v>
      </c>
      <c r="D22" s="27">
        <v>160</v>
      </c>
      <c r="E22" s="28">
        <v>1877.8487671</v>
      </c>
      <c r="F22" s="29">
        <v>2.4281258713430498</v>
      </c>
      <c r="G22" s="28">
        <v>8.1248000000000005</v>
      </c>
    </row>
    <row r="23" spans="1:9" x14ac:dyDescent="0.2">
      <c r="A23" s="26" t="s">
        <v>1016</v>
      </c>
      <c r="B23" s="26" t="s">
        <v>1017</v>
      </c>
      <c r="C23" s="26" t="s">
        <v>960</v>
      </c>
      <c r="D23" s="27">
        <v>150</v>
      </c>
      <c r="E23" s="28">
        <v>1478.5022260000001</v>
      </c>
      <c r="F23" s="29">
        <v>1.9117564570085099</v>
      </c>
      <c r="G23" s="28">
        <v>6.835</v>
      </c>
    </row>
    <row r="24" spans="1:9" x14ac:dyDescent="0.2">
      <c r="A24" s="26" t="s">
        <v>1018</v>
      </c>
      <c r="B24" s="26" t="s">
        <v>1019</v>
      </c>
      <c r="C24" s="26" t="s">
        <v>75</v>
      </c>
      <c r="D24" s="27">
        <v>140</v>
      </c>
      <c r="E24" s="28">
        <v>1441.7979396999999</v>
      </c>
      <c r="F24" s="29">
        <v>1.8642964971248099</v>
      </c>
      <c r="G24" s="28">
        <v>6.4249999999999998</v>
      </c>
    </row>
    <row r="25" spans="1:9" x14ac:dyDescent="0.2">
      <c r="A25" s="26" t="s">
        <v>1020</v>
      </c>
      <c r="B25" s="26" t="s">
        <v>1021</v>
      </c>
      <c r="C25" s="26" t="s">
        <v>75</v>
      </c>
      <c r="D25" s="27">
        <v>100</v>
      </c>
      <c r="E25" s="28">
        <v>1078.4071781</v>
      </c>
      <c r="F25" s="29">
        <v>1.39441919650988</v>
      </c>
      <c r="G25" s="28">
        <v>7.165</v>
      </c>
    </row>
    <row r="26" spans="1:9" x14ac:dyDescent="0.2">
      <c r="A26" s="26" t="s">
        <v>1022</v>
      </c>
      <c r="B26" s="26" t="s">
        <v>1023</v>
      </c>
      <c r="C26" s="26" t="s">
        <v>75</v>
      </c>
      <c r="D26" s="27">
        <v>100</v>
      </c>
      <c r="E26" s="28">
        <v>1057.8997807999999</v>
      </c>
      <c r="F26" s="29">
        <v>1.3679023955776499</v>
      </c>
      <c r="G26" s="28">
        <v>7.08</v>
      </c>
    </row>
    <row r="27" spans="1:9" x14ac:dyDescent="0.2">
      <c r="A27" s="26" t="s">
        <v>1024</v>
      </c>
      <c r="B27" s="26" t="s">
        <v>1025</v>
      </c>
      <c r="C27" s="26" t="s">
        <v>1026</v>
      </c>
      <c r="D27" s="27">
        <v>100</v>
      </c>
      <c r="E27" s="28">
        <v>1026.3276438</v>
      </c>
      <c r="F27" s="29">
        <v>1.3270784889849601</v>
      </c>
      <c r="G27" s="28">
        <v>8.9999000000000002</v>
      </c>
    </row>
    <row r="28" spans="1:9" x14ac:dyDescent="0.2">
      <c r="A28" s="26" t="s">
        <v>1027</v>
      </c>
      <c r="B28" s="26" t="s">
        <v>1028</v>
      </c>
      <c r="C28" s="26" t="s">
        <v>75</v>
      </c>
      <c r="D28" s="27">
        <v>100</v>
      </c>
      <c r="E28" s="28">
        <v>1021.7275205</v>
      </c>
      <c r="F28" s="29">
        <v>1.3211303644118899</v>
      </c>
      <c r="G28" s="28">
        <v>6.5049999999999999</v>
      </c>
    </row>
    <row r="29" spans="1:9" x14ac:dyDescent="0.2">
      <c r="A29" s="26" t="s">
        <v>1029</v>
      </c>
      <c r="B29" s="26" t="s">
        <v>1030</v>
      </c>
      <c r="C29" s="26" t="s">
        <v>75</v>
      </c>
      <c r="D29" s="27">
        <v>45</v>
      </c>
      <c r="E29" s="28">
        <v>481.27496919999999</v>
      </c>
      <c r="F29" s="29">
        <v>0.62230581312947597</v>
      </c>
      <c r="G29" s="28">
        <v>7.3150000000000004</v>
      </c>
    </row>
    <row r="30" spans="1:9" x14ac:dyDescent="0.2">
      <c r="A30" s="30" t="s">
        <v>31</v>
      </c>
      <c r="B30" s="30"/>
      <c r="C30" s="30"/>
      <c r="D30" s="31"/>
      <c r="E30" s="32">
        <f>SUM(E6:E29)</f>
        <v>60288.895004499995</v>
      </c>
      <c r="F30" s="33">
        <f>SUM(F6:F29)</f>
        <v>77.955705635008442</v>
      </c>
      <c r="G30" s="32"/>
      <c r="H30" s="18"/>
      <c r="I30" s="18"/>
    </row>
    <row r="31" spans="1:9" x14ac:dyDescent="0.2">
      <c r="A31" s="26"/>
      <c r="B31" s="26"/>
      <c r="C31" s="26"/>
      <c r="D31" s="34"/>
      <c r="E31" s="28"/>
      <c r="F31" s="29"/>
      <c r="G31" s="28"/>
    </row>
    <row r="32" spans="1:9" x14ac:dyDescent="0.2">
      <c r="A32" s="30" t="s">
        <v>47</v>
      </c>
      <c r="B32" s="26"/>
      <c r="C32" s="26"/>
      <c r="D32" s="34"/>
      <c r="E32" s="28"/>
      <c r="F32" s="29"/>
      <c r="G32" s="28"/>
    </row>
    <row r="33" spans="1:9" x14ac:dyDescent="0.2">
      <c r="A33" s="30" t="s">
        <v>49</v>
      </c>
      <c r="B33" s="26"/>
      <c r="C33" s="26"/>
      <c r="D33" s="34"/>
      <c r="E33" s="28"/>
      <c r="F33" s="29"/>
      <c r="G33" s="28"/>
    </row>
    <row r="34" spans="1:9" x14ac:dyDescent="0.2">
      <c r="A34" s="26" t="s">
        <v>934</v>
      </c>
      <c r="B34" s="26" t="s">
        <v>935</v>
      </c>
      <c r="C34" s="26" t="s">
        <v>48</v>
      </c>
      <c r="D34" s="27">
        <v>200</v>
      </c>
      <c r="E34" s="28">
        <v>990.41099999999994</v>
      </c>
      <c r="F34" s="29">
        <v>1.28063697913043</v>
      </c>
      <c r="G34" s="28">
        <v>5.8898000000000001</v>
      </c>
    </row>
    <row r="35" spans="1:9" x14ac:dyDescent="0.2">
      <c r="A35" s="30" t="s">
        <v>31</v>
      </c>
      <c r="B35" s="30"/>
      <c r="C35" s="30"/>
      <c r="D35" s="31"/>
      <c r="E35" s="32">
        <f>SUM(E33:E34)</f>
        <v>990.41099999999994</v>
      </c>
      <c r="F35" s="33">
        <f>SUM(F33:F34)</f>
        <v>1.28063697913043</v>
      </c>
      <c r="G35" s="32"/>
      <c r="H35" s="18"/>
      <c r="I35" s="18"/>
    </row>
    <row r="36" spans="1:9" x14ac:dyDescent="0.2">
      <c r="A36" s="26"/>
      <c r="B36" s="26"/>
      <c r="C36" s="26"/>
      <c r="D36" s="34"/>
      <c r="E36" s="28"/>
      <c r="F36" s="29"/>
      <c r="G36" s="28"/>
    </row>
    <row r="37" spans="1:9" x14ac:dyDescent="0.2">
      <c r="A37" s="30" t="s">
        <v>51</v>
      </c>
      <c r="B37" s="26"/>
      <c r="C37" s="26"/>
      <c r="D37" s="34"/>
      <c r="E37" s="28"/>
      <c r="F37" s="29"/>
      <c r="G37" s="28"/>
    </row>
    <row r="38" spans="1:9" x14ac:dyDescent="0.2">
      <c r="A38" s="26" t="s">
        <v>64</v>
      </c>
      <c r="B38" s="26" t="s">
        <v>63</v>
      </c>
      <c r="C38" s="26" t="s">
        <v>52</v>
      </c>
      <c r="D38" s="27">
        <v>10000000</v>
      </c>
      <c r="E38" s="28">
        <v>9678.0133332999994</v>
      </c>
      <c r="F38" s="29">
        <v>12.5140186843051</v>
      </c>
      <c r="G38" s="28">
        <v>6.9442000000000004</v>
      </c>
    </row>
    <row r="39" spans="1:9" x14ac:dyDescent="0.2">
      <c r="A39" s="26" t="s">
        <v>1031</v>
      </c>
      <c r="B39" s="26" t="s">
        <v>1032</v>
      </c>
      <c r="C39" s="26" t="s">
        <v>52</v>
      </c>
      <c r="D39" s="27">
        <v>5000000</v>
      </c>
      <c r="E39" s="28">
        <v>5112.51</v>
      </c>
      <c r="F39" s="29">
        <v>6.6106589710474699</v>
      </c>
      <c r="G39" s="28">
        <v>7.0266000000000002</v>
      </c>
    </row>
    <row r="40" spans="1:9" x14ac:dyDescent="0.2">
      <c r="A40" s="30" t="s">
        <v>31</v>
      </c>
      <c r="B40" s="30"/>
      <c r="C40" s="30"/>
      <c r="D40" s="31"/>
      <c r="E40" s="32">
        <f>SUM(E38:E39)</f>
        <v>14790.5233333</v>
      </c>
      <c r="F40" s="33">
        <f>SUM(F38:F39)</f>
        <v>19.124677655352571</v>
      </c>
      <c r="G40" s="32"/>
      <c r="H40" s="18"/>
      <c r="I40" s="18"/>
    </row>
    <row r="41" spans="1:9" x14ac:dyDescent="0.2">
      <c r="A41" s="26"/>
      <c r="B41" s="26"/>
      <c r="C41" s="26"/>
      <c r="D41" s="34"/>
      <c r="E41" s="28"/>
      <c r="F41" s="29"/>
      <c r="G41" s="28"/>
    </row>
    <row r="42" spans="1:9" x14ac:dyDescent="0.2">
      <c r="A42" s="30" t="s">
        <v>32</v>
      </c>
      <c r="B42" s="30"/>
      <c r="C42" s="30"/>
      <c r="D42" s="31"/>
      <c r="E42" s="32">
        <f>E30+E35+E40</f>
        <v>76069.829337799994</v>
      </c>
      <c r="F42" s="33">
        <f>F30+F35+F40</f>
        <v>98.361020269491448</v>
      </c>
      <c r="G42" s="32"/>
      <c r="H42" s="18"/>
      <c r="I42" s="18"/>
    </row>
    <row r="43" spans="1:9" x14ac:dyDescent="0.2">
      <c r="A43" s="30"/>
      <c r="B43" s="30"/>
      <c r="C43" s="30"/>
      <c r="D43" s="31"/>
      <c r="E43" s="32"/>
      <c r="F43" s="33"/>
      <c r="G43" s="32"/>
      <c r="H43" s="18"/>
      <c r="I43" s="18"/>
    </row>
    <row r="44" spans="1:9" x14ac:dyDescent="0.2">
      <c r="A44" s="30" t="s">
        <v>34</v>
      </c>
      <c r="B44" s="30"/>
      <c r="C44" s="30"/>
      <c r="D44" s="31"/>
      <c r="E44" s="32">
        <f>E46-(E30+E35+E40)</f>
        <v>1267.5438710000017</v>
      </c>
      <c r="F44" s="33">
        <f>F46-(F30+F35+F40)</f>
        <v>1.6389797305085523</v>
      </c>
      <c r="G44" s="32"/>
      <c r="H44" s="18"/>
      <c r="I44" s="18"/>
    </row>
    <row r="45" spans="1:9" x14ac:dyDescent="0.2">
      <c r="A45" s="30"/>
      <c r="B45" s="30"/>
      <c r="C45" s="30"/>
      <c r="D45" s="31"/>
      <c r="E45" s="32"/>
      <c r="F45" s="33"/>
      <c r="G45" s="32"/>
      <c r="H45" s="18"/>
      <c r="I45" s="18"/>
    </row>
    <row r="46" spans="1:9" x14ac:dyDescent="0.2">
      <c r="A46" s="35" t="s">
        <v>33</v>
      </c>
      <c r="B46" s="35"/>
      <c r="C46" s="35"/>
      <c r="D46" s="36"/>
      <c r="E46" s="37">
        <v>77337.373208799996</v>
      </c>
      <c r="F46" s="38">
        <v>100</v>
      </c>
      <c r="G46" s="37"/>
      <c r="H46" s="18"/>
      <c r="I46" s="18"/>
    </row>
    <row r="48" spans="1:9" x14ac:dyDescent="0.2">
      <c r="A48" s="18" t="s">
        <v>53</v>
      </c>
    </row>
    <row r="49" spans="1:4" x14ac:dyDescent="0.2">
      <c r="A49" s="18" t="s">
        <v>35</v>
      </c>
    </row>
    <row r="51" spans="1:4" x14ac:dyDescent="0.2">
      <c r="A51" s="18" t="s">
        <v>36</v>
      </c>
    </row>
    <row r="52" spans="1:4" x14ac:dyDescent="0.2">
      <c r="A52" s="18" t="s">
        <v>37</v>
      </c>
    </row>
    <row r="53" spans="1:4" x14ac:dyDescent="0.2">
      <c r="A53" s="18" t="s">
        <v>38</v>
      </c>
      <c r="B53" s="18"/>
      <c r="C53" s="39" t="s">
        <v>40</v>
      </c>
      <c r="D53" s="19" t="s">
        <v>39</v>
      </c>
    </row>
    <row r="54" spans="1:4" x14ac:dyDescent="0.2">
      <c r="A54" s="9" t="s">
        <v>57</v>
      </c>
      <c r="C54" s="40">
        <v>79.846999999999994</v>
      </c>
      <c r="D54" s="40">
        <v>80.593199999999996</v>
      </c>
    </row>
    <row r="55" spans="1:4" x14ac:dyDescent="0.2">
      <c r="A55" s="9" t="s">
        <v>58</v>
      </c>
      <c r="C55" s="40">
        <v>15.5099</v>
      </c>
      <c r="D55" s="40">
        <v>15.041499999999999</v>
      </c>
    </row>
    <row r="56" spans="1:4" x14ac:dyDescent="0.2">
      <c r="A56" s="9" t="s">
        <v>59</v>
      </c>
      <c r="C56" s="40">
        <v>12.834899999999999</v>
      </c>
      <c r="D56" s="40">
        <v>12.4215</v>
      </c>
    </row>
    <row r="57" spans="1:4" x14ac:dyDescent="0.2">
      <c r="A57" s="9" t="s">
        <v>1033</v>
      </c>
      <c r="C57" s="40">
        <v>13.6593</v>
      </c>
      <c r="D57" s="40">
        <v>13.2447</v>
      </c>
    </row>
    <row r="58" spans="1:4" x14ac:dyDescent="0.2">
      <c r="A58" s="9" t="s">
        <v>1034</v>
      </c>
      <c r="C58" s="40">
        <v>17.8931</v>
      </c>
      <c r="D58" s="40">
        <v>16.799900000000001</v>
      </c>
    </row>
    <row r="59" spans="1:4" x14ac:dyDescent="0.2">
      <c r="A59" s="9" t="s">
        <v>60</v>
      </c>
      <c r="C59" s="40">
        <v>84.866100000000003</v>
      </c>
      <c r="D59" s="40">
        <v>85.894300000000001</v>
      </c>
    </row>
    <row r="60" spans="1:4" x14ac:dyDescent="0.2">
      <c r="A60" s="9" t="s">
        <v>61</v>
      </c>
      <c r="C60" s="40">
        <v>16.9941</v>
      </c>
      <c r="D60" s="40">
        <v>16.586099999999998</v>
      </c>
    </row>
    <row r="61" spans="1:4" x14ac:dyDescent="0.2">
      <c r="A61" s="9" t="s">
        <v>62</v>
      </c>
      <c r="C61" s="40">
        <v>14.111499999999999</v>
      </c>
      <c r="D61" s="40">
        <v>13.748799999999999</v>
      </c>
    </row>
    <row r="62" spans="1:4" x14ac:dyDescent="0.2">
      <c r="A62" s="9" t="s">
        <v>1035</v>
      </c>
      <c r="C62" s="40">
        <v>15.310700000000001</v>
      </c>
      <c r="D62" s="40">
        <v>14.9536</v>
      </c>
    </row>
    <row r="63" spans="1:4" x14ac:dyDescent="0.2">
      <c r="A63" s="9" t="s">
        <v>1036</v>
      </c>
      <c r="C63" s="40">
        <v>19.587199999999999</v>
      </c>
      <c r="D63" s="40">
        <v>18.562100000000001</v>
      </c>
    </row>
    <row r="65" spans="1:5" x14ac:dyDescent="0.2">
      <c r="A65" s="18" t="s">
        <v>42</v>
      </c>
    </row>
    <row r="66" spans="1:5" x14ac:dyDescent="0.2">
      <c r="A66" s="75" t="s">
        <v>54</v>
      </c>
      <c r="B66" s="76"/>
      <c r="C66" s="43" t="s">
        <v>55</v>
      </c>
    </row>
    <row r="67" spans="1:5" x14ac:dyDescent="0.2">
      <c r="A67" s="71" t="s">
        <v>58</v>
      </c>
      <c r="B67" s="72"/>
      <c r="C67" s="44">
        <v>0.61</v>
      </c>
    </row>
    <row r="68" spans="1:5" x14ac:dyDescent="0.2">
      <c r="A68" s="71" t="s">
        <v>59</v>
      </c>
      <c r="B68" s="72"/>
      <c r="C68" s="44">
        <v>0.53</v>
      </c>
    </row>
    <row r="69" spans="1:5" x14ac:dyDescent="0.2">
      <c r="A69" s="71" t="s">
        <v>1033</v>
      </c>
      <c r="B69" s="72"/>
      <c r="C69" s="44">
        <v>0.54</v>
      </c>
    </row>
    <row r="70" spans="1:5" x14ac:dyDescent="0.2">
      <c r="A70" s="71" t="s">
        <v>1034</v>
      </c>
      <c r="B70" s="72"/>
      <c r="C70" s="44">
        <v>1.2549999999999999</v>
      </c>
    </row>
    <row r="71" spans="1:5" x14ac:dyDescent="0.2">
      <c r="A71" s="71" t="s">
        <v>61</v>
      </c>
      <c r="B71" s="72"/>
      <c r="C71" s="44">
        <v>0.61</v>
      </c>
    </row>
    <row r="72" spans="1:5" x14ac:dyDescent="0.2">
      <c r="A72" s="71" t="s">
        <v>62</v>
      </c>
      <c r="B72" s="72"/>
      <c r="C72" s="44">
        <v>0.53</v>
      </c>
    </row>
    <row r="73" spans="1:5" x14ac:dyDescent="0.2">
      <c r="A73" s="71" t="s">
        <v>1035</v>
      </c>
      <c r="B73" s="72"/>
      <c r="C73" s="44">
        <v>0.54</v>
      </c>
    </row>
    <row r="74" spans="1:5" x14ac:dyDescent="0.2">
      <c r="A74" s="71" t="s">
        <v>1036</v>
      </c>
      <c r="B74" s="72"/>
      <c r="C74" s="44">
        <v>1.2549999999999999</v>
      </c>
    </row>
    <row r="75" spans="1:5" x14ac:dyDescent="0.2">
      <c r="A75" s="9" t="s">
        <v>56</v>
      </c>
    </row>
    <row r="76" spans="1:5" x14ac:dyDescent="0.2">
      <c r="A76" s="9" t="s">
        <v>41</v>
      </c>
    </row>
    <row r="78" spans="1:5" x14ac:dyDescent="0.2">
      <c r="A78" s="18" t="s">
        <v>888</v>
      </c>
      <c r="D78" s="42">
        <v>1.8794281986126999</v>
      </c>
      <c r="E78" s="13" t="s">
        <v>44</v>
      </c>
    </row>
    <row r="80" spans="1:5" x14ac:dyDescent="0.2">
      <c r="A80" s="18" t="s">
        <v>814</v>
      </c>
      <c r="D80" s="41" t="s">
        <v>43</v>
      </c>
    </row>
    <row r="82" spans="1:1" x14ac:dyDescent="0.2">
      <c r="A82" s="18" t="s">
        <v>1037</v>
      </c>
    </row>
    <row r="83" spans="1:1" x14ac:dyDescent="0.2">
      <c r="A83" s="46" t="s">
        <v>1038</v>
      </c>
    </row>
    <row r="85" spans="1:1" x14ac:dyDescent="0.2">
      <c r="A85" s="18" t="s">
        <v>1039</v>
      </c>
    </row>
    <row r="86" spans="1:1" x14ac:dyDescent="0.2">
      <c r="A86" s="47"/>
    </row>
    <row r="87" spans="1:1" x14ac:dyDescent="0.2">
      <c r="A87" s="47" t="s">
        <v>774</v>
      </c>
    </row>
    <row r="88" spans="1:1" x14ac:dyDescent="0.2">
      <c r="A88" s="48"/>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47" t="s">
        <v>1040</v>
      </c>
    </row>
    <row r="102" spans="1:1" x14ac:dyDescent="0.2">
      <c r="A102" s="49"/>
    </row>
    <row r="103" spans="1:1" x14ac:dyDescent="0.2">
      <c r="A103" s="47" t="s">
        <v>775</v>
      </c>
    </row>
    <row r="104" spans="1:1" x14ac:dyDescent="0.2">
      <c r="A104" s="49"/>
    </row>
    <row r="105" spans="1:1" x14ac:dyDescent="0.2">
      <c r="A105" s="49"/>
    </row>
    <row r="106" spans="1:1" x14ac:dyDescent="0.2">
      <c r="A106" s="49"/>
    </row>
    <row r="107" spans="1:1" x14ac:dyDescent="0.2">
      <c r="A107" s="49"/>
    </row>
    <row r="108" spans="1:1" x14ac:dyDescent="0.2">
      <c r="A108" s="49"/>
    </row>
    <row r="109" spans="1:1" x14ac:dyDescent="0.2">
      <c r="A109" s="49"/>
    </row>
    <row r="110" spans="1:1" x14ac:dyDescent="0.2">
      <c r="A110" s="49"/>
    </row>
    <row r="111" spans="1:1" x14ac:dyDescent="0.2">
      <c r="A111" s="49"/>
    </row>
    <row r="112" spans="1:1" x14ac:dyDescent="0.2">
      <c r="A112" s="49"/>
    </row>
    <row r="113" spans="1:1" x14ac:dyDescent="0.2">
      <c r="A113" s="49"/>
    </row>
    <row r="114" spans="1:1" x14ac:dyDescent="0.2">
      <c r="A114" s="49"/>
    </row>
    <row r="115" spans="1:1" x14ac:dyDescent="0.2">
      <c r="A115" s="49"/>
    </row>
    <row r="116" spans="1:1" x14ac:dyDescent="0.2">
      <c r="A116" s="49"/>
    </row>
    <row r="117" spans="1:1" x14ac:dyDescent="0.2">
      <c r="A117" s="49"/>
    </row>
  </sheetData>
  <mergeCells count="10">
    <mergeCell ref="A71:B71"/>
    <mergeCell ref="A72:B72"/>
    <mergeCell ref="A73:B73"/>
    <mergeCell ref="A74:B74"/>
    <mergeCell ref="A1:G1"/>
    <mergeCell ref="A66:B66"/>
    <mergeCell ref="A67:B67"/>
    <mergeCell ref="A68:B68"/>
    <mergeCell ref="A69:B69"/>
    <mergeCell ref="A70:B70"/>
  </mergeCells>
  <conditionalFormatting sqref="F2:F3 F5:F84">
    <cfRule type="cellIs" dxfId="87" priority="3" stopIfTrue="1" operator="between">
      <formula>0.009</formula>
      <formula>-0.009</formula>
    </cfRule>
  </conditionalFormatting>
  <conditionalFormatting sqref="F85 F119:F219">
    <cfRule type="cellIs" dxfId="86" priority="2" stopIfTrue="1" operator="between">
      <formula>0.009</formula>
      <formula>-0.009</formula>
    </cfRule>
  </conditionalFormatting>
  <conditionalFormatting sqref="F86:F118">
    <cfRule type="cellIs" dxfId="85" priority="1" stopIfTrue="1" operator="between">
      <formula>0.009</formula>
      <formula>-0.009</formula>
    </cfRule>
  </conditionalFormatting>
  <hyperlinks>
    <hyperlink ref="A83" r:id="rId1" tooltip="https://www.franklintempletonindia.com/downloadsServlet/pdf/franklin-templeton-update-on-reliance-broadcast-july-23-2020-kcg9m1gq"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2"/>
  <sheetViews>
    <sheetView workbookViewId="0">
      <selection sqref="A1:G1"/>
    </sheetView>
  </sheetViews>
  <sheetFormatPr defaultColWidth="9.109375" defaultRowHeight="10.199999999999999" x14ac:dyDescent="0.2"/>
  <cols>
    <col min="1" max="1" width="38.6640625" style="9" bestFit="1" customWidth="1"/>
    <col min="2" max="2" width="54" style="9" bestFit="1" customWidth="1"/>
    <col min="3" max="3" width="24.6640625" style="9" bestFit="1" customWidth="1"/>
    <col min="4" max="4" width="14.6640625" style="10" bestFit="1" customWidth="1"/>
    <col min="5" max="5" width="22.6640625" style="13" customWidth="1"/>
    <col min="6" max="6" width="13.5546875" style="14" bestFit="1" customWidth="1"/>
    <col min="7" max="7" width="14.33203125" style="13" customWidth="1"/>
    <col min="8" max="16384" width="9.109375" style="9"/>
  </cols>
  <sheetData>
    <row r="1" spans="1:7" s="1" customFormat="1" ht="13.8" x14ac:dyDescent="0.2">
      <c r="A1" s="73" t="s">
        <v>1041</v>
      </c>
      <c r="B1" s="74"/>
      <c r="C1" s="74"/>
      <c r="D1" s="74"/>
      <c r="E1" s="74"/>
      <c r="F1" s="74"/>
      <c r="G1" s="74"/>
    </row>
    <row r="2" spans="1:7" s="1" customFormat="1" ht="11.4" x14ac:dyDescent="0.2">
      <c r="D2" s="6"/>
      <c r="E2" s="7"/>
      <c r="F2" s="12"/>
      <c r="G2" s="13"/>
    </row>
    <row r="3" spans="1:7" s="1" customFormat="1" ht="12" x14ac:dyDescent="0.2">
      <c r="A3" s="11" t="s">
        <v>7</v>
      </c>
      <c r="B3" s="2"/>
      <c r="C3" s="3"/>
      <c r="D3" s="4"/>
      <c r="E3" s="5"/>
      <c r="F3" s="12"/>
      <c r="G3" s="13"/>
    </row>
    <row r="4" spans="1:7" s="1" customFormat="1" ht="30.6" x14ac:dyDescent="0.2">
      <c r="A4" s="8" t="s">
        <v>2</v>
      </c>
      <c r="B4" s="8" t="s">
        <v>0</v>
      </c>
      <c r="C4" s="17" t="s">
        <v>826</v>
      </c>
      <c r="D4" s="16" t="s">
        <v>1</v>
      </c>
      <c r="E4" s="51" t="s">
        <v>6</v>
      </c>
      <c r="F4" s="15" t="s">
        <v>3</v>
      </c>
      <c r="G4" s="15" t="s">
        <v>5</v>
      </c>
    </row>
    <row r="5" spans="1:7" x14ac:dyDescent="0.2">
      <c r="A5" s="21" t="s">
        <v>45</v>
      </c>
      <c r="B5" s="22"/>
      <c r="C5" s="22"/>
      <c r="D5" s="23"/>
      <c r="E5" s="24"/>
      <c r="F5" s="25"/>
      <c r="G5" s="24"/>
    </row>
    <row r="6" spans="1:7" x14ac:dyDescent="0.2">
      <c r="A6" s="30" t="s">
        <v>46</v>
      </c>
      <c r="B6" s="26"/>
      <c r="C6" s="26"/>
      <c r="D6" s="34"/>
      <c r="E6" s="28"/>
      <c r="F6" s="29"/>
      <c r="G6" s="28"/>
    </row>
    <row r="7" spans="1:7" x14ac:dyDescent="0.2">
      <c r="A7" s="26" t="s">
        <v>1042</v>
      </c>
      <c r="B7" s="26" t="s">
        <v>1043</v>
      </c>
      <c r="C7" s="26" t="s">
        <v>1044</v>
      </c>
      <c r="D7" s="27">
        <v>500</v>
      </c>
      <c r="E7" s="28">
        <v>4885.9046575000002</v>
      </c>
      <c r="F7" s="29">
        <v>6.6500417952979403</v>
      </c>
      <c r="G7" s="28">
        <v>7.1050000000000004</v>
      </c>
    </row>
    <row r="8" spans="1:7" x14ac:dyDescent="0.2">
      <c r="A8" s="26" t="s">
        <v>1022</v>
      </c>
      <c r="B8" s="26" t="s">
        <v>1023</v>
      </c>
      <c r="C8" s="26" t="s">
        <v>75</v>
      </c>
      <c r="D8" s="27">
        <v>400</v>
      </c>
      <c r="E8" s="28">
        <v>4231.5991233000004</v>
      </c>
      <c r="F8" s="29">
        <v>5.7594883657205598</v>
      </c>
      <c r="G8" s="28">
        <v>7.08</v>
      </c>
    </row>
    <row r="9" spans="1:7" x14ac:dyDescent="0.2">
      <c r="A9" s="26" t="s">
        <v>1018</v>
      </c>
      <c r="B9" s="26" t="s">
        <v>1019</v>
      </c>
      <c r="C9" s="26" t="s">
        <v>75</v>
      </c>
      <c r="D9" s="27">
        <v>360</v>
      </c>
      <c r="E9" s="28">
        <v>3707.4804164000002</v>
      </c>
      <c r="F9" s="29">
        <v>5.0461278826762799</v>
      </c>
      <c r="G9" s="28">
        <v>6.4249999999999998</v>
      </c>
    </row>
    <row r="10" spans="1:7" x14ac:dyDescent="0.2">
      <c r="A10" s="26" t="s">
        <v>1045</v>
      </c>
      <c r="B10" s="26" t="s">
        <v>1046</v>
      </c>
      <c r="C10" s="26" t="s">
        <v>960</v>
      </c>
      <c r="D10" s="27">
        <v>300</v>
      </c>
      <c r="E10" s="28">
        <v>3217.7206437999998</v>
      </c>
      <c r="F10" s="29">
        <v>4.3795321986106499</v>
      </c>
      <c r="G10" s="28">
        <v>5.5545999999999998</v>
      </c>
    </row>
    <row r="11" spans="1:7" x14ac:dyDescent="0.2">
      <c r="A11" s="26" t="s">
        <v>1011</v>
      </c>
      <c r="B11" s="26" t="s">
        <v>1012</v>
      </c>
      <c r="C11" s="26" t="s">
        <v>960</v>
      </c>
      <c r="D11" s="27">
        <v>300</v>
      </c>
      <c r="E11" s="28">
        <v>3054.2354384</v>
      </c>
      <c r="F11" s="29">
        <v>4.1570179407538204</v>
      </c>
      <c r="G11" s="28">
        <v>6.585</v>
      </c>
    </row>
    <row r="12" spans="1:7" x14ac:dyDescent="0.2">
      <c r="A12" s="26" t="s">
        <v>1047</v>
      </c>
      <c r="B12" s="26" t="s">
        <v>1048</v>
      </c>
      <c r="C12" s="26" t="s">
        <v>75</v>
      </c>
      <c r="D12" s="27">
        <v>250</v>
      </c>
      <c r="E12" s="28">
        <v>2810.5860616</v>
      </c>
      <c r="F12" s="29">
        <v>3.8253949041415298</v>
      </c>
      <c r="G12" s="28">
        <v>6.77</v>
      </c>
    </row>
    <row r="13" spans="1:7" x14ac:dyDescent="0.2">
      <c r="A13" s="26" t="s">
        <v>1049</v>
      </c>
      <c r="B13" s="26" t="s">
        <v>1050</v>
      </c>
      <c r="C13" s="26" t="s">
        <v>75</v>
      </c>
      <c r="D13" s="27">
        <v>250</v>
      </c>
      <c r="E13" s="28">
        <v>2555.8798972999998</v>
      </c>
      <c r="F13" s="29">
        <v>3.47872284300849</v>
      </c>
      <c r="G13" s="28">
        <v>7.13</v>
      </c>
    </row>
    <row r="14" spans="1:7" x14ac:dyDescent="0.2">
      <c r="A14" s="26" t="s">
        <v>1051</v>
      </c>
      <c r="B14" s="26" t="s">
        <v>1052</v>
      </c>
      <c r="C14" s="26" t="s">
        <v>75</v>
      </c>
      <c r="D14" s="27">
        <v>250</v>
      </c>
      <c r="E14" s="28">
        <v>2532.0475000000001</v>
      </c>
      <c r="F14" s="29">
        <v>3.4462853622885401</v>
      </c>
      <c r="G14" s="28">
        <v>6.92</v>
      </c>
    </row>
    <row r="15" spans="1:7" x14ac:dyDescent="0.2">
      <c r="A15" s="26" t="s">
        <v>1053</v>
      </c>
      <c r="B15" s="26" t="s">
        <v>1054</v>
      </c>
      <c r="C15" s="26" t="s">
        <v>75</v>
      </c>
      <c r="D15" s="27">
        <v>250</v>
      </c>
      <c r="E15" s="28">
        <v>2531.4168835999999</v>
      </c>
      <c r="F15" s="29">
        <v>3.4454270513490601</v>
      </c>
      <c r="G15" s="28">
        <v>7.0650000000000004</v>
      </c>
    </row>
    <row r="16" spans="1:7" x14ac:dyDescent="0.2">
      <c r="A16" s="26" t="s">
        <v>1005</v>
      </c>
      <c r="B16" s="26" t="s">
        <v>1006</v>
      </c>
      <c r="C16" s="26" t="s">
        <v>75</v>
      </c>
      <c r="D16" s="27">
        <v>250</v>
      </c>
      <c r="E16" s="28">
        <v>2513.5869862999998</v>
      </c>
      <c r="F16" s="29">
        <v>3.4211593730862702</v>
      </c>
      <c r="G16" s="28">
        <v>6.0750000000000002</v>
      </c>
    </row>
    <row r="17" spans="1:9" x14ac:dyDescent="0.2">
      <c r="A17" s="26" t="s">
        <v>1007</v>
      </c>
      <c r="B17" s="26" t="s">
        <v>1008</v>
      </c>
      <c r="C17" s="26" t="s">
        <v>957</v>
      </c>
      <c r="D17" s="27">
        <v>250</v>
      </c>
      <c r="E17" s="28">
        <v>2484.3988356</v>
      </c>
      <c r="F17" s="29">
        <v>3.3814323551256402</v>
      </c>
      <c r="G17" s="28">
        <v>6.67</v>
      </c>
    </row>
    <row r="18" spans="1:9" x14ac:dyDescent="0.2">
      <c r="A18" s="26" t="s">
        <v>1055</v>
      </c>
      <c r="B18" s="26" t="s">
        <v>1056</v>
      </c>
      <c r="C18" s="26" t="s">
        <v>75</v>
      </c>
      <c r="D18" s="27">
        <v>250</v>
      </c>
      <c r="E18" s="28">
        <v>2480.1864384</v>
      </c>
      <c r="F18" s="29">
        <v>3.3756990018569901</v>
      </c>
      <c r="G18" s="28">
        <v>7.2050000000000001</v>
      </c>
    </row>
    <row r="19" spans="1:9" x14ac:dyDescent="0.2">
      <c r="A19" s="26" t="s">
        <v>1027</v>
      </c>
      <c r="B19" s="26" t="s">
        <v>1028</v>
      </c>
      <c r="C19" s="26" t="s">
        <v>75</v>
      </c>
      <c r="D19" s="27">
        <v>150</v>
      </c>
      <c r="E19" s="28">
        <v>1532.5912808</v>
      </c>
      <c r="F19" s="29">
        <v>2.0859588524275701</v>
      </c>
      <c r="G19" s="28">
        <v>6.5049999999999999</v>
      </c>
    </row>
    <row r="20" spans="1:9" x14ac:dyDescent="0.2">
      <c r="A20" s="26" t="s">
        <v>1029</v>
      </c>
      <c r="B20" s="26" t="s">
        <v>1030</v>
      </c>
      <c r="C20" s="26" t="s">
        <v>75</v>
      </c>
      <c r="D20" s="27">
        <v>110</v>
      </c>
      <c r="E20" s="28">
        <v>1176.4499247000001</v>
      </c>
      <c r="F20" s="29">
        <v>1.60122673644909</v>
      </c>
      <c r="G20" s="28">
        <v>7.3150000000000004</v>
      </c>
    </row>
    <row r="21" spans="1:9" x14ac:dyDescent="0.2">
      <c r="A21" s="26" t="s">
        <v>1057</v>
      </c>
      <c r="B21" s="26" t="s">
        <v>1058</v>
      </c>
      <c r="C21" s="26" t="s">
        <v>960</v>
      </c>
      <c r="D21" s="27">
        <v>100</v>
      </c>
      <c r="E21" s="28">
        <v>1063.1777397000001</v>
      </c>
      <c r="F21" s="29">
        <v>1.44705574513872</v>
      </c>
      <c r="G21" s="28">
        <v>7.1599000000000004</v>
      </c>
    </row>
    <row r="22" spans="1:9" x14ac:dyDescent="0.2">
      <c r="A22" s="26" t="s">
        <v>1059</v>
      </c>
      <c r="B22" s="26" t="s">
        <v>1060</v>
      </c>
      <c r="C22" s="26" t="s">
        <v>75</v>
      </c>
      <c r="D22" s="27">
        <v>100</v>
      </c>
      <c r="E22" s="28">
        <v>1042.2905753</v>
      </c>
      <c r="F22" s="29">
        <v>1.4186269226417301</v>
      </c>
      <c r="G22" s="28">
        <v>7.13</v>
      </c>
    </row>
    <row r="23" spans="1:9" x14ac:dyDescent="0.2">
      <c r="A23" s="26" t="s">
        <v>1061</v>
      </c>
      <c r="B23" s="26" t="s">
        <v>1062</v>
      </c>
      <c r="C23" s="26" t="s">
        <v>1063</v>
      </c>
      <c r="D23" s="27">
        <v>100</v>
      </c>
      <c r="E23" s="28">
        <v>1005.8023425</v>
      </c>
      <c r="F23" s="29">
        <v>1.3689640065256601</v>
      </c>
      <c r="G23" s="28">
        <v>11.687900000000001</v>
      </c>
    </row>
    <row r="24" spans="1:9" x14ac:dyDescent="0.2">
      <c r="A24" s="26" t="s">
        <v>1064</v>
      </c>
      <c r="B24" s="26" t="s">
        <v>1065</v>
      </c>
      <c r="C24" s="26" t="s">
        <v>75</v>
      </c>
      <c r="D24" s="27">
        <v>50</v>
      </c>
      <c r="E24" s="28">
        <v>550.77867809999998</v>
      </c>
      <c r="F24" s="29">
        <v>0.749646480248362</v>
      </c>
      <c r="G24" s="28">
        <v>7.05</v>
      </c>
    </row>
    <row r="25" spans="1:9" x14ac:dyDescent="0.2">
      <c r="A25" s="26" t="s">
        <v>1066</v>
      </c>
      <c r="B25" s="26" t="s">
        <v>1067</v>
      </c>
      <c r="C25" s="26" t="s">
        <v>75</v>
      </c>
      <c r="D25" s="27">
        <v>50</v>
      </c>
      <c r="E25" s="28">
        <v>543.40853419999996</v>
      </c>
      <c r="F25" s="29">
        <v>0.73961522331478102</v>
      </c>
      <c r="G25" s="28">
        <v>6.94</v>
      </c>
    </row>
    <row r="26" spans="1:9" x14ac:dyDescent="0.2">
      <c r="A26" s="26" t="s">
        <v>1020</v>
      </c>
      <c r="B26" s="26" t="s">
        <v>1021</v>
      </c>
      <c r="C26" s="26" t="s">
        <v>75</v>
      </c>
      <c r="D26" s="27">
        <v>50</v>
      </c>
      <c r="E26" s="28">
        <v>539.20358899999997</v>
      </c>
      <c r="F26" s="29">
        <v>0.73389201271466997</v>
      </c>
      <c r="G26" s="28">
        <v>7.165</v>
      </c>
    </row>
    <row r="27" spans="1:9" x14ac:dyDescent="0.2">
      <c r="A27" s="26" t="s">
        <v>1068</v>
      </c>
      <c r="B27" s="26" t="s">
        <v>1069</v>
      </c>
      <c r="C27" s="26" t="s">
        <v>75</v>
      </c>
      <c r="D27" s="27">
        <v>50</v>
      </c>
      <c r="E27" s="28">
        <v>520.08088359999999</v>
      </c>
      <c r="F27" s="29">
        <v>0.70786473648569903</v>
      </c>
      <c r="G27" s="28">
        <v>6.8460999999999999</v>
      </c>
    </row>
    <row r="28" spans="1:9" x14ac:dyDescent="0.2">
      <c r="A28" s="30" t="s">
        <v>31</v>
      </c>
      <c r="B28" s="30"/>
      <c r="C28" s="30"/>
      <c r="D28" s="31"/>
      <c r="E28" s="32">
        <f>SUM(E6:E27)</f>
        <v>44978.826430100002</v>
      </c>
      <c r="F28" s="33">
        <f>SUM(F6:F27)</f>
        <v>61.219179789862032</v>
      </c>
      <c r="G28" s="32"/>
      <c r="H28" s="18"/>
      <c r="I28" s="18"/>
    </row>
    <row r="29" spans="1:9" x14ac:dyDescent="0.2">
      <c r="A29" s="26"/>
      <c r="B29" s="26"/>
      <c r="C29" s="26"/>
      <c r="D29" s="34"/>
      <c r="E29" s="28"/>
      <c r="F29" s="29"/>
      <c r="G29" s="28"/>
    </row>
    <row r="30" spans="1:9" x14ac:dyDescent="0.2">
      <c r="A30" s="30" t="s">
        <v>47</v>
      </c>
      <c r="B30" s="26"/>
      <c r="C30" s="26"/>
      <c r="D30" s="34"/>
      <c r="E30" s="28"/>
      <c r="F30" s="29"/>
      <c r="G30" s="28"/>
    </row>
    <row r="31" spans="1:9" x14ac:dyDescent="0.2">
      <c r="A31" s="30" t="s">
        <v>831</v>
      </c>
      <c r="B31" s="26"/>
      <c r="C31" s="26"/>
      <c r="D31" s="34"/>
      <c r="E31" s="28"/>
      <c r="F31" s="29"/>
      <c r="G31" s="28"/>
    </row>
    <row r="32" spans="1:9" x14ac:dyDescent="0.2">
      <c r="A32" s="26" t="s">
        <v>1070</v>
      </c>
      <c r="B32" s="26" t="s">
        <v>1071</v>
      </c>
      <c r="C32" s="26" t="s">
        <v>48</v>
      </c>
      <c r="D32" s="27">
        <v>1000</v>
      </c>
      <c r="E32" s="28">
        <v>4817.1549999999997</v>
      </c>
      <c r="F32" s="29">
        <v>6.5564689305295696</v>
      </c>
      <c r="G32" s="28">
        <v>6.2973999999999997</v>
      </c>
    </row>
    <row r="33" spans="1:9" x14ac:dyDescent="0.2">
      <c r="A33" s="26" t="s">
        <v>1072</v>
      </c>
      <c r="B33" s="26" t="s">
        <v>1073</v>
      </c>
      <c r="C33" s="26" t="s">
        <v>48</v>
      </c>
      <c r="D33" s="27">
        <v>500</v>
      </c>
      <c r="E33" s="28">
        <v>2493.0174999999999</v>
      </c>
      <c r="F33" s="29">
        <v>3.3931629316508398</v>
      </c>
      <c r="G33" s="28">
        <v>5.6794000000000002</v>
      </c>
    </row>
    <row r="34" spans="1:9" x14ac:dyDescent="0.2">
      <c r="A34" s="26" t="s">
        <v>1074</v>
      </c>
      <c r="B34" s="26" t="s">
        <v>1075</v>
      </c>
      <c r="C34" s="26" t="s">
        <v>837</v>
      </c>
      <c r="D34" s="27">
        <v>500</v>
      </c>
      <c r="E34" s="28">
        <v>2402.8225000000002</v>
      </c>
      <c r="F34" s="29">
        <v>3.2704015267989899</v>
      </c>
      <c r="G34" s="28">
        <v>6.2549999999999999</v>
      </c>
    </row>
    <row r="35" spans="1:9" x14ac:dyDescent="0.2">
      <c r="A35" s="30" t="s">
        <v>31</v>
      </c>
      <c r="B35" s="30"/>
      <c r="C35" s="30"/>
      <c r="D35" s="31"/>
      <c r="E35" s="32">
        <f>SUM(E31:E34)</f>
        <v>9712.994999999999</v>
      </c>
      <c r="F35" s="33">
        <f>SUM(F31:F34)</f>
        <v>13.220033388979399</v>
      </c>
      <c r="G35" s="32"/>
      <c r="H35" s="18"/>
      <c r="I35" s="18"/>
    </row>
    <row r="36" spans="1:9" x14ac:dyDescent="0.2">
      <c r="A36" s="26"/>
      <c r="B36" s="26"/>
      <c r="C36" s="26"/>
      <c r="D36" s="34"/>
      <c r="E36" s="28"/>
      <c r="F36" s="29"/>
      <c r="G36" s="28"/>
    </row>
    <row r="37" spans="1:9" x14ac:dyDescent="0.2">
      <c r="A37" s="30" t="s">
        <v>51</v>
      </c>
      <c r="B37" s="26"/>
      <c r="C37" s="26"/>
      <c r="D37" s="34"/>
      <c r="E37" s="28"/>
      <c r="F37" s="29"/>
      <c r="G37" s="28"/>
    </row>
    <row r="38" spans="1:9" x14ac:dyDescent="0.2">
      <c r="A38" s="26" t="s">
        <v>70</v>
      </c>
      <c r="B38" s="26" t="s">
        <v>69</v>
      </c>
      <c r="C38" s="26" t="s">
        <v>52</v>
      </c>
      <c r="D38" s="27">
        <v>7500000</v>
      </c>
      <c r="E38" s="28">
        <v>7122.5749999999998</v>
      </c>
      <c r="F38" s="29">
        <v>9.6942991647282799</v>
      </c>
      <c r="G38" s="28">
        <v>7.3208000000000002</v>
      </c>
    </row>
    <row r="39" spans="1:9" x14ac:dyDescent="0.2">
      <c r="A39" s="26" t="s">
        <v>64</v>
      </c>
      <c r="B39" s="26" t="s">
        <v>63</v>
      </c>
      <c r="C39" s="26" t="s">
        <v>52</v>
      </c>
      <c r="D39" s="27">
        <v>5000000</v>
      </c>
      <c r="E39" s="28">
        <v>4839.0066667000001</v>
      </c>
      <c r="F39" s="29">
        <v>6.5862105049233399</v>
      </c>
      <c r="G39" s="28">
        <v>6.9442000000000004</v>
      </c>
    </row>
    <row r="40" spans="1:9" x14ac:dyDescent="0.2">
      <c r="A40" s="26" t="s">
        <v>1031</v>
      </c>
      <c r="B40" s="26" t="s">
        <v>1032</v>
      </c>
      <c r="C40" s="26" t="s">
        <v>52</v>
      </c>
      <c r="D40" s="27">
        <v>2500000</v>
      </c>
      <c r="E40" s="28">
        <v>2556.2550000000001</v>
      </c>
      <c r="F40" s="29">
        <v>3.4792333827769402</v>
      </c>
      <c r="G40" s="28">
        <v>7.0266000000000002</v>
      </c>
    </row>
    <row r="41" spans="1:9" x14ac:dyDescent="0.2">
      <c r="A41" s="26" t="s">
        <v>1076</v>
      </c>
      <c r="B41" s="26" t="s">
        <v>1077</v>
      </c>
      <c r="C41" s="26" t="s">
        <v>52</v>
      </c>
      <c r="D41" s="27">
        <v>2502400</v>
      </c>
      <c r="E41" s="28">
        <v>2210.1722300000001</v>
      </c>
      <c r="F41" s="29">
        <v>3.0081916727018898</v>
      </c>
      <c r="G41" s="28">
        <v>6.7249499999999998</v>
      </c>
    </row>
    <row r="42" spans="1:9" x14ac:dyDescent="0.2">
      <c r="A42" s="30" t="s">
        <v>31</v>
      </c>
      <c r="B42" s="30"/>
      <c r="C42" s="30"/>
      <c r="D42" s="31"/>
      <c r="E42" s="32">
        <f>SUM(E38:E41)</f>
        <v>16728.008896700001</v>
      </c>
      <c r="F42" s="33">
        <f>SUM(F38:F41)</f>
        <v>22.767934725130452</v>
      </c>
      <c r="G42" s="32"/>
      <c r="H42" s="18"/>
      <c r="I42" s="18"/>
    </row>
    <row r="43" spans="1:9" x14ac:dyDescent="0.2">
      <c r="A43" s="26"/>
      <c r="B43" s="26"/>
      <c r="C43" s="26"/>
      <c r="D43" s="34"/>
      <c r="E43" s="28"/>
      <c r="F43" s="29"/>
      <c r="G43" s="28"/>
    </row>
    <row r="44" spans="1:9" x14ac:dyDescent="0.2">
      <c r="A44" s="30" t="s">
        <v>32</v>
      </c>
      <c r="B44" s="30"/>
      <c r="C44" s="30"/>
      <c r="D44" s="31"/>
      <c r="E44" s="32">
        <f>E28+E35+E42</f>
        <v>71419.830326800002</v>
      </c>
      <c r="F44" s="33">
        <f>F28+F35+F42</f>
        <v>97.207147903971872</v>
      </c>
      <c r="G44" s="32"/>
      <c r="H44" s="18"/>
      <c r="I44" s="18"/>
    </row>
    <row r="45" spans="1:9" x14ac:dyDescent="0.2">
      <c r="A45" s="30"/>
      <c r="B45" s="30"/>
      <c r="C45" s="30"/>
      <c r="D45" s="31"/>
      <c r="E45" s="32"/>
      <c r="F45" s="33"/>
      <c r="G45" s="32"/>
      <c r="H45" s="18"/>
      <c r="I45" s="18"/>
    </row>
    <row r="46" spans="1:9" x14ac:dyDescent="0.2">
      <c r="A46" s="30" t="s">
        <v>34</v>
      </c>
      <c r="B46" s="30"/>
      <c r="C46" s="30"/>
      <c r="D46" s="31"/>
      <c r="E46" s="32">
        <f>E48-(E28+E35+E42)</f>
        <v>2051.9583911999944</v>
      </c>
      <c r="F46" s="33">
        <f>F48-(F28+F35+F42)</f>
        <v>2.7928520960281276</v>
      </c>
      <c r="G46" s="32"/>
      <c r="H46" s="18"/>
      <c r="I46" s="18"/>
    </row>
    <row r="47" spans="1:9" x14ac:dyDescent="0.2">
      <c r="A47" s="30"/>
      <c r="B47" s="30"/>
      <c r="C47" s="30"/>
      <c r="D47" s="31"/>
      <c r="E47" s="32"/>
      <c r="F47" s="33"/>
      <c r="G47" s="32"/>
      <c r="H47" s="18"/>
      <c r="I47" s="18"/>
    </row>
    <row r="48" spans="1:9" x14ac:dyDescent="0.2">
      <c r="A48" s="35" t="s">
        <v>33</v>
      </c>
      <c r="B48" s="35"/>
      <c r="C48" s="35"/>
      <c r="D48" s="36"/>
      <c r="E48" s="37">
        <v>73471.788717999996</v>
      </c>
      <c r="F48" s="38">
        <v>100</v>
      </c>
      <c r="G48" s="37"/>
      <c r="H48" s="18"/>
      <c r="I48" s="18"/>
    </row>
    <row r="50" spans="1:4" x14ac:dyDescent="0.2">
      <c r="A50" s="18" t="s">
        <v>35</v>
      </c>
    </row>
    <row r="52" spans="1:4" x14ac:dyDescent="0.2">
      <c r="A52" s="18" t="s">
        <v>36</v>
      </c>
    </row>
    <row r="53" spans="1:4" x14ac:dyDescent="0.2">
      <c r="A53" s="18" t="s">
        <v>37</v>
      </c>
    </row>
    <row r="54" spans="1:4" x14ac:dyDescent="0.2">
      <c r="A54" s="18" t="s">
        <v>38</v>
      </c>
      <c r="B54" s="18"/>
      <c r="C54" s="39" t="s">
        <v>40</v>
      </c>
      <c r="D54" s="19" t="s">
        <v>39</v>
      </c>
    </row>
    <row r="55" spans="1:4" x14ac:dyDescent="0.2">
      <c r="A55" s="9" t="s">
        <v>57</v>
      </c>
      <c r="C55" s="40">
        <v>18.1252</v>
      </c>
      <c r="D55" s="40">
        <v>18.3063</v>
      </c>
    </row>
    <row r="56" spans="1:4" x14ac:dyDescent="0.2">
      <c r="A56" s="9" t="s">
        <v>79</v>
      </c>
      <c r="C56" s="40">
        <v>10.3802</v>
      </c>
      <c r="D56" s="40">
        <v>10.2422</v>
      </c>
    </row>
    <row r="57" spans="1:4" x14ac:dyDescent="0.2">
      <c r="A57" s="9" t="s">
        <v>60</v>
      </c>
      <c r="C57" s="40">
        <v>18.719899999999999</v>
      </c>
      <c r="D57" s="40">
        <v>18.938700000000001</v>
      </c>
    </row>
    <row r="58" spans="1:4" x14ac:dyDescent="0.2">
      <c r="A58" s="9" t="s">
        <v>80</v>
      </c>
      <c r="C58" s="40">
        <v>10.831300000000001</v>
      </c>
      <c r="D58" s="40">
        <v>10.713900000000001</v>
      </c>
    </row>
    <row r="60" spans="1:4" x14ac:dyDescent="0.2">
      <c r="A60" s="18" t="s">
        <v>42</v>
      </c>
    </row>
    <row r="61" spans="1:4" x14ac:dyDescent="0.2">
      <c r="A61" s="75" t="s">
        <v>54</v>
      </c>
      <c r="B61" s="76"/>
      <c r="C61" s="43" t="s">
        <v>55</v>
      </c>
    </row>
    <row r="62" spans="1:4" x14ac:dyDescent="0.2">
      <c r="A62" s="71" t="s">
        <v>79</v>
      </c>
      <c r="B62" s="72"/>
      <c r="C62" s="44">
        <v>0.24</v>
      </c>
    </row>
    <row r="63" spans="1:4" x14ac:dyDescent="0.2">
      <c r="A63" s="71" t="s">
        <v>80</v>
      </c>
      <c r="B63" s="72"/>
      <c r="C63" s="44">
        <v>0.24</v>
      </c>
    </row>
    <row r="64" spans="1:4" x14ac:dyDescent="0.2">
      <c r="A64" s="9" t="s">
        <v>56</v>
      </c>
    </row>
    <row r="65" spans="1:5" x14ac:dyDescent="0.2">
      <c r="A65" s="9" t="s">
        <v>41</v>
      </c>
    </row>
    <row r="67" spans="1:5" x14ac:dyDescent="0.2">
      <c r="A67" s="18" t="s">
        <v>888</v>
      </c>
      <c r="D67" s="42">
        <v>2.64512244376622</v>
      </c>
      <c r="E67" s="13" t="s">
        <v>44</v>
      </c>
    </row>
    <row r="69" spans="1:5" x14ac:dyDescent="0.2">
      <c r="A69" s="18" t="s">
        <v>814</v>
      </c>
      <c r="D69" s="41" t="s">
        <v>43</v>
      </c>
    </row>
    <row r="71" spans="1:5" x14ac:dyDescent="0.2">
      <c r="A71" s="18" t="s">
        <v>889</v>
      </c>
    </row>
    <row r="72" spans="1:5" ht="14.4" x14ac:dyDescent="0.3">
      <c r="A72" s="58"/>
    </row>
    <row r="73" spans="1:5" x14ac:dyDescent="0.2">
      <c r="A73" s="47" t="s">
        <v>774</v>
      </c>
    </row>
    <row r="74" spans="1:5" x14ac:dyDescent="0.2">
      <c r="A74" s="48"/>
    </row>
    <row r="75" spans="1:5" x14ac:dyDescent="0.2">
      <c r="A75" s="49"/>
    </row>
    <row r="76" spans="1:5" x14ac:dyDescent="0.2">
      <c r="A76" s="49"/>
    </row>
    <row r="77" spans="1:5" x14ac:dyDescent="0.2">
      <c r="A77" s="49"/>
    </row>
    <row r="78" spans="1:5" x14ac:dyDescent="0.2">
      <c r="A78" s="49"/>
    </row>
    <row r="79" spans="1:5" x14ac:dyDescent="0.2">
      <c r="A79" s="49"/>
    </row>
    <row r="80" spans="1:5"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7" t="s">
        <v>1078</v>
      </c>
    </row>
    <row r="88" spans="1:1" x14ac:dyDescent="0.2">
      <c r="A88" s="49"/>
    </row>
    <row r="89" spans="1:1" x14ac:dyDescent="0.2">
      <c r="A89" s="47" t="s">
        <v>775</v>
      </c>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sheetData>
  <mergeCells count="4">
    <mergeCell ref="A1:G1"/>
    <mergeCell ref="A61:B61"/>
    <mergeCell ref="A62:B62"/>
    <mergeCell ref="A63:B63"/>
  </mergeCells>
  <conditionalFormatting sqref="F2:F3 F5:F70">
    <cfRule type="cellIs" dxfId="84" priority="4" stopIfTrue="1" operator="between">
      <formula>0.009</formula>
      <formula>-0.009</formula>
    </cfRule>
  </conditionalFormatting>
  <conditionalFormatting sqref="F71 F108:F204">
    <cfRule type="cellIs" dxfId="83" priority="3" stopIfTrue="1" operator="between">
      <formula>0.009</formula>
      <formula>-0.009</formula>
    </cfRule>
  </conditionalFormatting>
  <conditionalFormatting sqref="F105:F107">
    <cfRule type="cellIs" dxfId="82" priority="2" stopIfTrue="1" operator="between">
      <formula>0.009</formula>
      <formula>-0.009</formula>
    </cfRule>
  </conditionalFormatting>
  <conditionalFormatting sqref="F72:F104">
    <cfRule type="cellIs" dxfId="8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0"/>
  <sheetViews>
    <sheetView workbookViewId="0">
      <selection sqref="A1:G1"/>
    </sheetView>
  </sheetViews>
  <sheetFormatPr defaultColWidth="9.109375" defaultRowHeight="10.199999999999999" x14ac:dyDescent="0.2"/>
  <cols>
    <col min="1" max="1" width="31.6640625" style="9" bestFit="1" customWidth="1"/>
    <col min="2" max="2" width="41.33203125" style="9" customWidth="1"/>
    <col min="3" max="3" width="24.6640625" style="9" bestFit="1" customWidth="1"/>
    <col min="4" max="4" width="14.6640625" style="10" bestFit="1" customWidth="1"/>
    <col min="5" max="5" width="22.6640625" style="13" customWidth="1"/>
    <col min="6" max="6" width="13.5546875" style="14" bestFit="1" customWidth="1"/>
    <col min="7" max="7" width="14.33203125" style="13" customWidth="1"/>
    <col min="8" max="16384" width="9.109375" style="9"/>
  </cols>
  <sheetData>
    <row r="1" spans="1:9" s="1" customFormat="1" ht="13.8" x14ac:dyDescent="0.2">
      <c r="A1" s="73" t="s">
        <v>1079</v>
      </c>
      <c r="B1" s="74"/>
      <c r="C1" s="74"/>
      <c r="D1" s="74"/>
      <c r="E1" s="74"/>
      <c r="F1" s="74"/>
      <c r="G1" s="74"/>
    </row>
    <row r="2" spans="1:9" s="1" customFormat="1" ht="11.4" x14ac:dyDescent="0.2">
      <c r="D2" s="6"/>
      <c r="E2" s="7"/>
      <c r="F2" s="12"/>
      <c r="G2" s="13"/>
    </row>
    <row r="3" spans="1:9" s="1" customFormat="1" ht="12" x14ac:dyDescent="0.2">
      <c r="A3" s="11" t="s">
        <v>7</v>
      </c>
      <c r="B3" s="2"/>
      <c r="C3" s="3"/>
      <c r="D3" s="4"/>
      <c r="E3" s="5"/>
      <c r="F3" s="12"/>
      <c r="G3" s="13"/>
    </row>
    <row r="4" spans="1:9" s="1" customFormat="1" ht="30.6" x14ac:dyDescent="0.2">
      <c r="A4" s="8" t="s">
        <v>2</v>
      </c>
      <c r="B4" s="8" t="s">
        <v>0</v>
      </c>
      <c r="C4" s="17" t="s">
        <v>826</v>
      </c>
      <c r="D4" s="16" t="s">
        <v>1</v>
      </c>
      <c r="E4" s="51" t="s">
        <v>6</v>
      </c>
      <c r="F4" s="15" t="s">
        <v>3</v>
      </c>
      <c r="G4" s="15" t="s">
        <v>5</v>
      </c>
    </row>
    <row r="5" spans="1:9" x14ac:dyDescent="0.2">
      <c r="A5" s="21" t="s">
        <v>51</v>
      </c>
      <c r="B5" s="22"/>
      <c r="C5" s="22"/>
      <c r="D5" s="23"/>
      <c r="E5" s="24"/>
      <c r="F5" s="25"/>
      <c r="G5" s="24"/>
    </row>
    <row r="6" spans="1:9" x14ac:dyDescent="0.2">
      <c r="A6" s="26" t="s">
        <v>64</v>
      </c>
      <c r="B6" s="26" t="s">
        <v>63</v>
      </c>
      <c r="C6" s="26" t="s">
        <v>52</v>
      </c>
      <c r="D6" s="27">
        <v>5000000</v>
      </c>
      <c r="E6" s="28">
        <v>4839.0066667000001</v>
      </c>
      <c r="F6" s="29">
        <v>31.397262168032501</v>
      </c>
      <c r="G6" s="28">
        <v>6.9442000000000004</v>
      </c>
    </row>
    <row r="7" spans="1:9" x14ac:dyDescent="0.2">
      <c r="A7" s="26" t="s">
        <v>66</v>
      </c>
      <c r="B7" s="26" t="s">
        <v>65</v>
      </c>
      <c r="C7" s="26" t="s">
        <v>52</v>
      </c>
      <c r="D7" s="27">
        <v>3800000</v>
      </c>
      <c r="E7" s="28">
        <v>3710.32</v>
      </c>
      <c r="F7" s="29">
        <v>24.073926280977499</v>
      </c>
      <c r="G7" s="28">
        <v>6.8846999999999996</v>
      </c>
    </row>
    <row r="8" spans="1:9" x14ac:dyDescent="0.2">
      <c r="A8" s="26" t="s">
        <v>68</v>
      </c>
      <c r="B8" s="26" t="s">
        <v>67</v>
      </c>
      <c r="C8" s="26" t="s">
        <v>52</v>
      </c>
      <c r="D8" s="27">
        <v>3500000</v>
      </c>
      <c r="E8" s="28">
        <v>3367.1312499999999</v>
      </c>
      <c r="F8" s="29">
        <v>21.847190940640001</v>
      </c>
      <c r="G8" s="28">
        <v>6.8613</v>
      </c>
    </row>
    <row r="9" spans="1:9" x14ac:dyDescent="0.2">
      <c r="A9" s="26" t="s">
        <v>1080</v>
      </c>
      <c r="B9" s="26" t="s">
        <v>1081</v>
      </c>
      <c r="C9" s="26" t="s">
        <v>52</v>
      </c>
      <c r="D9" s="27">
        <v>2000000</v>
      </c>
      <c r="E9" s="28">
        <v>2029.7975555999999</v>
      </c>
      <c r="F9" s="29">
        <v>13.1700760901547</v>
      </c>
      <c r="G9" s="28">
        <v>7.5278999999999998</v>
      </c>
    </row>
    <row r="10" spans="1:9" x14ac:dyDescent="0.2">
      <c r="A10" s="26" t="s">
        <v>70</v>
      </c>
      <c r="B10" s="26" t="s">
        <v>69</v>
      </c>
      <c r="C10" s="26" t="s">
        <v>52</v>
      </c>
      <c r="D10" s="27">
        <v>500000</v>
      </c>
      <c r="E10" s="28">
        <v>474.83833329999999</v>
      </c>
      <c r="F10" s="29">
        <v>3.0809264514237098</v>
      </c>
      <c r="G10" s="28">
        <v>7.3208000000000002</v>
      </c>
    </row>
    <row r="11" spans="1:9" x14ac:dyDescent="0.2">
      <c r="A11" s="26" t="s">
        <v>72</v>
      </c>
      <c r="B11" s="26" t="s">
        <v>71</v>
      </c>
      <c r="C11" s="26" t="s">
        <v>52</v>
      </c>
      <c r="D11" s="27">
        <v>200000</v>
      </c>
      <c r="E11" s="28">
        <v>193.39859999999999</v>
      </c>
      <c r="F11" s="29">
        <v>1.2548415336801799</v>
      </c>
      <c r="G11" s="28">
        <v>6.7526999999999999</v>
      </c>
    </row>
    <row r="12" spans="1:9" x14ac:dyDescent="0.2">
      <c r="A12" s="30" t="s">
        <v>31</v>
      </c>
      <c r="B12" s="30"/>
      <c r="C12" s="30"/>
      <c r="D12" s="31"/>
      <c r="E12" s="32">
        <f>SUM(E6:E11)</f>
        <v>14614.492405600002</v>
      </c>
      <c r="F12" s="33">
        <f>SUM(F6:F11)</f>
        <v>94.824223464908584</v>
      </c>
      <c r="G12" s="32"/>
      <c r="H12" s="18"/>
      <c r="I12" s="18"/>
    </row>
    <row r="13" spans="1:9" x14ac:dyDescent="0.2">
      <c r="A13" s="26"/>
      <c r="B13" s="26"/>
      <c r="C13" s="26"/>
      <c r="D13" s="34"/>
      <c r="E13" s="28"/>
      <c r="F13" s="29"/>
      <c r="G13" s="28"/>
    </row>
    <row r="14" spans="1:9" x14ac:dyDescent="0.2">
      <c r="A14" s="30" t="s">
        <v>32</v>
      </c>
      <c r="B14" s="30"/>
      <c r="C14" s="30"/>
      <c r="D14" s="31"/>
      <c r="E14" s="32">
        <f>E12</f>
        <v>14614.492405600002</v>
      </c>
      <c r="F14" s="33">
        <f>F12</f>
        <v>94.824223464908584</v>
      </c>
      <c r="G14" s="32"/>
      <c r="H14" s="18"/>
      <c r="I14" s="18"/>
    </row>
    <row r="15" spans="1:9" x14ac:dyDescent="0.2">
      <c r="A15" s="30"/>
      <c r="B15" s="30"/>
      <c r="C15" s="30"/>
      <c r="D15" s="31"/>
      <c r="E15" s="32"/>
      <c r="F15" s="33"/>
      <c r="G15" s="32"/>
      <c r="H15" s="18"/>
      <c r="I15" s="18"/>
    </row>
    <row r="16" spans="1:9" x14ac:dyDescent="0.2">
      <c r="A16" s="30" t="s">
        <v>34</v>
      </c>
      <c r="B16" s="30"/>
      <c r="C16" s="30"/>
      <c r="D16" s="31"/>
      <c r="E16" s="32">
        <f>E18-(E12)</f>
        <v>797.70067289999861</v>
      </c>
      <c r="F16" s="33">
        <f>F18-(F12)</f>
        <v>5.1757765350914156</v>
      </c>
      <c r="G16" s="32"/>
      <c r="H16" s="18"/>
      <c r="I16" s="18"/>
    </row>
    <row r="17" spans="1:9" x14ac:dyDescent="0.2">
      <c r="A17" s="30"/>
      <c r="B17" s="30"/>
      <c r="C17" s="30"/>
      <c r="D17" s="31"/>
      <c r="E17" s="32"/>
      <c r="F17" s="33"/>
      <c r="G17" s="32"/>
      <c r="H17" s="18"/>
      <c r="I17" s="18"/>
    </row>
    <row r="18" spans="1:9" x14ac:dyDescent="0.2">
      <c r="A18" s="35" t="s">
        <v>33</v>
      </c>
      <c r="B18" s="35"/>
      <c r="C18" s="35"/>
      <c r="D18" s="36"/>
      <c r="E18" s="37">
        <v>15412.1930785</v>
      </c>
      <c r="F18" s="38">
        <v>100</v>
      </c>
      <c r="G18" s="37"/>
      <c r="H18" s="18"/>
      <c r="I18" s="18"/>
    </row>
    <row r="20" spans="1:9" x14ac:dyDescent="0.2">
      <c r="A20" s="18" t="s">
        <v>36</v>
      </c>
    </row>
    <row r="21" spans="1:9" x14ac:dyDescent="0.2">
      <c r="A21" s="18" t="s">
        <v>37</v>
      </c>
    </row>
    <row r="22" spans="1:9" x14ac:dyDescent="0.2">
      <c r="A22" s="18" t="s">
        <v>38</v>
      </c>
      <c r="B22" s="18"/>
      <c r="C22" s="39" t="s">
        <v>40</v>
      </c>
      <c r="D22" s="19" t="s">
        <v>39</v>
      </c>
    </row>
    <row r="23" spans="1:9" x14ac:dyDescent="0.2">
      <c r="A23" s="9" t="s">
        <v>73</v>
      </c>
      <c r="C23" s="40">
        <v>48.633899999999997</v>
      </c>
      <c r="D23" s="40">
        <v>49.01</v>
      </c>
    </row>
    <row r="24" spans="1:9" x14ac:dyDescent="0.2">
      <c r="A24" s="9" t="s">
        <v>1082</v>
      </c>
      <c r="C24" s="40">
        <v>10.1248</v>
      </c>
      <c r="D24" s="40">
        <v>10.117800000000001</v>
      </c>
    </row>
    <row r="25" spans="1:9" x14ac:dyDescent="0.2">
      <c r="A25" s="9" t="s">
        <v>74</v>
      </c>
      <c r="C25" s="40">
        <v>52.402799999999999</v>
      </c>
      <c r="D25" s="40">
        <v>52.922699999999999</v>
      </c>
    </row>
    <row r="26" spans="1:9" x14ac:dyDescent="0.2">
      <c r="A26" s="9" t="s">
        <v>1083</v>
      </c>
      <c r="C26" s="40">
        <v>11.307</v>
      </c>
      <c r="D26" s="40">
        <v>11.334</v>
      </c>
    </row>
    <row r="28" spans="1:9" x14ac:dyDescent="0.2">
      <c r="A28" s="18" t="s">
        <v>42</v>
      </c>
    </row>
    <row r="29" spans="1:9" x14ac:dyDescent="0.2">
      <c r="A29" s="75" t="s">
        <v>54</v>
      </c>
      <c r="B29" s="76"/>
      <c r="C29" s="43" t="s">
        <v>55</v>
      </c>
    </row>
    <row r="30" spans="1:9" x14ac:dyDescent="0.2">
      <c r="A30" s="71" t="s">
        <v>1082</v>
      </c>
      <c r="B30" s="72"/>
      <c r="C30" s="44">
        <v>8.5000000000000006E-2</v>
      </c>
    </row>
    <row r="31" spans="1:9" x14ac:dyDescent="0.2">
      <c r="A31" s="71" t="s">
        <v>1083</v>
      </c>
      <c r="B31" s="72"/>
      <c r="C31" s="44">
        <v>8.5000000000000006E-2</v>
      </c>
    </row>
    <row r="32" spans="1:9" x14ac:dyDescent="0.2">
      <c r="A32" s="9" t="s">
        <v>56</v>
      </c>
    </row>
    <row r="33" spans="1:7" x14ac:dyDescent="0.2">
      <c r="A33" s="9" t="s">
        <v>41</v>
      </c>
    </row>
    <row r="35" spans="1:7" x14ac:dyDescent="0.2">
      <c r="A35" s="18" t="s">
        <v>888</v>
      </c>
      <c r="D35" s="42">
        <v>5.1097780196086999</v>
      </c>
      <c r="E35" s="13" t="s">
        <v>44</v>
      </c>
    </row>
    <row r="37" spans="1:7" x14ac:dyDescent="0.2">
      <c r="A37" s="18" t="s">
        <v>814</v>
      </c>
      <c r="D37" s="41" t="s">
        <v>43</v>
      </c>
    </row>
    <row r="39" spans="1:7" x14ac:dyDescent="0.2">
      <c r="A39" s="18" t="s">
        <v>889</v>
      </c>
    </row>
    <row r="40" spans="1:7" x14ac:dyDescent="0.2">
      <c r="A40" s="47"/>
      <c r="B40" s="49"/>
      <c r="C40" s="49"/>
      <c r="D40" s="49"/>
      <c r="E40" s="59"/>
      <c r="F40" s="59"/>
      <c r="G40" s="59"/>
    </row>
    <row r="41" spans="1:7" x14ac:dyDescent="0.2">
      <c r="A41" s="47" t="s">
        <v>774</v>
      </c>
      <c r="B41" s="49"/>
      <c r="C41" s="49"/>
      <c r="D41" s="49"/>
      <c r="E41" s="59"/>
      <c r="F41" s="59"/>
      <c r="G41" s="59"/>
    </row>
    <row r="42" spans="1:7" x14ac:dyDescent="0.2">
      <c r="A42" s="48"/>
      <c r="B42" s="49"/>
      <c r="C42" s="49"/>
      <c r="D42" s="49"/>
      <c r="E42" s="59"/>
      <c r="F42" s="59"/>
      <c r="G42" s="59"/>
    </row>
    <row r="43" spans="1:7" x14ac:dyDescent="0.2">
      <c r="A43" s="49"/>
      <c r="B43" s="49"/>
      <c r="C43" s="49"/>
      <c r="D43" s="49"/>
      <c r="E43" s="59"/>
      <c r="F43" s="59"/>
      <c r="G43" s="59"/>
    </row>
    <row r="44" spans="1:7" x14ac:dyDescent="0.2">
      <c r="A44" s="49"/>
      <c r="B44" s="49"/>
      <c r="C44" s="49"/>
      <c r="D44" s="49"/>
      <c r="E44" s="59"/>
      <c r="F44" s="59"/>
      <c r="G44" s="59"/>
    </row>
    <row r="45" spans="1:7" x14ac:dyDescent="0.2">
      <c r="A45" s="49"/>
      <c r="B45" s="49"/>
      <c r="C45" s="49"/>
      <c r="D45" s="49"/>
      <c r="E45" s="59"/>
      <c r="F45" s="59"/>
      <c r="G45" s="59"/>
    </row>
    <row r="46" spans="1:7" x14ac:dyDescent="0.2">
      <c r="A46" s="49"/>
      <c r="B46" s="49"/>
      <c r="C46" s="49"/>
      <c r="D46" s="49"/>
      <c r="E46" s="59"/>
      <c r="F46" s="59"/>
      <c r="G46" s="59"/>
    </row>
    <row r="47" spans="1:7" x14ac:dyDescent="0.2">
      <c r="A47" s="49"/>
      <c r="B47" s="49"/>
      <c r="C47" s="49"/>
      <c r="D47" s="49"/>
      <c r="E47" s="59"/>
      <c r="F47" s="59"/>
      <c r="G47" s="59"/>
    </row>
    <row r="48" spans="1:7" x14ac:dyDescent="0.2">
      <c r="A48" s="49"/>
      <c r="B48" s="49"/>
      <c r="C48" s="49"/>
      <c r="D48" s="49"/>
      <c r="E48" s="59"/>
      <c r="F48" s="59"/>
      <c r="G48" s="59"/>
    </row>
    <row r="49" spans="1:7" x14ac:dyDescent="0.2">
      <c r="A49" s="49"/>
      <c r="B49" s="49"/>
      <c r="C49" s="49"/>
      <c r="D49" s="49"/>
      <c r="E49" s="59"/>
      <c r="F49" s="59"/>
      <c r="G49" s="59"/>
    </row>
    <row r="50" spans="1:7" x14ac:dyDescent="0.2">
      <c r="A50" s="49"/>
      <c r="B50" s="49"/>
      <c r="C50" s="49"/>
      <c r="D50" s="49"/>
      <c r="E50" s="59"/>
      <c r="F50" s="59"/>
      <c r="G50" s="59"/>
    </row>
    <row r="51" spans="1:7" x14ac:dyDescent="0.2">
      <c r="A51" s="49"/>
      <c r="B51" s="49"/>
      <c r="C51" s="49"/>
      <c r="D51" s="49"/>
      <c r="E51" s="59"/>
      <c r="F51" s="59"/>
      <c r="G51" s="59"/>
    </row>
    <row r="52" spans="1:7" x14ac:dyDescent="0.2">
      <c r="A52" s="49"/>
      <c r="B52" s="49"/>
      <c r="C52" s="49"/>
      <c r="D52" s="49"/>
      <c r="E52" s="59"/>
      <c r="F52" s="59"/>
      <c r="G52" s="59"/>
    </row>
    <row r="53" spans="1:7" x14ac:dyDescent="0.2">
      <c r="A53" s="49"/>
      <c r="B53" s="49"/>
      <c r="C53" s="49"/>
      <c r="D53" s="49"/>
      <c r="E53" s="59"/>
      <c r="F53" s="59"/>
      <c r="G53" s="59"/>
    </row>
    <row r="54" spans="1:7" x14ac:dyDescent="0.2">
      <c r="A54" s="49"/>
      <c r="B54" s="49"/>
      <c r="C54" s="49"/>
      <c r="D54" s="49"/>
      <c r="E54" s="59"/>
      <c r="F54" s="59"/>
      <c r="G54" s="59"/>
    </row>
    <row r="55" spans="1:7" x14ac:dyDescent="0.2">
      <c r="A55" s="80" t="s">
        <v>1084</v>
      </c>
      <c r="B55" s="80"/>
      <c r="C55" s="80"/>
      <c r="D55" s="80"/>
      <c r="E55" s="80"/>
      <c r="F55" s="80"/>
      <c r="G55" s="80"/>
    </row>
    <row r="56" spans="1:7" x14ac:dyDescent="0.2">
      <c r="A56" s="49"/>
      <c r="B56" s="49"/>
      <c r="C56" s="49"/>
      <c r="D56" s="49"/>
      <c r="E56" s="59"/>
      <c r="F56" s="59"/>
      <c r="G56" s="59"/>
    </row>
    <row r="57" spans="1:7" x14ac:dyDescent="0.2">
      <c r="A57" s="47" t="s">
        <v>775</v>
      </c>
      <c r="B57" s="49"/>
      <c r="C57" s="49"/>
      <c r="D57" s="49"/>
      <c r="E57" s="59"/>
      <c r="F57" s="59"/>
      <c r="G57" s="59"/>
    </row>
    <row r="58" spans="1:7" x14ac:dyDescent="0.2">
      <c r="A58" s="49"/>
      <c r="B58" s="49"/>
      <c r="C58" s="49"/>
      <c r="D58" s="49"/>
      <c r="E58" s="59"/>
      <c r="F58" s="59"/>
      <c r="G58" s="59"/>
    </row>
    <row r="59" spans="1:7" x14ac:dyDescent="0.2">
      <c r="A59" s="49"/>
      <c r="B59" s="49"/>
      <c r="C59" s="49"/>
      <c r="D59" s="49"/>
      <c r="E59" s="59"/>
      <c r="F59" s="59"/>
      <c r="G59" s="59"/>
    </row>
    <row r="60" spans="1:7" x14ac:dyDescent="0.2">
      <c r="A60" s="49"/>
      <c r="B60" s="49"/>
      <c r="C60" s="49"/>
      <c r="D60" s="49"/>
      <c r="E60" s="59"/>
      <c r="F60" s="59"/>
      <c r="G60" s="59"/>
    </row>
    <row r="61" spans="1:7" x14ac:dyDescent="0.2">
      <c r="A61" s="49"/>
      <c r="B61" s="49"/>
      <c r="C61" s="49"/>
      <c r="D61" s="49"/>
      <c r="E61" s="59"/>
      <c r="F61" s="59"/>
      <c r="G61" s="59"/>
    </row>
    <row r="62" spans="1:7" x14ac:dyDescent="0.2">
      <c r="A62" s="49"/>
      <c r="B62" s="49"/>
      <c r="C62" s="49"/>
      <c r="D62" s="49"/>
      <c r="E62" s="59"/>
      <c r="F62" s="59"/>
      <c r="G62" s="59"/>
    </row>
    <row r="63" spans="1:7" x14ac:dyDescent="0.2">
      <c r="A63" s="49"/>
      <c r="B63" s="49"/>
      <c r="C63" s="49"/>
      <c r="D63" s="49"/>
      <c r="E63" s="59"/>
      <c r="F63" s="59"/>
      <c r="G63" s="59"/>
    </row>
    <row r="64" spans="1:7" x14ac:dyDescent="0.2">
      <c r="A64" s="49"/>
      <c r="B64" s="49"/>
      <c r="C64" s="49"/>
      <c r="D64" s="49"/>
      <c r="E64" s="59"/>
      <c r="F64" s="59"/>
      <c r="G64" s="59"/>
    </row>
    <row r="65" spans="1:7" x14ac:dyDescent="0.2">
      <c r="A65" s="49"/>
      <c r="B65" s="49"/>
      <c r="C65" s="49"/>
      <c r="D65" s="49"/>
      <c r="E65" s="59"/>
      <c r="F65" s="59"/>
      <c r="G65" s="59"/>
    </row>
    <row r="66" spans="1:7" x14ac:dyDescent="0.2">
      <c r="A66" s="49"/>
      <c r="B66" s="49"/>
      <c r="C66" s="49"/>
      <c r="D66" s="49"/>
      <c r="E66" s="59"/>
      <c r="F66" s="59"/>
      <c r="G66" s="59"/>
    </row>
    <row r="67" spans="1:7" x14ac:dyDescent="0.2">
      <c r="A67" s="49"/>
      <c r="B67" s="49"/>
      <c r="C67" s="49"/>
      <c r="D67" s="49"/>
      <c r="E67" s="59"/>
      <c r="F67" s="59"/>
      <c r="G67" s="59"/>
    </row>
    <row r="68" spans="1:7" x14ac:dyDescent="0.2">
      <c r="A68" s="49"/>
      <c r="B68" s="49"/>
      <c r="C68" s="49"/>
      <c r="D68" s="49"/>
      <c r="E68" s="59"/>
      <c r="F68" s="59"/>
      <c r="G68" s="59"/>
    </row>
    <row r="69" spans="1:7" x14ac:dyDescent="0.2">
      <c r="A69" s="49"/>
      <c r="B69" s="49"/>
      <c r="C69" s="49"/>
      <c r="D69" s="49"/>
      <c r="E69" s="59"/>
      <c r="F69" s="59"/>
      <c r="G69" s="59"/>
    </row>
    <row r="70" spans="1:7" x14ac:dyDescent="0.2">
      <c r="A70" s="49"/>
      <c r="B70" s="49"/>
      <c r="C70" s="49"/>
      <c r="D70" s="49"/>
      <c r="E70" s="59"/>
      <c r="F70" s="59"/>
      <c r="G70" s="59"/>
    </row>
  </sheetData>
  <mergeCells count="5">
    <mergeCell ref="A1:G1"/>
    <mergeCell ref="A29:B29"/>
    <mergeCell ref="A30:B30"/>
    <mergeCell ref="A31:B31"/>
    <mergeCell ref="A55:G55"/>
  </mergeCells>
  <conditionalFormatting sqref="F2:F3 F5:F38">
    <cfRule type="cellIs" dxfId="80" priority="5" stopIfTrue="1" operator="between">
      <formula>0.009</formula>
      <formula>-0.009</formula>
    </cfRule>
  </conditionalFormatting>
  <conditionalFormatting sqref="F39 F77:F172">
    <cfRule type="cellIs" dxfId="79" priority="4" stopIfTrue="1" operator="between">
      <formula>0.009</formula>
      <formula>-0.009</formula>
    </cfRule>
  </conditionalFormatting>
  <conditionalFormatting sqref="F73:F76">
    <cfRule type="cellIs" dxfId="78" priority="3" stopIfTrue="1" operator="between">
      <formula>0.009</formula>
      <formula>-0.009</formula>
    </cfRule>
  </conditionalFormatting>
  <conditionalFormatting sqref="F71:F72">
    <cfRule type="cellIs" dxfId="77" priority="2" stopIfTrue="1" operator="between">
      <formula>0.009</formula>
      <formula>-0.009</formula>
    </cfRule>
  </conditionalFormatting>
  <conditionalFormatting sqref="F40:F54 F56:F70">
    <cfRule type="cellIs" dxfId="76" priority="1" stopIfTrue="1" operator="between">
      <formula>0.009</formula>
      <formula>-0.009</formula>
    </cfRule>
  </conditionalFormatting>
  <hyperlinks>
    <hyperlink ref="A40"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39"/>
  <sheetViews>
    <sheetView workbookViewId="0">
      <selection sqref="A1:G1"/>
    </sheetView>
  </sheetViews>
  <sheetFormatPr defaultColWidth="9.109375" defaultRowHeight="10.199999999999999" x14ac:dyDescent="0.2"/>
  <cols>
    <col min="1" max="1" width="38.6640625" style="9" bestFit="1" customWidth="1"/>
    <col min="2" max="2" width="51.88671875" style="9" bestFit="1" customWidth="1"/>
    <col min="3" max="3" width="35.44140625" style="9" bestFit="1" customWidth="1"/>
    <col min="4" max="4" width="14.6640625" style="10" bestFit="1" customWidth="1"/>
    <col min="5" max="5" width="22.6640625" style="13" customWidth="1"/>
    <col min="6" max="6" width="13.5546875" style="14" bestFit="1" customWidth="1"/>
    <col min="7" max="7" width="14.33203125" style="13" customWidth="1"/>
    <col min="8" max="16384" width="9.109375" style="9"/>
  </cols>
  <sheetData>
    <row r="1" spans="1:7" s="1" customFormat="1" ht="13.8" x14ac:dyDescent="0.2">
      <c r="A1" s="73" t="s">
        <v>1085</v>
      </c>
      <c r="B1" s="74"/>
      <c r="C1" s="74"/>
      <c r="D1" s="74"/>
      <c r="E1" s="74"/>
      <c r="F1" s="74"/>
      <c r="G1" s="74"/>
    </row>
    <row r="2" spans="1:7" s="1" customFormat="1" ht="11.4" x14ac:dyDescent="0.2">
      <c r="D2" s="6"/>
      <c r="E2" s="7"/>
      <c r="F2" s="12"/>
      <c r="G2" s="13"/>
    </row>
    <row r="3" spans="1:7" s="1" customFormat="1" ht="12" x14ac:dyDescent="0.2">
      <c r="A3" s="11" t="s">
        <v>7</v>
      </c>
      <c r="B3" s="2"/>
      <c r="C3" s="3"/>
      <c r="D3" s="4"/>
      <c r="E3" s="5"/>
      <c r="F3" s="12"/>
      <c r="G3" s="13"/>
    </row>
    <row r="4" spans="1:7" s="1" customFormat="1" ht="30.6" x14ac:dyDescent="0.2">
      <c r="A4" s="8" t="s">
        <v>2</v>
      </c>
      <c r="B4" s="8" t="s">
        <v>0</v>
      </c>
      <c r="C4" s="17" t="s">
        <v>4</v>
      </c>
      <c r="D4" s="16" t="s">
        <v>1</v>
      </c>
      <c r="E4" s="51" t="s">
        <v>6</v>
      </c>
      <c r="F4" s="15" t="s">
        <v>3</v>
      </c>
      <c r="G4" s="15" t="s">
        <v>5</v>
      </c>
    </row>
    <row r="5" spans="1:7" x14ac:dyDescent="0.2">
      <c r="A5" s="21" t="s">
        <v>81</v>
      </c>
      <c r="B5" s="22"/>
      <c r="C5" s="22"/>
      <c r="D5" s="23"/>
      <c r="E5" s="24"/>
      <c r="F5" s="25"/>
      <c r="G5" s="24"/>
    </row>
    <row r="6" spans="1:7" x14ac:dyDescent="0.2">
      <c r="A6" s="30" t="s">
        <v>46</v>
      </c>
      <c r="B6" s="26"/>
      <c r="C6" s="26"/>
      <c r="D6" s="34"/>
      <c r="E6" s="28"/>
      <c r="F6" s="29"/>
      <c r="G6" s="28"/>
    </row>
    <row r="7" spans="1:7" x14ac:dyDescent="0.2">
      <c r="A7" s="26" t="s">
        <v>83</v>
      </c>
      <c r="B7" s="26" t="s">
        <v>82</v>
      </c>
      <c r="C7" s="26" t="s">
        <v>84</v>
      </c>
      <c r="D7" s="27">
        <v>94300</v>
      </c>
      <c r="E7" s="28">
        <v>1352.4505999999999</v>
      </c>
      <c r="F7" s="29">
        <v>3.0602497132130599</v>
      </c>
      <c r="G7" s="28"/>
    </row>
    <row r="8" spans="1:7" x14ac:dyDescent="0.2">
      <c r="A8" s="26" t="s">
        <v>86</v>
      </c>
      <c r="B8" s="26" t="s">
        <v>85</v>
      </c>
      <c r="C8" s="26" t="s">
        <v>84</v>
      </c>
      <c r="D8" s="27">
        <v>162500</v>
      </c>
      <c r="E8" s="28">
        <v>1330.2249999999999</v>
      </c>
      <c r="F8" s="29">
        <v>3.0099588663414698</v>
      </c>
      <c r="G8" s="28"/>
    </row>
    <row r="9" spans="1:7" x14ac:dyDescent="0.2">
      <c r="A9" s="26" t="s">
        <v>88</v>
      </c>
      <c r="B9" s="26" t="s">
        <v>87</v>
      </c>
      <c r="C9" s="26" t="s">
        <v>89</v>
      </c>
      <c r="D9" s="27">
        <v>78800</v>
      </c>
      <c r="E9" s="28">
        <v>1221.1636000000001</v>
      </c>
      <c r="F9" s="29">
        <v>2.7631808190895999</v>
      </c>
      <c r="G9" s="28"/>
    </row>
    <row r="10" spans="1:7" x14ac:dyDescent="0.2">
      <c r="A10" s="26" t="s">
        <v>91</v>
      </c>
      <c r="B10" s="26" t="s">
        <v>90</v>
      </c>
      <c r="C10" s="26" t="s">
        <v>92</v>
      </c>
      <c r="D10" s="27">
        <v>47300</v>
      </c>
      <c r="E10" s="28">
        <v>855.20764999999994</v>
      </c>
      <c r="F10" s="29">
        <v>1.9351161259791001</v>
      </c>
      <c r="G10" s="28"/>
    </row>
    <row r="11" spans="1:7" x14ac:dyDescent="0.2">
      <c r="A11" s="26" t="s">
        <v>94</v>
      </c>
      <c r="B11" s="26" t="s">
        <v>93</v>
      </c>
      <c r="C11" s="26" t="s">
        <v>84</v>
      </c>
      <c r="D11" s="27">
        <v>108000</v>
      </c>
      <c r="E11" s="28">
        <v>782.73</v>
      </c>
      <c r="F11" s="29">
        <v>1.7711177458335701</v>
      </c>
      <c r="G11" s="28"/>
    </row>
    <row r="12" spans="1:7" x14ac:dyDescent="0.2">
      <c r="A12" s="26" t="s">
        <v>96</v>
      </c>
      <c r="B12" s="26" t="s">
        <v>95</v>
      </c>
      <c r="C12" s="26" t="s">
        <v>97</v>
      </c>
      <c r="D12" s="27">
        <v>112500</v>
      </c>
      <c r="E12" s="28">
        <v>762.69375000000002</v>
      </c>
      <c r="F12" s="29">
        <v>1.72578083791518</v>
      </c>
      <c r="G12" s="28"/>
    </row>
    <row r="13" spans="1:7" x14ac:dyDescent="0.2">
      <c r="A13" s="26" t="s">
        <v>99</v>
      </c>
      <c r="B13" s="26" t="s">
        <v>98</v>
      </c>
      <c r="C13" s="26" t="s">
        <v>100</v>
      </c>
      <c r="D13" s="27">
        <v>24300</v>
      </c>
      <c r="E13" s="28">
        <v>609.79634999999996</v>
      </c>
      <c r="F13" s="29">
        <v>1.3798131371348199</v>
      </c>
      <c r="G13" s="28"/>
    </row>
    <row r="14" spans="1:7" x14ac:dyDescent="0.2">
      <c r="A14" s="26" t="s">
        <v>102</v>
      </c>
      <c r="B14" s="26" t="s">
        <v>101</v>
      </c>
      <c r="C14" s="26" t="s">
        <v>84</v>
      </c>
      <c r="D14" s="27">
        <v>105500</v>
      </c>
      <c r="E14" s="28">
        <v>557.40925000000004</v>
      </c>
      <c r="F14" s="29">
        <v>1.26127453191621</v>
      </c>
      <c r="G14" s="28"/>
    </row>
    <row r="15" spans="1:7" x14ac:dyDescent="0.2">
      <c r="A15" s="26" t="s">
        <v>104</v>
      </c>
      <c r="B15" s="26" t="s">
        <v>103</v>
      </c>
      <c r="C15" s="26" t="s">
        <v>89</v>
      </c>
      <c r="D15" s="27">
        <v>48900</v>
      </c>
      <c r="E15" s="28">
        <v>463.76760000000002</v>
      </c>
      <c r="F15" s="29">
        <v>1.0493874341122</v>
      </c>
      <c r="G15" s="28"/>
    </row>
    <row r="16" spans="1:7" x14ac:dyDescent="0.2">
      <c r="A16" s="26" t="s">
        <v>106</v>
      </c>
      <c r="B16" s="26" t="s">
        <v>105</v>
      </c>
      <c r="C16" s="26" t="s">
        <v>107</v>
      </c>
      <c r="D16" s="27">
        <v>39700</v>
      </c>
      <c r="E16" s="28">
        <v>455.59719999999999</v>
      </c>
      <c r="F16" s="29">
        <v>1.0308999091284199</v>
      </c>
      <c r="G16" s="28"/>
    </row>
    <row r="17" spans="1:7" x14ac:dyDescent="0.2">
      <c r="A17" s="26" t="s">
        <v>109</v>
      </c>
      <c r="B17" s="26" t="s">
        <v>108</v>
      </c>
      <c r="C17" s="26" t="s">
        <v>110</v>
      </c>
      <c r="D17" s="27">
        <v>293300</v>
      </c>
      <c r="E17" s="28">
        <v>448.60235</v>
      </c>
      <c r="F17" s="29">
        <v>1.0150723530561501</v>
      </c>
      <c r="G17" s="28"/>
    </row>
    <row r="18" spans="1:7" x14ac:dyDescent="0.2">
      <c r="A18" s="26" t="s">
        <v>112</v>
      </c>
      <c r="B18" s="26" t="s">
        <v>111</v>
      </c>
      <c r="C18" s="26" t="s">
        <v>113</v>
      </c>
      <c r="D18" s="27">
        <v>9900</v>
      </c>
      <c r="E18" s="28">
        <v>404.94465000000002</v>
      </c>
      <c r="F18" s="29">
        <v>0.91628614681354004</v>
      </c>
      <c r="G18" s="28"/>
    </row>
    <row r="19" spans="1:7" x14ac:dyDescent="0.2">
      <c r="A19" s="26" t="s">
        <v>115</v>
      </c>
      <c r="B19" s="26" t="s">
        <v>114</v>
      </c>
      <c r="C19" s="26" t="s">
        <v>116</v>
      </c>
      <c r="D19" s="27">
        <v>95400</v>
      </c>
      <c r="E19" s="28">
        <v>376.25760000000002</v>
      </c>
      <c r="F19" s="29">
        <v>0.85137469161108903</v>
      </c>
      <c r="G19" s="28"/>
    </row>
    <row r="20" spans="1:7" x14ac:dyDescent="0.2">
      <c r="A20" s="26" t="s">
        <v>118</v>
      </c>
      <c r="B20" s="26" t="s">
        <v>117</v>
      </c>
      <c r="C20" s="26" t="s">
        <v>119</v>
      </c>
      <c r="D20" s="27">
        <v>255117</v>
      </c>
      <c r="E20" s="28">
        <v>374.00152200000002</v>
      </c>
      <c r="F20" s="29">
        <v>0.84626976426476996</v>
      </c>
      <c r="G20" s="28"/>
    </row>
    <row r="21" spans="1:7" x14ac:dyDescent="0.2">
      <c r="A21" s="26" t="s">
        <v>121</v>
      </c>
      <c r="B21" s="26" t="s">
        <v>120</v>
      </c>
      <c r="C21" s="26" t="s">
        <v>122</v>
      </c>
      <c r="D21" s="27">
        <v>38800</v>
      </c>
      <c r="E21" s="28">
        <v>364.42899999999997</v>
      </c>
      <c r="F21" s="29">
        <v>0.82460959589689997</v>
      </c>
      <c r="G21" s="28"/>
    </row>
    <row r="22" spans="1:7" x14ac:dyDescent="0.2">
      <c r="A22" s="26" t="s">
        <v>124</v>
      </c>
      <c r="B22" s="26" t="s">
        <v>123</v>
      </c>
      <c r="C22" s="26" t="s">
        <v>125</v>
      </c>
      <c r="D22" s="27">
        <v>17000</v>
      </c>
      <c r="E22" s="28">
        <v>344.25</v>
      </c>
      <c r="F22" s="29">
        <v>0.77894968124794695</v>
      </c>
      <c r="G22" s="28"/>
    </row>
    <row r="23" spans="1:7" x14ac:dyDescent="0.2">
      <c r="A23" s="26" t="s">
        <v>127</v>
      </c>
      <c r="B23" s="26" t="s">
        <v>126</v>
      </c>
      <c r="C23" s="26" t="s">
        <v>128</v>
      </c>
      <c r="D23" s="27">
        <v>21600</v>
      </c>
      <c r="E23" s="28">
        <v>339.76799999999997</v>
      </c>
      <c r="F23" s="29">
        <v>0.76880806186856199</v>
      </c>
      <c r="G23" s="28"/>
    </row>
    <row r="24" spans="1:7" x14ac:dyDescent="0.2">
      <c r="A24" s="26" t="s">
        <v>130</v>
      </c>
      <c r="B24" s="26" t="s">
        <v>129</v>
      </c>
      <c r="C24" s="26" t="s">
        <v>116</v>
      </c>
      <c r="D24" s="27">
        <v>28300</v>
      </c>
      <c r="E24" s="28">
        <v>284.34424999999999</v>
      </c>
      <c r="F24" s="29">
        <v>0.64339829455972797</v>
      </c>
      <c r="G24" s="28"/>
    </row>
    <row r="25" spans="1:7" x14ac:dyDescent="0.2">
      <c r="A25" s="26" t="s">
        <v>1191</v>
      </c>
      <c r="B25" s="26" t="s">
        <v>131</v>
      </c>
      <c r="C25" s="26" t="s">
        <v>133</v>
      </c>
      <c r="D25" s="27">
        <v>7100</v>
      </c>
      <c r="E25" s="28">
        <v>277.92595</v>
      </c>
      <c r="F25" s="29">
        <v>0.62887532363989196</v>
      </c>
      <c r="G25" s="28"/>
    </row>
    <row r="26" spans="1:7" x14ac:dyDescent="0.2">
      <c r="A26" s="26" t="s">
        <v>1192</v>
      </c>
      <c r="B26" s="26" t="s">
        <v>134</v>
      </c>
      <c r="C26" s="26" t="s">
        <v>136</v>
      </c>
      <c r="D26" s="27">
        <v>99400</v>
      </c>
      <c r="E26" s="28">
        <v>267.03809999999999</v>
      </c>
      <c r="F26" s="29">
        <v>0.60423890450561302</v>
      </c>
      <c r="G26" s="28"/>
    </row>
    <row r="27" spans="1:7" x14ac:dyDescent="0.2">
      <c r="A27" s="26" t="s">
        <v>1193</v>
      </c>
      <c r="B27" s="26" t="s">
        <v>137</v>
      </c>
      <c r="C27" s="26" t="s">
        <v>107</v>
      </c>
      <c r="D27" s="27">
        <v>45400</v>
      </c>
      <c r="E27" s="28">
        <v>265.2722</v>
      </c>
      <c r="F27" s="29">
        <v>0.60024312457208895</v>
      </c>
      <c r="G27" s="28"/>
    </row>
    <row r="28" spans="1:7" x14ac:dyDescent="0.2">
      <c r="A28" s="26" t="s">
        <v>1194</v>
      </c>
      <c r="B28" s="26" t="s">
        <v>139</v>
      </c>
      <c r="C28" s="26" t="s">
        <v>116</v>
      </c>
      <c r="D28" s="27">
        <v>26800</v>
      </c>
      <c r="E28" s="28">
        <v>264.04700000000003</v>
      </c>
      <c r="F28" s="29">
        <v>0.597470810412423</v>
      </c>
      <c r="G28" s="28"/>
    </row>
    <row r="29" spans="1:7" x14ac:dyDescent="0.2">
      <c r="A29" s="26" t="s">
        <v>1195</v>
      </c>
      <c r="B29" s="26" t="s">
        <v>141</v>
      </c>
      <c r="C29" s="26" t="s">
        <v>133</v>
      </c>
      <c r="D29" s="27">
        <v>3000</v>
      </c>
      <c r="E29" s="28">
        <v>263.20650000000001</v>
      </c>
      <c r="F29" s="29">
        <v>0.59556897393576702</v>
      </c>
      <c r="G29" s="28"/>
    </row>
    <row r="30" spans="1:7" x14ac:dyDescent="0.2">
      <c r="A30" s="26" t="s">
        <v>1196</v>
      </c>
      <c r="B30" s="26" t="s">
        <v>143</v>
      </c>
      <c r="C30" s="26" t="s">
        <v>128</v>
      </c>
      <c r="D30" s="27">
        <v>4000</v>
      </c>
      <c r="E30" s="28">
        <v>261.79199999999997</v>
      </c>
      <c r="F30" s="29">
        <v>0.59236832230432102</v>
      </c>
      <c r="G30" s="28"/>
    </row>
    <row r="31" spans="1:7" x14ac:dyDescent="0.2">
      <c r="A31" s="26" t="s">
        <v>1197</v>
      </c>
      <c r="B31" s="26" t="s">
        <v>145</v>
      </c>
      <c r="C31" s="26" t="s">
        <v>147</v>
      </c>
      <c r="D31" s="27">
        <v>150000</v>
      </c>
      <c r="E31" s="28">
        <v>257.25</v>
      </c>
      <c r="F31" s="29">
        <v>0.582090938274609</v>
      </c>
      <c r="G31" s="28"/>
    </row>
    <row r="32" spans="1:7" x14ac:dyDescent="0.2">
      <c r="A32" s="26" t="s">
        <v>1198</v>
      </c>
      <c r="B32" s="26" t="s">
        <v>148</v>
      </c>
      <c r="C32" s="26" t="s">
        <v>84</v>
      </c>
      <c r="D32" s="27">
        <v>14200</v>
      </c>
      <c r="E32" s="28">
        <v>257.06970000000001</v>
      </c>
      <c r="F32" s="29">
        <v>0.58168296550037801</v>
      </c>
      <c r="G32" s="28"/>
    </row>
    <row r="33" spans="1:7" x14ac:dyDescent="0.2">
      <c r="A33" s="26" t="s">
        <v>1199</v>
      </c>
      <c r="B33" s="26" t="s">
        <v>150</v>
      </c>
      <c r="C33" s="26" t="s">
        <v>107</v>
      </c>
      <c r="D33" s="27">
        <v>45000</v>
      </c>
      <c r="E33" s="28">
        <v>247.61250000000001</v>
      </c>
      <c r="F33" s="29">
        <v>0.56028374131592495</v>
      </c>
      <c r="G33" s="28"/>
    </row>
    <row r="34" spans="1:7" x14ac:dyDescent="0.2">
      <c r="A34" s="26" t="s">
        <v>1200</v>
      </c>
      <c r="B34" s="26" t="s">
        <v>152</v>
      </c>
      <c r="C34" s="26" t="s">
        <v>133</v>
      </c>
      <c r="D34" s="27">
        <v>55000</v>
      </c>
      <c r="E34" s="28">
        <v>247.28</v>
      </c>
      <c r="F34" s="29">
        <v>0.55953137887869897</v>
      </c>
      <c r="G34" s="28"/>
    </row>
    <row r="35" spans="1:7" x14ac:dyDescent="0.2">
      <c r="A35" s="26" t="s">
        <v>1201</v>
      </c>
      <c r="B35" s="26" t="s">
        <v>154</v>
      </c>
      <c r="C35" s="26" t="s">
        <v>156</v>
      </c>
      <c r="D35" s="27">
        <v>18800</v>
      </c>
      <c r="E35" s="28">
        <v>243.34719999999999</v>
      </c>
      <c r="F35" s="29">
        <v>0.55063245859863597</v>
      </c>
      <c r="G35" s="28"/>
    </row>
    <row r="36" spans="1:7" x14ac:dyDescent="0.2">
      <c r="A36" s="26" t="s">
        <v>1202</v>
      </c>
      <c r="B36" s="26" t="s">
        <v>157</v>
      </c>
      <c r="C36" s="26" t="s">
        <v>159</v>
      </c>
      <c r="D36" s="27">
        <v>28000</v>
      </c>
      <c r="E36" s="28">
        <v>218.12</v>
      </c>
      <c r="F36" s="29">
        <v>0.49354975882004998</v>
      </c>
      <c r="G36" s="28"/>
    </row>
    <row r="37" spans="1:7" x14ac:dyDescent="0.2">
      <c r="A37" s="26" t="s">
        <v>1203</v>
      </c>
      <c r="B37" s="26" t="s">
        <v>160</v>
      </c>
      <c r="C37" s="26" t="s">
        <v>162</v>
      </c>
      <c r="D37" s="27">
        <v>137000</v>
      </c>
      <c r="E37" s="28">
        <v>217.14500000000001</v>
      </c>
      <c r="F37" s="29">
        <v>0.49134358325224498</v>
      </c>
      <c r="G37" s="28"/>
    </row>
    <row r="38" spans="1:7" x14ac:dyDescent="0.2">
      <c r="A38" s="26" t="s">
        <v>1204</v>
      </c>
      <c r="B38" s="26" t="s">
        <v>163</v>
      </c>
      <c r="C38" s="26" t="s">
        <v>165</v>
      </c>
      <c r="D38" s="27">
        <v>25400</v>
      </c>
      <c r="E38" s="28">
        <v>209.85480000000001</v>
      </c>
      <c r="F38" s="29">
        <v>0.474847725688748</v>
      </c>
      <c r="G38" s="28"/>
    </row>
    <row r="39" spans="1:7" x14ac:dyDescent="0.2">
      <c r="A39" s="26" t="s">
        <v>1205</v>
      </c>
      <c r="B39" s="26" t="s">
        <v>166</v>
      </c>
      <c r="C39" s="26" t="s">
        <v>128</v>
      </c>
      <c r="D39" s="27">
        <v>60200</v>
      </c>
      <c r="E39" s="28">
        <v>199.32220000000001</v>
      </c>
      <c r="F39" s="29">
        <v>0.451015146421611</v>
      </c>
      <c r="G39" s="28"/>
    </row>
    <row r="40" spans="1:7" x14ac:dyDescent="0.2">
      <c r="A40" s="26" t="s">
        <v>1206</v>
      </c>
      <c r="B40" s="26" t="s">
        <v>168</v>
      </c>
      <c r="C40" s="26" t="s">
        <v>170</v>
      </c>
      <c r="D40" s="27">
        <v>34100</v>
      </c>
      <c r="E40" s="28">
        <v>199.1781</v>
      </c>
      <c r="F40" s="29">
        <v>0.45068908498641003</v>
      </c>
      <c r="G40" s="28"/>
    </row>
    <row r="41" spans="1:7" x14ac:dyDescent="0.2">
      <c r="A41" s="26" t="s">
        <v>1207</v>
      </c>
      <c r="B41" s="26" t="s">
        <v>171</v>
      </c>
      <c r="C41" s="26" t="s">
        <v>136</v>
      </c>
      <c r="D41" s="27">
        <v>394000</v>
      </c>
      <c r="E41" s="28">
        <v>184.392</v>
      </c>
      <c r="F41" s="29">
        <v>0.41723192338321402</v>
      </c>
      <c r="G41" s="28"/>
    </row>
    <row r="42" spans="1:7" x14ac:dyDescent="0.2">
      <c r="A42" s="26" t="s">
        <v>1208</v>
      </c>
      <c r="B42" s="26" t="s">
        <v>173</v>
      </c>
      <c r="C42" s="26" t="s">
        <v>84</v>
      </c>
      <c r="D42" s="27">
        <v>114300</v>
      </c>
      <c r="E42" s="28">
        <v>183.85155</v>
      </c>
      <c r="F42" s="29">
        <v>0.41600902329539902</v>
      </c>
      <c r="G42" s="28"/>
    </row>
    <row r="43" spans="1:7" x14ac:dyDescent="0.2">
      <c r="A43" s="26" t="s">
        <v>1209</v>
      </c>
      <c r="B43" s="26" t="s">
        <v>175</v>
      </c>
      <c r="C43" s="26" t="s">
        <v>177</v>
      </c>
      <c r="D43" s="27">
        <v>111900</v>
      </c>
      <c r="E43" s="28">
        <v>183.57194999999999</v>
      </c>
      <c r="F43" s="29">
        <v>0.41537636002487699</v>
      </c>
      <c r="G43" s="28"/>
    </row>
    <row r="44" spans="1:7" x14ac:dyDescent="0.2">
      <c r="A44" s="26" t="s">
        <v>1210</v>
      </c>
      <c r="B44" s="26" t="s">
        <v>178</v>
      </c>
      <c r="C44" s="26" t="s">
        <v>100</v>
      </c>
      <c r="D44" s="27">
        <v>75000</v>
      </c>
      <c r="E44" s="28">
        <v>180.86250000000001</v>
      </c>
      <c r="F44" s="29">
        <v>0.409245567827761</v>
      </c>
      <c r="G44" s="28"/>
    </row>
    <row r="45" spans="1:7" x14ac:dyDescent="0.2">
      <c r="A45" s="26" t="s">
        <v>1211</v>
      </c>
      <c r="B45" s="26" t="s">
        <v>180</v>
      </c>
      <c r="C45" s="26" t="s">
        <v>116</v>
      </c>
      <c r="D45" s="27">
        <v>45000</v>
      </c>
      <c r="E45" s="28">
        <v>180</v>
      </c>
      <c r="F45" s="29">
        <v>0.40729395097931897</v>
      </c>
      <c r="G45" s="28"/>
    </row>
    <row r="46" spans="1:7" x14ac:dyDescent="0.2">
      <c r="A46" s="26" t="s">
        <v>1212</v>
      </c>
      <c r="B46" s="26" t="s">
        <v>182</v>
      </c>
      <c r="C46" s="26" t="s">
        <v>89</v>
      </c>
      <c r="D46" s="27">
        <v>17000</v>
      </c>
      <c r="E46" s="28">
        <v>178.2705</v>
      </c>
      <c r="F46" s="29">
        <v>0.403380534933659</v>
      </c>
      <c r="G46" s="28"/>
    </row>
    <row r="47" spans="1:7" x14ac:dyDescent="0.2">
      <c r="A47" s="26" t="s">
        <v>1213</v>
      </c>
      <c r="B47" s="26" t="s">
        <v>184</v>
      </c>
      <c r="C47" s="26" t="s">
        <v>119</v>
      </c>
      <c r="D47" s="27">
        <v>76200</v>
      </c>
      <c r="E47" s="28">
        <v>177.08879999999999</v>
      </c>
      <c r="F47" s="29">
        <v>0.40070665014548001</v>
      </c>
      <c r="G47" s="28"/>
    </row>
    <row r="48" spans="1:7" x14ac:dyDescent="0.2">
      <c r="A48" s="26" t="s">
        <v>1214</v>
      </c>
      <c r="B48" s="26" t="s">
        <v>186</v>
      </c>
      <c r="C48" s="26" t="s">
        <v>113</v>
      </c>
      <c r="D48" s="27">
        <v>49505</v>
      </c>
      <c r="E48" s="28">
        <v>171.68333999999999</v>
      </c>
      <c r="F48" s="29">
        <v>0.38847547703292001</v>
      </c>
      <c r="G48" s="28"/>
    </row>
    <row r="49" spans="1:9" x14ac:dyDescent="0.2">
      <c r="A49" s="26" t="s">
        <v>1215</v>
      </c>
      <c r="B49" s="26" t="s">
        <v>188</v>
      </c>
      <c r="C49" s="26" t="s">
        <v>190</v>
      </c>
      <c r="D49" s="27">
        <v>9000</v>
      </c>
      <c r="E49" s="28">
        <v>125.721</v>
      </c>
      <c r="F49" s="29">
        <v>0.28447446006150501</v>
      </c>
      <c r="G49" s="28"/>
    </row>
    <row r="50" spans="1:9" x14ac:dyDescent="0.2">
      <c r="A50" s="26" t="s">
        <v>1216</v>
      </c>
      <c r="B50" s="26" t="s">
        <v>191</v>
      </c>
      <c r="C50" s="26" t="s">
        <v>193</v>
      </c>
      <c r="D50" s="27">
        <v>87900</v>
      </c>
      <c r="E50" s="28">
        <v>101.83215</v>
      </c>
      <c r="F50" s="29">
        <v>0.23042010394565901</v>
      </c>
      <c r="G50" s="28"/>
    </row>
    <row r="51" spans="1:9" x14ac:dyDescent="0.2">
      <c r="A51" s="26" t="s">
        <v>1217</v>
      </c>
      <c r="B51" s="26" t="s">
        <v>194</v>
      </c>
      <c r="C51" s="26" t="s">
        <v>196</v>
      </c>
      <c r="D51" s="27">
        <v>17000</v>
      </c>
      <c r="E51" s="28">
        <v>79.602500000000006</v>
      </c>
      <c r="F51" s="29">
        <v>0.18012009296017301</v>
      </c>
      <c r="G51" s="28"/>
    </row>
    <row r="52" spans="1:9" x14ac:dyDescent="0.2">
      <c r="A52" s="26" t="s">
        <v>1218</v>
      </c>
      <c r="B52" s="26" t="s">
        <v>197</v>
      </c>
      <c r="C52" s="26" t="s">
        <v>199</v>
      </c>
      <c r="D52" s="27">
        <v>3831</v>
      </c>
      <c r="E52" s="28">
        <v>66.391229999999993</v>
      </c>
      <c r="F52" s="29">
        <v>0.150226368761537</v>
      </c>
      <c r="G52" s="28"/>
    </row>
    <row r="53" spans="1:9" x14ac:dyDescent="0.2">
      <c r="A53" s="30" t="s">
        <v>31</v>
      </c>
      <c r="B53" s="30"/>
      <c r="C53" s="30"/>
      <c r="D53" s="31"/>
      <c r="E53" s="32">
        <f>SUM(E7:E52)</f>
        <v>17036.367141999999</v>
      </c>
      <c r="F53" s="33">
        <f>SUM(F7:F52)</f>
        <v>38.54894046444123</v>
      </c>
      <c r="G53" s="32"/>
      <c r="H53" s="18"/>
      <c r="I53" s="18"/>
    </row>
    <row r="54" spans="1:9" x14ac:dyDescent="0.2">
      <c r="A54" s="26"/>
      <c r="B54" s="26"/>
      <c r="C54" s="26"/>
      <c r="D54" s="34"/>
      <c r="E54" s="28"/>
      <c r="F54" s="29"/>
      <c r="G54" s="28"/>
    </row>
    <row r="55" spans="1:9" x14ac:dyDescent="0.2">
      <c r="A55" s="30" t="s">
        <v>45</v>
      </c>
      <c r="B55" s="26"/>
      <c r="C55" s="26"/>
      <c r="D55" s="34"/>
      <c r="E55" s="28"/>
      <c r="F55" s="29"/>
      <c r="G55" s="28"/>
    </row>
    <row r="56" spans="1:9" x14ac:dyDescent="0.2">
      <c r="A56" s="30" t="s">
        <v>46</v>
      </c>
      <c r="B56" s="26"/>
      <c r="C56" s="26"/>
      <c r="D56" s="34"/>
      <c r="E56" s="28"/>
      <c r="F56" s="29"/>
      <c r="G56" s="28"/>
    </row>
    <row r="57" spans="1:9" x14ac:dyDescent="0.2">
      <c r="A57" s="26" t="s">
        <v>201</v>
      </c>
      <c r="B57" s="26" t="s">
        <v>200</v>
      </c>
      <c r="C57" s="26" t="s">
        <v>75</v>
      </c>
      <c r="D57" s="27">
        <v>200</v>
      </c>
      <c r="E57" s="28">
        <v>2038.0712602999999</v>
      </c>
      <c r="F57" s="29">
        <v>4.6116338665832597</v>
      </c>
      <c r="G57" s="28">
        <v>6.67</v>
      </c>
    </row>
    <row r="58" spans="1:9" x14ac:dyDescent="0.2">
      <c r="A58" s="26" t="s">
        <v>1086</v>
      </c>
      <c r="B58" s="26" t="s">
        <v>1087</v>
      </c>
      <c r="C58" s="26" t="s">
        <v>75</v>
      </c>
      <c r="D58" s="27">
        <v>150</v>
      </c>
      <c r="E58" s="28">
        <v>1572.5500274000001</v>
      </c>
      <c r="F58" s="29">
        <v>3.5582784098465599</v>
      </c>
      <c r="G58" s="28">
        <v>7.05</v>
      </c>
    </row>
    <row r="59" spans="1:9" x14ac:dyDescent="0.2">
      <c r="A59" s="26" t="s">
        <v>77</v>
      </c>
      <c r="B59" s="26" t="s">
        <v>76</v>
      </c>
      <c r="C59" s="26" t="s">
        <v>78</v>
      </c>
      <c r="D59" s="27">
        <v>50</v>
      </c>
      <c r="E59" s="28">
        <v>501.67497950000001</v>
      </c>
      <c r="F59" s="29">
        <v>1.1351621361556901</v>
      </c>
      <c r="G59" s="28">
        <v>9.3686155230095096</v>
      </c>
    </row>
    <row r="60" spans="1:9" x14ac:dyDescent="0.2">
      <c r="A60" s="26" t="s">
        <v>1029</v>
      </c>
      <c r="B60" s="26" t="s">
        <v>1030</v>
      </c>
      <c r="C60" s="26" t="s">
        <v>75</v>
      </c>
      <c r="D60" s="27">
        <v>45</v>
      </c>
      <c r="E60" s="28">
        <v>481.27496919999999</v>
      </c>
      <c r="F60" s="29">
        <v>1.08900213173843</v>
      </c>
      <c r="G60" s="28">
        <v>7.3150000000000004</v>
      </c>
    </row>
    <row r="61" spans="1:9" x14ac:dyDescent="0.2">
      <c r="A61" s="30" t="s">
        <v>31</v>
      </c>
      <c r="B61" s="30"/>
      <c r="C61" s="30"/>
      <c r="D61" s="31"/>
      <c r="E61" s="32">
        <f>SUM(E56:E60)</f>
        <v>4593.5712363999992</v>
      </c>
      <c r="F61" s="33">
        <f>SUM(F56:F60)</f>
        <v>10.394076544323941</v>
      </c>
      <c r="G61" s="32"/>
      <c r="H61" s="18"/>
      <c r="I61" s="18"/>
    </row>
    <row r="62" spans="1:9" x14ac:dyDescent="0.2">
      <c r="A62" s="26"/>
      <c r="B62" s="26"/>
      <c r="C62" s="26"/>
      <c r="D62" s="34"/>
      <c r="E62" s="28"/>
      <c r="F62" s="29"/>
      <c r="G62" s="28"/>
    </row>
    <row r="63" spans="1:9" x14ac:dyDescent="0.2">
      <c r="A63" s="30" t="s">
        <v>47</v>
      </c>
      <c r="B63" s="26"/>
      <c r="C63" s="26"/>
      <c r="D63" s="34"/>
      <c r="E63" s="28"/>
      <c r="F63" s="29"/>
      <c r="G63" s="28"/>
    </row>
    <row r="64" spans="1:9" x14ac:dyDescent="0.2">
      <c r="A64" s="30" t="s">
        <v>49</v>
      </c>
      <c r="B64" s="26"/>
      <c r="C64" s="26"/>
      <c r="D64" s="34"/>
      <c r="E64" s="28"/>
      <c r="F64" s="29"/>
      <c r="G64" s="28"/>
    </row>
    <row r="65" spans="1:9" x14ac:dyDescent="0.2">
      <c r="A65" s="26" t="s">
        <v>203</v>
      </c>
      <c r="B65" s="26" t="s">
        <v>202</v>
      </c>
      <c r="C65" s="26" t="s">
        <v>48</v>
      </c>
      <c r="D65" s="27">
        <v>300</v>
      </c>
      <c r="E65" s="28">
        <v>1485.6165000000001</v>
      </c>
      <c r="F65" s="29">
        <v>3.3615700773614798</v>
      </c>
      <c r="G65" s="28">
        <v>5.8898000000000001</v>
      </c>
    </row>
    <row r="66" spans="1:9" x14ac:dyDescent="0.2">
      <c r="A66" s="30" t="s">
        <v>31</v>
      </c>
      <c r="B66" s="30"/>
      <c r="C66" s="30"/>
      <c r="D66" s="31"/>
      <c r="E66" s="32">
        <f>SUM(E64:E65)</f>
        <v>1485.6165000000001</v>
      </c>
      <c r="F66" s="33">
        <f>SUM(F64:F65)</f>
        <v>3.3615700773614798</v>
      </c>
      <c r="G66" s="32"/>
      <c r="H66" s="18"/>
      <c r="I66" s="18"/>
    </row>
    <row r="67" spans="1:9" x14ac:dyDescent="0.2">
      <c r="A67" s="26"/>
      <c r="B67" s="26"/>
      <c r="C67" s="26"/>
      <c r="D67" s="34"/>
      <c r="E67" s="28"/>
      <c r="F67" s="29"/>
      <c r="G67" s="28"/>
    </row>
    <row r="68" spans="1:9" x14ac:dyDescent="0.2">
      <c r="A68" s="30" t="s">
        <v>50</v>
      </c>
      <c r="B68" s="26"/>
      <c r="C68" s="26"/>
      <c r="D68" s="34"/>
      <c r="E68" s="28"/>
      <c r="F68" s="29"/>
      <c r="G68" s="28"/>
    </row>
    <row r="69" spans="1:9" x14ac:dyDescent="0.2">
      <c r="A69" s="26" t="s">
        <v>205</v>
      </c>
      <c r="B69" s="26" t="s">
        <v>204</v>
      </c>
      <c r="C69" s="26" t="s">
        <v>52</v>
      </c>
      <c r="D69" s="27">
        <v>1000000</v>
      </c>
      <c r="E69" s="28">
        <v>954.10900000000004</v>
      </c>
      <c r="F69" s="29">
        <v>2.1589045793051498</v>
      </c>
      <c r="G69" s="28">
        <v>6.16</v>
      </c>
    </row>
    <row r="70" spans="1:9" x14ac:dyDescent="0.2">
      <c r="A70" s="30" t="s">
        <v>31</v>
      </c>
      <c r="B70" s="30"/>
      <c r="C70" s="30"/>
      <c r="D70" s="31"/>
      <c r="E70" s="32">
        <f>SUM(E68:E69)</f>
        <v>954.10900000000004</v>
      </c>
      <c r="F70" s="33">
        <f>SUM(F68:F69)</f>
        <v>2.1589045793051498</v>
      </c>
      <c r="G70" s="32"/>
      <c r="H70" s="18"/>
      <c r="I70" s="18"/>
    </row>
    <row r="71" spans="1:9" x14ac:dyDescent="0.2">
      <c r="A71" s="26"/>
      <c r="B71" s="26"/>
      <c r="C71" s="26"/>
      <c r="D71" s="34"/>
      <c r="E71" s="28"/>
      <c r="F71" s="29"/>
      <c r="G71" s="28"/>
    </row>
    <row r="72" spans="1:9" x14ac:dyDescent="0.2">
      <c r="A72" s="30" t="s">
        <v>51</v>
      </c>
      <c r="B72" s="26"/>
      <c r="C72" s="26"/>
      <c r="D72" s="34"/>
      <c r="E72" s="28"/>
      <c r="F72" s="29"/>
      <c r="G72" s="28"/>
    </row>
    <row r="73" spans="1:9" x14ac:dyDescent="0.2">
      <c r="A73" s="26" t="s">
        <v>68</v>
      </c>
      <c r="B73" s="26" t="s">
        <v>67</v>
      </c>
      <c r="C73" s="26" t="s">
        <v>52</v>
      </c>
      <c r="D73" s="27">
        <v>5500000</v>
      </c>
      <c r="E73" s="28">
        <v>5291.2062500000002</v>
      </c>
      <c r="F73" s="29">
        <v>11.972646105605399</v>
      </c>
      <c r="G73" s="28">
        <v>6.8613</v>
      </c>
    </row>
    <row r="74" spans="1:9" x14ac:dyDescent="0.2">
      <c r="A74" s="26" t="s">
        <v>66</v>
      </c>
      <c r="B74" s="26" t="s">
        <v>65</v>
      </c>
      <c r="C74" s="26" t="s">
        <v>52</v>
      </c>
      <c r="D74" s="27">
        <v>5100000</v>
      </c>
      <c r="E74" s="28">
        <v>4979.6400000000003</v>
      </c>
      <c r="F74" s="29">
        <v>11.267651389192499</v>
      </c>
      <c r="G74" s="28">
        <v>6.8846999999999996</v>
      </c>
    </row>
    <row r="75" spans="1:9" x14ac:dyDescent="0.2">
      <c r="A75" s="26" t="s">
        <v>64</v>
      </c>
      <c r="B75" s="26" t="s">
        <v>63</v>
      </c>
      <c r="C75" s="26" t="s">
        <v>52</v>
      </c>
      <c r="D75" s="27">
        <v>5000000</v>
      </c>
      <c r="E75" s="28">
        <v>4839.0066667000001</v>
      </c>
      <c r="F75" s="29">
        <v>10.9494341338639</v>
      </c>
      <c r="G75" s="28">
        <v>6.9442000000000004</v>
      </c>
    </row>
    <row r="76" spans="1:9" x14ac:dyDescent="0.2">
      <c r="A76" s="26" t="s">
        <v>70</v>
      </c>
      <c r="B76" s="26" t="s">
        <v>69</v>
      </c>
      <c r="C76" s="26" t="s">
        <v>52</v>
      </c>
      <c r="D76" s="27">
        <v>2500000</v>
      </c>
      <c r="E76" s="28">
        <v>2374.1916667</v>
      </c>
      <c r="F76" s="29">
        <v>5.3721883572911997</v>
      </c>
      <c r="G76" s="28">
        <v>7.3208000000000002</v>
      </c>
    </row>
    <row r="77" spans="1:9" x14ac:dyDescent="0.2">
      <c r="A77" s="26" t="s">
        <v>207</v>
      </c>
      <c r="B77" s="26" t="s">
        <v>206</v>
      </c>
      <c r="C77" s="26" t="s">
        <v>52</v>
      </c>
      <c r="D77" s="27">
        <v>400000</v>
      </c>
      <c r="E77" s="28">
        <v>402.38693330000001</v>
      </c>
      <c r="F77" s="29">
        <v>0.91049868825671398</v>
      </c>
      <c r="G77" s="28">
        <v>6.5991</v>
      </c>
    </row>
    <row r="78" spans="1:9" x14ac:dyDescent="0.2">
      <c r="A78" s="26" t="s">
        <v>209</v>
      </c>
      <c r="B78" s="26" t="s">
        <v>208</v>
      </c>
      <c r="C78" s="26" t="s">
        <v>52</v>
      </c>
      <c r="D78" s="27">
        <v>200000</v>
      </c>
      <c r="E78" s="28">
        <v>202.6179333</v>
      </c>
      <c r="F78" s="29">
        <v>0.45847254773900598</v>
      </c>
      <c r="G78" s="28">
        <v>6.4160000000000004</v>
      </c>
    </row>
    <row r="79" spans="1:9" x14ac:dyDescent="0.2">
      <c r="A79" s="26" t="s">
        <v>72</v>
      </c>
      <c r="B79" s="26" t="s">
        <v>71</v>
      </c>
      <c r="C79" s="26" t="s">
        <v>52</v>
      </c>
      <c r="D79" s="27">
        <v>100000</v>
      </c>
      <c r="E79" s="28">
        <v>96.699299999999994</v>
      </c>
      <c r="F79" s="29">
        <v>0.21880577752185801</v>
      </c>
      <c r="G79" s="28">
        <v>6.7526999999999999</v>
      </c>
    </row>
    <row r="80" spans="1:9" x14ac:dyDescent="0.2">
      <c r="A80" s="30" t="s">
        <v>31</v>
      </c>
      <c r="B80" s="30"/>
      <c r="C80" s="30"/>
      <c r="D80" s="31"/>
      <c r="E80" s="32">
        <f>SUM(E73:E79)</f>
        <v>18185.748750000002</v>
      </c>
      <c r="F80" s="33">
        <f>SUM(F73:F79)</f>
        <v>41.149696999470585</v>
      </c>
      <c r="G80" s="32"/>
      <c r="H80" s="18"/>
      <c r="I80" s="18"/>
    </row>
    <row r="81" spans="1:9" x14ac:dyDescent="0.2">
      <c r="A81" s="26"/>
      <c r="B81" s="26"/>
      <c r="C81" s="26"/>
      <c r="D81" s="34"/>
      <c r="E81" s="28"/>
      <c r="F81" s="29"/>
      <c r="G81" s="28"/>
    </row>
    <row r="82" spans="1:9" x14ac:dyDescent="0.2">
      <c r="A82" s="30" t="s">
        <v>32</v>
      </c>
      <c r="B82" s="30"/>
      <c r="C82" s="30"/>
      <c r="D82" s="31"/>
      <c r="E82" s="32">
        <f>E53+E61+E66+E70+E80</f>
        <v>42255.412628400001</v>
      </c>
      <c r="F82" s="33">
        <f>F53+F61+F66+F70+F80</f>
        <v>95.613188664902381</v>
      </c>
      <c r="G82" s="32"/>
      <c r="H82" s="18"/>
      <c r="I82" s="18"/>
    </row>
    <row r="83" spans="1:9" x14ac:dyDescent="0.2">
      <c r="A83" s="30"/>
      <c r="B83" s="30"/>
      <c r="C83" s="30"/>
      <c r="D83" s="31"/>
      <c r="E83" s="32"/>
      <c r="F83" s="33"/>
      <c r="G83" s="32"/>
      <c r="H83" s="18"/>
      <c r="I83" s="18"/>
    </row>
    <row r="84" spans="1:9" x14ac:dyDescent="0.2">
      <c r="A84" s="30" t="s">
        <v>34</v>
      </c>
      <c r="B84" s="30"/>
      <c r="C84" s="30"/>
      <c r="D84" s="31"/>
      <c r="E84" s="32">
        <f>E86-(E53+E61+E66+E70+E80)</f>
        <v>1938.7129084999979</v>
      </c>
      <c r="F84" s="33">
        <f>F86-(F53+F61+F66+F70+F80)</f>
        <v>4.3868113350976188</v>
      </c>
      <c r="G84" s="32"/>
      <c r="H84" s="18"/>
      <c r="I84" s="18"/>
    </row>
    <row r="85" spans="1:9" x14ac:dyDescent="0.2">
      <c r="A85" s="30"/>
      <c r="B85" s="30"/>
      <c r="C85" s="30"/>
      <c r="D85" s="31"/>
      <c r="E85" s="32"/>
      <c r="F85" s="33"/>
      <c r="G85" s="32"/>
      <c r="H85" s="18"/>
      <c r="I85" s="18"/>
    </row>
    <row r="86" spans="1:9" x14ac:dyDescent="0.2">
      <c r="A86" s="35" t="s">
        <v>33</v>
      </c>
      <c r="B86" s="35"/>
      <c r="C86" s="35"/>
      <c r="D86" s="36"/>
      <c r="E86" s="37">
        <v>44194.125536899999</v>
      </c>
      <c r="F86" s="38">
        <v>100</v>
      </c>
      <c r="G86" s="37"/>
      <c r="H86" s="18"/>
      <c r="I86" s="18"/>
    </row>
    <row r="88" spans="1:9" x14ac:dyDescent="0.2">
      <c r="A88" s="18" t="s">
        <v>53</v>
      </c>
    </row>
    <row r="89" spans="1:9" x14ac:dyDescent="0.2">
      <c r="A89" s="18" t="s">
        <v>35</v>
      </c>
    </row>
    <row r="90" spans="1:9" x14ac:dyDescent="0.2">
      <c r="A90" s="18"/>
    </row>
    <row r="91" spans="1:9" ht="36.75" customHeight="1" x14ac:dyDescent="0.2">
      <c r="A91" s="79" t="s">
        <v>811</v>
      </c>
      <c r="B91" s="79"/>
      <c r="C91" s="79"/>
      <c r="D91" s="79"/>
      <c r="E91" s="79"/>
      <c r="F91" s="79"/>
      <c r="G91" s="79"/>
    </row>
    <row r="93" spans="1:9" x14ac:dyDescent="0.2">
      <c r="A93" s="18" t="s">
        <v>36</v>
      </c>
    </row>
    <row r="94" spans="1:9" x14ac:dyDescent="0.2">
      <c r="A94" s="18" t="s">
        <v>37</v>
      </c>
    </row>
    <row r="95" spans="1:9" x14ac:dyDescent="0.2">
      <c r="A95" s="18" t="s">
        <v>38</v>
      </c>
      <c r="B95" s="18"/>
      <c r="C95" s="39" t="s">
        <v>40</v>
      </c>
      <c r="D95" s="19" t="s">
        <v>39</v>
      </c>
    </row>
    <row r="96" spans="1:9" x14ac:dyDescent="0.2">
      <c r="A96" s="9" t="s">
        <v>57</v>
      </c>
      <c r="C96" s="40">
        <v>160.24160000000001</v>
      </c>
      <c r="D96" s="40">
        <v>158.3623</v>
      </c>
    </row>
    <row r="97" spans="1:5" x14ac:dyDescent="0.2">
      <c r="A97" s="9" t="s">
        <v>79</v>
      </c>
      <c r="C97" s="40">
        <v>16.8611</v>
      </c>
      <c r="D97" s="40">
        <v>16.663499999999999</v>
      </c>
    </row>
    <row r="98" spans="1:5" x14ac:dyDescent="0.2">
      <c r="A98" s="9" t="s">
        <v>60</v>
      </c>
      <c r="C98" s="40">
        <v>170.98920000000001</v>
      </c>
      <c r="D98" s="40">
        <v>169.63050000000001</v>
      </c>
    </row>
    <row r="99" spans="1:5" x14ac:dyDescent="0.2">
      <c r="A99" s="9" t="s">
        <v>80</v>
      </c>
      <c r="C99" s="40">
        <v>18.443899999999999</v>
      </c>
      <c r="D99" s="40">
        <v>18.294</v>
      </c>
    </row>
    <row r="101" spans="1:5" x14ac:dyDescent="0.2">
      <c r="A101" s="9" t="s">
        <v>41</v>
      </c>
    </row>
    <row r="103" spans="1:5" x14ac:dyDescent="0.2">
      <c r="A103" s="18" t="s">
        <v>42</v>
      </c>
      <c r="D103" s="41" t="s">
        <v>43</v>
      </c>
    </row>
    <row r="105" spans="1:5" x14ac:dyDescent="0.2">
      <c r="A105" s="18" t="s">
        <v>888</v>
      </c>
      <c r="D105" s="42">
        <v>3.2428805546249002</v>
      </c>
      <c r="E105" s="13" t="s">
        <v>44</v>
      </c>
    </row>
    <row r="107" spans="1:5" x14ac:dyDescent="0.2">
      <c r="A107" s="18" t="s">
        <v>814</v>
      </c>
      <c r="D107" s="41" t="s">
        <v>43</v>
      </c>
    </row>
    <row r="109" spans="1:5" x14ac:dyDescent="0.2">
      <c r="A109" s="18" t="s">
        <v>889</v>
      </c>
    </row>
    <row r="110" spans="1:5" x14ac:dyDescent="0.2">
      <c r="A110" s="47"/>
    </row>
    <row r="111" spans="1:5" x14ac:dyDescent="0.2">
      <c r="A111" s="47" t="s">
        <v>774</v>
      </c>
    </row>
    <row r="112" spans="1:5" x14ac:dyDescent="0.2">
      <c r="A112" s="48"/>
    </row>
    <row r="113" spans="1:1" x14ac:dyDescent="0.2">
      <c r="A113" s="49"/>
    </row>
    <row r="114" spans="1:1" x14ac:dyDescent="0.2">
      <c r="A114" s="49"/>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row r="121" spans="1:1" x14ac:dyDescent="0.2">
      <c r="A121" s="49"/>
    </row>
    <row r="122" spans="1:1" x14ac:dyDescent="0.2">
      <c r="A122" s="49"/>
    </row>
    <row r="123" spans="1:1" x14ac:dyDescent="0.2">
      <c r="A123" s="49"/>
    </row>
    <row r="124" spans="1:1" x14ac:dyDescent="0.2">
      <c r="A124" s="49"/>
    </row>
    <row r="125" spans="1:1" ht="20.399999999999999" x14ac:dyDescent="0.2">
      <c r="A125" s="50" t="s">
        <v>1088</v>
      </c>
    </row>
    <row r="126" spans="1:1" x14ac:dyDescent="0.2">
      <c r="A126" s="49"/>
    </row>
    <row r="127" spans="1:1" x14ac:dyDescent="0.2">
      <c r="A127" s="47" t="s">
        <v>904</v>
      </c>
    </row>
    <row r="128" spans="1:1" x14ac:dyDescent="0.2">
      <c r="A128" s="49"/>
    </row>
    <row r="129" spans="1:1" x14ac:dyDescent="0.2">
      <c r="A129" s="49"/>
    </row>
    <row r="130" spans="1:1" x14ac:dyDescent="0.2">
      <c r="A130" s="49"/>
    </row>
    <row r="131" spans="1:1" x14ac:dyDescent="0.2">
      <c r="A131" s="49"/>
    </row>
    <row r="132" spans="1:1" x14ac:dyDescent="0.2">
      <c r="A132" s="49"/>
    </row>
    <row r="133" spans="1:1" x14ac:dyDescent="0.2">
      <c r="A133" s="49"/>
    </row>
    <row r="134" spans="1:1" x14ac:dyDescent="0.2">
      <c r="A134" s="49"/>
    </row>
    <row r="135" spans="1:1" x14ac:dyDescent="0.2">
      <c r="A135" s="49"/>
    </row>
    <row r="136" spans="1:1" x14ac:dyDescent="0.2">
      <c r="A136" s="49"/>
    </row>
    <row r="137" spans="1:1" x14ac:dyDescent="0.2">
      <c r="A137" s="49"/>
    </row>
    <row r="138" spans="1:1" x14ac:dyDescent="0.2">
      <c r="A138" s="49"/>
    </row>
    <row r="139" spans="1:1" x14ac:dyDescent="0.2">
      <c r="A139" s="49"/>
    </row>
  </sheetData>
  <mergeCells count="2">
    <mergeCell ref="A1:G1"/>
    <mergeCell ref="A91:G91"/>
  </mergeCells>
  <conditionalFormatting sqref="F2:F3 F5:F90 F92:F108">
    <cfRule type="cellIs" dxfId="75" priority="3" stopIfTrue="1" operator="between">
      <formula>0.009</formula>
      <formula>-0.009</formula>
    </cfRule>
  </conditionalFormatting>
  <conditionalFormatting sqref="F109 F142:F241">
    <cfRule type="cellIs" dxfId="74" priority="2" stopIfTrue="1" operator="between">
      <formula>0.009</formula>
      <formula>-0.009</formula>
    </cfRule>
  </conditionalFormatting>
  <conditionalFormatting sqref="F110:F141">
    <cfRule type="cellIs" dxfId="73" priority="1" stopIfTrue="1" operator="between">
      <formula>0.009</formula>
      <formula>-0.009</formula>
    </cfRule>
  </conditionalFormatting>
  <hyperlinks>
    <hyperlink ref="A110"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45"/>
  <sheetViews>
    <sheetView workbookViewId="0">
      <selection sqref="A1:G1"/>
    </sheetView>
  </sheetViews>
  <sheetFormatPr defaultColWidth="9.109375" defaultRowHeight="10.199999999999999" x14ac:dyDescent="0.2"/>
  <cols>
    <col min="1" max="1" width="38.6640625" style="9" bestFit="1" customWidth="1"/>
    <col min="2" max="2" width="51" style="9" bestFit="1" customWidth="1"/>
    <col min="3" max="3" width="35.44140625" style="9" bestFit="1" customWidth="1"/>
    <col min="4" max="4" width="14.6640625" style="10" bestFit="1" customWidth="1"/>
    <col min="5" max="5" width="22.6640625" style="13" customWidth="1"/>
    <col min="6" max="6" width="13.5546875" style="14" bestFit="1" customWidth="1"/>
    <col min="7" max="7" width="14.33203125" style="13" customWidth="1"/>
    <col min="8" max="16384" width="9.109375" style="9"/>
  </cols>
  <sheetData>
    <row r="1" spans="1:7" s="1" customFormat="1" ht="13.8" x14ac:dyDescent="0.2">
      <c r="A1" s="73" t="s">
        <v>1089</v>
      </c>
      <c r="B1" s="74"/>
      <c r="C1" s="74"/>
      <c r="D1" s="74"/>
      <c r="E1" s="74"/>
      <c r="F1" s="74"/>
      <c r="G1" s="74"/>
    </row>
    <row r="2" spans="1:7" s="1" customFormat="1" ht="12" x14ac:dyDescent="0.25">
      <c r="A2" s="60" t="s">
        <v>1090</v>
      </c>
      <c r="D2" s="6"/>
      <c r="E2" s="7"/>
      <c r="F2" s="12"/>
      <c r="G2" s="13"/>
    </row>
    <row r="3" spans="1:7" s="1" customFormat="1" ht="12" x14ac:dyDescent="0.2">
      <c r="A3" s="11" t="s">
        <v>7</v>
      </c>
      <c r="B3" s="2"/>
      <c r="C3" s="3"/>
      <c r="D3" s="4"/>
      <c r="E3" s="5"/>
      <c r="F3" s="12"/>
      <c r="G3" s="13"/>
    </row>
    <row r="4" spans="1:7" s="1" customFormat="1" ht="30.6" x14ac:dyDescent="0.2">
      <c r="A4" s="8" t="s">
        <v>2</v>
      </c>
      <c r="B4" s="8" t="s">
        <v>0</v>
      </c>
      <c r="C4" s="17" t="s">
        <v>4</v>
      </c>
      <c r="D4" s="16" t="s">
        <v>1</v>
      </c>
      <c r="E4" s="51" t="s">
        <v>6</v>
      </c>
      <c r="F4" s="15" t="s">
        <v>3</v>
      </c>
      <c r="G4" s="15" t="s">
        <v>5</v>
      </c>
    </row>
    <row r="5" spans="1:7" x14ac:dyDescent="0.2">
      <c r="A5" s="21" t="s">
        <v>81</v>
      </c>
      <c r="B5" s="22"/>
      <c r="C5" s="22"/>
      <c r="D5" s="23"/>
      <c r="E5" s="24"/>
      <c r="F5" s="25"/>
      <c r="G5" s="24"/>
    </row>
    <row r="6" spans="1:7" x14ac:dyDescent="0.2">
      <c r="A6" s="30" t="s">
        <v>46</v>
      </c>
      <c r="B6" s="26"/>
      <c r="C6" s="26"/>
      <c r="D6" s="34"/>
      <c r="E6" s="28"/>
      <c r="F6" s="29"/>
      <c r="G6" s="28"/>
    </row>
    <row r="7" spans="1:7" x14ac:dyDescent="0.2">
      <c r="A7" s="26" t="s">
        <v>83</v>
      </c>
      <c r="B7" s="26" t="s">
        <v>82</v>
      </c>
      <c r="C7" s="26" t="s">
        <v>84</v>
      </c>
      <c r="D7" s="27">
        <v>33200</v>
      </c>
      <c r="E7" s="28">
        <v>476.15440000000001</v>
      </c>
      <c r="F7" s="29">
        <v>1.8191314011872799</v>
      </c>
      <c r="G7" s="28"/>
    </row>
    <row r="8" spans="1:7" x14ac:dyDescent="0.2">
      <c r="A8" s="26" t="s">
        <v>86</v>
      </c>
      <c r="B8" s="26" t="s">
        <v>85</v>
      </c>
      <c r="C8" s="26" t="s">
        <v>84</v>
      </c>
      <c r="D8" s="27">
        <v>57200</v>
      </c>
      <c r="E8" s="28">
        <v>468.23919999999998</v>
      </c>
      <c r="F8" s="29">
        <v>1.7888916536039801</v>
      </c>
      <c r="G8" s="28"/>
    </row>
    <row r="9" spans="1:7" x14ac:dyDescent="0.2">
      <c r="A9" s="26" t="s">
        <v>88</v>
      </c>
      <c r="B9" s="26" t="s">
        <v>87</v>
      </c>
      <c r="C9" s="26" t="s">
        <v>89</v>
      </c>
      <c r="D9" s="27">
        <v>27400</v>
      </c>
      <c r="E9" s="28">
        <v>424.61779999999999</v>
      </c>
      <c r="F9" s="29">
        <v>1.6222376050353799</v>
      </c>
      <c r="G9" s="28"/>
    </row>
    <row r="10" spans="1:7" x14ac:dyDescent="0.2">
      <c r="A10" s="26" t="s">
        <v>91</v>
      </c>
      <c r="B10" s="26" t="s">
        <v>90</v>
      </c>
      <c r="C10" s="26" t="s">
        <v>92</v>
      </c>
      <c r="D10" s="27">
        <v>16800</v>
      </c>
      <c r="E10" s="28">
        <v>303.75240000000002</v>
      </c>
      <c r="F10" s="29">
        <v>1.1604755285806401</v>
      </c>
      <c r="G10" s="28"/>
    </row>
    <row r="11" spans="1:7" x14ac:dyDescent="0.2">
      <c r="A11" s="26" t="s">
        <v>94</v>
      </c>
      <c r="B11" s="26" t="s">
        <v>93</v>
      </c>
      <c r="C11" s="26" t="s">
        <v>84</v>
      </c>
      <c r="D11" s="27">
        <v>38200</v>
      </c>
      <c r="E11" s="28">
        <v>276.85449999999997</v>
      </c>
      <c r="F11" s="29">
        <v>1.0577130328103701</v>
      </c>
      <c r="G11" s="28"/>
    </row>
    <row r="12" spans="1:7" x14ac:dyDescent="0.2">
      <c r="A12" s="26" t="s">
        <v>96</v>
      </c>
      <c r="B12" s="26" t="s">
        <v>95</v>
      </c>
      <c r="C12" s="26" t="s">
        <v>97</v>
      </c>
      <c r="D12" s="27">
        <v>39600</v>
      </c>
      <c r="E12" s="28">
        <v>268.46820000000002</v>
      </c>
      <c r="F12" s="29">
        <v>1.02567346398611</v>
      </c>
      <c r="G12" s="28"/>
    </row>
    <row r="13" spans="1:7" x14ac:dyDescent="0.2">
      <c r="A13" s="26" t="s">
        <v>99</v>
      </c>
      <c r="B13" s="26" t="s">
        <v>98</v>
      </c>
      <c r="C13" s="26" t="s">
        <v>100</v>
      </c>
      <c r="D13" s="27">
        <v>8600</v>
      </c>
      <c r="E13" s="28">
        <v>215.81270000000001</v>
      </c>
      <c r="F13" s="29">
        <v>0.82450494911946604</v>
      </c>
      <c r="G13" s="28"/>
    </row>
    <row r="14" spans="1:7" x14ac:dyDescent="0.2">
      <c r="A14" s="26" t="s">
        <v>102</v>
      </c>
      <c r="B14" s="26" t="s">
        <v>101</v>
      </c>
      <c r="C14" s="26" t="s">
        <v>84</v>
      </c>
      <c r="D14" s="27">
        <v>36200</v>
      </c>
      <c r="E14" s="28">
        <v>191.2627</v>
      </c>
      <c r="F14" s="29">
        <v>0.73071252401713005</v>
      </c>
      <c r="G14" s="28"/>
    </row>
    <row r="15" spans="1:7" x14ac:dyDescent="0.2">
      <c r="A15" s="26" t="s">
        <v>106</v>
      </c>
      <c r="B15" s="26" t="s">
        <v>105</v>
      </c>
      <c r="C15" s="26" t="s">
        <v>107</v>
      </c>
      <c r="D15" s="27">
        <v>14400</v>
      </c>
      <c r="E15" s="28">
        <v>165.2544</v>
      </c>
      <c r="F15" s="29">
        <v>0.63134871424975403</v>
      </c>
      <c r="G15" s="28"/>
    </row>
    <row r="16" spans="1:7" x14ac:dyDescent="0.2">
      <c r="A16" s="26" t="s">
        <v>104</v>
      </c>
      <c r="B16" s="26" t="s">
        <v>103</v>
      </c>
      <c r="C16" s="26" t="s">
        <v>89</v>
      </c>
      <c r="D16" s="27">
        <v>17000</v>
      </c>
      <c r="E16" s="28">
        <v>161.22800000000001</v>
      </c>
      <c r="F16" s="29">
        <v>0.61596599243989503</v>
      </c>
      <c r="G16" s="28"/>
    </row>
    <row r="17" spans="1:7" x14ac:dyDescent="0.2">
      <c r="A17" s="26" t="s">
        <v>109</v>
      </c>
      <c r="B17" s="26" t="s">
        <v>108</v>
      </c>
      <c r="C17" s="26" t="s">
        <v>110</v>
      </c>
      <c r="D17" s="27">
        <v>98600</v>
      </c>
      <c r="E17" s="28">
        <v>150.80869999999999</v>
      </c>
      <c r="F17" s="29">
        <v>0.57615941749615696</v>
      </c>
      <c r="G17" s="28"/>
    </row>
    <row r="18" spans="1:7" x14ac:dyDescent="0.2">
      <c r="A18" s="26" t="s">
        <v>112</v>
      </c>
      <c r="B18" s="26" t="s">
        <v>111</v>
      </c>
      <c r="C18" s="26" t="s">
        <v>113</v>
      </c>
      <c r="D18" s="27">
        <v>3500</v>
      </c>
      <c r="E18" s="28">
        <v>143.16225</v>
      </c>
      <c r="F18" s="29">
        <v>0.54694641998398796</v>
      </c>
      <c r="G18" s="28"/>
    </row>
    <row r="19" spans="1:7" x14ac:dyDescent="0.2">
      <c r="A19" s="26" t="s">
        <v>115</v>
      </c>
      <c r="B19" s="26" t="s">
        <v>114</v>
      </c>
      <c r="C19" s="26" t="s">
        <v>116</v>
      </c>
      <c r="D19" s="27">
        <v>33900</v>
      </c>
      <c r="E19" s="28">
        <v>133.70160000000001</v>
      </c>
      <c r="F19" s="29">
        <v>0.51080233417769805</v>
      </c>
      <c r="G19" s="28"/>
    </row>
    <row r="20" spans="1:7" x14ac:dyDescent="0.2">
      <c r="A20" s="26" t="s">
        <v>118</v>
      </c>
      <c r="B20" s="26" t="s">
        <v>117</v>
      </c>
      <c r="C20" s="26" t="s">
        <v>119</v>
      </c>
      <c r="D20" s="27">
        <v>86028</v>
      </c>
      <c r="E20" s="28">
        <v>126.117048</v>
      </c>
      <c r="F20" s="29">
        <v>0.48182581583167899</v>
      </c>
      <c r="G20" s="28"/>
    </row>
    <row r="21" spans="1:7" x14ac:dyDescent="0.2">
      <c r="A21" s="26" t="s">
        <v>124</v>
      </c>
      <c r="B21" s="26" t="s">
        <v>123</v>
      </c>
      <c r="C21" s="26" t="s">
        <v>125</v>
      </c>
      <c r="D21" s="27">
        <v>5800</v>
      </c>
      <c r="E21" s="28">
        <v>117.45</v>
      </c>
      <c r="F21" s="29">
        <v>0.44871365899264198</v>
      </c>
      <c r="G21" s="28"/>
    </row>
    <row r="22" spans="1:7" x14ac:dyDescent="0.2">
      <c r="A22" s="26" t="s">
        <v>121</v>
      </c>
      <c r="B22" s="26" t="s">
        <v>120</v>
      </c>
      <c r="C22" s="26" t="s">
        <v>122</v>
      </c>
      <c r="D22" s="27">
        <v>12100</v>
      </c>
      <c r="E22" s="28">
        <v>113.64924999999999</v>
      </c>
      <c r="F22" s="29">
        <v>0.43419302519599401</v>
      </c>
      <c r="G22" s="28"/>
    </row>
    <row r="23" spans="1:7" x14ac:dyDescent="0.2">
      <c r="A23" s="26" t="s">
        <v>127</v>
      </c>
      <c r="B23" s="26" t="s">
        <v>126</v>
      </c>
      <c r="C23" s="26" t="s">
        <v>128</v>
      </c>
      <c r="D23" s="27">
        <v>6700</v>
      </c>
      <c r="E23" s="28">
        <v>105.39100000000001</v>
      </c>
      <c r="F23" s="29">
        <v>0.402642666963759</v>
      </c>
      <c r="G23" s="28"/>
    </row>
    <row r="24" spans="1:7" x14ac:dyDescent="0.2">
      <c r="A24" s="26" t="s">
        <v>130</v>
      </c>
      <c r="B24" s="26" t="s">
        <v>129</v>
      </c>
      <c r="C24" s="26" t="s">
        <v>116</v>
      </c>
      <c r="D24" s="27">
        <v>9800</v>
      </c>
      <c r="E24" s="28">
        <v>98.465500000000006</v>
      </c>
      <c r="F24" s="29">
        <v>0.376184033967986</v>
      </c>
      <c r="G24" s="28"/>
    </row>
    <row r="25" spans="1:7" x14ac:dyDescent="0.2">
      <c r="A25" s="26" t="s">
        <v>132</v>
      </c>
      <c r="B25" s="26" t="s">
        <v>131</v>
      </c>
      <c r="C25" s="26" t="s">
        <v>133</v>
      </c>
      <c r="D25" s="27">
        <v>2500</v>
      </c>
      <c r="E25" s="28">
        <v>97.861249999999998</v>
      </c>
      <c r="F25" s="29">
        <v>0.37387551776154698</v>
      </c>
      <c r="G25" s="28"/>
    </row>
    <row r="26" spans="1:7" x14ac:dyDescent="0.2">
      <c r="A26" s="26" t="s">
        <v>142</v>
      </c>
      <c r="B26" s="26" t="s">
        <v>141</v>
      </c>
      <c r="C26" s="26" t="s">
        <v>133</v>
      </c>
      <c r="D26" s="27">
        <v>1100</v>
      </c>
      <c r="E26" s="28">
        <v>96.509050000000002</v>
      </c>
      <c r="F26" s="29">
        <v>0.368709484473426</v>
      </c>
      <c r="G26" s="28"/>
    </row>
    <row r="27" spans="1:7" x14ac:dyDescent="0.2">
      <c r="A27" s="26" t="s">
        <v>135</v>
      </c>
      <c r="B27" s="26" t="s">
        <v>134</v>
      </c>
      <c r="C27" s="26" t="s">
        <v>136</v>
      </c>
      <c r="D27" s="27">
        <v>35400</v>
      </c>
      <c r="E27" s="28">
        <v>95.102099999999993</v>
      </c>
      <c r="F27" s="29">
        <v>0.36333428070569701</v>
      </c>
      <c r="G27" s="28"/>
    </row>
    <row r="28" spans="1:7" x14ac:dyDescent="0.2">
      <c r="A28" s="26" t="s">
        <v>140</v>
      </c>
      <c r="B28" s="26" t="s">
        <v>139</v>
      </c>
      <c r="C28" s="26" t="s">
        <v>116</v>
      </c>
      <c r="D28" s="27">
        <v>9600</v>
      </c>
      <c r="E28" s="28">
        <v>94.584000000000003</v>
      </c>
      <c r="F28" s="29">
        <v>0.36135489759182698</v>
      </c>
      <c r="G28" s="28"/>
    </row>
    <row r="29" spans="1:7" x14ac:dyDescent="0.2">
      <c r="A29" s="26" t="s">
        <v>153</v>
      </c>
      <c r="B29" s="26" t="s">
        <v>152</v>
      </c>
      <c r="C29" s="26" t="s">
        <v>133</v>
      </c>
      <c r="D29" s="27">
        <v>20800</v>
      </c>
      <c r="E29" s="28">
        <v>93.516800000000003</v>
      </c>
      <c r="F29" s="29">
        <v>0.35727769693727601</v>
      </c>
      <c r="G29" s="28"/>
    </row>
    <row r="30" spans="1:7" x14ac:dyDescent="0.2">
      <c r="A30" s="26" t="s">
        <v>138</v>
      </c>
      <c r="B30" s="26" t="s">
        <v>137</v>
      </c>
      <c r="C30" s="26" t="s">
        <v>107</v>
      </c>
      <c r="D30" s="27">
        <v>15700</v>
      </c>
      <c r="E30" s="28">
        <v>91.735100000000003</v>
      </c>
      <c r="F30" s="29">
        <v>0.35047077376803698</v>
      </c>
      <c r="G30" s="28"/>
    </row>
    <row r="31" spans="1:7" x14ac:dyDescent="0.2">
      <c r="A31" s="26" t="s">
        <v>144</v>
      </c>
      <c r="B31" s="26" t="s">
        <v>143</v>
      </c>
      <c r="C31" s="26" t="s">
        <v>128</v>
      </c>
      <c r="D31" s="27">
        <v>1400</v>
      </c>
      <c r="E31" s="28">
        <v>91.627200000000002</v>
      </c>
      <c r="F31" s="29">
        <v>0.35005854555343202</v>
      </c>
      <c r="G31" s="28"/>
    </row>
    <row r="32" spans="1:7" x14ac:dyDescent="0.2">
      <c r="A32" s="26" t="s">
        <v>149</v>
      </c>
      <c r="B32" s="26" t="s">
        <v>148</v>
      </c>
      <c r="C32" s="26" t="s">
        <v>84</v>
      </c>
      <c r="D32" s="27">
        <v>5000</v>
      </c>
      <c r="E32" s="28">
        <v>90.517499999999998</v>
      </c>
      <c r="F32" s="29">
        <v>0.345818975120191</v>
      </c>
      <c r="G32" s="28"/>
    </row>
    <row r="33" spans="1:7" x14ac:dyDescent="0.2">
      <c r="A33" s="26" t="s">
        <v>155</v>
      </c>
      <c r="B33" s="26" t="s">
        <v>154</v>
      </c>
      <c r="C33" s="26" t="s">
        <v>156</v>
      </c>
      <c r="D33" s="27">
        <v>6700</v>
      </c>
      <c r="E33" s="28">
        <v>86.724800000000002</v>
      </c>
      <c r="F33" s="29">
        <v>0.33132909606986</v>
      </c>
      <c r="G33" s="28"/>
    </row>
    <row r="34" spans="1:7" x14ac:dyDescent="0.2">
      <c r="A34" s="26" t="s">
        <v>151</v>
      </c>
      <c r="B34" s="26" t="s">
        <v>150</v>
      </c>
      <c r="C34" s="26" t="s">
        <v>107</v>
      </c>
      <c r="D34" s="27">
        <v>15500</v>
      </c>
      <c r="E34" s="28">
        <v>85.288749999999993</v>
      </c>
      <c r="F34" s="29">
        <v>0.32584271675954601</v>
      </c>
      <c r="G34" s="28"/>
    </row>
    <row r="35" spans="1:7" x14ac:dyDescent="0.2">
      <c r="A35" s="26" t="s">
        <v>158</v>
      </c>
      <c r="B35" s="26" t="s">
        <v>157</v>
      </c>
      <c r="C35" s="26" t="s">
        <v>159</v>
      </c>
      <c r="D35" s="27">
        <v>10000</v>
      </c>
      <c r="E35" s="28">
        <v>77.900000000000006</v>
      </c>
      <c r="F35" s="29">
        <v>0.297614253176048</v>
      </c>
      <c r="G35" s="28"/>
    </row>
    <row r="36" spans="1:7" x14ac:dyDescent="0.2">
      <c r="A36" s="26" t="s">
        <v>146</v>
      </c>
      <c r="B36" s="26" t="s">
        <v>145</v>
      </c>
      <c r="C36" s="26" t="s">
        <v>147</v>
      </c>
      <c r="D36" s="27">
        <v>45000</v>
      </c>
      <c r="E36" s="28">
        <v>77.174999999999997</v>
      </c>
      <c r="F36" s="29">
        <v>0.29484441577485898</v>
      </c>
      <c r="G36" s="28"/>
    </row>
    <row r="37" spans="1:7" x14ac:dyDescent="0.2">
      <c r="A37" s="26" t="s">
        <v>161</v>
      </c>
      <c r="B37" s="26" t="s">
        <v>160</v>
      </c>
      <c r="C37" s="26" t="s">
        <v>162</v>
      </c>
      <c r="D37" s="27">
        <v>47300</v>
      </c>
      <c r="E37" s="28">
        <v>74.970500000000001</v>
      </c>
      <c r="F37" s="29">
        <v>0.28642219984255302</v>
      </c>
      <c r="G37" s="28"/>
    </row>
    <row r="38" spans="1:7" x14ac:dyDescent="0.2">
      <c r="A38" s="26" t="s">
        <v>164</v>
      </c>
      <c r="B38" s="26" t="s">
        <v>163</v>
      </c>
      <c r="C38" s="26" t="s">
        <v>165</v>
      </c>
      <c r="D38" s="27">
        <v>9000</v>
      </c>
      <c r="E38" s="28">
        <v>74.358000000000004</v>
      </c>
      <c r="F38" s="29">
        <v>0.28408216479672099</v>
      </c>
      <c r="G38" s="28"/>
    </row>
    <row r="39" spans="1:7" x14ac:dyDescent="0.2">
      <c r="A39" s="26" t="s">
        <v>169</v>
      </c>
      <c r="B39" s="26" t="s">
        <v>168</v>
      </c>
      <c r="C39" s="26" t="s">
        <v>170</v>
      </c>
      <c r="D39" s="27">
        <v>12400</v>
      </c>
      <c r="E39" s="28">
        <v>72.428399999999996</v>
      </c>
      <c r="F39" s="29">
        <v>0.27671019479763898</v>
      </c>
      <c r="G39" s="28"/>
    </row>
    <row r="40" spans="1:7" x14ac:dyDescent="0.2">
      <c r="A40" s="26" t="s">
        <v>167</v>
      </c>
      <c r="B40" s="26" t="s">
        <v>166</v>
      </c>
      <c r="C40" s="26" t="s">
        <v>128</v>
      </c>
      <c r="D40" s="27">
        <v>21400</v>
      </c>
      <c r="E40" s="28">
        <v>70.855400000000003</v>
      </c>
      <c r="F40" s="29">
        <v>0.27070060275340302</v>
      </c>
      <c r="G40" s="28"/>
    </row>
    <row r="41" spans="1:7" x14ac:dyDescent="0.2">
      <c r="A41" s="26" t="s">
        <v>172</v>
      </c>
      <c r="B41" s="26" t="s">
        <v>171</v>
      </c>
      <c r="C41" s="26" t="s">
        <v>136</v>
      </c>
      <c r="D41" s="27">
        <v>140600</v>
      </c>
      <c r="E41" s="28">
        <v>65.800799999999995</v>
      </c>
      <c r="F41" s="29">
        <v>0.25138967843885102</v>
      </c>
      <c r="G41" s="28"/>
    </row>
    <row r="42" spans="1:7" x14ac:dyDescent="0.2">
      <c r="A42" s="26" t="s">
        <v>179</v>
      </c>
      <c r="B42" s="26" t="s">
        <v>178</v>
      </c>
      <c r="C42" s="26" t="s">
        <v>100</v>
      </c>
      <c r="D42" s="27">
        <v>27200</v>
      </c>
      <c r="E42" s="28">
        <v>65.592799999999997</v>
      </c>
      <c r="F42" s="29">
        <v>0.250595021639613</v>
      </c>
      <c r="G42" s="28"/>
    </row>
    <row r="43" spans="1:7" x14ac:dyDescent="0.2">
      <c r="A43" s="26" t="s">
        <v>174</v>
      </c>
      <c r="B43" s="26" t="s">
        <v>173</v>
      </c>
      <c r="C43" s="26" t="s">
        <v>84</v>
      </c>
      <c r="D43" s="27">
        <v>40600</v>
      </c>
      <c r="E43" s="28">
        <v>65.305099999999996</v>
      </c>
      <c r="F43" s="29">
        <v>0.24949587374951401</v>
      </c>
      <c r="G43" s="28"/>
    </row>
    <row r="44" spans="1:7" x14ac:dyDescent="0.2">
      <c r="A44" s="26" t="s">
        <v>183</v>
      </c>
      <c r="B44" s="26" t="s">
        <v>182</v>
      </c>
      <c r="C44" s="26" t="s">
        <v>89</v>
      </c>
      <c r="D44" s="27">
        <v>6200</v>
      </c>
      <c r="E44" s="28">
        <v>65.016300000000001</v>
      </c>
      <c r="F44" s="29">
        <v>0.24839252334749501</v>
      </c>
      <c r="G44" s="28"/>
    </row>
    <row r="45" spans="1:7" x14ac:dyDescent="0.2">
      <c r="A45" s="26" t="s">
        <v>181</v>
      </c>
      <c r="B45" s="26" t="s">
        <v>180</v>
      </c>
      <c r="C45" s="26" t="s">
        <v>116</v>
      </c>
      <c r="D45" s="27">
        <v>16000</v>
      </c>
      <c r="E45" s="28">
        <v>64</v>
      </c>
      <c r="F45" s="29">
        <v>0.24450978438083501</v>
      </c>
      <c r="G45" s="28"/>
    </row>
    <row r="46" spans="1:7" x14ac:dyDescent="0.2">
      <c r="A46" s="26" t="s">
        <v>176</v>
      </c>
      <c r="B46" s="26" t="s">
        <v>175</v>
      </c>
      <c r="C46" s="26" t="s">
        <v>177</v>
      </c>
      <c r="D46" s="27">
        <v>38700</v>
      </c>
      <c r="E46" s="28">
        <v>63.487349999999999</v>
      </c>
      <c r="F46" s="29">
        <v>0.242551222803291</v>
      </c>
      <c r="G46" s="28"/>
    </row>
    <row r="47" spans="1:7" x14ac:dyDescent="0.2">
      <c r="A47" s="26" t="s">
        <v>185</v>
      </c>
      <c r="B47" s="26" t="s">
        <v>184</v>
      </c>
      <c r="C47" s="26" t="s">
        <v>119</v>
      </c>
      <c r="D47" s="27">
        <v>25600</v>
      </c>
      <c r="E47" s="28">
        <v>59.494399999999999</v>
      </c>
      <c r="F47" s="29">
        <v>0.22729629556042399</v>
      </c>
      <c r="G47" s="28"/>
    </row>
    <row r="48" spans="1:7" x14ac:dyDescent="0.2">
      <c r="A48" s="26" t="s">
        <v>187</v>
      </c>
      <c r="B48" s="26" t="s">
        <v>186</v>
      </c>
      <c r="C48" s="26" t="s">
        <v>113</v>
      </c>
      <c r="D48" s="27">
        <v>13862</v>
      </c>
      <c r="E48" s="28">
        <v>48.073416000000002</v>
      </c>
      <c r="F48" s="29">
        <v>0.18366282157203401</v>
      </c>
      <c r="G48" s="28"/>
    </row>
    <row r="49" spans="1:9" x14ac:dyDescent="0.2">
      <c r="A49" s="26" t="s">
        <v>189</v>
      </c>
      <c r="B49" s="26" t="s">
        <v>188</v>
      </c>
      <c r="C49" s="26" t="s">
        <v>190</v>
      </c>
      <c r="D49" s="27">
        <v>3000</v>
      </c>
      <c r="E49" s="28">
        <v>41.906999999999996</v>
      </c>
      <c r="F49" s="29">
        <v>0.160104242719495</v>
      </c>
      <c r="G49" s="28"/>
    </row>
    <row r="50" spans="1:9" x14ac:dyDescent="0.2">
      <c r="A50" s="26" t="s">
        <v>192</v>
      </c>
      <c r="B50" s="26" t="s">
        <v>191</v>
      </c>
      <c r="C50" s="26" t="s">
        <v>193</v>
      </c>
      <c r="D50" s="27">
        <v>27400</v>
      </c>
      <c r="E50" s="28">
        <v>31.742899999999999</v>
      </c>
      <c r="F50" s="29">
        <v>0.121272650540975</v>
      </c>
      <c r="G50" s="28"/>
    </row>
    <row r="51" spans="1:9" x14ac:dyDescent="0.2">
      <c r="A51" s="26" t="s">
        <v>195</v>
      </c>
      <c r="B51" s="26" t="s">
        <v>194</v>
      </c>
      <c r="C51" s="26" t="s">
        <v>196</v>
      </c>
      <c r="D51" s="27">
        <v>5300</v>
      </c>
      <c r="E51" s="28">
        <v>24.817250000000001</v>
      </c>
      <c r="F51" s="29">
        <v>9.4813444475394998E-2</v>
      </c>
      <c r="G51" s="28"/>
    </row>
    <row r="52" spans="1:9" x14ac:dyDescent="0.2">
      <c r="A52" s="26" t="s">
        <v>198</v>
      </c>
      <c r="B52" s="26" t="s">
        <v>197</v>
      </c>
      <c r="C52" s="26" t="s">
        <v>199</v>
      </c>
      <c r="D52" s="27">
        <v>1363</v>
      </c>
      <c r="E52" s="28">
        <v>23.62079</v>
      </c>
      <c r="F52" s="29">
        <v>9.0242410465702902E-2</v>
      </c>
      <c r="G52" s="28"/>
    </row>
    <row r="53" spans="1:9" x14ac:dyDescent="0.2">
      <c r="A53" s="30" t="s">
        <v>31</v>
      </c>
      <c r="B53" s="30"/>
      <c r="C53" s="30"/>
      <c r="D53" s="31"/>
      <c r="E53" s="32">
        <f>SUM(E7:E52)</f>
        <v>5930.4016039999997</v>
      </c>
      <c r="F53" s="33">
        <f>SUM(F7:F52)</f>
        <v>22.656894023215592</v>
      </c>
      <c r="G53" s="32"/>
      <c r="H53" s="18"/>
      <c r="I53" s="18"/>
    </row>
    <row r="54" spans="1:9" x14ac:dyDescent="0.2">
      <c r="A54" s="26"/>
      <c r="B54" s="26"/>
      <c r="C54" s="26"/>
      <c r="D54" s="34"/>
      <c r="E54" s="28"/>
      <c r="F54" s="29"/>
      <c r="G54" s="28"/>
    </row>
    <row r="55" spans="1:9" x14ac:dyDescent="0.2">
      <c r="A55" s="30" t="s">
        <v>45</v>
      </c>
      <c r="B55" s="26"/>
      <c r="C55" s="26"/>
      <c r="D55" s="34"/>
      <c r="E55" s="28"/>
      <c r="F55" s="29"/>
      <c r="G55" s="28"/>
    </row>
    <row r="56" spans="1:9" x14ac:dyDescent="0.2">
      <c r="A56" s="30" t="s">
        <v>46</v>
      </c>
      <c r="B56" s="26"/>
      <c r="C56" s="26"/>
      <c r="D56" s="34"/>
      <c r="E56" s="28"/>
      <c r="F56" s="29"/>
      <c r="G56" s="28"/>
    </row>
    <row r="57" spans="1:9" x14ac:dyDescent="0.2">
      <c r="A57" s="26" t="s">
        <v>1091</v>
      </c>
      <c r="B57" s="26" t="s">
        <v>1092</v>
      </c>
      <c r="C57" s="26" t="s">
        <v>75</v>
      </c>
      <c r="D57" s="27">
        <v>100</v>
      </c>
      <c r="E57" s="28">
        <v>1024.3714247</v>
      </c>
      <c r="F57" s="29">
        <v>3.9135755653013402</v>
      </c>
      <c r="G57" s="28">
        <v>6.2999000000000001</v>
      </c>
    </row>
    <row r="58" spans="1:9" x14ac:dyDescent="0.2">
      <c r="A58" s="26" t="s">
        <v>201</v>
      </c>
      <c r="B58" s="26" t="s">
        <v>200</v>
      </c>
      <c r="C58" s="26" t="s">
        <v>75</v>
      </c>
      <c r="D58" s="27">
        <v>100</v>
      </c>
      <c r="E58" s="28">
        <v>1019.0356301</v>
      </c>
      <c r="F58" s="29">
        <v>3.89319034675218</v>
      </c>
      <c r="G58" s="28">
        <v>6.67</v>
      </c>
    </row>
    <row r="59" spans="1:9" x14ac:dyDescent="0.2">
      <c r="A59" s="26" t="s">
        <v>1029</v>
      </c>
      <c r="B59" s="26" t="s">
        <v>1030</v>
      </c>
      <c r="C59" s="26" t="s">
        <v>75</v>
      </c>
      <c r="D59" s="27">
        <v>50</v>
      </c>
      <c r="E59" s="28">
        <v>534.74996580000004</v>
      </c>
      <c r="F59" s="29">
        <v>2.0429937318033899</v>
      </c>
      <c r="G59" s="28">
        <v>7.3150000000000004</v>
      </c>
    </row>
    <row r="60" spans="1:9" x14ac:dyDescent="0.2">
      <c r="A60" s="30" t="s">
        <v>31</v>
      </c>
      <c r="B60" s="30"/>
      <c r="C60" s="30"/>
      <c r="D60" s="31"/>
      <c r="E60" s="32">
        <f>SUM(E56:E59)</f>
        <v>2578.1570206000001</v>
      </c>
      <c r="F60" s="33">
        <f>SUM(F56:F59)</f>
        <v>9.8497596438569097</v>
      </c>
      <c r="G60" s="32"/>
      <c r="H60" s="18"/>
      <c r="I60" s="18"/>
    </row>
    <row r="61" spans="1:9" x14ac:dyDescent="0.2">
      <c r="A61" s="26"/>
      <c r="B61" s="26"/>
      <c r="C61" s="26"/>
      <c r="D61" s="34"/>
      <c r="E61" s="28"/>
      <c r="F61" s="29"/>
      <c r="G61" s="28"/>
    </row>
    <row r="62" spans="1:9" x14ac:dyDescent="0.2">
      <c r="A62" s="30" t="s">
        <v>47</v>
      </c>
      <c r="B62" s="26"/>
      <c r="C62" s="26"/>
      <c r="D62" s="34"/>
      <c r="E62" s="28"/>
      <c r="F62" s="29"/>
      <c r="G62" s="28"/>
    </row>
    <row r="63" spans="1:9" x14ac:dyDescent="0.2">
      <c r="A63" s="30" t="s">
        <v>49</v>
      </c>
      <c r="B63" s="26"/>
      <c r="C63" s="26"/>
      <c r="D63" s="34"/>
      <c r="E63" s="28"/>
      <c r="F63" s="29"/>
      <c r="G63" s="28"/>
    </row>
    <row r="64" spans="1:9" x14ac:dyDescent="0.2">
      <c r="A64" s="26" t="s">
        <v>930</v>
      </c>
      <c r="B64" s="26" t="s">
        <v>931</v>
      </c>
      <c r="C64" s="26" t="s">
        <v>48</v>
      </c>
      <c r="D64" s="27">
        <v>300</v>
      </c>
      <c r="E64" s="28">
        <v>1486.7265</v>
      </c>
      <c r="F64" s="29">
        <v>5.6799871241917703</v>
      </c>
      <c r="G64" s="28">
        <v>5.9249000000000001</v>
      </c>
    </row>
    <row r="65" spans="1:9" x14ac:dyDescent="0.2">
      <c r="A65" s="30" t="s">
        <v>31</v>
      </c>
      <c r="B65" s="30"/>
      <c r="C65" s="30"/>
      <c r="D65" s="31"/>
      <c r="E65" s="32">
        <f>SUM(E63:E64)</f>
        <v>1486.7265</v>
      </c>
      <c r="F65" s="33">
        <f>SUM(F63:F64)</f>
        <v>5.6799871241917703</v>
      </c>
      <c r="G65" s="32"/>
      <c r="H65" s="18"/>
      <c r="I65" s="18"/>
    </row>
    <row r="66" spans="1:9" x14ac:dyDescent="0.2">
      <c r="A66" s="26"/>
      <c r="B66" s="26"/>
      <c r="C66" s="26"/>
      <c r="D66" s="34"/>
      <c r="E66" s="28"/>
      <c r="F66" s="29"/>
      <c r="G66" s="28"/>
    </row>
    <row r="67" spans="1:9" x14ac:dyDescent="0.2">
      <c r="A67" s="30" t="s">
        <v>50</v>
      </c>
      <c r="B67" s="26"/>
      <c r="C67" s="26"/>
      <c r="D67" s="34"/>
      <c r="E67" s="28"/>
      <c r="F67" s="29"/>
      <c r="G67" s="28"/>
    </row>
    <row r="68" spans="1:9" x14ac:dyDescent="0.2">
      <c r="A68" s="26" t="s">
        <v>205</v>
      </c>
      <c r="B68" s="26" t="s">
        <v>204</v>
      </c>
      <c r="C68" s="26" t="s">
        <v>52</v>
      </c>
      <c r="D68" s="27">
        <v>2000000</v>
      </c>
      <c r="E68" s="28">
        <v>1908.2180000000001</v>
      </c>
      <c r="F68" s="29">
        <v>7.2902808083066901</v>
      </c>
      <c r="G68" s="28">
        <v>6.16</v>
      </c>
    </row>
    <row r="69" spans="1:9" x14ac:dyDescent="0.2">
      <c r="A69" s="30" t="s">
        <v>31</v>
      </c>
      <c r="B69" s="30"/>
      <c r="C69" s="30"/>
      <c r="D69" s="31"/>
      <c r="E69" s="32">
        <f>SUM(E67:E68)</f>
        <v>1908.2180000000001</v>
      </c>
      <c r="F69" s="33">
        <f>SUM(F67:F68)</f>
        <v>7.2902808083066901</v>
      </c>
      <c r="G69" s="32"/>
      <c r="H69" s="18"/>
      <c r="I69" s="18"/>
    </row>
    <row r="70" spans="1:9" x14ac:dyDescent="0.2">
      <c r="A70" s="26"/>
      <c r="B70" s="26"/>
      <c r="C70" s="26"/>
      <c r="D70" s="34"/>
      <c r="E70" s="28"/>
      <c r="F70" s="29"/>
      <c r="G70" s="28"/>
    </row>
    <row r="71" spans="1:9" x14ac:dyDescent="0.2">
      <c r="A71" s="30" t="s">
        <v>51</v>
      </c>
      <c r="B71" s="26"/>
      <c r="C71" s="26"/>
      <c r="D71" s="34"/>
      <c r="E71" s="28"/>
      <c r="F71" s="29"/>
      <c r="G71" s="28"/>
    </row>
    <row r="72" spans="1:9" x14ac:dyDescent="0.2">
      <c r="A72" s="26" t="s">
        <v>70</v>
      </c>
      <c r="B72" s="26" t="s">
        <v>69</v>
      </c>
      <c r="C72" s="26" t="s">
        <v>52</v>
      </c>
      <c r="D72" s="27">
        <v>4000000</v>
      </c>
      <c r="E72" s="28">
        <v>3798.7066666999999</v>
      </c>
      <c r="F72" s="29">
        <v>14.5128273125134</v>
      </c>
      <c r="G72" s="28">
        <v>7.3208000000000002</v>
      </c>
    </row>
    <row r="73" spans="1:9" x14ac:dyDescent="0.2">
      <c r="A73" s="26" t="s">
        <v>68</v>
      </c>
      <c r="B73" s="26" t="s">
        <v>67</v>
      </c>
      <c r="C73" s="26" t="s">
        <v>52</v>
      </c>
      <c r="D73" s="27">
        <v>3500000</v>
      </c>
      <c r="E73" s="28">
        <v>3367.1312499999999</v>
      </c>
      <c r="F73" s="29">
        <v>12.864008373741701</v>
      </c>
      <c r="G73" s="28">
        <v>6.8613</v>
      </c>
    </row>
    <row r="74" spans="1:9" x14ac:dyDescent="0.2">
      <c r="A74" s="26" t="s">
        <v>64</v>
      </c>
      <c r="B74" s="26" t="s">
        <v>63</v>
      </c>
      <c r="C74" s="26" t="s">
        <v>52</v>
      </c>
      <c r="D74" s="27">
        <v>3000000</v>
      </c>
      <c r="E74" s="28">
        <v>2903.404</v>
      </c>
      <c r="F74" s="29">
        <v>11.0923544689133</v>
      </c>
      <c r="G74" s="28">
        <v>6.9442000000000004</v>
      </c>
    </row>
    <row r="75" spans="1:9" x14ac:dyDescent="0.2">
      <c r="A75" s="26" t="s">
        <v>66</v>
      </c>
      <c r="B75" s="26" t="s">
        <v>65</v>
      </c>
      <c r="C75" s="26" t="s">
        <v>52</v>
      </c>
      <c r="D75" s="27">
        <v>900000</v>
      </c>
      <c r="E75" s="28">
        <v>878.76</v>
      </c>
      <c r="F75" s="29">
        <v>3.3572721581641001</v>
      </c>
      <c r="G75" s="28">
        <v>6.8846999999999996</v>
      </c>
    </row>
    <row r="76" spans="1:9" x14ac:dyDescent="0.2">
      <c r="A76" s="26" t="s">
        <v>207</v>
      </c>
      <c r="B76" s="26" t="s">
        <v>206</v>
      </c>
      <c r="C76" s="26" t="s">
        <v>52</v>
      </c>
      <c r="D76" s="27">
        <v>800000</v>
      </c>
      <c r="E76" s="28">
        <v>804.77386669999999</v>
      </c>
      <c r="F76" s="29">
        <v>3.0746106972210598</v>
      </c>
      <c r="G76" s="28">
        <v>6.5991</v>
      </c>
    </row>
    <row r="77" spans="1:9" x14ac:dyDescent="0.2">
      <c r="A77" s="26" t="s">
        <v>72</v>
      </c>
      <c r="B77" s="26" t="s">
        <v>71</v>
      </c>
      <c r="C77" s="26" t="s">
        <v>52</v>
      </c>
      <c r="D77" s="27">
        <v>600000</v>
      </c>
      <c r="E77" s="28">
        <v>580.19579999999996</v>
      </c>
      <c r="F77" s="29">
        <v>2.2166179680729101</v>
      </c>
      <c r="G77" s="28">
        <v>6.7526999999999999</v>
      </c>
    </row>
    <row r="78" spans="1:9" x14ac:dyDescent="0.2">
      <c r="A78" s="26" t="s">
        <v>209</v>
      </c>
      <c r="B78" s="26" t="s">
        <v>208</v>
      </c>
      <c r="C78" s="26" t="s">
        <v>52</v>
      </c>
      <c r="D78" s="27">
        <v>200000</v>
      </c>
      <c r="E78" s="28">
        <v>202.6179333</v>
      </c>
      <c r="F78" s="29">
        <v>0.77409479973239703</v>
      </c>
      <c r="G78" s="28">
        <v>6.4160000000000004</v>
      </c>
    </row>
    <row r="79" spans="1:9" x14ac:dyDescent="0.2">
      <c r="A79" s="30" t="s">
        <v>31</v>
      </c>
      <c r="B79" s="30"/>
      <c r="C79" s="30"/>
      <c r="D79" s="31"/>
      <c r="E79" s="32">
        <f>SUM(E72:E78)</f>
        <v>12535.5895167</v>
      </c>
      <c r="F79" s="33">
        <f>SUM(F72:F78)</f>
        <v>47.891785778358866</v>
      </c>
      <c r="G79" s="32"/>
      <c r="H79" s="18"/>
      <c r="I79" s="18"/>
    </row>
    <row r="80" spans="1:9" x14ac:dyDescent="0.2">
      <c r="A80" s="26"/>
      <c r="B80" s="26"/>
      <c r="C80" s="26"/>
      <c r="D80" s="34"/>
      <c r="E80" s="28"/>
      <c r="F80" s="29"/>
      <c r="G80" s="28"/>
    </row>
    <row r="81" spans="1:9" x14ac:dyDescent="0.2">
      <c r="A81" s="30" t="s">
        <v>32</v>
      </c>
      <c r="B81" s="30"/>
      <c r="C81" s="30"/>
      <c r="D81" s="31"/>
      <c r="E81" s="32">
        <f>E53+E60+E65+E69+E79</f>
        <v>24439.092641300002</v>
      </c>
      <c r="F81" s="33">
        <f>F53+F60+F65+F69+F79</f>
        <v>93.368707377929823</v>
      </c>
      <c r="G81" s="32"/>
      <c r="H81" s="18"/>
      <c r="I81" s="18"/>
    </row>
    <row r="82" spans="1:9" x14ac:dyDescent="0.2">
      <c r="A82" s="30"/>
      <c r="B82" s="30"/>
      <c r="C82" s="30"/>
      <c r="D82" s="31"/>
      <c r="E82" s="32"/>
      <c r="F82" s="33"/>
      <c r="G82" s="32"/>
      <c r="H82" s="18"/>
      <c r="I82" s="18"/>
    </row>
    <row r="83" spans="1:9" x14ac:dyDescent="0.2">
      <c r="A83" s="30" t="s">
        <v>34</v>
      </c>
      <c r="B83" s="30"/>
      <c r="C83" s="30"/>
      <c r="D83" s="31"/>
      <c r="E83" s="32">
        <f>E85-(E53+E60+E65+E69+E79)</f>
        <v>1735.729017499998</v>
      </c>
      <c r="F83" s="33">
        <f>F85-(F53+F60+F65+F69+F79)</f>
        <v>6.6312926220701769</v>
      </c>
      <c r="G83" s="32"/>
      <c r="H83" s="18"/>
      <c r="I83" s="18"/>
    </row>
    <row r="84" spans="1:9" x14ac:dyDescent="0.2">
      <c r="A84" s="30"/>
      <c r="B84" s="30"/>
      <c r="C84" s="30"/>
      <c r="D84" s="31"/>
      <c r="E84" s="32"/>
      <c r="F84" s="33"/>
      <c r="G84" s="32"/>
      <c r="H84" s="18"/>
      <c r="I84" s="18"/>
    </row>
    <row r="85" spans="1:9" x14ac:dyDescent="0.2">
      <c r="A85" s="35" t="s">
        <v>33</v>
      </c>
      <c r="B85" s="35"/>
      <c r="C85" s="35"/>
      <c r="D85" s="36"/>
      <c r="E85" s="37">
        <v>26174.8216588</v>
      </c>
      <c r="F85" s="38">
        <v>100</v>
      </c>
      <c r="G85" s="37"/>
      <c r="H85" s="18"/>
      <c r="I85" s="18"/>
    </row>
    <row r="87" spans="1:9" x14ac:dyDescent="0.2">
      <c r="A87" s="18" t="s">
        <v>53</v>
      </c>
    </row>
    <row r="88" spans="1:9" x14ac:dyDescent="0.2">
      <c r="A88" s="18" t="s">
        <v>35</v>
      </c>
    </row>
    <row r="90" spans="1:9" x14ac:dyDescent="0.2">
      <c r="A90" s="18" t="s">
        <v>36</v>
      </c>
    </row>
    <row r="91" spans="1:9" x14ac:dyDescent="0.2">
      <c r="A91" s="18" t="s">
        <v>37</v>
      </c>
    </row>
    <row r="92" spans="1:9" x14ac:dyDescent="0.2">
      <c r="A92" s="18" t="s">
        <v>38</v>
      </c>
      <c r="B92" s="18"/>
      <c r="C92" s="39" t="s">
        <v>40</v>
      </c>
      <c r="D92" s="19" t="s">
        <v>39</v>
      </c>
    </row>
    <row r="93" spans="1:9" x14ac:dyDescent="0.2">
      <c r="A93" s="9" t="s">
        <v>57</v>
      </c>
      <c r="C93" s="40">
        <v>68.163200000000003</v>
      </c>
      <c r="D93" s="40">
        <v>68.198099999999997</v>
      </c>
    </row>
    <row r="94" spans="1:9" x14ac:dyDescent="0.2">
      <c r="A94" s="9" t="s">
        <v>58</v>
      </c>
      <c r="C94" s="40">
        <v>13.1211</v>
      </c>
      <c r="D94" s="40">
        <v>12.6106</v>
      </c>
    </row>
    <row r="95" spans="1:9" x14ac:dyDescent="0.2">
      <c r="A95" s="9" t="s">
        <v>59</v>
      </c>
      <c r="C95" s="40">
        <v>12.4428</v>
      </c>
      <c r="D95" s="40">
        <v>11.9178</v>
      </c>
    </row>
    <row r="96" spans="1:9" x14ac:dyDescent="0.2">
      <c r="A96" s="9" t="s">
        <v>60</v>
      </c>
      <c r="C96" s="40">
        <v>72.977800000000002</v>
      </c>
      <c r="D96" s="40">
        <v>73.319199999999995</v>
      </c>
    </row>
    <row r="97" spans="1:5" x14ac:dyDescent="0.2">
      <c r="A97" s="9" t="s">
        <v>61</v>
      </c>
      <c r="C97" s="40">
        <v>14.394</v>
      </c>
      <c r="D97" s="40">
        <v>13.9414</v>
      </c>
    </row>
    <row r="98" spans="1:5" x14ac:dyDescent="0.2">
      <c r="A98" s="9" t="s">
        <v>62</v>
      </c>
      <c r="C98" s="40">
        <v>13.6722</v>
      </c>
      <c r="D98" s="40">
        <v>13.2028</v>
      </c>
    </row>
    <row r="100" spans="1:5" x14ac:dyDescent="0.2">
      <c r="A100" s="18" t="s">
        <v>42</v>
      </c>
    </row>
    <row r="101" spans="1:5" x14ac:dyDescent="0.2">
      <c r="A101" s="75" t="s">
        <v>54</v>
      </c>
      <c r="B101" s="76"/>
      <c r="C101" s="43" t="s">
        <v>55</v>
      </c>
    </row>
    <row r="102" spans="1:5" x14ac:dyDescent="0.2">
      <c r="A102" s="71" t="s">
        <v>58</v>
      </c>
      <c r="B102" s="72"/>
      <c r="C102" s="44">
        <v>0.51</v>
      </c>
    </row>
    <row r="103" spans="1:5" x14ac:dyDescent="0.2">
      <c r="A103" s="71" t="s">
        <v>59</v>
      </c>
      <c r="B103" s="72"/>
      <c r="C103" s="44">
        <v>0.52</v>
      </c>
    </row>
    <row r="104" spans="1:5" x14ac:dyDescent="0.2">
      <c r="A104" s="71" t="s">
        <v>61</v>
      </c>
      <c r="B104" s="72"/>
      <c r="C104" s="44">
        <v>0.51</v>
      </c>
    </row>
    <row r="105" spans="1:5" x14ac:dyDescent="0.2">
      <c r="A105" s="71" t="s">
        <v>62</v>
      </c>
      <c r="B105" s="72"/>
      <c r="C105" s="44">
        <v>0.52</v>
      </c>
    </row>
    <row r="106" spans="1:5" x14ac:dyDescent="0.2">
      <c r="A106" s="9" t="s">
        <v>56</v>
      </c>
    </row>
    <row r="107" spans="1:5" x14ac:dyDescent="0.2">
      <c r="A107" s="9" t="s">
        <v>41</v>
      </c>
    </row>
    <row r="109" spans="1:5" x14ac:dyDescent="0.2">
      <c r="A109" s="18" t="s">
        <v>888</v>
      </c>
      <c r="D109" s="42">
        <v>3.4956692357702299</v>
      </c>
      <c r="E109" s="13" t="s">
        <v>44</v>
      </c>
    </row>
    <row r="111" spans="1:5" x14ac:dyDescent="0.2">
      <c r="A111" s="18" t="s">
        <v>814</v>
      </c>
      <c r="D111" s="41" t="s">
        <v>43</v>
      </c>
    </row>
    <row r="113" spans="1:7" ht="22.5" customHeight="1" x14ac:dyDescent="0.3">
      <c r="A113" s="81" t="s">
        <v>1093</v>
      </c>
      <c r="B113" s="82"/>
      <c r="C113" s="82"/>
      <c r="D113" s="82"/>
      <c r="E113" s="82"/>
      <c r="F113" s="82"/>
      <c r="G113" s="82"/>
    </row>
    <row r="115" spans="1:7" x14ac:dyDescent="0.2">
      <c r="A115" s="18" t="s">
        <v>1039</v>
      </c>
    </row>
    <row r="116" spans="1:7" x14ac:dyDescent="0.2">
      <c r="A116" s="47"/>
    </row>
    <row r="117" spans="1:7" x14ac:dyDescent="0.2">
      <c r="A117" s="47" t="s">
        <v>774</v>
      </c>
    </row>
    <row r="118" spans="1:7" x14ac:dyDescent="0.2">
      <c r="A118" s="48"/>
    </row>
    <row r="119" spans="1:7" x14ac:dyDescent="0.2">
      <c r="A119" s="49"/>
    </row>
    <row r="120" spans="1:7" x14ac:dyDescent="0.2">
      <c r="A120" s="49"/>
    </row>
    <row r="121" spans="1:7" x14ac:dyDescent="0.2">
      <c r="A121" s="49"/>
    </row>
    <row r="122" spans="1:7" x14ac:dyDescent="0.2">
      <c r="A122" s="49"/>
    </row>
    <row r="123" spans="1:7" x14ac:dyDescent="0.2">
      <c r="A123" s="49"/>
    </row>
    <row r="124" spans="1:7" x14ac:dyDescent="0.2">
      <c r="A124" s="49"/>
    </row>
    <row r="125" spans="1:7" x14ac:dyDescent="0.2">
      <c r="A125" s="49"/>
    </row>
    <row r="126" spans="1:7" x14ac:dyDescent="0.2">
      <c r="A126" s="49"/>
    </row>
    <row r="127" spans="1:7" x14ac:dyDescent="0.2">
      <c r="A127" s="49"/>
    </row>
    <row r="128" spans="1:7" x14ac:dyDescent="0.2">
      <c r="A128" s="49"/>
    </row>
    <row r="129" spans="1:1" x14ac:dyDescent="0.2">
      <c r="A129" s="49"/>
    </row>
    <row r="130" spans="1:1" x14ac:dyDescent="0.2">
      <c r="A130" s="47" t="s">
        <v>1094</v>
      </c>
    </row>
    <row r="131" spans="1:1" x14ac:dyDescent="0.2">
      <c r="A131" s="49"/>
    </row>
    <row r="132" spans="1:1" x14ac:dyDescent="0.2">
      <c r="A132" s="47" t="s">
        <v>904</v>
      </c>
    </row>
    <row r="133" spans="1:1" x14ac:dyDescent="0.2">
      <c r="A133" s="49"/>
    </row>
    <row r="134" spans="1:1" x14ac:dyDescent="0.2">
      <c r="A134" s="49"/>
    </row>
    <row r="135" spans="1:1" x14ac:dyDescent="0.2">
      <c r="A135" s="49"/>
    </row>
    <row r="136" spans="1:1" x14ac:dyDescent="0.2">
      <c r="A136" s="49"/>
    </row>
    <row r="137" spans="1:1" x14ac:dyDescent="0.2">
      <c r="A137" s="49"/>
    </row>
    <row r="138" spans="1:1" x14ac:dyDescent="0.2">
      <c r="A138" s="49"/>
    </row>
    <row r="139" spans="1:1" x14ac:dyDescent="0.2">
      <c r="A139" s="49"/>
    </row>
    <row r="140" spans="1:1" x14ac:dyDescent="0.2">
      <c r="A140" s="49"/>
    </row>
    <row r="141" spans="1:1" x14ac:dyDescent="0.2">
      <c r="A141" s="49"/>
    </row>
    <row r="142" spans="1:1" x14ac:dyDescent="0.2">
      <c r="A142" s="49"/>
    </row>
    <row r="143" spans="1:1" x14ac:dyDescent="0.2">
      <c r="A143" s="49"/>
    </row>
    <row r="144" spans="1:1" x14ac:dyDescent="0.2">
      <c r="A144" s="49"/>
    </row>
    <row r="145" spans="1:1" x14ac:dyDescent="0.2">
      <c r="A145" s="49"/>
    </row>
  </sheetData>
  <mergeCells count="7">
    <mergeCell ref="A113:G113"/>
    <mergeCell ref="A1:G1"/>
    <mergeCell ref="A101:B101"/>
    <mergeCell ref="A102:B102"/>
    <mergeCell ref="A103:B103"/>
    <mergeCell ref="A104:B104"/>
    <mergeCell ref="A105:B105"/>
  </mergeCells>
  <conditionalFormatting sqref="F2:F3 F5:F112 F114">
    <cfRule type="cellIs" dxfId="72" priority="3" stopIfTrue="1" operator="between">
      <formula>0.009</formula>
      <formula>-0.009</formula>
    </cfRule>
  </conditionalFormatting>
  <conditionalFormatting sqref="F115 F147:F247">
    <cfRule type="cellIs" dxfId="71" priority="2" stopIfTrue="1" operator="between">
      <formula>0.009</formula>
      <formula>-0.009</formula>
    </cfRule>
  </conditionalFormatting>
  <conditionalFormatting sqref="F116:F146">
    <cfRule type="cellIs" dxfId="70" priority="1" stopIfTrue="1" operator="between">
      <formula>0.009</formula>
      <formula>-0.009</formula>
    </cfRule>
  </conditionalFormatting>
  <hyperlinks>
    <hyperlink ref="A116"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FILF</vt:lpstr>
      <vt:lpstr>FIONF</vt:lpstr>
      <vt:lpstr>FISF</vt:lpstr>
      <vt:lpstr>FIFRF</vt:lpstr>
      <vt:lpstr>FICDF</vt:lpstr>
      <vt:lpstr>FBPF</vt:lpstr>
      <vt:lpstr>FIGSF</vt:lpstr>
      <vt:lpstr>FIPP</vt:lpstr>
      <vt:lpstr>FIDHY</vt:lpstr>
      <vt:lpstr>FIESF</vt:lpstr>
      <vt:lpstr>FIEHF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FIFOF-50's+</vt:lpstr>
      <vt:lpstr>FIFOF-50's</vt:lpstr>
      <vt:lpstr>FIFOF-40's</vt:lpstr>
      <vt:lpstr>FIFOF-30's</vt:lpstr>
      <vt:lpstr>FIFOF-20's</vt:lpstr>
      <vt:lpstr>FF</vt:lpstr>
      <vt:lpstr>FIDA</vt:lpstr>
      <vt:lpstr>FILDF</vt:lpstr>
      <vt:lpstr>FISTIP</vt:lpstr>
      <vt:lpstr>FIUBF</vt:lpstr>
      <vt:lpstr>FIIOF</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ISIN as on 29 July 2022</dc:title>
  <dc:creator/>
  <cp:keywords>Monthly ISIN, Monthly SEBI Portfolio, ISIN Report, SEBI Portfolio, ISIN Level Portfolio, Monthly portfolio, Debt portfolio, Equity portfolio, Fixed income portfolio, ISIN portfolio, portfolio disclosure</cp:keywords>
  <dc:description>PUBLIC</dc:description>
  <cp:lastModifiedBy/>
  <dcterms:created xsi:type="dcterms:W3CDTF">2006-09-16T00:00:00Z</dcterms:created>
  <dcterms:modified xsi:type="dcterms:W3CDTF">2022-08-08T11:57:14Z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2022-08-08T06:32:00Z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a4100765-0581-4886-ab09-bb46506278ab</vt:lpwstr>
  </property>
  <property fmtid="{D5CDD505-2E9C-101B-9397-08002B2CF9AE}" pid="10" name="MSIP_Label_3486a02c-2dfb-4efe-823f-aa2d1f0e6ab7_ContentBits">
    <vt:lpwstr>2</vt:lpwstr>
  </property>
  <property fmtid="{D5CDD505-2E9C-101B-9397-08002B2CF9AE}" pid="11" name="Classification">
    <vt:lpwstr>PUBLIC</vt:lpwstr>
  </property>
</Properties>
</file>