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filterPrivacy="1" defaultThemeVersion="124226"/>
  <xr:revisionPtr revIDLastSave="0" documentId="13_ncr:1_{03E470DD-11D0-4446-9739-CF5AFDCB6A11}" xr6:coauthVersionLast="47" xr6:coauthVersionMax="47" xr10:uidLastSave="{00000000-0000-0000-0000-000000000000}"/>
  <bookViews>
    <workbookView xWindow="-108" yWindow="-108" windowWidth="23256" windowHeight="12576" xr2:uid="{00000000-000D-0000-FFFF-FFFF00000000}"/>
  </bookViews>
  <sheets>
    <sheet name="FILF" sheetId="49" r:id="rId1"/>
    <sheet name="FIONF" sheetId="50" r:id="rId2"/>
    <sheet name="FISF" sheetId="51" r:id="rId3"/>
    <sheet name="FIFRF" sheetId="52" r:id="rId4"/>
    <sheet name="FICDF" sheetId="53" r:id="rId5"/>
    <sheet name="FBPF" sheetId="54" r:id="rId6"/>
    <sheet name="FIGSF" sheetId="55" r:id="rId7"/>
    <sheet name="FMPS6C" sheetId="56" r:id="rId8"/>
    <sheet name="FMPS5F" sheetId="57" r:id="rId9"/>
    <sheet name="FMPS5E" sheetId="58" r:id="rId10"/>
    <sheet name="FMPS5D" sheetId="59" r:id="rId11"/>
    <sheet name="FMPS5C" sheetId="60" r:id="rId12"/>
    <sheet name="FMPS5B" sheetId="61" r:id="rId13"/>
    <sheet name="FMPS5A" sheetId="62" r:id="rId14"/>
    <sheet name="FMPS4F" sheetId="63" r:id="rId15"/>
    <sheet name="FIPP" sheetId="64" r:id="rId16"/>
    <sheet name="FIDHY" sheetId="65" r:id="rId17"/>
    <sheet name="FIESF" sheetId="24" r:id="rId18"/>
    <sheet name="FIEHF" sheetId="25" r:id="rId19"/>
    <sheet name="TIVF" sheetId="26" r:id="rId20"/>
    <sheet name="TIEIF" sheetId="27" r:id="rId21"/>
    <sheet name="FITF" sheetId="28" r:id="rId22"/>
    <sheet name="FISCF" sheetId="29" r:id="rId23"/>
    <sheet name="FIPF" sheetId="30" r:id="rId24"/>
    <sheet name="FIOF" sheetId="31" r:id="rId25"/>
    <sheet name="FIFEF" sheetId="32" r:id="rId26"/>
    <sheet name="FIEF" sheetId="33" r:id="rId27"/>
    <sheet name="FIEAF" sheetId="34" r:id="rId28"/>
    <sheet name="FIBF" sheetId="35" r:id="rId29"/>
    <sheet name="FBIF" sheetId="36" r:id="rId30"/>
    <sheet name="FAEF" sheetId="37" r:id="rId31"/>
    <sheet name="FIIF-NSE" sheetId="38" r:id="rId32"/>
    <sheet name="FITX" sheetId="39" r:id="rId33"/>
    <sheet name="FIUS" sheetId="40" r:id="rId34"/>
    <sheet name="FEGF" sheetId="41" r:id="rId35"/>
    <sheet name="FIMAS" sheetId="42" r:id="rId36"/>
    <sheet name="FIFOF-50's+" sheetId="43" r:id="rId37"/>
    <sheet name="FIFOF-50's" sheetId="44" r:id="rId38"/>
    <sheet name="FIFOF-40's" sheetId="45" r:id="rId39"/>
    <sheet name="FIFOF-30's" sheetId="46" r:id="rId40"/>
    <sheet name="FIFOF-20's" sheetId="47" r:id="rId41"/>
    <sheet name="FF" sheetId="48" r:id="rId42"/>
    <sheet name="FIDA" sheetId="66" r:id="rId43"/>
    <sheet name="FILDF" sheetId="67" r:id="rId44"/>
    <sheet name="FISTIP" sheetId="68" r:id="rId45"/>
    <sheet name="FIUBF" sheetId="69" r:id="rId46"/>
    <sheet name="FIIOF" sheetId="70" r:id="rId47"/>
    <sheet name="FICRF" sheetId="71" r:id="rId4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67" i="24" l="1"/>
  <c r="F66" i="24"/>
  <c r="E67" i="24"/>
  <c r="F127" i="71"/>
  <c r="F129" i="71" s="1"/>
  <c r="E127" i="71"/>
  <c r="E129" i="71" s="1"/>
  <c r="F18" i="71"/>
  <c r="E18" i="71"/>
  <c r="F14" i="71"/>
  <c r="E14" i="71"/>
  <c r="F9" i="71"/>
  <c r="F22" i="71" s="1"/>
  <c r="E9" i="71"/>
  <c r="F13" i="70"/>
  <c r="F10" i="70"/>
  <c r="F15" i="70" s="1"/>
  <c r="E10" i="70"/>
  <c r="E15" i="70" s="1"/>
  <c r="F13" i="69"/>
  <c r="E13" i="69"/>
  <c r="F9" i="69"/>
  <c r="F17" i="69" s="1"/>
  <c r="E9" i="69"/>
  <c r="E147" i="68"/>
  <c r="F143" i="68"/>
  <c r="F145" i="68" s="1"/>
  <c r="E143" i="68"/>
  <c r="E145" i="68" s="1"/>
  <c r="F21" i="68"/>
  <c r="E21" i="68"/>
  <c r="F17" i="68"/>
  <c r="E17" i="68"/>
  <c r="F10" i="68"/>
  <c r="F23" i="68" s="1"/>
  <c r="E10" i="68"/>
  <c r="E25" i="68" s="1"/>
  <c r="F12" i="67"/>
  <c r="E12" i="67"/>
  <c r="F8" i="67"/>
  <c r="F16" i="67" s="1"/>
  <c r="E8" i="67"/>
  <c r="F18" i="66"/>
  <c r="F20" i="66" s="1"/>
  <c r="E18" i="66"/>
  <c r="F14" i="66"/>
  <c r="E14" i="66"/>
  <c r="F8" i="66"/>
  <c r="E8" i="66"/>
  <c r="E20" i="66" s="1"/>
  <c r="F76" i="65"/>
  <c r="E76" i="65"/>
  <c r="F68" i="65"/>
  <c r="E68" i="65"/>
  <c r="F62" i="65"/>
  <c r="E62" i="65"/>
  <c r="F57" i="65"/>
  <c r="F78" i="65" s="1"/>
  <c r="E57" i="65"/>
  <c r="F49" i="65"/>
  <c r="E49" i="65"/>
  <c r="E80" i="65" s="1"/>
  <c r="F76" i="64"/>
  <c r="E76" i="64"/>
  <c r="F68" i="64"/>
  <c r="E68" i="64"/>
  <c r="F64" i="64"/>
  <c r="F78" i="64" s="1"/>
  <c r="E64" i="64"/>
  <c r="F58" i="64"/>
  <c r="E58" i="64"/>
  <c r="F49" i="64"/>
  <c r="E49" i="64"/>
  <c r="F31" i="63"/>
  <c r="E31" i="63"/>
  <c r="F26" i="63"/>
  <c r="E26" i="63"/>
  <c r="F22" i="63"/>
  <c r="F33" i="63" s="1"/>
  <c r="E22" i="63"/>
  <c r="F24" i="62"/>
  <c r="E24" i="62"/>
  <c r="F19" i="62"/>
  <c r="F28" i="62" s="1"/>
  <c r="E19" i="62"/>
  <c r="F26" i="61"/>
  <c r="F22" i="61"/>
  <c r="F24" i="61" s="1"/>
  <c r="E22" i="61"/>
  <c r="E26" i="61" s="1"/>
  <c r="F26" i="60"/>
  <c r="E26" i="60"/>
  <c r="F21" i="60"/>
  <c r="F30" i="60" s="1"/>
  <c r="E21" i="60"/>
  <c r="E30" i="60" s="1"/>
  <c r="E29" i="59"/>
  <c r="F27" i="59"/>
  <c r="F29" i="59" s="1"/>
  <c r="E27" i="59"/>
  <c r="F22" i="59"/>
  <c r="E22" i="59"/>
  <c r="E31" i="59" s="1"/>
  <c r="F26" i="58"/>
  <c r="E26" i="58"/>
  <c r="F21" i="58"/>
  <c r="E21" i="58"/>
  <c r="E28" i="58" s="1"/>
  <c r="F26" i="57"/>
  <c r="E26" i="57"/>
  <c r="E28" i="57" s="1"/>
  <c r="F21" i="57"/>
  <c r="F28" i="57" s="1"/>
  <c r="E21" i="57"/>
  <c r="E30" i="57" s="1"/>
  <c r="E28" i="56"/>
  <c r="F26" i="56"/>
  <c r="E26" i="56"/>
  <c r="F21" i="56"/>
  <c r="F30" i="56" s="1"/>
  <c r="E21" i="56"/>
  <c r="F15" i="55"/>
  <c r="E15" i="55"/>
  <c r="F9" i="55"/>
  <c r="F19" i="55" s="1"/>
  <c r="E9" i="55"/>
  <c r="F52" i="54"/>
  <c r="F48" i="54"/>
  <c r="E48" i="54"/>
  <c r="F43" i="54"/>
  <c r="E43" i="54"/>
  <c r="F35" i="54"/>
  <c r="F50" i="54" s="1"/>
  <c r="E35" i="54"/>
  <c r="E52" i="54" s="1"/>
  <c r="F49" i="53"/>
  <c r="E49" i="53"/>
  <c r="F42" i="53"/>
  <c r="E42" i="53"/>
  <c r="F37" i="53"/>
  <c r="E37" i="53"/>
  <c r="F30" i="52"/>
  <c r="E30" i="52"/>
  <c r="F21" i="52"/>
  <c r="E21" i="52"/>
  <c r="F16" i="52"/>
  <c r="E16" i="52"/>
  <c r="F11" i="52"/>
  <c r="E11" i="52"/>
  <c r="E32" i="52" s="1"/>
  <c r="F23" i="51"/>
  <c r="E23" i="51"/>
  <c r="F18" i="51"/>
  <c r="E18" i="51"/>
  <c r="F12" i="51"/>
  <c r="E12" i="51"/>
  <c r="F37" i="49"/>
  <c r="E37" i="49"/>
  <c r="F29" i="49"/>
  <c r="E29" i="49"/>
  <c r="F18" i="49"/>
  <c r="E18" i="49"/>
  <c r="F12" i="49"/>
  <c r="E12" i="49"/>
  <c r="E22" i="71" l="1"/>
  <c r="E131" i="71"/>
  <c r="E17" i="69"/>
  <c r="F22" i="66"/>
  <c r="E17" i="55"/>
  <c r="F30" i="58"/>
  <c r="E26" i="62"/>
  <c r="F80" i="65"/>
  <c r="E16" i="67"/>
  <c r="F28" i="56"/>
  <c r="E13" i="70"/>
  <c r="F34" i="52"/>
  <c r="E51" i="53"/>
  <c r="F28" i="58"/>
  <c r="E28" i="60"/>
  <c r="E78" i="65"/>
  <c r="E22" i="66"/>
  <c r="F14" i="67"/>
  <c r="E41" i="49"/>
  <c r="E27" i="51"/>
  <c r="E34" i="52"/>
  <c r="F53" i="53"/>
  <c r="F17" i="55"/>
  <c r="F26" i="62"/>
  <c r="F35" i="63"/>
  <c r="E14" i="67"/>
  <c r="F39" i="49"/>
  <c r="F27" i="51"/>
  <c r="E53" i="53"/>
  <c r="E19" i="55"/>
  <c r="F31" i="59"/>
  <c r="E28" i="62"/>
  <c r="E78" i="64"/>
  <c r="E23" i="68"/>
  <c r="E15" i="69"/>
  <c r="E20" i="71"/>
  <c r="F41" i="49"/>
  <c r="E30" i="56"/>
  <c r="E35" i="63"/>
  <c r="F80" i="64"/>
  <c r="F25" i="68"/>
  <c r="F15" i="69"/>
  <c r="F20" i="71"/>
  <c r="F30" i="57"/>
  <c r="E80" i="64"/>
  <c r="F25" i="51"/>
  <c r="F32" i="52"/>
  <c r="E50" i="54"/>
  <c r="E33" i="63"/>
  <c r="F28" i="60"/>
  <c r="F51" i="53"/>
  <c r="E25" i="51"/>
  <c r="E30" i="58"/>
  <c r="E39" i="49"/>
  <c r="E24" i="61"/>
  <c r="E10" i="48" l="1"/>
  <c r="E14" i="48" s="1"/>
  <c r="D10" i="48"/>
  <c r="D14" i="48" s="1"/>
  <c r="E13" i="47"/>
  <c r="E17" i="47" s="1"/>
  <c r="D13" i="47"/>
  <c r="D17" i="47" s="1"/>
  <c r="E13" i="46"/>
  <c r="E17" i="46" s="1"/>
  <c r="D13" i="46"/>
  <c r="D17" i="46" s="1"/>
  <c r="E13" i="45"/>
  <c r="E17" i="45" s="1"/>
  <c r="D13" i="45"/>
  <c r="D17" i="45" s="1"/>
  <c r="E12" i="44"/>
  <c r="E14" i="44" s="1"/>
  <c r="D12" i="44"/>
  <c r="D16" i="44" s="1"/>
  <c r="E9" i="43"/>
  <c r="E13" i="43" s="1"/>
  <c r="D9" i="43"/>
  <c r="D13" i="43" s="1"/>
  <c r="D14" i="42"/>
  <c r="E12" i="42"/>
  <c r="E14" i="42" s="1"/>
  <c r="D12" i="42"/>
  <c r="D16" i="42" s="1"/>
  <c r="E7" i="41"/>
  <c r="E11" i="41" s="1"/>
  <c r="D7" i="41"/>
  <c r="D11" i="41" s="1"/>
  <c r="E7" i="40"/>
  <c r="E11" i="40" s="1"/>
  <c r="D7" i="40"/>
  <c r="D11" i="40" s="1"/>
  <c r="H53" i="24"/>
  <c r="D95" i="24" s="1"/>
  <c r="G53" i="24"/>
  <c r="E16" i="42" l="1"/>
  <c r="D12" i="48"/>
  <c r="E12" i="48"/>
  <c r="D15" i="47"/>
  <c r="E15" i="47"/>
  <c r="D15" i="46"/>
  <c r="E15" i="46"/>
  <c r="D15" i="45"/>
  <c r="E15" i="45"/>
  <c r="D14" i="44"/>
  <c r="E16" i="44"/>
  <c r="D11" i="43"/>
  <c r="E11" i="43"/>
  <c r="D9" i="41"/>
  <c r="E9" i="41"/>
  <c r="D9" i="40"/>
  <c r="E9" i="40"/>
  <c r="F64" i="39"/>
  <c r="E64" i="39"/>
  <c r="F58" i="39"/>
  <c r="F66" i="39" s="1"/>
  <c r="E58" i="39"/>
  <c r="E60" i="38"/>
  <c r="F58" i="38"/>
  <c r="F62" i="38" s="1"/>
  <c r="E58" i="38"/>
  <c r="E62" i="38" s="1"/>
  <c r="F67" i="37"/>
  <c r="E67" i="37"/>
  <c r="E69" i="37" s="1"/>
  <c r="F21" i="37"/>
  <c r="F71" i="37" s="1"/>
  <c r="E21" i="37"/>
  <c r="F39" i="36"/>
  <c r="F43" i="36"/>
  <c r="E39" i="36"/>
  <c r="E41" i="36" s="1"/>
  <c r="F43" i="35"/>
  <c r="E43" i="35"/>
  <c r="F39" i="35"/>
  <c r="E39" i="35"/>
  <c r="E45" i="35" s="1"/>
  <c r="F60" i="34"/>
  <c r="E60" i="34"/>
  <c r="F55" i="34"/>
  <c r="F62" i="34" s="1"/>
  <c r="E55" i="34"/>
  <c r="F60" i="33"/>
  <c r="E60" i="33"/>
  <c r="F54" i="33"/>
  <c r="F62" i="33" s="1"/>
  <c r="E54" i="33"/>
  <c r="E39" i="32"/>
  <c r="E37" i="32"/>
  <c r="F35" i="32"/>
  <c r="F39" i="32" s="1"/>
  <c r="E35" i="32"/>
  <c r="F44" i="31"/>
  <c r="E44" i="31"/>
  <c r="F38" i="31"/>
  <c r="E38" i="31"/>
  <c r="E48" i="31" s="1"/>
  <c r="F71" i="30"/>
  <c r="E71" i="30"/>
  <c r="F67" i="30"/>
  <c r="E67" i="30"/>
  <c r="E75" i="30" s="1"/>
  <c r="F74" i="29"/>
  <c r="F78" i="29" s="1"/>
  <c r="E74" i="29"/>
  <c r="E78" i="29" s="1"/>
  <c r="F52" i="28"/>
  <c r="E52" i="28"/>
  <c r="F48" i="28"/>
  <c r="F56" i="28" s="1"/>
  <c r="E48" i="28"/>
  <c r="F23" i="28"/>
  <c r="E23" i="28"/>
  <c r="F50" i="27"/>
  <c r="E50" i="27"/>
  <c r="F40" i="27"/>
  <c r="E40" i="27"/>
  <c r="F35" i="27"/>
  <c r="F52" i="27" s="1"/>
  <c r="E35" i="27"/>
  <c r="F45" i="26"/>
  <c r="E45" i="26"/>
  <c r="E47" i="26" s="1"/>
  <c r="F41" i="26"/>
  <c r="F49" i="26" s="1"/>
  <c r="E41" i="26"/>
  <c r="F78" i="25"/>
  <c r="E78" i="25"/>
  <c r="F70" i="25"/>
  <c r="E70" i="25"/>
  <c r="F66" i="25"/>
  <c r="E66" i="25"/>
  <c r="F60" i="25"/>
  <c r="E60" i="25"/>
  <c r="F54" i="25"/>
  <c r="E54" i="25"/>
  <c r="E82" i="25" s="1"/>
  <c r="F49" i="25"/>
  <c r="F82" i="25" s="1"/>
  <c r="E49" i="25"/>
  <c r="E80" i="25" s="1"/>
  <c r="F62" i="24"/>
  <c r="E62" i="24"/>
  <c r="F58" i="24"/>
  <c r="E58" i="24"/>
  <c r="F53" i="24"/>
  <c r="E53" i="24"/>
  <c r="F41" i="36"/>
  <c r="E46" i="31"/>
  <c r="E76" i="29"/>
  <c r="F68" i="39" l="1"/>
  <c r="F73" i="30"/>
  <c r="F80" i="25"/>
  <c r="E56" i="28"/>
  <c r="E62" i="33"/>
  <c r="E47" i="35"/>
  <c r="E68" i="39"/>
  <c r="F54" i="28"/>
  <c r="F46" i="31"/>
  <c r="F47" i="35"/>
  <c r="E73" i="30"/>
  <c r="E64" i="34"/>
  <c r="E43" i="36"/>
  <c r="F60" i="38"/>
  <c r="F69" i="37"/>
  <c r="E71" i="37"/>
  <c r="F45" i="35"/>
  <c r="E62" i="34"/>
  <c r="F37" i="32"/>
  <c r="F76" i="29"/>
  <c r="E52" i="27"/>
  <c r="F47" i="26"/>
  <c r="E49" i="26"/>
  <c r="F64" i="24"/>
  <c r="E66" i="39"/>
  <c r="F64" i="34"/>
  <c r="E64" i="33"/>
  <c r="F64" i="33"/>
  <c r="F48" i="31"/>
  <c r="F75" i="30"/>
  <c r="E54" i="28"/>
  <c r="E54" i="27"/>
  <c r="F54" i="27"/>
  <c r="E64" i="24"/>
</calcChain>
</file>

<file path=xl/sharedStrings.xml><?xml version="1.0" encoding="utf-8"?>
<sst xmlns="http://schemas.openxmlformats.org/spreadsheetml/2006/main" count="5779" uniqueCount="1205">
  <si>
    <t>Name of the Instrument</t>
  </si>
  <si>
    <t>Quantity</t>
  </si>
  <si>
    <t>ISIN Number</t>
  </si>
  <si>
    <t xml:space="preserve">Market Value(Rs. in Lakhs) </t>
  </si>
  <si>
    <t>% to Net Assets</t>
  </si>
  <si>
    <t>Industry Classification / Rating</t>
  </si>
  <si>
    <t>YTM</t>
  </si>
  <si>
    <t>Portfolio Statement as on February 28, 2022</t>
  </si>
  <si>
    <t>Franklin India Equity Savings Fund</t>
  </si>
  <si>
    <t>Franklin India Equity Hybrid Fund</t>
  </si>
  <si>
    <t>Templeton India Value Fund</t>
  </si>
  <si>
    <t>Templeton India Equity Income Fund</t>
  </si>
  <si>
    <t>Franklin India Technology Fund</t>
  </si>
  <si>
    <t>Franklin India Smaller Companies Fund</t>
  </si>
  <si>
    <t>Franklin India Prima Fund</t>
  </si>
  <si>
    <t>Franklin India Opportunities Fund</t>
  </si>
  <si>
    <t>Franklin India Focused Equity Fund</t>
  </si>
  <si>
    <t>Franklin India Equity Advantage Fund</t>
  </si>
  <si>
    <t>Franklin India Bluechip Fund</t>
  </si>
  <si>
    <t>Franklin Build India Fund</t>
  </si>
  <si>
    <t>Franklin Asian Equity Fund</t>
  </si>
  <si>
    <t>Franklin India Index Fund NSE Nifty Plan</t>
  </si>
  <si>
    <t>Franklin India TAXSHIELD</t>
  </si>
  <si>
    <t>Franklin India Feeder - Franklin U.S. Opportunities Fund</t>
  </si>
  <si>
    <t>Franklin India Multi-Asset Solution Fund</t>
  </si>
  <si>
    <t>Franklin India Life Stage Fund Of Funds - 50's Plus Floating Rate Plan</t>
  </si>
  <si>
    <t>Franklin India Life Stage Fund Of Funds - 50's Plus Plan</t>
  </si>
  <si>
    <t>Franklin India Life Stage Fund Of Funds - 40's Plan</t>
  </si>
  <si>
    <t>Franklin India Life Stage Fund Of Funds - 30's Plan</t>
  </si>
  <si>
    <t>Franklin India Life Stage Fund Of Funds - 20's Plan</t>
  </si>
  <si>
    <t>Franklin India Dynamic Asset Allocation Fund Of Funds</t>
  </si>
  <si>
    <t>Debt Instruments</t>
  </si>
  <si>
    <t>(a) Listed / awaiting listing on Stock Exchanges</t>
  </si>
  <si>
    <t>Sub Total</t>
  </si>
  <si>
    <t>Mutual Fund Units</t>
  </si>
  <si>
    <t>Mutual Fund</t>
  </si>
  <si>
    <t>Total</t>
  </si>
  <si>
    <t>Net Assets</t>
  </si>
  <si>
    <t>Call, Cash &amp; Other Assets</t>
  </si>
  <si>
    <t>Rating</t>
  </si>
  <si>
    <t>** Non- Traded Scrips</t>
  </si>
  <si>
    <t>Notes</t>
  </si>
  <si>
    <t>a) NAV at the beginning and at the end of the Half-year ended 28-Feb-2022</t>
  </si>
  <si>
    <t xml:space="preserve">      Plan/Option</t>
  </si>
  <si>
    <t>As on 28-Feb-2022</t>
  </si>
  <si>
    <t>As on 31-Aug-2021</t>
  </si>
  <si>
    <t>IDCW - Income Distribution cum capital withdrawal</t>
  </si>
  <si>
    <t>b) Aggregate Distributions declared during the Half - year ended 28-Feb-2022</t>
  </si>
  <si>
    <t>Nil</t>
  </si>
  <si>
    <t>(In Years)</t>
  </si>
  <si>
    <t xml:space="preserve">f) Product labeling and risk-o-meter </t>
  </si>
  <si>
    <t>Money Market Instruments</t>
  </si>
  <si>
    <t>CRISIL A1+</t>
  </si>
  <si>
    <t>Commercial Paper</t>
  </si>
  <si>
    <t>Treasury Bill</t>
  </si>
  <si>
    <t>@ Listed</t>
  </si>
  <si>
    <t>Plan Name</t>
  </si>
  <si>
    <t>Distributions per unit (Rs.)+++</t>
  </si>
  <si>
    <t>+++ Distribution payouts/ re-investments are subject to deduction of TDS at the applicable rates.</t>
  </si>
  <si>
    <t xml:space="preserve">      Growth Plan</t>
  </si>
  <si>
    <t xml:space="preserve">      Monthly IDCW Plan</t>
  </si>
  <si>
    <t xml:space="preserve">      Quarterly IDCW Plan</t>
  </si>
  <si>
    <t xml:space="preserve">      Direct Growth Plan</t>
  </si>
  <si>
    <t xml:space="preserve">      Direct Monthly IDCW Plan</t>
  </si>
  <si>
    <t xml:space="preserve">      Direct Quarterly IDCW Plan</t>
  </si>
  <si>
    <t xml:space="preserve">h) Product labeling and risk-o-meter </t>
  </si>
  <si>
    <t>91 DTB (31-Mar-2022)</t>
  </si>
  <si>
    <t>IN002021X421</t>
  </si>
  <si>
    <t>Government Securities</t>
  </si>
  <si>
    <t>5.63% GOI 2026 (12-Apr-2026)</t>
  </si>
  <si>
    <t>IN0020210012</t>
  </si>
  <si>
    <t>SOVEREIGN</t>
  </si>
  <si>
    <t>5.15% GOI 2025 (09-Nov-2025)</t>
  </si>
  <si>
    <t>IN0020200278</t>
  </si>
  <si>
    <t>5.22% GOI 2025 (15-Jun-2025)</t>
  </si>
  <si>
    <t>IN0020200112</t>
  </si>
  <si>
    <t xml:space="preserve">      Growth Option</t>
  </si>
  <si>
    <t xml:space="preserve">      Direct Growth Option</t>
  </si>
  <si>
    <t>CRISIL AAA</t>
  </si>
  <si>
    <t>Indostar Capital Finance Ltd (1Y SBI MCLR + 200 Bps) (02-May-2023) **</t>
  </si>
  <si>
    <t>INE896L07561</t>
  </si>
  <si>
    <t>CARE AA-</t>
  </si>
  <si>
    <t xml:space="preserve">      IDCW Plan</t>
  </si>
  <si>
    <t xml:space="preserve">      Direct IDCW Plan</t>
  </si>
  <si>
    <t>7.32% GOI 2024 (28-Jan-2024)</t>
  </si>
  <si>
    <t>IN0020180488</t>
  </si>
  <si>
    <t xml:space="preserve">d) Product labeling and risk-o-meter </t>
  </si>
  <si>
    <t>Equity &amp; Equity related</t>
  </si>
  <si>
    <t>ICICI Bank Ltd</t>
  </si>
  <si>
    <t>INE090A01021</t>
  </si>
  <si>
    <t>Banks</t>
  </si>
  <si>
    <t>Infosys Ltd</t>
  </si>
  <si>
    <t>INE009A01021</t>
  </si>
  <si>
    <t>Software</t>
  </si>
  <si>
    <t>Axis Bank Ltd</t>
  </si>
  <si>
    <t>INE238A01034</t>
  </si>
  <si>
    <t>HDFC Bank Ltd</t>
  </si>
  <si>
    <t>INE040A01034</t>
  </si>
  <si>
    <t>Bharti Airtel Ltd</t>
  </si>
  <si>
    <t>INE397D01024</t>
  </si>
  <si>
    <t>Telecom - Services</t>
  </si>
  <si>
    <t>Larsen &amp; Toubro Ltd</t>
  </si>
  <si>
    <t>INE018A01030</t>
  </si>
  <si>
    <t>Construction Project</t>
  </si>
  <si>
    <t>Kotak Mahindra Bank Ltd</t>
  </si>
  <si>
    <t>INE237A01028</t>
  </si>
  <si>
    <t>Hindustan Unilever Ltd</t>
  </si>
  <si>
    <t>INE030A01027</t>
  </si>
  <si>
    <t>Consumer Non Durables</t>
  </si>
  <si>
    <t>State Bank of India</t>
  </si>
  <si>
    <t>INE062A01020</t>
  </si>
  <si>
    <t>Voltas Ltd</t>
  </si>
  <si>
    <t>INE226A01021</t>
  </si>
  <si>
    <t>Consumer Durables</t>
  </si>
  <si>
    <t>Ambuja Cements Ltd</t>
  </si>
  <si>
    <t>INE079A01024</t>
  </si>
  <si>
    <t>Cement &amp; Cement Products</t>
  </si>
  <si>
    <t>HCL Technologies Ltd</t>
  </si>
  <si>
    <t>INE860A01027</t>
  </si>
  <si>
    <t>NTPC Ltd</t>
  </si>
  <si>
    <t>INE733E01010</t>
  </si>
  <si>
    <t>Power</t>
  </si>
  <si>
    <t>GAIL (India) Ltd</t>
  </si>
  <si>
    <t>INE129A01019</t>
  </si>
  <si>
    <t>Gas</t>
  </si>
  <si>
    <t>United Breweries Ltd</t>
  </si>
  <si>
    <t>INE686F01025</t>
  </si>
  <si>
    <t>Grasim Industries Ltd</t>
  </si>
  <si>
    <t>INE047A01021</t>
  </si>
  <si>
    <t>Dr. Reddy's Laboratories Ltd</t>
  </si>
  <si>
    <t>INE089A01023</t>
  </si>
  <si>
    <t>Pharmaceuticals</t>
  </si>
  <si>
    <t>SBI Cards and Payment Services Ltd</t>
  </si>
  <si>
    <t>INE018E01016</t>
  </si>
  <si>
    <t>Finance</t>
  </si>
  <si>
    <t>Aditya Birla Fashion and Retail Ltd</t>
  </si>
  <si>
    <t>INE647O01011</t>
  </si>
  <si>
    <t>Retailing</t>
  </si>
  <si>
    <t>Petronet LNG Ltd</t>
  </si>
  <si>
    <t>INE347G01014</t>
  </si>
  <si>
    <t>Blue Star Ltd</t>
  </si>
  <si>
    <t>INE472A01039</t>
  </si>
  <si>
    <t>Gujarat State Petronet Ltd</t>
  </si>
  <si>
    <t>INE246F01010</t>
  </si>
  <si>
    <t>Bajaj Auto Ltd</t>
  </si>
  <si>
    <t>INE917I01010</t>
  </si>
  <si>
    <t>Auto</t>
  </si>
  <si>
    <t>Bharat Petroleum Corporation Ltd</t>
  </si>
  <si>
    <t>INE029A01011</t>
  </si>
  <si>
    <t>Petroleum Products</t>
  </si>
  <si>
    <t>Mahindra &amp; Mahindra Ltd</t>
  </si>
  <si>
    <t>INE101A01026</t>
  </si>
  <si>
    <t>Westlife Development Ltd</t>
  </si>
  <si>
    <t>INE274F01020</t>
  </si>
  <si>
    <t>Leisure Services</t>
  </si>
  <si>
    <t>City Union Bank Ltd</t>
  </si>
  <si>
    <t>INE491A01021</t>
  </si>
  <si>
    <t>Jyothy Labs Ltd</t>
  </si>
  <si>
    <t>INE668F01031</t>
  </si>
  <si>
    <t>Exide Industries Ltd</t>
  </si>
  <si>
    <t>INE302A01020</t>
  </si>
  <si>
    <t>Auto Ancillaries</t>
  </si>
  <si>
    <t>Sapphire Foods India Ltd</t>
  </si>
  <si>
    <t>INE806T01012</t>
  </si>
  <si>
    <t>United Spirits Ltd</t>
  </si>
  <si>
    <t>INE854D01024</t>
  </si>
  <si>
    <t>Tata Motors Ltd</t>
  </si>
  <si>
    <t>INE155A01022</t>
  </si>
  <si>
    <t>INE010B01027</t>
  </si>
  <si>
    <t>Tata Power Co Ltd</t>
  </si>
  <si>
    <t>INE245A01021</t>
  </si>
  <si>
    <t>Zomato Ltd</t>
  </si>
  <si>
    <t>INE758T01015</t>
  </si>
  <si>
    <t>Nuvoco Vistas Corporation Ltd</t>
  </si>
  <si>
    <t>INE118D01016</t>
  </si>
  <si>
    <t>Himatsingka Seide Ltd</t>
  </si>
  <si>
    <t>INE049A01027</t>
  </si>
  <si>
    <t>Textile Products</t>
  </si>
  <si>
    <t>Kansai Nerolac Paints Ltd</t>
  </si>
  <si>
    <t>INE531A01024</t>
  </si>
  <si>
    <t>Multi Commodity Exchange Of India Ltd</t>
  </si>
  <si>
    <t>INE745G01035</t>
  </si>
  <si>
    <t>Capital Markets</t>
  </si>
  <si>
    <t>PB Fintech Ltd</t>
  </si>
  <si>
    <t>INE417T01026</t>
  </si>
  <si>
    <t>Financial Technology (Fintech)</t>
  </si>
  <si>
    <t>Jubilant Foodworks Ltd</t>
  </si>
  <si>
    <t>INE797F01012</t>
  </si>
  <si>
    <t>Metropolis Healthcare Ltd</t>
  </si>
  <si>
    <t>INE112L01020</t>
  </si>
  <si>
    <t>Healthcare Services</t>
  </si>
  <si>
    <t>6.95% Housing Development Finance Corporation Ltd (27-Apr-2023) **</t>
  </si>
  <si>
    <t>INE001A07SK8</t>
  </si>
  <si>
    <t>Export-Import Bank Of India (30-Mar-2022) **@</t>
  </si>
  <si>
    <t>INE514E14PZ2</t>
  </si>
  <si>
    <t>Kotak Mahindra Prime Ltd (03-Jun-2022) **@</t>
  </si>
  <si>
    <t>INE916D140Y6</t>
  </si>
  <si>
    <t>6.18% GOI 2024 (04-Nov-2024)</t>
  </si>
  <si>
    <t>IN0020190396</t>
  </si>
  <si>
    <t>Housing Development Finance Corporation Ltd</t>
  </si>
  <si>
    <t>INE001A01036</t>
  </si>
  <si>
    <t>Dabur India Ltd</t>
  </si>
  <si>
    <t>INE016A01026</t>
  </si>
  <si>
    <t>Asian Paints Ltd</t>
  </si>
  <si>
    <t>INE021A01026</t>
  </si>
  <si>
    <t>Shriram Transport Finance Co Ltd</t>
  </si>
  <si>
    <t>INE721A01013</t>
  </si>
  <si>
    <t>Federal Bank Ltd</t>
  </si>
  <si>
    <t>INE171A01029</t>
  </si>
  <si>
    <t>c) Portfolio Turnover Ratio during the Half - year 28-Feb-2022</t>
  </si>
  <si>
    <t>d) Average Maturity as on 28-Feb-2022</t>
  </si>
  <si>
    <t xml:space="preserve">e) During the month additional instances of fair valuation/deviation from valuation price provided by the valuation agencies </t>
  </si>
  <si>
    <t xml:space="preserve">(b) Unlisted </t>
  </si>
  <si>
    <t>INE671B01018</t>
  </si>
  <si>
    <t>Tata Motors Ltd DVR</t>
  </si>
  <si>
    <t>IN9155A01020</t>
  </si>
  <si>
    <t>Bharat Electronics Ltd</t>
  </si>
  <si>
    <t>INE263A01024</t>
  </si>
  <si>
    <t>Aerospace &amp; Defense</t>
  </si>
  <si>
    <t>ITC Ltd</t>
  </si>
  <si>
    <t>INE154A01025</t>
  </si>
  <si>
    <t>Coal India Ltd</t>
  </si>
  <si>
    <t>INE522F01014</t>
  </si>
  <si>
    <t>Minerals/Mining</t>
  </si>
  <si>
    <t>Indian Oil Corporation Ltd</t>
  </si>
  <si>
    <t>INE242A01010</t>
  </si>
  <si>
    <t>Finolex Cables Ltd</t>
  </si>
  <si>
    <t>INE235A01022</t>
  </si>
  <si>
    <t>Industrial Products</t>
  </si>
  <si>
    <t>Tech Mahindra Ltd</t>
  </si>
  <si>
    <t>INE669C01036</t>
  </si>
  <si>
    <t>ACC Ltd</t>
  </si>
  <si>
    <t>INE012A01025</t>
  </si>
  <si>
    <t>Century Textile &amp; Industries Ltd</t>
  </si>
  <si>
    <t>INE055A01016</t>
  </si>
  <si>
    <t>Paper</t>
  </si>
  <si>
    <t>Power Grid Corporation of India Ltd</t>
  </si>
  <si>
    <t>INE752E01010</t>
  </si>
  <si>
    <t>Hindustan Aeronautics Ltd</t>
  </si>
  <si>
    <t>INE066F01012</t>
  </si>
  <si>
    <t>Indraprastha Gas Ltd</t>
  </si>
  <si>
    <t>INE203G01027</t>
  </si>
  <si>
    <t>Godrej Consumer Products Ltd</t>
  </si>
  <si>
    <t>INE102D01028</t>
  </si>
  <si>
    <t>Rallis India Ltd</t>
  </si>
  <si>
    <t>INE613A01020</t>
  </si>
  <si>
    <t>Pesticides</t>
  </si>
  <si>
    <t>Kirloskar Oil Engines Ltd</t>
  </si>
  <si>
    <t>INE146L01010</t>
  </si>
  <si>
    <t>Lupin Ltd</t>
  </si>
  <si>
    <t>INE326A01037</t>
  </si>
  <si>
    <t>Gulf Oil Lubricants India Ltd</t>
  </si>
  <si>
    <t>INE635Q01029</t>
  </si>
  <si>
    <t>(b) Units of Real Estate Investment Trusts (REITs)</t>
  </si>
  <si>
    <t>Embassy Office Parks REIT</t>
  </si>
  <si>
    <t>INE041025011</t>
  </si>
  <si>
    <t>Industry Classification</t>
  </si>
  <si>
    <t>NHPC Ltd</t>
  </si>
  <si>
    <t>INE848E01016</t>
  </si>
  <si>
    <t>Finolex Industries Ltd</t>
  </si>
  <si>
    <t>INE183A01024</t>
  </si>
  <si>
    <t>Tata Consultancy Services Ltd</t>
  </si>
  <si>
    <t>INE467B01029</t>
  </si>
  <si>
    <t>Hero MotoCorp Ltd</t>
  </si>
  <si>
    <t>INE158A01026</t>
  </si>
  <si>
    <t>Oil &amp; Natural Gas Corporation Ltd</t>
  </si>
  <si>
    <t>INE213A01029</t>
  </si>
  <si>
    <t>Oil</t>
  </si>
  <si>
    <t>Colgate Palmolive (India) Ltd</t>
  </si>
  <si>
    <t>INE259A01022</t>
  </si>
  <si>
    <t>Hindustan Petroleum Corporation Ltd</t>
  </si>
  <si>
    <t>INE094A01015</t>
  </si>
  <si>
    <t>CESC Ltd</t>
  </si>
  <si>
    <t>INE486A01021</t>
  </si>
  <si>
    <t>Brookfield India Real Estate Trust</t>
  </si>
  <si>
    <t>INE0FDU25010</t>
  </si>
  <si>
    <t>Foreign Equity Securities</t>
  </si>
  <si>
    <t>Unilever PLC, (ADR)</t>
  </si>
  <si>
    <t>US9047677045</t>
  </si>
  <si>
    <t>Xtep International Holdings Ltd</t>
  </si>
  <si>
    <t>KYG982771092</t>
  </si>
  <si>
    <t>Novatek Microelectronics Corp. Ltd</t>
  </si>
  <si>
    <t>TW0003034005</t>
  </si>
  <si>
    <t>Xinyi Solar Holdings Ltd</t>
  </si>
  <si>
    <t>KYG9829N1025</t>
  </si>
  <si>
    <t>Industrial Capital Goods</t>
  </si>
  <si>
    <t>Mediatek Inc</t>
  </si>
  <si>
    <t>TW0002454006</t>
  </si>
  <si>
    <t>Hardware</t>
  </si>
  <si>
    <t>Travelsky Technology Ltd, H</t>
  </si>
  <si>
    <t>CNE1000004J3</t>
  </si>
  <si>
    <t>Primax Electronics Ltd</t>
  </si>
  <si>
    <t>TW0004915004</t>
  </si>
  <si>
    <t>Info Edge (India) Ltd</t>
  </si>
  <si>
    <t>INE663F01024</t>
  </si>
  <si>
    <t>Affle India Ltd</t>
  </si>
  <si>
    <t>INE00WC01027</t>
  </si>
  <si>
    <t>Cyient Ltd</t>
  </si>
  <si>
    <t>INE136B01020</t>
  </si>
  <si>
    <t>FSN E-Commerce Ventures Ltd</t>
  </si>
  <si>
    <t>INE388Y01029</t>
  </si>
  <si>
    <t>Mphasis Ltd</t>
  </si>
  <si>
    <t>INE356A01018</t>
  </si>
  <si>
    <t>Indiamart Intermesh Ltd</t>
  </si>
  <si>
    <t>INE933S01016</t>
  </si>
  <si>
    <t>Rategain Travel Technologies Ltd</t>
  </si>
  <si>
    <t>INE0CLI01024</t>
  </si>
  <si>
    <t>Xelpmoc Design and Tech Ltd</t>
  </si>
  <si>
    <t>INE01P501012</t>
  </si>
  <si>
    <t>Persistent Systems Ltd</t>
  </si>
  <si>
    <t>INE262H01013</t>
  </si>
  <si>
    <t>Makemytrip Ltd</t>
  </si>
  <si>
    <t>MU0295S00016</t>
  </si>
  <si>
    <t>Cognizant Technology Solutions Corp., A</t>
  </si>
  <si>
    <t>US1924461023</t>
  </si>
  <si>
    <t>Taiwan Semiconductor Manufacturing Co. Ltd</t>
  </si>
  <si>
    <t>TW0002330008</t>
  </si>
  <si>
    <t>Qualcomm Inc.</t>
  </si>
  <si>
    <t>US7475251036</t>
  </si>
  <si>
    <t>Telecom -  Equipment &amp; Accessories</t>
  </si>
  <si>
    <t>Samsung Electronics Co. Ltd</t>
  </si>
  <si>
    <t>KR7005930003</t>
  </si>
  <si>
    <t>Amazon.com INC</t>
  </si>
  <si>
    <t>US0231351067</t>
  </si>
  <si>
    <t>Freshworks Inc</t>
  </si>
  <si>
    <t>US3580541049</t>
  </si>
  <si>
    <t>Salesforce.Com Inc</t>
  </si>
  <si>
    <t>US79466L3024</t>
  </si>
  <si>
    <t xml:space="preserve">Software                                </t>
  </si>
  <si>
    <t>Microsoft Corp</t>
  </si>
  <si>
    <t>US5949181045</t>
  </si>
  <si>
    <t>Uber Technologies Inc</t>
  </si>
  <si>
    <t>US90353T1007</t>
  </si>
  <si>
    <t>Twitter Inc.</t>
  </si>
  <si>
    <t>US90184L1026</t>
  </si>
  <si>
    <t>Alphabet Inc</t>
  </si>
  <si>
    <t>US02079K3059</t>
  </si>
  <si>
    <t>Intel Corp</t>
  </si>
  <si>
    <t>US4581401001</t>
  </si>
  <si>
    <t>Alibaba Group Holding Ltd</t>
  </si>
  <si>
    <t>KYG017191142</t>
  </si>
  <si>
    <t>Tencent Holdings Ltd</t>
  </si>
  <si>
    <t>KYG875721634</t>
  </si>
  <si>
    <t>Zoom Video Communications Inc</t>
  </si>
  <si>
    <t>US98980L1017</t>
  </si>
  <si>
    <t>Samsung Sdi Co Ltd</t>
  </si>
  <si>
    <t>KR7006400006</t>
  </si>
  <si>
    <t>LG Chem Ltd</t>
  </si>
  <si>
    <t>KR7051910008</t>
  </si>
  <si>
    <t>Chemicals</t>
  </si>
  <si>
    <t>PayPal Holdings Inc</t>
  </si>
  <si>
    <t>US70450Y1038</t>
  </si>
  <si>
    <t>Wix.Com Ltd</t>
  </si>
  <si>
    <t>IL0011301780</t>
  </si>
  <si>
    <t>JD.Com Inc</t>
  </si>
  <si>
    <t>KYG8208B1014</t>
  </si>
  <si>
    <t>Foreign Mutual Fund Units</t>
  </si>
  <si>
    <t>Franklin Technology Fund, Class I (Acc)</t>
  </si>
  <si>
    <t>LU0626261944</t>
  </si>
  <si>
    <t>Foreign Mutual Fund</t>
  </si>
  <si>
    <t>Brigade Enterprises Ltd</t>
  </si>
  <si>
    <t>INE791I01019</t>
  </si>
  <si>
    <t>Construction</t>
  </si>
  <si>
    <t>Deepak Nitrite Ltd</t>
  </si>
  <si>
    <t>INE288B01029</t>
  </si>
  <si>
    <t>KPIT Technologies Ltd</t>
  </si>
  <si>
    <t>INE04I401011</t>
  </si>
  <si>
    <t>K.P.R. Mill Ltd</t>
  </si>
  <si>
    <t>INE930H01031</t>
  </si>
  <si>
    <t>CCL Products (India) Ltd</t>
  </si>
  <si>
    <t>INE421D01022</t>
  </si>
  <si>
    <t>J.B. Chemicals &amp; Pharmaceuticals Ltd</t>
  </si>
  <si>
    <t>INE572A01028</t>
  </si>
  <si>
    <t>Equitas Holdings Ltd</t>
  </si>
  <si>
    <t>INE988K01017</t>
  </si>
  <si>
    <t>KNR Constructions Ltd</t>
  </si>
  <si>
    <t>INE634I01029</t>
  </si>
  <si>
    <t>Tube Investments of India Ltd</t>
  </si>
  <si>
    <t>INE974X01010</t>
  </si>
  <si>
    <t>Carborundum Universal Ltd</t>
  </si>
  <si>
    <t>INE120A01034</t>
  </si>
  <si>
    <t>Quess Corp Ltd</t>
  </si>
  <si>
    <t>INE615P01015</t>
  </si>
  <si>
    <t>Other Services</t>
  </si>
  <si>
    <t>Sobha Ltd</t>
  </si>
  <si>
    <t>INE671H01015</t>
  </si>
  <si>
    <t>GHCL Ltd</t>
  </si>
  <si>
    <t>INE539A01019</t>
  </si>
  <si>
    <t>Nesco Ltd</t>
  </si>
  <si>
    <t>INE317F01035</t>
  </si>
  <si>
    <t>Commercial Services</t>
  </si>
  <si>
    <t>Eris Lifesciences Ltd</t>
  </si>
  <si>
    <t>INE406M01024</t>
  </si>
  <si>
    <t>V.I.P. Industries Ltd</t>
  </si>
  <si>
    <t>INE054A01027</t>
  </si>
  <si>
    <t>Lemon Tree Hotels Ltd</t>
  </si>
  <si>
    <t>INE970X01018</t>
  </si>
  <si>
    <t>Ahluwalia Contracts (India) Ltd</t>
  </si>
  <si>
    <t>INE758C01029</t>
  </si>
  <si>
    <t>Teamlease Services Ltd</t>
  </si>
  <si>
    <t>INE985S01024</t>
  </si>
  <si>
    <t>TV Today Network Ltd</t>
  </si>
  <si>
    <t>INE038F01029</t>
  </si>
  <si>
    <t>Entertainment</t>
  </si>
  <si>
    <t>Karur Vysya Bank Ltd</t>
  </si>
  <si>
    <t>INE036D01028</t>
  </si>
  <si>
    <t>M M Forgings Ltd</t>
  </si>
  <si>
    <t>INE227C01017</t>
  </si>
  <si>
    <t>Cholamandalam Investment and Finance Co Ltd</t>
  </si>
  <si>
    <t>INE121A01024</t>
  </si>
  <si>
    <t>DCB Bank Ltd</t>
  </si>
  <si>
    <t>INE503A01015</t>
  </si>
  <si>
    <t>Equitas Small Finance Bank Ltd</t>
  </si>
  <si>
    <t>INE063P01018</t>
  </si>
  <si>
    <t>Atul Ltd</t>
  </si>
  <si>
    <t>INE100A01010</t>
  </si>
  <si>
    <t>Shankara Building Products Ltd</t>
  </si>
  <si>
    <t>INE274V01019</t>
  </si>
  <si>
    <t>TTK Prestige Ltd</t>
  </si>
  <si>
    <t>INE690A01028</t>
  </si>
  <si>
    <t>HeidelbergCement India Ltd</t>
  </si>
  <si>
    <t>INE578A01017</t>
  </si>
  <si>
    <t>INE079J01017</t>
  </si>
  <si>
    <t>Transportation</t>
  </si>
  <si>
    <t>Chemplast Sanmar Ltd</t>
  </si>
  <si>
    <t>INE488A01050</t>
  </si>
  <si>
    <t>Mrs Bectors Food Specialities Ltd</t>
  </si>
  <si>
    <t>INE495P01012</t>
  </si>
  <si>
    <t>Ion Exchange (India) Ltd</t>
  </si>
  <si>
    <t>INE570A01014</t>
  </si>
  <si>
    <t>JK Lakshmi Cement Ltd</t>
  </si>
  <si>
    <t>INE786A01032</t>
  </si>
  <si>
    <t>Techno Electric &amp; Engineering Co Ltd</t>
  </si>
  <si>
    <t>INE285K01026</t>
  </si>
  <si>
    <t>Anand Rathi Wealth Ltd</t>
  </si>
  <si>
    <t>INE463V01026</t>
  </si>
  <si>
    <t>Music Broadcast Ltd</t>
  </si>
  <si>
    <t>INE919I01024</t>
  </si>
  <si>
    <t>S J S Enterprises Ltd</t>
  </si>
  <si>
    <t>INE284S01014</t>
  </si>
  <si>
    <t>Ashoka Buildcon Ltd</t>
  </si>
  <si>
    <t>INE442H01029</t>
  </si>
  <si>
    <t>IDFC Ltd</t>
  </si>
  <si>
    <t>INE043D01016</t>
  </si>
  <si>
    <t>G R Infraprojects Ltd</t>
  </si>
  <si>
    <t>INE201P01022</t>
  </si>
  <si>
    <t>Latent View Analytics Ltd</t>
  </si>
  <si>
    <t>INE0I7C01011</t>
  </si>
  <si>
    <t>Indoco Remedies Ltd</t>
  </si>
  <si>
    <t>INE873D01024</t>
  </si>
  <si>
    <t>Hitachi Energy India Ltd</t>
  </si>
  <si>
    <t>INE07Y701011</t>
  </si>
  <si>
    <t>Data Patterns India Ltd</t>
  </si>
  <si>
    <t>INE0IX101010</t>
  </si>
  <si>
    <t>Vijaya Diagnostic Centre Ltd</t>
  </si>
  <si>
    <t>INE043W01024</t>
  </si>
  <si>
    <t>Ramco Systems Ltd</t>
  </si>
  <si>
    <t>INE246B01019</t>
  </si>
  <si>
    <t>Crompton Greaves Consumer Electricals Ltd</t>
  </si>
  <si>
    <t>INE299U01018</t>
  </si>
  <si>
    <t>Oberoi Realty Ltd</t>
  </si>
  <si>
    <t>INE093I01010</t>
  </si>
  <si>
    <t>Apollo Hospitals Enterprise Ltd</t>
  </si>
  <si>
    <t>INE437A01024</t>
  </si>
  <si>
    <t>Emami Ltd</t>
  </si>
  <si>
    <t>INE548C01032</t>
  </si>
  <si>
    <t>The Ramco Cements Ltd</t>
  </si>
  <si>
    <t>INE331A01037</t>
  </si>
  <si>
    <t>Ashok Leyland Ltd</t>
  </si>
  <si>
    <t>INE208A01029</t>
  </si>
  <si>
    <t>Indian Hotels Co Ltd</t>
  </si>
  <si>
    <t>INE053A01029</t>
  </si>
  <si>
    <t>Trent Ltd</t>
  </si>
  <si>
    <t>INE849A01020</t>
  </si>
  <si>
    <t>IPCA Laboratories Ltd</t>
  </si>
  <si>
    <t>INE571A01038</t>
  </si>
  <si>
    <t>Coromandel International Ltd</t>
  </si>
  <si>
    <t>INE169A01031</t>
  </si>
  <si>
    <t>Fertilisers</t>
  </si>
  <si>
    <t>Sundram Fasteners Ltd</t>
  </si>
  <si>
    <t>INE387A01021</t>
  </si>
  <si>
    <t>Cholamandalam Financial Holdings Ltd</t>
  </si>
  <si>
    <t>INE149A01033</t>
  </si>
  <si>
    <t>J.K. Cement Ltd</t>
  </si>
  <si>
    <t>INE823G01014</t>
  </si>
  <si>
    <t>Container Corporation Of India Ltd</t>
  </si>
  <si>
    <t>INE111A01025</t>
  </si>
  <si>
    <t>Apollo Tyres Ltd</t>
  </si>
  <si>
    <t>INE438A01022</t>
  </si>
  <si>
    <t>Bosch Ltd</t>
  </si>
  <si>
    <t>INE323A01026</t>
  </si>
  <si>
    <t>Max Financial Services Ltd</t>
  </si>
  <si>
    <t>INE180A01020</t>
  </si>
  <si>
    <t>Insurance</t>
  </si>
  <si>
    <t>CG Power and Industrial Solutions Ltd</t>
  </si>
  <si>
    <t>INE067A01029</t>
  </si>
  <si>
    <t>Sundaram Finance Ltd</t>
  </si>
  <si>
    <t>INE660A01013</t>
  </si>
  <si>
    <t>Escorts Ltd</t>
  </si>
  <si>
    <t>INE042A01014</t>
  </si>
  <si>
    <t>Prestige Estates Projects Ltd</t>
  </si>
  <si>
    <t>INE811K01011</t>
  </si>
  <si>
    <t>Aarti Industries Ltd</t>
  </si>
  <si>
    <t>INE769A01020</t>
  </si>
  <si>
    <t>Max Healthcare Institute Ltd</t>
  </si>
  <si>
    <t>INE027H01010</t>
  </si>
  <si>
    <t>Bharat Forge Ltd</t>
  </si>
  <si>
    <t>INE465A01025</t>
  </si>
  <si>
    <t>Bata India Ltd</t>
  </si>
  <si>
    <t>INE176A01028</t>
  </si>
  <si>
    <t>Phoenix Mills Ltd</t>
  </si>
  <si>
    <t>INE211B01039</t>
  </si>
  <si>
    <t>Balkrishna Industries Ltd</t>
  </si>
  <si>
    <t>INE787D01026</t>
  </si>
  <si>
    <t>Abbott India Ltd</t>
  </si>
  <si>
    <t>INE358A01014</t>
  </si>
  <si>
    <t>PI Industries Ltd</t>
  </si>
  <si>
    <t>INE603J01030</t>
  </si>
  <si>
    <t>Tata Consumer Products Ltd</t>
  </si>
  <si>
    <t>INE192A01025</t>
  </si>
  <si>
    <t>Whirlpool Of India Ltd</t>
  </si>
  <si>
    <t>INE716A01013</t>
  </si>
  <si>
    <t>RBL Bank Ltd</t>
  </si>
  <si>
    <t>INE976G01028</t>
  </si>
  <si>
    <t>Kajaria Ceramics Ltd</t>
  </si>
  <si>
    <t>INE217B01036</t>
  </si>
  <si>
    <t>EPL Ltd</t>
  </si>
  <si>
    <t>INE255A01020</t>
  </si>
  <si>
    <t>Honeywell Automation India Ltd</t>
  </si>
  <si>
    <t>INE671A01010</t>
  </si>
  <si>
    <t>* Less than 0.01%</t>
  </si>
  <si>
    <t>Caplin Point Laboratories Ltd</t>
  </si>
  <si>
    <t>INE475E01026</t>
  </si>
  <si>
    <t>GTPL Hathway Ltd</t>
  </si>
  <si>
    <t>INE869I01013</t>
  </si>
  <si>
    <t>Ujjivan Financial Services Ltd</t>
  </si>
  <si>
    <t>INE334L01012</t>
  </si>
  <si>
    <t>Hemisphere Properties India Ltd</t>
  </si>
  <si>
    <t>INE0AJG01018</t>
  </si>
  <si>
    <t>IN9397D01014</t>
  </si>
  <si>
    <t>INE696201123</t>
  </si>
  <si>
    <t>Cipla Ltd</t>
  </si>
  <si>
    <t>INE059A01026</t>
  </si>
  <si>
    <t>Maruti Suzuki India Ltd</t>
  </si>
  <si>
    <t>INE585B01010</t>
  </si>
  <si>
    <t>KEI Industries Ltd</t>
  </si>
  <si>
    <t>INE878B01027</t>
  </si>
  <si>
    <t>Interglobe Aviation Ltd</t>
  </si>
  <si>
    <t>INE646L01027</t>
  </si>
  <si>
    <t>SBI Life Insurance Co Ltd</t>
  </si>
  <si>
    <t>INE123W01016</t>
  </si>
  <si>
    <t>IndusInd Bank Ltd</t>
  </si>
  <si>
    <t>INE095A01012</t>
  </si>
  <si>
    <t>Cummins India Ltd</t>
  </si>
  <si>
    <t>INE298A01020</t>
  </si>
  <si>
    <t>Orient Cement Ltd</t>
  </si>
  <si>
    <t>INE876N01018</t>
  </si>
  <si>
    <t>Somany Ceramics Ltd</t>
  </si>
  <si>
    <t>INE355A01028</t>
  </si>
  <si>
    <t>ITD Cementation India Ltd</t>
  </si>
  <si>
    <t>INE686A01026</t>
  </si>
  <si>
    <t>Marico Ltd</t>
  </si>
  <si>
    <t>INE196A01026</t>
  </si>
  <si>
    <t>ICICI Prudential Life Insurance Co Ltd</t>
  </si>
  <si>
    <t>INE726G01019</t>
  </si>
  <si>
    <t>Aditya Birla Capital Ltd</t>
  </si>
  <si>
    <t>INE674K01013</t>
  </si>
  <si>
    <t>Arvind Fashions Ltd</t>
  </si>
  <si>
    <t>INE955V01021</t>
  </si>
  <si>
    <t>Dalmia Bharat Ltd</t>
  </si>
  <si>
    <t>INE00R701025</t>
  </si>
  <si>
    <t>Mahindra &amp; Mahindra Financial Services Ltd</t>
  </si>
  <si>
    <t>INE774D01024</t>
  </si>
  <si>
    <t>Nippon Life India Asset Management Ltd</t>
  </si>
  <si>
    <t>INE298J01013</t>
  </si>
  <si>
    <t>Torrent Pharmaceuticals Ltd</t>
  </si>
  <si>
    <t>INE685A01028</t>
  </si>
  <si>
    <t>LIC Housing Finance Ltd</t>
  </si>
  <si>
    <t>INE115A01026</t>
  </si>
  <si>
    <t>Motherson Sumi Systems Ltd</t>
  </si>
  <si>
    <t>INE775A01035</t>
  </si>
  <si>
    <t>Mahindra CIE Automotive Ltd</t>
  </si>
  <si>
    <t>INE536H01010</t>
  </si>
  <si>
    <t>SKF India Ltd</t>
  </si>
  <si>
    <t>INE640A01023</t>
  </si>
  <si>
    <t>Tata Chemicals Ltd</t>
  </si>
  <si>
    <t>INE092A01019</t>
  </si>
  <si>
    <t>INE0FS801015</t>
  </si>
  <si>
    <t>HDFC Life Insurance Co Ltd</t>
  </si>
  <si>
    <t>INE795G01014</t>
  </si>
  <si>
    <t>Ultratech Cement Ltd</t>
  </si>
  <si>
    <t>INE481G01011</t>
  </si>
  <si>
    <t>Reliance Industries Ltd</t>
  </si>
  <si>
    <t>INE002A01018</t>
  </si>
  <si>
    <t>Puravankara Ltd</t>
  </si>
  <si>
    <t>INE323I01011</t>
  </si>
  <si>
    <t>NRB Bearings Ltd</t>
  </si>
  <si>
    <t>INE349A01021</t>
  </si>
  <si>
    <t>Motilal Oswal Financial Services Ltd</t>
  </si>
  <si>
    <t>INE338I01027</t>
  </si>
  <si>
    <t>Godrej Properties Ltd</t>
  </si>
  <si>
    <t>INE484J01027</t>
  </si>
  <si>
    <t>AIA Group Ltd</t>
  </si>
  <si>
    <t>HK0000069689</t>
  </si>
  <si>
    <t>Bank Central Asia Tbk Pt</t>
  </si>
  <si>
    <t>ID1000109507</t>
  </si>
  <si>
    <t>Naver Corp</t>
  </si>
  <si>
    <t>KR7035420009</t>
  </si>
  <si>
    <t>China Merchants Bank Co Ltd</t>
  </si>
  <si>
    <t>CNE1000002M1</t>
  </si>
  <si>
    <t>Longi Green Energy Technology Co Ltd</t>
  </si>
  <si>
    <t>CNE100001FR6</t>
  </si>
  <si>
    <t>DBS Group Holdings Ltd</t>
  </si>
  <si>
    <t>SG1L01001701</t>
  </si>
  <si>
    <t>SK Hynix Inc</t>
  </si>
  <si>
    <t>KR7000660001</t>
  </si>
  <si>
    <t>China Mengniu Dairy Co. Ltd</t>
  </si>
  <si>
    <t>KYG210961051</t>
  </si>
  <si>
    <t>Meituan Dianping</t>
  </si>
  <si>
    <t>KYG596691041</t>
  </si>
  <si>
    <t>Guangzhou Tinci Materials Technology Co Ltd</t>
  </si>
  <si>
    <t>CNE100001RG4</t>
  </si>
  <si>
    <t>Techtronic Industries Co. Ltd</t>
  </si>
  <si>
    <t>HK0669013440</t>
  </si>
  <si>
    <t>Midea Group Co Ltd</t>
  </si>
  <si>
    <t>CNE100001QQ5</t>
  </si>
  <si>
    <t>Yum China Holdings INC</t>
  </si>
  <si>
    <t>US98850P1093</t>
  </si>
  <si>
    <t>Ping An Insurance (Group) Co. Of China Ltd, H</t>
  </si>
  <si>
    <t>CNE1000003X6</t>
  </si>
  <si>
    <t>Budweiser Brewing Co APAC Ltd</t>
  </si>
  <si>
    <t>KYG1674K1013</t>
  </si>
  <si>
    <t>China Resources Land Ltd</t>
  </si>
  <si>
    <t>KYG2108Y1052</t>
  </si>
  <si>
    <t>Country Garden Services Holdings Co Ltd</t>
  </si>
  <si>
    <t>KYG2453A1085</t>
  </si>
  <si>
    <t>Bangkok Dusit Medical Services Pcl</t>
  </si>
  <si>
    <t>TH0264A10Z12</t>
  </si>
  <si>
    <t>Kweichow Moutai Co. Ltd, A</t>
  </si>
  <si>
    <t>CNE0000018R8</t>
  </si>
  <si>
    <t>Hua Hong Semiconductor Ltd</t>
  </si>
  <si>
    <t>HK0000218211</t>
  </si>
  <si>
    <t>Indocement Tunggal Prakarsa Tbk Pt</t>
  </si>
  <si>
    <t>ID1000061302</t>
  </si>
  <si>
    <t>Beijing Oriental Yuhong Waterproof Technology Co Ltd</t>
  </si>
  <si>
    <t>CNE100000CS3</t>
  </si>
  <si>
    <t>Engineering Services</t>
  </si>
  <si>
    <t>Trip.Com Group Ltd, (ADR)</t>
  </si>
  <si>
    <t>US89677Q1076</t>
  </si>
  <si>
    <t>SM Investments Corp</t>
  </si>
  <si>
    <t>PHY806761029</t>
  </si>
  <si>
    <t>The Siam Cement PCL, Fgn.</t>
  </si>
  <si>
    <t>TH0003010Z12</t>
  </si>
  <si>
    <t>Will Semiconductor Co Ltd</t>
  </si>
  <si>
    <t>CNE100002XM8</t>
  </si>
  <si>
    <t>Semen Indonesia (Persero) Tbk PT</t>
  </si>
  <si>
    <t>ID1000106800</t>
  </si>
  <si>
    <t>Jiangsu Hengrui Medicine Co Ltd</t>
  </si>
  <si>
    <t>CNE0000014W7</t>
  </si>
  <si>
    <t>Sea Ltd (ADR)</t>
  </si>
  <si>
    <t>US81141R1005</t>
  </si>
  <si>
    <t>Weichai Power Co Ltd</t>
  </si>
  <si>
    <t>CNE1000004L9</t>
  </si>
  <si>
    <t>Minor International Pcl, Fgn.</t>
  </si>
  <si>
    <t>TH0128B10Z17</t>
  </si>
  <si>
    <t>Wuxi Biologics Cayman Inc</t>
  </si>
  <si>
    <t>KYG970081173</t>
  </si>
  <si>
    <t>Minor International PCL- Warrants (31-July-2023)</t>
  </si>
  <si>
    <t>TH0128053707</t>
  </si>
  <si>
    <t>TH0128053509</t>
  </si>
  <si>
    <t>TH0128054200</t>
  </si>
  <si>
    <t>Bajaj Finance Ltd</t>
  </si>
  <si>
    <t>INE296A01024</t>
  </si>
  <si>
    <t>Titan Co Ltd</t>
  </si>
  <si>
    <t>INE280A01028</t>
  </si>
  <si>
    <t>Bajaj Finserv Ltd</t>
  </si>
  <si>
    <t>INE918I01018</t>
  </si>
  <si>
    <t>Tata Steel Ltd</t>
  </si>
  <si>
    <t>INE081A01012</t>
  </si>
  <si>
    <t>Ferrous Metals</t>
  </si>
  <si>
    <t>Sun Pharmaceutical Industries Ltd</t>
  </si>
  <si>
    <t>INE044A01036</t>
  </si>
  <si>
    <t>Hindalco Industries Ltd</t>
  </si>
  <si>
    <t>INE038A01020</t>
  </si>
  <si>
    <t>Non - Ferrous Metals</t>
  </si>
  <si>
    <t>Wipro Ltd</t>
  </si>
  <si>
    <t>INE075A01022</t>
  </si>
  <si>
    <t>Nestle India Ltd</t>
  </si>
  <si>
    <t>INE239A01016</t>
  </si>
  <si>
    <t>JSW Steel Ltd</t>
  </si>
  <si>
    <t>INE019A01038</t>
  </si>
  <si>
    <t>Divi's Laboratories Ltd</t>
  </si>
  <si>
    <t>INE361B01024</t>
  </si>
  <si>
    <t>Adani Ports and Special Economic Zone Ltd</t>
  </si>
  <si>
    <t>INE742F01042</t>
  </si>
  <si>
    <t>Britannia Industries Ltd</t>
  </si>
  <si>
    <t>INE216A01030</t>
  </si>
  <si>
    <t>Eicher Motors Ltd</t>
  </si>
  <si>
    <t>INE066A01021</t>
  </si>
  <si>
    <t>UPL Ltd</t>
  </si>
  <si>
    <t>INE628A01036</t>
  </si>
  <si>
    <t>Shree Cement Ltd</t>
  </si>
  <si>
    <t>INE070A01015</t>
  </si>
  <si>
    <t>Yes Bank Ltd</t>
  </si>
  <si>
    <t>INE528G01035</t>
  </si>
  <si>
    <t>PNB Housing Finance Ltd</t>
  </si>
  <si>
    <t>INE572E01012</t>
  </si>
  <si>
    <t>Franklin U.S. Opportunities Fund, Class I (Acc)</t>
  </si>
  <si>
    <t>LU0195948665</t>
  </si>
  <si>
    <t>Templeton European Opportunities Fund, Class I (Acc)</t>
  </si>
  <si>
    <t>LU0195949390</t>
  </si>
  <si>
    <t>Franklin India Bluechip Fund Direct-Growth Plan</t>
  </si>
  <si>
    <t>INF090I01FN7</t>
  </si>
  <si>
    <t>Nippon India ETF Gold Bees</t>
  </si>
  <si>
    <t>INF204KB17I5</t>
  </si>
  <si>
    <t>Franklin India Liquid Fund Direct-Growth Plan</t>
  </si>
  <si>
    <t>INF090I01JV2</t>
  </si>
  <si>
    <t>INF090I01GK1</t>
  </si>
  <si>
    <t>INF090I01VS3</t>
  </si>
  <si>
    <t>Franklin India Short Term Income Plan - Segregated Portfolio 2 - 10.90% Vodafone Idea Ltd 02 Sep 2023 - Direct - Growth Plan</t>
  </si>
  <si>
    <t>INF090I01UY3</t>
  </si>
  <si>
    <t>Franklin India Savings Fund Direct-Growth Plan</t>
  </si>
  <si>
    <t>INF090I01GV8</t>
  </si>
  <si>
    <t>Templeton India Value Fund Direct-Growth Plan</t>
  </si>
  <si>
    <t>INF090I01GY2</t>
  </si>
  <si>
    <t xml:space="preserve">      IDCW Option</t>
  </si>
  <si>
    <t xml:space="preserve">      Direct IDCW Option</t>
  </si>
  <si>
    <t>Franklin India Corporate Debt Fund Direct-Growth Plan</t>
  </si>
  <si>
    <t>INF090I01FW8</t>
  </si>
  <si>
    <t>INF090I01HB8</t>
  </si>
  <si>
    <t>INF090I01WD3</t>
  </si>
  <si>
    <t>Franklin India Dynamic Accrual Fund - Segregated Portfolio 2 - 10.90% Vodafone Idea Ltd 02 Sep 2023 - Direct - Growth Plan</t>
  </si>
  <si>
    <t>INF090I01TX7</t>
  </si>
  <si>
    <t>Franklin India Prima Fund Direct-Growth Plan</t>
  </si>
  <si>
    <t>INF090I01FH9</t>
  </si>
  <si>
    <t>Franklin India Flexi Cap Fund-Direct Growth Plan (Formerly known as Franklin India Equity Fund)</t>
  </si>
  <si>
    <t>INF090I01FK3</t>
  </si>
  <si>
    <t>Risk level based on portfolio as on February 28, 2022</t>
  </si>
  <si>
    <t>Risk level of primary benchmark as on February 28, 2022</t>
  </si>
  <si>
    <t>Primary Benchmark: Nifty Equity Savings Index</t>
  </si>
  <si>
    <t>Primary Benchmark: CRISIL Hybrid 35+65 - Aggressive Index</t>
  </si>
  <si>
    <t>Primary Benchmark: NIFTY500 Value 50 (The Benchmark of the fund has been changed from S&amp;P BSE 500 effective December 1, 2021)</t>
  </si>
  <si>
    <t>Primary Benchmark: Nifty Dividend Opportunities 50</t>
  </si>
  <si>
    <t>e) For product labeling and risk-o-meter</t>
  </si>
  <si>
    <t>Primary Benchmark: S&amp;P BSE Teck</t>
  </si>
  <si>
    <t>Primary Benchmark: Nifty Smallcap 250</t>
  </si>
  <si>
    <t xml:space="preserve">e) For product labeling and risk-o-meter </t>
  </si>
  <si>
    <t>Primary Benchmark: Nifty Midcap 150</t>
  </si>
  <si>
    <t>Primary Benchmark: NIFTY 500</t>
  </si>
  <si>
    <t>d) For product labeling and risk-o-meter</t>
  </si>
  <si>
    <t>^ Franklin India Equity Fund is renamed as Franklin India Flexi Cap Fund effective Jan 29, 2021.</t>
  </si>
  <si>
    <t xml:space="preserve">d) For product labeling and risk-o-meter </t>
  </si>
  <si>
    <t>Primary Benchmark: NIFTY LargeMidcap 250</t>
  </si>
  <si>
    <t>Primary Benchmark: Nifty 100</t>
  </si>
  <si>
    <t>Primary Benchmark: S&amp;P BSE India Infrastructure Index</t>
  </si>
  <si>
    <t>Primary Benchmark: MSCI Asia (ex-Japan) Standard Index</t>
  </si>
  <si>
    <t>Primary Benchmark: Nifty 50</t>
  </si>
  <si>
    <t>Primary Benchmark: Russell 3000 Growth Index</t>
  </si>
  <si>
    <t>Primary Benchmark: MSCI Europe Index</t>
  </si>
  <si>
    <t>^ Franklin India Feeder - Franklin European Growth Fund is renamed as Franklin India Feeder - Templeton European Opportunities Fund effective Aug 18, 2020.</t>
  </si>
  <si>
    <t>Primary Benchmark:  20% S&amp;P BSE Sensex + 80% Crisil Liquid Fund Index</t>
  </si>
  <si>
    <t>Primary Benchmark: 20% S&amp;P BSE Sensex+ 80% Crisil Composite Bond Fund Index;</t>
  </si>
  <si>
    <t>Primary Benchmark: 25%S&amp;P BSE Sensex + 10% Nifty 500 + 65% Crisil Composite Bond Fund Index</t>
  </si>
  <si>
    <t>Primary Benchmark: 45%S&amp;P BSE Sensex + 10% Nifty 500 + 45% Crisil Composite Bond Fund Index</t>
  </si>
  <si>
    <t>Primary Benchmark: 65% S&amp;P BSE Sensex + 15% Nifty 500 + 20% Crisil Composite Bond Fund Index</t>
  </si>
  <si>
    <t>% to Net Assets(Hedged &amp; Unhedged)</t>
  </si>
  <si>
    <t>Outstanding position in Derivative Instruments (Rs. in Lakhs)
Long / (Short)</t>
  </si>
  <si>
    <t>Outstanding derivative exposure as % to net assets
Long / (Short )</t>
  </si>
  <si>
    <t>d) Outstanding derivative exposure as % to net assets</t>
  </si>
  <si>
    <t>e) Portfolio Turnover Ratio during the Half - year 28-Feb-2022</t>
  </si>
  <si>
    <t>f) Average Maturity as on 28-Feb-2022</t>
  </si>
  <si>
    <t xml:space="preserve">g) During the month additional instances of fair valuation/deviation from valuation price provided by the valuation agencies </t>
  </si>
  <si>
    <t xml:space="preserve">c) Total outstanding position (as at Feb 28, 2022 in Derivative Instruments (Gross Notional) </t>
  </si>
  <si>
    <t>Rs. 3,853.06 Lacs</t>
  </si>
  <si>
    <t>Globsyn Technologies Ltd ** ^^</t>
  </si>
  <si>
    <t>Numero Uno International Ltd ** ^^</t>
  </si>
  <si>
    <t>^^ Securities are fair valued</t>
  </si>
  <si>
    <t>Refer below link for rationale of devation under Valuation policy</t>
  </si>
  <si>
    <t>https://www.franklintempletonindia.com/investor/reports?firstFilter-4</t>
  </si>
  <si>
    <t xml:space="preserve">d) During the month additional instances of fair valuation/deviation from valuation price provided by the valuation agencies </t>
  </si>
  <si>
    <t>Quantum Information Services ** ^^</t>
  </si>
  <si>
    <t>Chennai Interactive Business Services Pvt Ltd **  ^^</t>
  </si>
  <si>
    <t>NIL</t>
  </si>
  <si>
    <t>Franklin India Flexi Cap Fund ^</t>
  </si>
  <si>
    <t>Quantum Information Systems ** ^^</t>
  </si>
  <si>
    <t>Minor International PCL - Warrants (05-May-2023)</t>
  </si>
  <si>
    <t>Minor International PCL - Warrants (15-Feb-2024)</t>
  </si>
  <si>
    <t>Franklin India Feeder - Templeton European Opportunities Fund</t>
  </si>
  <si>
    <t>Franklin India Short-Term Income Plan (No. of Segregated Portfolios in the Scheme- 3) - (under winding up) Direct-Growth Plan ^^ $$$</t>
  </si>
  <si>
    <t>^^ Securities are fair Valued</t>
  </si>
  <si>
    <t>$$$ This scheme is under winding-up and SBI Funds Management Private Limited has been appointed as the liquidator as per the order of Hon'ble Supreme Court dated February 12, 2021.</t>
  </si>
  <si>
    <t>Franklin India Dynamic Accrual Fund (No. of Segregated Portfolios in the Scheme- 3) - (under winding up) Direct-Growth Plan ^^ $$$</t>
  </si>
  <si>
    <t>Franklin India Dynamic Accrual Fund- Segregated Portfolio 3- 9.50% Yes Bank Ltd CO 23 Dec 2021-Direct-Growth Plan</t>
  </si>
  <si>
    <t>Franklin India Short Term Income Plan-Segregated Portfolio 3- 9.50% Yes Bank Ltd CO 23 Dec 2021-Direct-Growth Plan</t>
  </si>
  <si>
    <t>Franklin India Liquid Fund</t>
  </si>
  <si>
    <t>INE020B08BF0</t>
  </si>
  <si>
    <t>8.45% REC Ltd (22-Mar-2022)</t>
  </si>
  <si>
    <t>INE906B07FG1</t>
  </si>
  <si>
    <t>7.60% National Highways Authority Of India (18-Mar-2022) **</t>
  </si>
  <si>
    <t>INE861G08035</t>
  </si>
  <si>
    <t>9.95% Food Corporation Of India (07-Mar-2022) **</t>
  </si>
  <si>
    <t>CRISIL AAA(CE)</t>
  </si>
  <si>
    <t>INE134E08JW1</t>
  </si>
  <si>
    <t>8.18% Power Finance Corporation Ltd (19-Mar-2022) **</t>
  </si>
  <si>
    <t>ICRA AAA</t>
  </si>
  <si>
    <t>INE029A07075</t>
  </si>
  <si>
    <t>7.35% Bharat Petroleum Corporation Ltd (10-Mar-2022) **</t>
  </si>
  <si>
    <t>Certificate of Deposit</t>
  </si>
  <si>
    <t>INE040A16CK1</t>
  </si>
  <si>
    <t>HDFC Bank Ltd (21-Mar-2022) **</t>
  </si>
  <si>
    <t>INE028A16CN0</t>
  </si>
  <si>
    <t>Bank of Baroda (10-May-2022) **</t>
  </si>
  <si>
    <t>IND A1+</t>
  </si>
  <si>
    <t>INE763G14JZ3</t>
  </si>
  <si>
    <t>ICICI Securities Ltd (11-Mar-2022) **@</t>
  </si>
  <si>
    <t>INE700G14AM2</t>
  </si>
  <si>
    <t>HDFC Securities Ltd (11-Mar-2022) **@</t>
  </si>
  <si>
    <t>INE929O14503</t>
  </si>
  <si>
    <t>Reliance Retail Ventures Ltd (25-Mar-2022) **@</t>
  </si>
  <si>
    <t>CARE A1+</t>
  </si>
  <si>
    <t>INE028E14JS1</t>
  </si>
  <si>
    <t>Kotak Securities Ltd (27-May-2022) **@</t>
  </si>
  <si>
    <t>INE01C314205</t>
  </si>
  <si>
    <t>Bajaj Financial Securities Ltd (25-Apr-2022) **@</t>
  </si>
  <si>
    <t>INE242A14VX1</t>
  </si>
  <si>
    <t>Indian Oil Corporation Ltd (14-Mar-2022) **@</t>
  </si>
  <si>
    <t>ICRA A1+</t>
  </si>
  <si>
    <t>INE002A14IQ0</t>
  </si>
  <si>
    <t>Reliance Industries Ltd (14-Mar-2022) **@</t>
  </si>
  <si>
    <t>INE110O14369</t>
  </si>
  <si>
    <t>Axis Securities Ltd (14-Mar-2022) **@</t>
  </si>
  <si>
    <t>IN002021X405</t>
  </si>
  <si>
    <t>91 DTB (17-Mar-2022)</t>
  </si>
  <si>
    <t>IN002021Z038</t>
  </si>
  <si>
    <t>364 DTB (21-APR-2022)</t>
  </si>
  <si>
    <t>IN002021X413</t>
  </si>
  <si>
    <t>91 DTB (24-Mar-2022)</t>
  </si>
  <si>
    <t>IN002021X504</t>
  </si>
  <si>
    <t>091 DTB (28-APR-2022)</t>
  </si>
  <si>
    <t>IN002021X512</t>
  </si>
  <si>
    <t>091 DTB (05-MAY-2022)</t>
  </si>
  <si>
    <t xml:space="preserve">      Regular Plan Growth Option</t>
  </si>
  <si>
    <t xml:space="preserve">      Regular Plan Daily IDCW Reinvestment Option</t>
  </si>
  <si>
    <t xml:space="preserve">      Regular Plan Weekly IDCW Option</t>
  </si>
  <si>
    <t xml:space="preserve">      Institutional Plan Daily IDCW Reinvestment Option</t>
  </si>
  <si>
    <t xml:space="preserve">      Institutional Plan Weekly IDCW Option</t>
  </si>
  <si>
    <t xml:space="preserve">      Super Institutional Plan Growth Option</t>
  </si>
  <si>
    <t xml:space="preserve">      Super Institutional Plan Daily IDCW Reinvestment Option</t>
  </si>
  <si>
    <t xml:space="preserve">      Super Institutional Plan Weekly IDCW Option</t>
  </si>
  <si>
    <t xml:space="preserve">      Direct Super Institutional Growth Option</t>
  </si>
  <si>
    <t xml:space="preserve">      Direct Super Institutional Daily IDCW Reinvestment Option</t>
  </si>
  <si>
    <t xml:space="preserve">      Direct Super Institutional Weekly IDCW Option</t>
  </si>
  <si>
    <t xml:space="preserve">      Unclaimed Redemption Plan - Growth</t>
  </si>
  <si>
    <t xml:space="preserve">      Unclaimed Dividend Plan - Growth</t>
  </si>
  <si>
    <t xml:space="preserve">      Unclaimed Redemption Investor Education Plan - Growth</t>
  </si>
  <si>
    <t xml:space="preserve">      Unclaimed Dividend Investor Education Plan - Growth</t>
  </si>
  <si>
    <t>c) Average Maturity as on 28-Feb-2022</t>
  </si>
  <si>
    <t xml:space="preserve">e) Product labeling and risk-o-meter </t>
  </si>
  <si>
    <t>Primary Benchmark: CRISIL Liquid Fund Index</t>
  </si>
  <si>
    <t>Franklin India Overnight Fund</t>
  </si>
  <si>
    <t xml:space="preserve">      Daily IDCW Plan</t>
  </si>
  <si>
    <t xml:space="preserve">      Weekly IDCW Plan</t>
  </si>
  <si>
    <t xml:space="preserve">      Direct Daily IDCW Plan</t>
  </si>
  <si>
    <t xml:space="preserve">      Direct Weekly IDCW Plan</t>
  </si>
  <si>
    <t xml:space="preserve">      Unclaimed Redemption Plan</t>
  </si>
  <si>
    <t>NA*</t>
  </si>
  <si>
    <t xml:space="preserve">      Unclaimed Redemption Investor Education Plan</t>
  </si>
  <si>
    <t>*Allotment date for the plans was January 06, 2022.</t>
  </si>
  <si>
    <t>e) Product labeling and risk-o-meter</t>
  </si>
  <si>
    <t>Primary Benchmark: CRISIL Overnight Index</t>
  </si>
  <si>
    <t>Franklin India Savings Fund</t>
  </si>
  <si>
    <t>INE556F16853</t>
  </si>
  <si>
    <t>Small Industries Development Bank of India (18-Mar-2022)</t>
  </si>
  <si>
    <t>INE040A16CI5</t>
  </si>
  <si>
    <t>HDFC Bank Ltd (17-Aug-2022) **</t>
  </si>
  <si>
    <t>INE238A165X9</t>
  </si>
  <si>
    <t>Axis Bank Ltd (07-Dec-2022) **</t>
  </si>
  <si>
    <t>INE261F16629</t>
  </si>
  <si>
    <t>National Bank For Agriculture &amp; Rural Development (03-Feb-2023) **</t>
  </si>
  <si>
    <t>INE237A167N7</t>
  </si>
  <si>
    <t>Kotak Mahindra Bank Ltd (10-Feb-2023) **</t>
  </si>
  <si>
    <t>INE916D14Y56</t>
  </si>
  <si>
    <t>Kotak Mahindra Prime Ltd (15-Apr-2022) **@</t>
  </si>
  <si>
    <t>INE763G14KK3</t>
  </si>
  <si>
    <t>ICICI Securities Ltd (25-Mar-2022) **@</t>
  </si>
  <si>
    <t>INE121A14TH4</t>
  </si>
  <si>
    <t>Cholamandalam Investment and Finance Co Ltd (14-Mar-2022) **@</t>
  </si>
  <si>
    <t>IN002021Z434</t>
  </si>
  <si>
    <t>364 DTB (12-JAN-2023)</t>
  </si>
  <si>
    <t>IN002021Z467</t>
  </si>
  <si>
    <t>364 DTB (02-FEB-2023)</t>
  </si>
  <si>
    <t xml:space="preserve">      Retail Plan Growth Option</t>
  </si>
  <si>
    <t xml:space="preserve">      Retail Plan Daily IDCW Option</t>
  </si>
  <si>
    <t xml:space="preserve">      Retail Plan Monthly IDCW Option</t>
  </si>
  <si>
    <t xml:space="preserve">      Retail Plan Quarterly IDCW Option</t>
  </si>
  <si>
    <t xml:space="preserve">      Direct Retail Plan Growth Option</t>
  </si>
  <si>
    <t xml:space="preserve">      Direct Retail Plan Daily IDCW Option</t>
  </si>
  <si>
    <t xml:space="preserve">      Direct Retail Plan Monthly IDCW Option</t>
  </si>
  <si>
    <t xml:space="preserve">      Direct Retail Plan Quarterly IDCW Option</t>
  </si>
  <si>
    <t>Primary Benchmark: NIFTY Money Market Index</t>
  </si>
  <si>
    <t>Franklin India Floating Rate Fund</t>
  </si>
  <si>
    <t>INE261F08BQ8</t>
  </si>
  <si>
    <t>6.70% National Bank For Agriculture &amp; Rural Development (11-Nov-2022) **</t>
  </si>
  <si>
    <t>INE831R07268</t>
  </si>
  <si>
    <t>Aditya Birla Housing Finance Ltd (364DTB +250 Bps) (17-Feb-2023) **</t>
  </si>
  <si>
    <t>INE651J07739</t>
  </si>
  <si>
    <t>JM Financial Credit Solutions Ltd (1Y SBI MCLR + 460 Bps) (23-Jul-2024) **</t>
  </si>
  <si>
    <t>ICRA AA</t>
  </si>
  <si>
    <t>INE238A166X7</t>
  </si>
  <si>
    <t>Axis Bank Ltd (09-Dec-2022) **</t>
  </si>
  <si>
    <t>INE975F14VY3</t>
  </si>
  <si>
    <t>Kotak Mahindra Investments Ltd (04-May-2022) **@</t>
  </si>
  <si>
    <t>INE115A14DE7</t>
  </si>
  <si>
    <t>LIC Housing Finance Ltd (07-Jul-2022) **@</t>
  </si>
  <si>
    <t>IN0020160084</t>
  </si>
  <si>
    <t>GOI FRB 2024 (07-Nov-2024)</t>
  </si>
  <si>
    <t>IN0020180041</t>
  </si>
  <si>
    <t>GOI FRB 2031 (07-Dec-2031)</t>
  </si>
  <si>
    <t>IN0020200120</t>
  </si>
  <si>
    <t>GOI FRB 2033 (22-Sep-2033)</t>
  </si>
  <si>
    <t>IN0020210160</t>
  </si>
  <si>
    <t>GOI FRB 2028 (04-Oct-2028)</t>
  </si>
  <si>
    <t>IN0020210137</t>
  </si>
  <si>
    <t>GOI FRB 2034 (30-Oct-2034)</t>
  </si>
  <si>
    <t>Primary Benchmark: CRISIL Low Duration Debt Index (Effective December 1, 2021, the benchmark of the scheme has been changed from Crisil Liquid Fund Index)</t>
  </si>
  <si>
    <t>Franklin India Corporate Debt Fund</t>
  </si>
  <si>
    <t>INE861G08019</t>
  </si>
  <si>
    <t>8.62% Food Corporation Of India (22-Mar-2023) **</t>
  </si>
  <si>
    <t>ICRA AAA(CE)</t>
  </si>
  <si>
    <t>INE001A07SE1</t>
  </si>
  <si>
    <t>7.50% Housing Development Finance Corporation Ltd (08-Jan-2025) **</t>
  </si>
  <si>
    <t>INE941D07133</t>
  </si>
  <si>
    <t>8.45% Sikka Ports &amp; Terminals Ltd (12-Jun-2023) **</t>
  </si>
  <si>
    <t>INE163N08065</t>
  </si>
  <si>
    <t>8.60% ONGC Petro Additions Ltd (11-Mar-2022) **</t>
  </si>
  <si>
    <t>CARE AAA(CE)</t>
  </si>
  <si>
    <t>INE261F08BI5</t>
  </si>
  <si>
    <t>7.90% National Bank For Agriculture &amp; Rural Development (18-Apr-2022) **</t>
  </si>
  <si>
    <t>INE163N08073</t>
  </si>
  <si>
    <t>8.85% ONGC Petro Additions Ltd (19-Apr-2022) **</t>
  </si>
  <si>
    <t>INE020B08CM4</t>
  </si>
  <si>
    <t>6.99% REC Ltd (30-Sep-2024) **</t>
  </si>
  <si>
    <t>INE053F07CC9</t>
  </si>
  <si>
    <t>6.19% Indian Railway Finance Corporation Ltd (28-Apr-2023) **</t>
  </si>
  <si>
    <t>INE020B08AM8</t>
  </si>
  <si>
    <t>7.09% REC Ltd (17-Oct-2022) **</t>
  </si>
  <si>
    <t>INE557F08FJ5</t>
  </si>
  <si>
    <t>5.80% National Housing Bank (15-May-2023) **</t>
  </si>
  <si>
    <t>INE242A08460</t>
  </si>
  <si>
    <t>5.05% Indian Oil Corporation Ltd (25-Nov-2022) **</t>
  </si>
  <si>
    <t>INE094A08036</t>
  </si>
  <si>
    <t>7.00% Hindustan Petroleum Corporation Ltd (14-Aug-2024) **</t>
  </si>
  <si>
    <t>INE848E07989</t>
  </si>
  <si>
    <t>7.52% NHPC Ltd (06-Jun-2023) **</t>
  </si>
  <si>
    <t>CARE AAA</t>
  </si>
  <si>
    <t>INE002A08575</t>
  </si>
  <si>
    <t>8.30% Reliance Industries Ltd (08-Mar-2022) **</t>
  </si>
  <si>
    <t>INE295J08022</t>
  </si>
  <si>
    <t>9.90% Coastal Gujarat Power Ltd (25-Aug-2028) **</t>
  </si>
  <si>
    <t>CARE AA(CE)</t>
  </si>
  <si>
    <t>INE115A07PA3</t>
  </si>
  <si>
    <t>5.23% LIC Housing Finance Ltd (26-Jul-2023) **</t>
  </si>
  <si>
    <t>INE053F07BB3</t>
  </si>
  <si>
    <t>8.25% Indian Railway Finance Corporation Ltd (28-Feb-2024) **</t>
  </si>
  <si>
    <t>INE018A08AS1</t>
  </si>
  <si>
    <t>8.02% Larsen &amp; Toubro Ltd (22-May-2022)</t>
  </si>
  <si>
    <t>INE020B08930</t>
  </si>
  <si>
    <t>8.30% REC Ltd (10-Apr-2025) **</t>
  </si>
  <si>
    <t>INE134E08KH0</t>
  </si>
  <si>
    <t>7.42% Power Finance Corporation Ltd (19-Nov-2024) **</t>
  </si>
  <si>
    <t>INE721A08DC8</t>
  </si>
  <si>
    <t>10.25% Shriram Transport Finance Co Ltd (26-Apr-2024)</t>
  </si>
  <si>
    <t>CRISIL AA+</t>
  </si>
  <si>
    <t>INE134E08KN8</t>
  </si>
  <si>
    <t>6.98% Power Finance Corporation Ltd (20-Apr-2023) **</t>
  </si>
  <si>
    <t>INE018A08AR3</t>
  </si>
  <si>
    <t>7.87% Larsen &amp; Toubro Ltd (18-Apr-2022) **</t>
  </si>
  <si>
    <t>INE134E08JY7</t>
  </si>
  <si>
    <t>9.25% Power Finance Corporation Ltd (25-Sep-2024) **</t>
  </si>
  <si>
    <t>INE115A07NW2</t>
  </si>
  <si>
    <t>0.00% LIC Housing Finance Ltd (04-May-2022) **</t>
  </si>
  <si>
    <t>INE031A08657</t>
  </si>
  <si>
    <t>8.23% Housing &amp; Urban Development Corporation Ltd (15-Apr-2022) **</t>
  </si>
  <si>
    <t>INE860H07GE0</t>
  </si>
  <si>
    <t>0.00% Aditya Birla Finance Ltd (08-Apr-2022) **</t>
  </si>
  <si>
    <t>INE238A162W8</t>
  </si>
  <si>
    <t>Axis Bank Ltd (11-May-2022) **</t>
  </si>
  <si>
    <t>IN0020170174</t>
  </si>
  <si>
    <t>7.17% GOI 2028 (08-Jan-2028)</t>
  </si>
  <si>
    <t>IN0020180025</t>
  </si>
  <si>
    <t>7.37% GOI 2023 (16-Apr-2023)</t>
  </si>
  <si>
    <t>IN0020170026</t>
  </si>
  <si>
    <t>6.79% GOI 2027 (15-May-2027)</t>
  </si>
  <si>
    <t xml:space="preserve">      Half Yearly IDCW Plan</t>
  </si>
  <si>
    <t xml:space="preserve">      Annual IDCW Plan</t>
  </si>
  <si>
    <t xml:space="preserve">      Direct Half Yearly IDCW Plan</t>
  </si>
  <si>
    <t xml:space="preserve">      Direct Annual IDCW Plan</t>
  </si>
  <si>
    <t>e) For ISIN INE445K07106 - 9.50% Reliance Broadcast Network Ltd (20-Jul-2020), the amount due at maturity was not received. For further details refer below link</t>
  </si>
  <si>
    <t>https://www.franklintempletonindia.com/downloadsServlet/pdf/franklin-templeton-update-on-reliance-broadcast-july-23-2020-kcg9m1gq</t>
  </si>
  <si>
    <t>Primary Benchmark: NIFTY Corporate Bond Index</t>
  </si>
  <si>
    <t>Franklin India Banking &amp; PSU Debt Fund</t>
  </si>
  <si>
    <t>INE031A08756</t>
  </si>
  <si>
    <t>6.99% Housing &amp; Urban Development Corporation Ltd (11-Nov-2022) **</t>
  </si>
  <si>
    <t>IND AAA</t>
  </si>
  <si>
    <t>INE261F08CI3</t>
  </si>
  <si>
    <t>5.47% National Bank For Agriculture &amp; Rural Development (11-Apr-2025) **</t>
  </si>
  <si>
    <t>INE556F08JM3</t>
  </si>
  <si>
    <t>7.29% Small Industries Development Bank Of India (01-Aug-2022) **</t>
  </si>
  <si>
    <t>INE733E07JO9</t>
  </si>
  <si>
    <t>9.17% NTPC Ltd (21-Sep-2024) **</t>
  </si>
  <si>
    <t>INE020B08CK8</t>
  </si>
  <si>
    <t>6.88% REC Ltd (20-Mar-2025) **</t>
  </si>
  <si>
    <t>INE242A08452</t>
  </si>
  <si>
    <t>6.39% Indian Oil Corporation Ltd (06-Mar-2025)</t>
  </si>
  <si>
    <t>INE906B07FT4</t>
  </si>
  <si>
    <t>7.27% National Highways Authority Of India (06-Jun-2022) **</t>
  </si>
  <si>
    <t>INE020B08DH2</t>
  </si>
  <si>
    <t>5.81% REC Ltd (31-Dec-2025) **</t>
  </si>
  <si>
    <t>INE094A08077</t>
  </si>
  <si>
    <t>5.36% Hindustan Petroleum Corporation Ltd (11-Apr-2025) **</t>
  </si>
  <si>
    <t>INE206D08261</t>
  </si>
  <si>
    <t>8.14% Nuclear Power Corporation of India Ltd (25-Mar-2026) **</t>
  </si>
  <si>
    <t>INE020B08906</t>
  </si>
  <si>
    <t>8.27% REC Ltd (06-Feb-2025) **</t>
  </si>
  <si>
    <t>INE976G08064</t>
  </si>
  <si>
    <t>10.20% RBL Bank Ltd (15-Apr-2023) **</t>
  </si>
  <si>
    <t>ICRA AA-</t>
  </si>
  <si>
    <t>INE733E07JX0</t>
  </si>
  <si>
    <t>8.19% NTPC Ltd (15-Dec-2025) **</t>
  </si>
  <si>
    <t>INE514E08EP9</t>
  </si>
  <si>
    <t>8.25% Export-Import Bank of India (28-Sep-2025) **</t>
  </si>
  <si>
    <t>INE752E07MQ8</t>
  </si>
  <si>
    <t>8.40% Power Grid Corporation of India Ltd (27-May-2024) **</t>
  </si>
  <si>
    <t>INE861G08076</t>
  </si>
  <si>
    <t>6.65% Food Corporation Of India (23-Oct-2030) **</t>
  </si>
  <si>
    <t>INE020B08BM6</t>
  </si>
  <si>
    <t>8.35% REC Ltd (11-Mar-2022) **</t>
  </si>
  <si>
    <t>INE238A161W0</t>
  </si>
  <si>
    <t>Axis Bank Ltd (13-May-2022) **</t>
  </si>
  <si>
    <t>INE028A16CK6</t>
  </si>
  <si>
    <t>Bank of Baroda (18-Apr-2022) **</t>
  </si>
  <si>
    <t>INE556F16861</t>
  </si>
  <si>
    <t>Small Industries Development Bank of India (25-Mar-2022)</t>
  </si>
  <si>
    <t>Primary Benchmark: NIFTY Banking &amp; PSU Debt Index</t>
  </si>
  <si>
    <t>Franklin India Government Securities Fund</t>
  </si>
  <si>
    <t xml:space="preserve">      Quarterly IDCW Option</t>
  </si>
  <si>
    <t xml:space="preserve">      Direct Quarterly IDCW Option</t>
  </si>
  <si>
    <t>Primary Benchmark: NIFTY All Duration G-Sec Index (The Benchmark Index of the fund has been changed from I-Sec Li-bex effective September 8, 2021)</t>
  </si>
  <si>
    <t>Franklin India Fixed Maturity Plans - Series 6 - Plan C (1169 days)</t>
  </si>
  <si>
    <t>INE891K07416</t>
  </si>
  <si>
    <t>0.00% Axis Finance Ltd (19-Apr-2022) **</t>
  </si>
  <si>
    <t>INE377Y07052</t>
  </si>
  <si>
    <t>0.00% Bajaj Housing Finance Ltd (05-Apr-2022) **</t>
  </si>
  <si>
    <t>INE774D07SQ1</t>
  </si>
  <si>
    <t>0.00% Mahindra &amp; Mahindra Financial Services Ltd (29-Mar-2022) **</t>
  </si>
  <si>
    <t>INE296A07QQ5</t>
  </si>
  <si>
    <t>0.00% Bajaj Finance Ltd (05-Apr-2022) **</t>
  </si>
  <si>
    <t>INE535H07AT9</t>
  </si>
  <si>
    <t>0.00% Fullerton India Credit Co Ltd (13-Apr-2022) **</t>
  </si>
  <si>
    <t xml:space="preserve">      IDCW Plan </t>
  </si>
  <si>
    <t>Primary Benchmark: CRISIL Composite Bond Fund Index</t>
  </si>
  <si>
    <t>Franklin India Fixed Maturity Plans - Series 5 - Plan F (1203 days)</t>
  </si>
  <si>
    <t>INE831R07235</t>
  </si>
  <si>
    <t>0.00% Aditya Birla Housing Finance Ltd (13-Apr-2022) **</t>
  </si>
  <si>
    <t>Franklin India Fixed Maturity Plans - Series 5 - Plan E (1224 days)</t>
  </si>
  <si>
    <t>INE377Y07086</t>
  </si>
  <si>
    <t>0.00% Bajaj Housing Finance Ltd (05-May-2022) **</t>
  </si>
  <si>
    <t>INE756I07CI8</t>
  </si>
  <si>
    <t>0.00% HDB Financial Services Ltd (05-Apr-2022) **</t>
  </si>
  <si>
    <t>INE306N07KG9</t>
  </si>
  <si>
    <t>9.4756% Tata Capital Financial Services Ltd (08-Apr-2022) **</t>
  </si>
  <si>
    <t>Franklin India Fixed Maturity Plans - Series 5 - Plan D (1238 days)</t>
  </si>
  <si>
    <t>INE774D07SS7</t>
  </si>
  <si>
    <t>9.05% Mahindra &amp; Mahindra Financial Services Ltd (18-Apr-2022) **</t>
  </si>
  <si>
    <t>Franklin India Fixed Maturity Plans - Series 5 - Plan C (1259 days)</t>
  </si>
  <si>
    <t>INE535H07AQ5</t>
  </si>
  <si>
    <t>0.00% Fullerton India Credit Co Ltd (19-Apr-2022) **</t>
  </si>
  <si>
    <t>INE476M07BR8</t>
  </si>
  <si>
    <t>9.3772% L&amp;T Finance Ltd (11-Mar-2022) **</t>
  </si>
  <si>
    <t>Franklin India Fixed Maturity Plans - Series 5 - Plan B (1244 days)</t>
  </si>
  <si>
    <t>INE033L07GA4</t>
  </si>
  <si>
    <t>9.1791% Tata Capital Housing Finance Ltd (13-Apr-2022) **</t>
  </si>
  <si>
    <t>Franklin India Fixed Maturity Plans - Series 5 - Plan A (1273 days)</t>
  </si>
  <si>
    <t>Franklin India Fixed Maturity Plans - Series 4 - Plan F (1286 Days)</t>
  </si>
  <si>
    <t>INE115A07LM7</t>
  </si>
  <si>
    <t>7.95% LIC Housing Finance Ltd (24-Mar-2022) **</t>
  </si>
  <si>
    <t>(b) Privately Placed / Unlisted</t>
  </si>
  <si>
    <t>INE895D08790</t>
  </si>
  <si>
    <t>8.25% Tata Sons Pvt Ltd (23-Mar-2022) **</t>
  </si>
  <si>
    <t>Franklin India Pension Plan</t>
  </si>
  <si>
    <t>Cadila Healthcare Ltd</t>
  </si>
  <si>
    <t>INE110L08037</t>
  </si>
  <si>
    <t>9.25% Reliance Industries Ltd (17-Jun-2024) **</t>
  </si>
  <si>
    <t>Primary Benchmark: 40% Nifty 
500+60% Crisil Composite Bond Fund Index</t>
  </si>
  <si>
    <t>Franklin India Debt Hybrid Fund (No. of segregated Portfolio in the scheme - 1)</t>
  </si>
  <si>
    <t>Main Portfolio</t>
  </si>
  <si>
    <t>INE296A07RM2</t>
  </si>
  <si>
    <t>4.66% Bajaj Finance Ltd (02-Dec-2022) **</t>
  </si>
  <si>
    <t>e) Post the creation of the segregated portfolio (10.25% Yes Bank Ltd CO 05Mar 20) on March 6, 2020, the full principal due, along with the interest from March 6, 2020 to December 29, 2020 was received by the segregated portfolio on December 30, 2020. With these receipts, the segregated portfolio completed full recovery on December 30, 2020.</t>
  </si>
  <si>
    <t>Primary Benchmark: CRISIL Hybrid 85+15 Conservative Index</t>
  </si>
  <si>
    <t>Franklin India Dynamic Accrual Fund (No. of segregated Portfolios in the scheme - 3) - (under winding up) $$$</t>
  </si>
  <si>
    <t>INE01E708040</t>
  </si>
  <si>
    <t>10.32% Andhra Pradesh Capital Region Development Authority (16-Aug-2027) **</t>
  </si>
  <si>
    <t>CRISIL A+(CE)</t>
  </si>
  <si>
    <t>INE971Z07133</t>
  </si>
  <si>
    <t>12.25% Rivaaz Trade Ventures Pvt Ltd (30-Jun-2023) $$ @@@ **</t>
  </si>
  <si>
    <t>BWR D(CE)</t>
  </si>
  <si>
    <t>INE971Z07190</t>
  </si>
  <si>
    <t>13.00% Rivaaz Trade Ventures Pvt Ltd (31-Dec-2023) $$ @@@ **</t>
  </si>
  <si>
    <t>INE946S07189</t>
  </si>
  <si>
    <t>13.55% Nufuture Digital (India) Ltd (31-Dec-2023) $$ @@@ **</t>
  </si>
  <si>
    <t>INF200K01TK5</t>
  </si>
  <si>
    <t>SBI Overnight Fund - Direct Plan - Growth</t>
  </si>
  <si>
    <t>https://www.franklintempletonindia.com/investor/reports</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</si>
  <si>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Dynamic Accrual Fund is 639.58 Lakhs.</t>
  </si>
  <si>
    <t>f) @@@ Coupons/ part payments/ maturity payments were due to be paid by Nufuture Digital (India) Ltd. on July 31, 2020, September 2, 2020, by Future Ideas Co. Ltd. on July 31, 2020, September 30, 2020 and by Rivaaz Trade Ventures Pvt Ltd on July 31, 2020, August 31, 2020, September 30, 2020, October 31, 2020, November 7,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</si>
  <si>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</si>
  <si>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https://www.franklintempletonindia.com/downloadsServlet/pdf/fair-valuation-reliance-big-reliance-infra-november-4-2020-kgox4tfq</t>
  </si>
  <si>
    <t>h)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</si>
  <si>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 xml:space="preserve">i) Product labeling and risk-o-meter </t>
  </si>
  <si>
    <t>Franklin India Dynamic Accrual Fund - Segregated Portfolio 2 - 10.90% Vodafone Idea Ltd (02-Sep-2023)</t>
  </si>
  <si>
    <t>INE669E08318</t>
  </si>
  <si>
    <t>10.90% Vodafone Idea Ltd (02-Sep-2023) $$ ^^ **</t>
  </si>
  <si>
    <t>CARE B+</t>
  </si>
  <si>
    <t xml:space="preserve"> $$ Indicates securties below investment grade or default</t>
  </si>
  <si>
    <t>^^ Securities are fair valued. This amount only reflects the realizable value as on the date of disclosure and does not indicate any reduction or write-off of the amount repayable by the issuers.</t>
  </si>
  <si>
    <t>Franklin India Dynamic Accrual Fund - Segregated Portfolio 3 - 9.50% Yes Bank Ltd CO 23 Dec 2021</t>
  </si>
  <si>
    <t>INE528G08352</t>
  </si>
  <si>
    <t>9.50% Yes Bank Ltd (23-Dec-2116) ~~~  $$ **</t>
  </si>
  <si>
    <t>CARE (withdrawn)/ ICRA D (hyb)</t>
  </si>
  <si>
    <t>~~~ Call option for December 23, 2021 shall not be exercised by the issuer as per RBI Regulations. As call option is not exercised by the issuer, per SEBI circular dated March 22, 2021, maturity of the security has been moved to 100 years from the date of issuance.</t>
  </si>
  <si>
    <t>Franklin India Low Duration Fund (No. of segregated Portfolio in the scheme -2) - (under winding up) $$$</t>
  </si>
  <si>
    <t>INE157D08027</t>
  </si>
  <si>
    <t>11.55% Clix Capital Services Pvt Ltd (27-Jun-2023) **</t>
  </si>
  <si>
    <t>CARE A</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</si>
  <si>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Low Duration Fund is 7,643.55 Lakhs.</t>
  </si>
  <si>
    <t>f) Maturity proceeds from Reliance Big Private Ltd (ISIN: INE333T07048)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 This fair valued price only reflects the realizable value as on the date of disclosure and does not indicate any reduction or write-off of the amount repayable by the issuers. We continue efforts to recover the maximum value for the benefit of the unitholders.</t>
  </si>
  <si>
    <t>g)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</si>
  <si>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Primary Benchmark: NIFTY Low Duration Debt Index</t>
  </si>
  <si>
    <t>Franklin India Low Duration Fund-Segregated Portfolio 2 - 10.90% Vodafone Idea Ltd (02-Sep-2023)</t>
  </si>
  <si>
    <t>Franklin India Short-Term Income Plan (No. of segregated Portfolios in the scheme - 3) - (under winding up) $$$</t>
  </si>
  <si>
    <t>INE01E708024</t>
  </si>
  <si>
    <t>10.32% Andhra Pradesh Capital Region Development Authority (16-Aug-2025) **</t>
  </si>
  <si>
    <t>INE01E708016</t>
  </si>
  <si>
    <t>10.32% Andhra Pradesh Capital Region Development Authority (16-Aug-2024) **</t>
  </si>
  <si>
    <t>INE01E708032</t>
  </si>
  <si>
    <t>10.32% Andhra Pradesh Capital Region Development Authority (16-Aug-2026) **</t>
  </si>
  <si>
    <t>INE971Z07125</t>
  </si>
  <si>
    <t>12.25% Rivaaz Trade Ventures Pvt Ltd (30-Jun-2022) $$ @@@ **</t>
  </si>
  <si>
    <t>INE971Z07182</t>
  </si>
  <si>
    <t>13.00% Rivaaz Trade Ventures Pvt Ltd (30-Dec-2022) $$ @@@ **</t>
  </si>
  <si>
    <t>INE080T07110</t>
  </si>
  <si>
    <t>14.15% Future Ideas Co Ltd (31-Jan-2023) $$ @@@ **</t>
  </si>
  <si>
    <t xml:space="preserve">      Retail Plan Weekly IDCW Option</t>
  </si>
  <si>
    <t xml:space="preserve">      Institutional Plan Growth Option</t>
  </si>
  <si>
    <t xml:space="preserve">      Direct Retail Plan Weekly IDCW Option</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</si>
  <si>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Short Term Income Plan is 5,092.71 Lakhs.</t>
  </si>
  <si>
    <t>f) For ISIN INE445K07106 - 9.50% Reliance Broadcast Network Ltd (20-Jul-2020), the amount due at maturity was not received. For further details refer below link</t>
  </si>
  <si>
    <t>g) @@@ Coupons/ part payments/ maturity payments were due to be paid by Nufuture Digital (India) Ltd. on July 31, 2020, August 31, 2020, September 2, 2020, September 30, 2020, October 31, 2020, November 30, 2020, December 31, 2020, January 31, 2021, February 28, 2021, March 31, 2021, April 30, 2021, May 31, 2021, June 30,2021, July 31, 2021, August 31,2021, September 30, 2021, October 31, 2021, November 30, 2021, December 31, 2021 by Future Ideas Co. Ltd. on July 31, 2020, October 31, 2020, January 31, 2021, April 30, 2021, July 31, 2021, October 31, 2021, January 31, 2022 and by Rivaaz Trade Ventures Pvt Ltd on July 31, 2020, August 31, 2020, September 30, 2020, October 31, 2020, November 7, 2020, December 30, 2020, June 30,2021, December 30, 2021.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</si>
  <si>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h) Maturity proceeds from Reliance Big Private Ltd (ISIN: INE333T07048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</si>
  <si>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i)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</si>
  <si>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 xml:space="preserve">j) Product labeling and risk-o-meter </t>
  </si>
  <si>
    <t>Primary Benchmark: CRISIL Short Term Bond Fund Index</t>
  </si>
  <si>
    <t>Franklin India Short Term Income Plan - Segregated Portfolio 2 - 10.90% Vodafone Idea Ltd (02-Sep-2023)</t>
  </si>
  <si>
    <t>Franklin India Short Term Income Plan - Segregated Portfolio 3 - 9.50% Yes Bank Ltd CO 23 Dec 2021</t>
  </si>
  <si>
    <t>Franklin India Ultra Short Bond Fund - (No. of segregated Portfolio in the scheme -1) - (under winding up) $$$</t>
  </si>
  <si>
    <t>INE157D08019</t>
  </si>
  <si>
    <t>11.55% Clix Capital Services Pvt Ltd (25-May-2023) **</t>
  </si>
  <si>
    <t xml:space="preserve">      Institutional Plan Daily IDCW Option</t>
  </si>
  <si>
    <t xml:space="preserve">      Super Institutional Plan Daily IDCW Option</t>
  </si>
  <si>
    <t xml:space="preserve">      Direct Super Institutional Plan Growth Option</t>
  </si>
  <si>
    <t xml:space="preserve">      Direct Super Institutional Plan Daily IDCW Option</t>
  </si>
  <si>
    <t xml:space="preserve">      Direct Super Institutional Plan Weekly IDCW Option</t>
  </si>
  <si>
    <t>e) Post the creation of the segregated portfolio i.e. 8.25% Vodafone Idea Ltd 10JUL20 - Segregated Portfolio 1 on January 24, 2020, the annual coupon due and the full principal due along with the interest was received by the segregated portfolio on June 12, 2020 and July 10, 2020 respectively. With these receipts, the segregated portfolio completed full recovery on July 10, 2020.</t>
  </si>
  <si>
    <t>Primary Benchmark: NIFTY Ultra Short Duration Debt Index</t>
  </si>
  <si>
    <t>Franklin India Income Opportunities Fund (No. of segregated Portfolio in the scheme - 2) - (under winding up) $$$</t>
  </si>
  <si>
    <t>INE080T07128</t>
  </si>
  <si>
    <t>14.15% Future Ideas Co Ltd (31-Dec-2023) $$ @@@ **</t>
  </si>
  <si>
    <t>As on 12-Dec-2021*</t>
  </si>
  <si>
    <t>* All units in the scheme have been extinguished post distribution based on NAV dated Dec 12, 2021 which is the last declared NAV.</t>
  </si>
  <si>
    <t>NA</t>
  </si>
  <si>
    <t>This metric is computed basis market value of the securities held in the portfolio. Since the value of the securities held by the portfolio is currently zero, this metric is not applicable.</t>
  </si>
  <si>
    <t>e) @@@ Coupons/ part payments/ maturity payments were due to be paid by Nufuture Digital (India) Ltd. on July 31, 2020, by Future Ideas Co. Ltd. on July 31, 2020 and by Rivaaz Trade Ventures Pvt Ltd on August 31,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</si>
  <si>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f) Maturity proceeds from Reliance Big Private Ltd (ISIN: INE333T07063) was due on January 14, 2021. However, the issuer was unable to meet their payment obligations. The security of the issuer was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</si>
  <si>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h) Product labeling and risk-o-meter</t>
  </si>
  <si>
    <t>Post the last pay out, Franklin India Income Opportunities Fund (FIIOF) has paid 100% of its AUM as on December 12, 2021 (except cases requiring remediation or with incomplete documentation). Investors may note that in addition to the payments till date, any amount received by the schemes including recoveries/ receipts from securities which are currently valued at zero or have matured but defaulted on their repayment obligation, shall be paid out to investors as and when such amounts are recovered/received. Details of the same will be shared with investors in due course. There is no portfolio left to evaluate riskometer for the fund except the securities which are currently valued at zero or have matured but defaulted on their repayment obligation. On account of this, the riskometer for FIIOF has not been disclosed.</t>
  </si>
  <si>
    <t>$$$ This scheme is under winding-up and SBI Funds Management Private Limited has been appointed as the liquidator as per the order of Hon'ble Supreme Court dated February 12, 2021. All units in the scheme have been extinguished post distribution based on NAV dated Dec 12, 2021 which is the last declared NAV.</t>
  </si>
  <si>
    <t>Franklin India Income Opportunities Fund-Segregated Portfolio 2 - 10.90% Vodafone Idea Ltd (02-Sep-2023)</t>
  </si>
  <si>
    <t>Franklin India Credit Risk Fund (No. of segregated Portfolios in the scheme -3) - (under winding up) $$$</t>
  </si>
  <si>
    <t>INE946S07171</t>
  </si>
  <si>
    <t>13.55% Nufuture Digital (India) Ltd (31-Dec-2022) $$ @@@ **</t>
  </si>
  <si>
    <t>e) Essel Infra Projects Ltd - Further to the favorable decision from the Delhi High Court, the Debenture Trustees have recovered Rs. 16,078.96 Lakhs (across 4 schemes) from sale of pledged shares. We continue efforts to recover the maximum value for the benefit of the unitholders. Recovery made by Franklin India Credit Risk Fund is 2,703.12 Lakhs.</t>
  </si>
  <si>
    <t>f) @@@ Coupons/ part payments/ maturity payments were due to be paid by Nufuture Digital (India) Ltd. on July 31, 2020, September 2, 2020, January 31, 2022, February 28, 2022 and by Future Ideas Co. Ltd. on July 31, 2020, September 30, 2020. However, these issuers were unable to meet their payment obligations. Due to default in payment, the securities of these issuers were valued at zero basis the AMFI standard haircut matrix. This amount only reflects the realizable value as on the date of disclosure and does not indicate any reduction or write-off of the amount repayable by the issuers.</t>
  </si>
  <si>
    <t>g) Maturity proceeds from Reliance Big Private Ltd (ISIN: INE333T07063 and INE333T07055) &amp; Reliance Infrastructure Consulting &amp; Engineers Private Ltd (ISIN: INE428K07011) were due on January 14, 2021 and January 15, 2021 respectively. However, the issuers were unable to meet their payment obligations. The securities of the issuer were fair valued at zero on November 4, 2020. Kindly refer note on our website on fair valuation. This fair valued price only reflects the realizable value as on the date of disclosure and does not indicate any reduction or write-off of the amount repayable by the issuers. We continue efforts to recover the maximum value for the benefit of the unitholders.</t>
  </si>
  <si>
    <t>Primary Benchmark: NIFTY Credit Risk Bond Index</t>
  </si>
  <si>
    <t>Franklin India Credit Risk Fund-Segregated Portfolio 2 - 10.90% Vodafone Idea Ltd (02-Sep-2023)</t>
  </si>
  <si>
    <t>Franklin India Credit Risk Fund - Segregated Portfolio 3 - 9.50% Yes Bank Ltd CO 23 Dec 2021</t>
  </si>
  <si>
    <t>9.50% Yes Bank Ltd (23-Dec-2116)  $$ **</t>
  </si>
  <si>
    <t xml:space="preserve">b) During the month additional instances of fair valuation/deviation from valuation price provided by the valuation agencies </t>
  </si>
  <si>
    <t xml:space="preserve">      Unclaimed IDCW Plan</t>
  </si>
  <si>
    <t xml:space="preserve">      Unclaimed IDCW Investor Education Plan</t>
  </si>
  <si>
    <t>Gateway Rail Freight Ltd ***</t>
  </si>
  <si>
    <t>*** Awaiting listing</t>
  </si>
  <si>
    <t>Motherson Sumi Wiring India Ltd ***</t>
  </si>
  <si>
    <t>Margin on Derivatives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</si>
</sst>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
  </numFmts>
  <fonts count="12" x14ac:knownFonts="1">
    <font>
      <sz val="11"/>
      <color theme="1"/>
      <name val="Calibri"/>
      <family val="2"/>
      <scheme val="minor"/>
    </font>
    <font>
      <b/>
      <sz val="9"/>
      <name val="Arial"/>
      <family val="2"/>
    </font>
    <font>
      <sz val="9"/>
      <name val="Arial"/>
      <family val="2"/>
    </font>
    <font>
      <b/>
      <sz val="8"/>
      <name val="Arial"/>
      <family val="2"/>
    </font>
    <font>
      <b/>
      <sz val="11"/>
      <color indexed="63"/>
      <name val="Arial"/>
      <family val="2"/>
    </font>
    <font>
      <sz val="9"/>
      <color theme="1"/>
      <name val="Arial"/>
      <family val="2"/>
    </font>
    <font>
      <b/>
      <sz val="8"/>
      <color theme="1"/>
      <name val="Arial"/>
      <family val="2"/>
    </font>
    <font>
      <sz val="8"/>
      <color theme="1"/>
      <name val="Arial"/>
      <family val="2"/>
    </font>
    <font>
      <u/>
      <sz val="11"/>
      <color theme="10"/>
      <name val="Calibri"/>
      <family val="2"/>
      <scheme val="minor"/>
    </font>
    <font>
      <u/>
      <sz val="8"/>
      <color theme="10"/>
      <name val="Arial"/>
      <family val="2"/>
    </font>
    <font>
      <sz val="8"/>
      <name val="Arial"/>
      <family val="2"/>
    </font>
    <font>
      <b/>
      <sz val="9"/>
      <color theme="1"/>
      <name val="Arial"/>
      <family val="2"/>
    </font>
  </fonts>
  <fills count="5">
    <fill>
      <patternFill patternType="none"/>
    </fill>
    <fill>
      <patternFill patternType="gray125"/>
    </fill>
    <fill>
      <patternFill patternType="solid">
        <fgColor indexed="65"/>
        <bgColor indexed="64"/>
      </patternFill>
    </fill>
    <fill>
      <patternFill patternType="solid">
        <fgColor theme="0"/>
        <bgColor indexed="64"/>
      </patternFill>
    </fill>
    <fill>
      <patternFill patternType="solid">
        <fgColor theme="0" tint="-0.249977111117893"/>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8" fillId="0" borderId="0" applyNumberFormat="0" applyFill="0" applyBorder="0" applyAlignment="0" applyProtection="0"/>
  </cellStyleXfs>
  <cellXfs count="86">
    <xf numFmtId="0" fontId="0" fillId="0" borderId="0" xfId="0"/>
    <xf numFmtId="0" fontId="5" fillId="2" borderId="0" xfId="0" applyFont="1" applyFill="1"/>
    <xf numFmtId="0" fontId="1" fillId="2" borderId="0" xfId="0" applyFont="1" applyFill="1" applyAlignment="1">
      <alignment horizontal="left" vertical="top" wrapText="1"/>
    </xf>
    <xf numFmtId="0" fontId="2" fillId="2" borderId="0" xfId="0" applyFont="1" applyFill="1" applyAlignment="1">
      <alignment horizontal="left" vertical="top" wrapText="1"/>
    </xf>
    <xf numFmtId="0" fontId="2" fillId="2" borderId="0" xfId="0" applyNumberFormat="1" applyFont="1" applyFill="1" applyAlignment="1">
      <alignment horizontal="left" vertical="top" wrapText="1"/>
    </xf>
    <xf numFmtId="4" fontId="2" fillId="2" borderId="0" xfId="0" applyNumberFormat="1" applyFont="1" applyFill="1" applyAlignment="1">
      <alignment horizontal="left" vertical="top" wrapText="1"/>
    </xf>
    <xf numFmtId="0" fontId="5" fillId="2" borderId="0" xfId="0" applyNumberFormat="1" applyFont="1" applyFill="1"/>
    <xf numFmtId="4" fontId="5" fillId="2" borderId="0" xfId="0" applyNumberFormat="1" applyFont="1" applyFill="1"/>
    <xf numFmtId="0" fontId="6" fillId="0" borderId="1" xfId="0" applyFont="1" applyBorder="1" applyAlignment="1">
      <alignment vertical="center"/>
    </xf>
    <xf numFmtId="0" fontId="7" fillId="2" borderId="0" xfId="0" applyFont="1" applyFill="1"/>
    <xf numFmtId="0" fontId="7" fillId="2" borderId="0" xfId="0" applyNumberFormat="1" applyFont="1" applyFill="1"/>
    <xf numFmtId="0" fontId="3" fillId="2" borderId="0" xfId="0" applyFont="1" applyFill="1" applyAlignment="1">
      <alignment horizontal="left" vertical="top"/>
    </xf>
    <xf numFmtId="4" fontId="7" fillId="3" borderId="0" xfId="0" applyNumberFormat="1" applyFont="1" applyFill="1" applyBorder="1"/>
    <xf numFmtId="39" fontId="7" fillId="2" borderId="0" xfId="0" applyNumberFormat="1" applyFont="1" applyFill="1"/>
    <xf numFmtId="39" fontId="7" fillId="3" borderId="0" xfId="0" applyNumberFormat="1" applyFont="1" applyFill="1" applyBorder="1"/>
    <xf numFmtId="2" fontId="6" fillId="0" borderId="1" xfId="0" applyNumberFormat="1" applyFont="1" applyBorder="1" applyAlignment="1">
      <alignment horizontal="center" vertical="center"/>
    </xf>
    <xf numFmtId="0"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2" borderId="0" xfId="0" applyFont="1" applyFill="1"/>
    <xf numFmtId="0" fontId="6" fillId="2" borderId="0" xfId="0" applyNumberFormat="1" applyFont="1" applyFill="1"/>
    <xf numFmtId="39" fontId="6" fillId="3" borderId="0" xfId="0" applyNumberFormat="1" applyFont="1" applyFill="1" applyBorder="1"/>
    <xf numFmtId="0" fontId="6" fillId="2" borderId="3" xfId="0" applyFont="1" applyFill="1" applyBorder="1"/>
    <xf numFmtId="0" fontId="7" fillId="2" borderId="3" xfId="0" applyFont="1" applyFill="1" applyBorder="1"/>
    <xf numFmtId="0" fontId="7" fillId="2" borderId="3" xfId="0" applyNumberFormat="1" applyFont="1" applyFill="1" applyBorder="1"/>
    <xf numFmtId="39" fontId="7" fillId="2" borderId="3" xfId="0" applyNumberFormat="1" applyFont="1" applyFill="1" applyBorder="1"/>
    <xf numFmtId="39" fontId="7" fillId="3" borderId="3" xfId="0" applyNumberFormat="1" applyFont="1" applyFill="1" applyBorder="1"/>
    <xf numFmtId="0" fontId="6" fillId="2" borderId="4" xfId="0" applyFont="1" applyFill="1" applyBorder="1"/>
    <xf numFmtId="0" fontId="7" fillId="2" borderId="4" xfId="0" applyFont="1" applyFill="1" applyBorder="1"/>
    <xf numFmtId="0" fontId="7" fillId="2" borderId="4" xfId="0" applyNumberFormat="1" applyFont="1" applyFill="1" applyBorder="1"/>
    <xf numFmtId="39" fontId="7" fillId="2" borderId="4" xfId="0" applyNumberFormat="1" applyFont="1" applyFill="1" applyBorder="1"/>
    <xf numFmtId="39" fontId="7" fillId="3" borderId="4" xfId="0" applyNumberFormat="1" applyFont="1" applyFill="1" applyBorder="1"/>
    <xf numFmtId="3" fontId="7" fillId="2" borderId="4" xfId="0" applyNumberFormat="1" applyFont="1" applyFill="1" applyBorder="1"/>
    <xf numFmtId="0" fontId="6" fillId="2" borderId="4" xfId="0" applyNumberFormat="1" applyFont="1" applyFill="1" applyBorder="1"/>
    <xf numFmtId="39" fontId="6" fillId="2" borderId="4" xfId="0" applyNumberFormat="1" applyFont="1" applyFill="1" applyBorder="1"/>
    <xf numFmtId="39" fontId="6" fillId="3" borderId="4" xfId="0" applyNumberFormat="1" applyFont="1" applyFill="1" applyBorder="1"/>
    <xf numFmtId="0" fontId="6" fillId="2" borderId="5" xfId="0" applyFont="1" applyFill="1" applyBorder="1"/>
    <xf numFmtId="0" fontId="6" fillId="2" borderId="5" xfId="0" applyNumberFormat="1" applyFont="1" applyFill="1" applyBorder="1"/>
    <xf numFmtId="39" fontId="6" fillId="2" borderId="5" xfId="0" applyNumberFormat="1" applyFont="1" applyFill="1" applyBorder="1"/>
    <xf numFmtId="39" fontId="6" fillId="3" borderId="5" xfId="0" applyNumberFormat="1" applyFont="1" applyFill="1" applyBorder="1"/>
    <xf numFmtId="0" fontId="6" fillId="2" borderId="0" xfId="0" applyFont="1" applyFill="1" applyAlignment="1">
      <alignment horizontal="right"/>
    </xf>
    <xf numFmtId="164" fontId="7" fillId="2" borderId="0" xfId="0" applyNumberFormat="1" applyFont="1" applyFill="1"/>
    <xf numFmtId="0" fontId="6" fillId="2" borderId="0" xfId="0" applyNumberFormat="1" applyFont="1" applyFill="1" applyAlignment="1">
      <alignment horizontal="right"/>
    </xf>
    <xf numFmtId="4" fontId="7" fillId="2" borderId="0" xfId="0" applyNumberFormat="1" applyFont="1" applyFill="1"/>
    <xf numFmtId="0" fontId="6" fillId="2" borderId="1" xfId="0" applyFont="1" applyFill="1" applyBorder="1" applyAlignment="1">
      <alignment horizontal="center"/>
    </xf>
    <xf numFmtId="164" fontId="7" fillId="2" borderId="1" xfId="0" applyNumberFormat="1" applyFont="1" applyFill="1" applyBorder="1"/>
    <xf numFmtId="165" fontId="7" fillId="2" borderId="0" xfId="0" applyNumberFormat="1" applyFont="1" applyFill="1"/>
    <xf numFmtId="0" fontId="6" fillId="3" borderId="0" xfId="0" applyFont="1" applyFill="1"/>
    <xf numFmtId="0" fontId="7" fillId="3" borderId="0" xfId="0" applyFont="1" applyFill="1"/>
    <xf numFmtId="0" fontId="9" fillId="3" borderId="0" xfId="1" applyFont="1" applyFill="1"/>
    <xf numFmtId="0" fontId="6" fillId="3" borderId="0" xfId="0" applyFont="1" applyFill="1" applyAlignment="1">
      <alignment wrapText="1"/>
    </xf>
    <xf numFmtId="0" fontId="9" fillId="2" borderId="0" xfId="1" applyFont="1" applyFill="1"/>
    <xf numFmtId="2" fontId="6"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0" fontId="10" fillId="3" borderId="0" xfId="0" applyFont="1" applyFill="1" applyAlignment="1">
      <alignment horizontal="right"/>
    </xf>
    <xf numFmtId="0" fontId="6" fillId="0" borderId="0" xfId="0" applyFont="1" applyFill="1"/>
    <xf numFmtId="0" fontId="7" fillId="2" borderId="4" xfId="0" applyFont="1" applyFill="1" applyBorder="1" applyAlignment="1">
      <alignment horizontal="justify" wrapText="1"/>
    </xf>
    <xf numFmtId="0" fontId="7" fillId="2" borderId="4" xfId="0" applyFont="1" applyFill="1" applyBorder="1" applyAlignment="1">
      <alignment wrapText="1"/>
    </xf>
    <xf numFmtId="164" fontId="7" fillId="2" borderId="0" xfId="0" applyNumberFormat="1" applyFont="1" applyFill="1" applyAlignment="1">
      <alignment horizontal="right"/>
    </xf>
    <xf numFmtId="0" fontId="8" fillId="2" borderId="0" xfId="1" applyFill="1"/>
    <xf numFmtId="39" fontId="7" fillId="3" borderId="0" xfId="0" applyNumberFormat="1" applyFont="1" applyFill="1"/>
    <xf numFmtId="0" fontId="11" fillId="2" borderId="0" xfId="0" applyFont="1" applyFill="1"/>
    <xf numFmtId="4" fontId="7" fillId="2" borderId="0" xfId="0" applyNumberFormat="1" applyFont="1" applyFill="1" applyAlignment="1">
      <alignment horizontal="right"/>
    </xf>
    <xf numFmtId="0" fontId="6" fillId="3" borderId="0" xfId="0" applyFont="1" applyFill="1" applyAlignment="1">
      <alignment horizontal="justify" wrapText="1"/>
    </xf>
    <xf numFmtId="0" fontId="0" fillId="3" borderId="0" xfId="0" applyFill="1" applyAlignment="1">
      <alignment horizontal="justify" wrapText="1"/>
    </xf>
    <xf numFmtId="15" fontId="7" fillId="3" borderId="0" xfId="0" applyNumberFormat="1" applyFont="1" applyFill="1" applyBorder="1"/>
    <xf numFmtId="15" fontId="7" fillId="2" borderId="0" xfId="0" applyNumberFormat="1" applyFont="1" applyFill="1"/>
    <xf numFmtId="4" fontId="7" fillId="2" borderId="4" xfId="0" applyNumberFormat="1" applyFont="1" applyFill="1" applyBorder="1"/>
    <xf numFmtId="4" fontId="6" fillId="3" borderId="4" xfId="0" applyNumberFormat="1" applyFont="1" applyFill="1" applyBorder="1"/>
    <xf numFmtId="4" fontId="7" fillId="3" borderId="4" xfId="0" applyNumberFormat="1" applyFont="1" applyFill="1" applyBorder="1"/>
    <xf numFmtId="4" fontId="6" fillId="3" borderId="5" xfId="0" applyNumberFormat="1" applyFont="1" applyFill="1" applyBorder="1"/>
    <xf numFmtId="0" fontId="7" fillId="2" borderId="6" xfId="0" applyFont="1" applyFill="1" applyBorder="1"/>
    <xf numFmtId="0" fontId="7" fillId="2" borderId="7" xfId="0" applyFont="1" applyFill="1" applyBorder="1"/>
    <xf numFmtId="0" fontId="4" fillId="4" borderId="2"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6" fillId="2" borderId="6" xfId="0" applyFont="1" applyFill="1" applyBorder="1"/>
    <xf numFmtId="0" fontId="6" fillId="2" borderId="7" xfId="0" applyFont="1" applyFill="1" applyBorder="1"/>
    <xf numFmtId="0" fontId="6" fillId="2" borderId="0" xfId="0" applyFont="1" applyFill="1" applyAlignment="1">
      <alignment horizontal="left" wrapText="1"/>
    </xf>
    <xf numFmtId="0" fontId="0" fillId="0" borderId="0" xfId="0" applyAlignment="1">
      <alignment horizontal="left" wrapText="1"/>
    </xf>
    <xf numFmtId="0" fontId="6" fillId="3" borderId="0" xfId="0" applyFont="1" applyFill="1" applyAlignment="1">
      <alignment horizontal="left" vertical="top" wrapText="1"/>
    </xf>
    <xf numFmtId="0" fontId="6" fillId="2" borderId="0" xfId="0" applyFont="1" applyFill="1" applyAlignment="1">
      <alignment horizontal="justify" wrapText="1"/>
    </xf>
    <xf numFmtId="0" fontId="0" fillId="0" borderId="0" xfId="0" applyAlignment="1">
      <alignment horizontal="justify" wrapText="1"/>
    </xf>
    <xf numFmtId="0" fontId="6" fillId="2" borderId="0" xfId="0" applyFont="1" applyFill="1" applyAlignment="1">
      <alignment wrapText="1"/>
    </xf>
    <xf numFmtId="0" fontId="0" fillId="0" borderId="0" xfId="0" applyAlignment="1">
      <alignment wrapText="1"/>
    </xf>
    <xf numFmtId="0" fontId="6" fillId="2" borderId="0" xfId="0" applyFont="1" applyFill="1" applyAlignment="1">
      <alignment vertical="top" wrapText="1"/>
    </xf>
    <xf numFmtId="0" fontId="0" fillId="0" borderId="0" xfId="0" applyAlignment="1">
      <alignment vertical="top" wrapText="1"/>
    </xf>
    <xf numFmtId="0" fontId="7" fillId="3" borderId="0" xfId="0" applyFont="1" applyFill="1" applyAlignment="1">
      <alignment vertical="top" wrapText="1"/>
    </xf>
  </cellXfs>
  <cellStyles count="2">
    <cellStyle name="Hyperlink" xfId="1" builtinId="8"/>
    <cellStyle name="Normal" xfId="0" builtinId="0"/>
  </cellStyles>
  <dxfs count="103">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
      <numFmt numFmtId="166" formatCode="&quot;0.00*&quot;"/>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3.jpeg"/></Relationships>
</file>

<file path=xl/drawings/_rels/drawing3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1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35.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image" Target="../media/image15.jpeg"/></Relationships>
</file>

<file path=xl/drawings/_rels/drawing3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7.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8.jpeg"/></Relationships>
</file>

<file path=xl/drawings/_rels/drawing38.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9.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42.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7.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8.jpeg"/></Relationships>
</file>

<file path=xl/drawings/_rels/drawing44.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0.jpeg"/></Relationships>
</file>

<file path=xl/drawings/_rels/drawing45.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8.jpeg"/></Relationships>
</file>

<file path=xl/drawings/_rels/drawing4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21.jpeg"/></Relationships>
</file>

<file path=xl/drawings/_rels/drawing47.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image" Target="../media/image2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0</xdr:col>
      <xdr:colOff>44450</xdr:colOff>
      <xdr:row>86</xdr:row>
      <xdr:rowOff>83820</xdr:rowOff>
    </xdr:from>
    <xdr:to>
      <xdr:col>0</xdr:col>
      <xdr:colOff>2260600</xdr:colOff>
      <xdr:row>97</xdr:row>
      <xdr:rowOff>121920</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12513945"/>
          <a:ext cx="2216150" cy="1609725"/>
        </a:xfrm>
        <a:prstGeom prst="rect">
          <a:avLst/>
        </a:prstGeom>
        <a:noFill/>
        <a:ln>
          <a:noFill/>
        </a:ln>
      </xdr:spPr>
    </xdr:pic>
    <xdr:clientData/>
  </xdr:twoCellAnchor>
  <xdr:twoCellAnchor editAs="oneCell">
    <xdr:from>
      <xdr:col>0</xdr:col>
      <xdr:colOff>50800</xdr:colOff>
      <xdr:row>102</xdr:row>
      <xdr:rowOff>101600</xdr:rowOff>
    </xdr:from>
    <xdr:to>
      <xdr:col>0</xdr:col>
      <xdr:colOff>2336800</xdr:colOff>
      <xdr:row>114</xdr:row>
      <xdr:rowOff>12700</xdr:rowOff>
    </xdr:to>
    <xdr:pic>
      <xdr:nvPicPr>
        <xdr:cNvPr id="3" name="Picture 2">
          <a:extLst>
            <a:ext uri="{FF2B5EF4-FFF2-40B4-BE49-F238E27FC236}">
              <a16:creationId xmlns:a16="http://schemas.microsoft.com/office/drawing/2014/main" id="{CA0D6FD9-325A-4622-9428-600D5FF7A22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00" y="14817725"/>
          <a:ext cx="2286000" cy="162560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82550</xdr:colOff>
      <xdr:row>61</xdr:row>
      <xdr:rowOff>114300</xdr:rowOff>
    </xdr:from>
    <xdr:to>
      <xdr:col>0</xdr:col>
      <xdr:colOff>2348230</xdr:colOff>
      <xdr:row>73</xdr:row>
      <xdr:rowOff>29210</xdr:rowOff>
    </xdr:to>
    <xdr:pic>
      <xdr:nvPicPr>
        <xdr:cNvPr id="2" name="Picture 1">
          <a:extLst>
            <a:ext uri="{FF2B5EF4-FFF2-40B4-BE49-F238E27FC236}">
              <a16:creationId xmlns:a16="http://schemas.microsoft.com/office/drawing/2014/main" id="{00000000-0008-0000-09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8972550"/>
          <a:ext cx="2265680" cy="1629410"/>
        </a:xfrm>
        <a:prstGeom prst="rect">
          <a:avLst/>
        </a:prstGeom>
        <a:noFill/>
        <a:ln>
          <a:noFill/>
        </a:ln>
      </xdr:spPr>
    </xdr:pic>
    <xdr:clientData/>
  </xdr:twoCellAnchor>
  <xdr:twoCellAnchor editAs="oneCell">
    <xdr:from>
      <xdr:col>0</xdr:col>
      <xdr:colOff>88900</xdr:colOff>
      <xdr:row>77</xdr:row>
      <xdr:rowOff>107950</xdr:rowOff>
    </xdr:from>
    <xdr:to>
      <xdr:col>0</xdr:col>
      <xdr:colOff>2374900</xdr:colOff>
      <xdr:row>89</xdr:row>
      <xdr:rowOff>19050</xdr:rowOff>
    </xdr:to>
    <xdr:pic>
      <xdr:nvPicPr>
        <xdr:cNvPr id="3" name="Picture 2">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900" y="11252200"/>
          <a:ext cx="2286000" cy="16256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107950</xdr:colOff>
      <xdr:row>60</xdr:row>
      <xdr:rowOff>107950</xdr:rowOff>
    </xdr:from>
    <xdr:to>
      <xdr:col>0</xdr:col>
      <xdr:colOff>2373630</xdr:colOff>
      <xdr:row>72</xdr:row>
      <xdr:rowOff>22860</xdr:rowOff>
    </xdr:to>
    <xdr:pic>
      <xdr:nvPicPr>
        <xdr:cNvPr id="2" name="Picture 1">
          <a:extLst>
            <a:ext uri="{FF2B5EF4-FFF2-40B4-BE49-F238E27FC236}">
              <a16:creationId xmlns:a16="http://schemas.microsoft.com/office/drawing/2014/main" id="{00000000-0008-0000-0A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8823325"/>
          <a:ext cx="2265680" cy="1629410"/>
        </a:xfrm>
        <a:prstGeom prst="rect">
          <a:avLst/>
        </a:prstGeom>
        <a:noFill/>
        <a:ln>
          <a:noFill/>
        </a:ln>
      </xdr:spPr>
    </xdr:pic>
    <xdr:clientData/>
  </xdr:twoCellAnchor>
  <xdr:twoCellAnchor editAs="oneCell">
    <xdr:from>
      <xdr:col>0</xdr:col>
      <xdr:colOff>101600</xdr:colOff>
      <xdr:row>76</xdr:row>
      <xdr:rowOff>107950</xdr:rowOff>
    </xdr:from>
    <xdr:to>
      <xdr:col>0</xdr:col>
      <xdr:colOff>2387600</xdr:colOff>
      <xdr:row>88</xdr:row>
      <xdr:rowOff>19050</xdr:rowOff>
    </xdr:to>
    <xdr:pic>
      <xdr:nvPicPr>
        <xdr:cNvPr id="3" name="Picture 2">
          <a:extLst>
            <a:ext uri="{FF2B5EF4-FFF2-40B4-BE49-F238E27FC236}">
              <a16:creationId xmlns:a16="http://schemas.microsoft.com/office/drawing/2014/main" id="{00000000-0008-0000-0A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00" y="11109325"/>
          <a:ext cx="2286000" cy="1625600"/>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76200</xdr:colOff>
      <xdr:row>61</xdr:row>
      <xdr:rowOff>114300</xdr:rowOff>
    </xdr:from>
    <xdr:to>
      <xdr:col>0</xdr:col>
      <xdr:colOff>2341880</xdr:colOff>
      <xdr:row>73</xdr:row>
      <xdr:rowOff>29210</xdr:rowOff>
    </xdr:to>
    <xdr:pic>
      <xdr:nvPicPr>
        <xdr:cNvPr id="2" name="Picture 1">
          <a:extLst>
            <a:ext uri="{FF2B5EF4-FFF2-40B4-BE49-F238E27FC236}">
              <a16:creationId xmlns:a16="http://schemas.microsoft.com/office/drawing/2014/main" id="{00000000-0008-0000-0B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972550"/>
          <a:ext cx="2265680" cy="1629410"/>
        </a:xfrm>
        <a:prstGeom prst="rect">
          <a:avLst/>
        </a:prstGeom>
        <a:noFill/>
        <a:ln>
          <a:noFill/>
        </a:ln>
      </xdr:spPr>
    </xdr:pic>
    <xdr:clientData/>
  </xdr:twoCellAnchor>
  <xdr:twoCellAnchor editAs="oneCell">
    <xdr:from>
      <xdr:col>0</xdr:col>
      <xdr:colOff>76200</xdr:colOff>
      <xdr:row>77</xdr:row>
      <xdr:rowOff>120650</xdr:rowOff>
    </xdr:from>
    <xdr:to>
      <xdr:col>0</xdr:col>
      <xdr:colOff>2362200</xdr:colOff>
      <xdr:row>89</xdr:row>
      <xdr:rowOff>31750</xdr:rowOff>
    </xdr:to>
    <xdr:pic>
      <xdr:nvPicPr>
        <xdr:cNvPr id="3" name="Picture 2">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11264900"/>
          <a:ext cx="2286000" cy="16256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101600</xdr:colOff>
      <xdr:row>53</xdr:row>
      <xdr:rowOff>114300</xdr:rowOff>
    </xdr:from>
    <xdr:to>
      <xdr:col>0</xdr:col>
      <xdr:colOff>2367280</xdr:colOff>
      <xdr:row>65</xdr:row>
      <xdr:rowOff>29210</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7829550"/>
          <a:ext cx="2265680" cy="1629410"/>
        </a:xfrm>
        <a:prstGeom prst="rect">
          <a:avLst/>
        </a:prstGeom>
        <a:noFill/>
        <a:ln>
          <a:noFill/>
        </a:ln>
      </xdr:spPr>
    </xdr:pic>
    <xdr:clientData/>
  </xdr:twoCellAnchor>
  <xdr:twoCellAnchor editAs="oneCell">
    <xdr:from>
      <xdr:col>0</xdr:col>
      <xdr:colOff>88900</xdr:colOff>
      <xdr:row>69</xdr:row>
      <xdr:rowOff>114300</xdr:rowOff>
    </xdr:from>
    <xdr:to>
      <xdr:col>0</xdr:col>
      <xdr:colOff>2374900</xdr:colOff>
      <xdr:row>81</xdr:row>
      <xdr:rowOff>25400</xdr:rowOff>
    </xdr:to>
    <xdr:pic>
      <xdr:nvPicPr>
        <xdr:cNvPr id="3" name="Picture 2">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900" y="10115550"/>
          <a:ext cx="2286000" cy="1625600"/>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82550</xdr:colOff>
      <xdr:row>59</xdr:row>
      <xdr:rowOff>101600</xdr:rowOff>
    </xdr:from>
    <xdr:to>
      <xdr:col>0</xdr:col>
      <xdr:colOff>2348230</xdr:colOff>
      <xdr:row>71</xdr:row>
      <xdr:rowOff>16510</xdr:rowOff>
    </xdr:to>
    <xdr:pic>
      <xdr:nvPicPr>
        <xdr:cNvPr id="2" name="Picture 1">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550" y="8674100"/>
          <a:ext cx="2265680" cy="1629410"/>
        </a:xfrm>
        <a:prstGeom prst="rect">
          <a:avLst/>
        </a:prstGeom>
        <a:noFill/>
        <a:ln>
          <a:noFill/>
        </a:ln>
      </xdr:spPr>
    </xdr:pic>
    <xdr:clientData/>
  </xdr:twoCellAnchor>
  <xdr:twoCellAnchor editAs="oneCell">
    <xdr:from>
      <xdr:col>0</xdr:col>
      <xdr:colOff>95250</xdr:colOff>
      <xdr:row>75</xdr:row>
      <xdr:rowOff>88900</xdr:rowOff>
    </xdr:from>
    <xdr:to>
      <xdr:col>0</xdr:col>
      <xdr:colOff>2381250</xdr:colOff>
      <xdr:row>87</xdr:row>
      <xdr:rowOff>0</xdr:rowOff>
    </xdr:to>
    <xdr:pic>
      <xdr:nvPicPr>
        <xdr:cNvPr id="3" name="Picture 2">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0947400"/>
          <a:ext cx="2286000" cy="1625600"/>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69850</xdr:colOff>
      <xdr:row>66</xdr:row>
      <xdr:rowOff>114300</xdr:rowOff>
    </xdr:from>
    <xdr:to>
      <xdr:col>0</xdr:col>
      <xdr:colOff>2335530</xdr:colOff>
      <xdr:row>78</xdr:row>
      <xdr:rowOff>29210</xdr:rowOff>
    </xdr:to>
    <xdr:pic>
      <xdr:nvPicPr>
        <xdr:cNvPr id="2" name="Picture 1">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9686925"/>
          <a:ext cx="2265680" cy="1629410"/>
        </a:xfrm>
        <a:prstGeom prst="rect">
          <a:avLst/>
        </a:prstGeom>
        <a:noFill/>
        <a:ln>
          <a:noFill/>
        </a:ln>
      </xdr:spPr>
    </xdr:pic>
    <xdr:clientData/>
  </xdr:twoCellAnchor>
  <xdr:twoCellAnchor editAs="oneCell">
    <xdr:from>
      <xdr:col>0</xdr:col>
      <xdr:colOff>69850</xdr:colOff>
      <xdr:row>82</xdr:row>
      <xdr:rowOff>107950</xdr:rowOff>
    </xdr:from>
    <xdr:to>
      <xdr:col>0</xdr:col>
      <xdr:colOff>2355850</xdr:colOff>
      <xdr:row>94</xdr:row>
      <xdr:rowOff>19050</xdr:rowOff>
    </xdr:to>
    <xdr:pic>
      <xdr:nvPicPr>
        <xdr:cNvPr id="3" name="Picture 2">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850" y="11966575"/>
          <a:ext cx="2286000" cy="1625600"/>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69850</xdr:colOff>
      <xdr:row>124</xdr:row>
      <xdr:rowOff>107950</xdr:rowOff>
    </xdr:from>
    <xdr:to>
      <xdr:col>0</xdr:col>
      <xdr:colOff>2439670</xdr:colOff>
      <xdr:row>135</xdr:row>
      <xdr:rowOff>72390</xdr:rowOff>
    </xdr:to>
    <xdr:pic>
      <xdr:nvPicPr>
        <xdr:cNvPr id="2" name="Picture 1">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8110200"/>
          <a:ext cx="2369820" cy="1536065"/>
        </a:xfrm>
        <a:prstGeom prst="rect">
          <a:avLst/>
        </a:prstGeom>
        <a:noFill/>
        <a:ln>
          <a:noFill/>
        </a:ln>
      </xdr:spPr>
    </xdr:pic>
    <xdr:clientData/>
  </xdr:twoCellAnchor>
  <xdr:twoCellAnchor editAs="oneCell">
    <xdr:from>
      <xdr:col>0</xdr:col>
      <xdr:colOff>71442</xdr:colOff>
      <xdr:row>109</xdr:row>
      <xdr:rowOff>0</xdr:rowOff>
    </xdr:from>
    <xdr:to>
      <xdr:col>0</xdr:col>
      <xdr:colOff>2441262</xdr:colOff>
      <xdr:row>119</xdr:row>
      <xdr:rowOff>91440</xdr:rowOff>
    </xdr:to>
    <xdr:pic>
      <xdr:nvPicPr>
        <xdr:cNvPr id="3" name="Picture 2">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5716250"/>
          <a:ext cx="2369820" cy="1520190"/>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142875</xdr:colOff>
      <xdr:row>129</xdr:row>
      <xdr:rowOff>63500</xdr:rowOff>
    </xdr:from>
    <xdr:to>
      <xdr:col>0</xdr:col>
      <xdr:colOff>2320290</xdr:colOff>
      <xdr:row>140</xdr:row>
      <xdr:rowOff>12700</xdr:rowOff>
    </xdr:to>
    <xdr:pic>
      <xdr:nvPicPr>
        <xdr:cNvPr id="2" name="Picture 1">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18818225"/>
          <a:ext cx="2177415" cy="1520825"/>
        </a:xfrm>
        <a:prstGeom prst="rect">
          <a:avLst/>
        </a:prstGeom>
        <a:noFill/>
        <a:ln>
          <a:noFill/>
        </a:ln>
      </xdr:spPr>
    </xdr:pic>
    <xdr:clientData/>
  </xdr:twoCellAnchor>
  <xdr:twoCellAnchor editAs="oneCell">
    <xdr:from>
      <xdr:col>0</xdr:col>
      <xdr:colOff>171450</xdr:colOff>
      <xdr:row>114</xdr:row>
      <xdr:rowOff>50800</xdr:rowOff>
    </xdr:from>
    <xdr:to>
      <xdr:col>0</xdr:col>
      <xdr:colOff>2457450</xdr:colOff>
      <xdr:row>126</xdr:row>
      <xdr:rowOff>0</xdr:rowOff>
    </xdr:to>
    <xdr:pic>
      <xdr:nvPicPr>
        <xdr:cNvPr id="3" name="Picture 2">
          <a:extLst>
            <a:ext uri="{FF2B5EF4-FFF2-40B4-BE49-F238E27FC236}">
              <a16:creationId xmlns:a16="http://schemas.microsoft.com/office/drawing/2014/main" id="{7A1601E9-44D1-4516-AE48-A9007791879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1450" y="16662400"/>
          <a:ext cx="2286000" cy="1663700"/>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55566</xdr:colOff>
      <xdr:row>121</xdr:row>
      <xdr:rowOff>0</xdr:rowOff>
    </xdr:from>
    <xdr:to>
      <xdr:col>0</xdr:col>
      <xdr:colOff>2341566</xdr:colOff>
      <xdr:row>132</xdr:row>
      <xdr:rowOff>66040</xdr:rowOff>
    </xdr:to>
    <xdr:pic>
      <xdr:nvPicPr>
        <xdr:cNvPr id="2" name="Picture 1">
          <a:extLst>
            <a:ext uri="{FF2B5EF4-FFF2-40B4-BE49-F238E27FC236}">
              <a16:creationId xmlns:a16="http://schemas.microsoft.com/office/drawing/2014/main" id="{0571EBDE-ED96-4093-A1CB-9242650A7DF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66" y="18068925"/>
          <a:ext cx="2286000" cy="1637665"/>
        </a:xfrm>
        <a:prstGeom prst="rect">
          <a:avLst/>
        </a:prstGeom>
        <a:noFill/>
        <a:ln>
          <a:noFill/>
        </a:ln>
      </xdr:spPr>
    </xdr:pic>
    <xdr:clientData/>
  </xdr:twoCellAnchor>
  <xdr:twoCellAnchor editAs="oneCell">
    <xdr:from>
      <xdr:col>0</xdr:col>
      <xdr:colOff>133350</xdr:colOff>
      <xdr:row>105</xdr:row>
      <xdr:rowOff>19050</xdr:rowOff>
    </xdr:from>
    <xdr:to>
      <xdr:col>0</xdr:col>
      <xdr:colOff>2419350</xdr:colOff>
      <xdr:row>116</xdr:row>
      <xdr:rowOff>83185</xdr:rowOff>
    </xdr:to>
    <xdr:pic>
      <xdr:nvPicPr>
        <xdr:cNvPr id="3" name="Picture 2">
          <a:extLst>
            <a:ext uri="{FF2B5EF4-FFF2-40B4-BE49-F238E27FC236}">
              <a16:creationId xmlns:a16="http://schemas.microsoft.com/office/drawing/2014/main" id="{577A359C-FA19-4827-931E-FC7C84AB401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15801975"/>
          <a:ext cx="2286000" cy="1635760"/>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79380</xdr:colOff>
      <xdr:row>112</xdr:row>
      <xdr:rowOff>71434</xdr:rowOff>
    </xdr:from>
    <xdr:to>
      <xdr:col>0</xdr:col>
      <xdr:colOff>2346965</xdr:colOff>
      <xdr:row>123</xdr:row>
      <xdr:rowOff>67624</xdr:rowOff>
    </xdr:to>
    <xdr:pic>
      <xdr:nvPicPr>
        <xdr:cNvPr id="2" name="Picture 1">
          <a:extLst>
            <a:ext uri="{FF2B5EF4-FFF2-40B4-BE49-F238E27FC236}">
              <a16:creationId xmlns:a16="http://schemas.microsoft.com/office/drawing/2014/main" id="{B2785CC6-21B6-4102-AB37-963EAA80BFA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6502059"/>
          <a:ext cx="2267585" cy="1567815"/>
        </a:xfrm>
        <a:prstGeom prst="rect">
          <a:avLst/>
        </a:prstGeom>
        <a:noFill/>
        <a:ln>
          <a:noFill/>
        </a:ln>
      </xdr:spPr>
    </xdr:pic>
    <xdr:clientData/>
  </xdr:twoCellAnchor>
  <xdr:twoCellAnchor editAs="oneCell">
    <xdr:from>
      <xdr:col>0</xdr:col>
      <xdr:colOff>119063</xdr:colOff>
      <xdr:row>127</xdr:row>
      <xdr:rowOff>87313</xdr:rowOff>
    </xdr:from>
    <xdr:to>
      <xdr:col>0</xdr:col>
      <xdr:colOff>2386648</xdr:colOff>
      <xdr:row>138</xdr:row>
      <xdr:rowOff>83503</xdr:rowOff>
    </xdr:to>
    <xdr:pic>
      <xdr:nvPicPr>
        <xdr:cNvPr id="3" name="Picture 2">
          <a:extLst>
            <a:ext uri="{FF2B5EF4-FFF2-40B4-BE49-F238E27FC236}">
              <a16:creationId xmlns:a16="http://schemas.microsoft.com/office/drawing/2014/main" id="{21763702-1B35-43FA-8D7E-16997896654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63" y="18661063"/>
          <a:ext cx="2267585" cy="156781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88900</xdr:colOff>
      <xdr:row>40</xdr:row>
      <xdr:rowOff>95250</xdr:rowOff>
    </xdr:from>
    <xdr:to>
      <xdr:col>1</xdr:col>
      <xdr:colOff>60325</xdr:colOff>
      <xdr:row>52</xdr:row>
      <xdr:rowOff>635</xdr:rowOff>
    </xdr:to>
    <xdr:pic>
      <xdr:nvPicPr>
        <xdr:cNvPr id="2" name="Picture 1">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6181725"/>
          <a:ext cx="2343150" cy="1619885"/>
        </a:xfrm>
        <a:prstGeom prst="rect">
          <a:avLst/>
        </a:prstGeom>
        <a:noFill/>
        <a:ln>
          <a:noFill/>
        </a:ln>
      </xdr:spPr>
    </xdr:pic>
    <xdr:clientData/>
  </xdr:twoCellAnchor>
  <xdr:twoCellAnchor editAs="oneCell">
    <xdr:from>
      <xdr:col>0</xdr:col>
      <xdr:colOff>76200</xdr:colOff>
      <xdr:row>56</xdr:row>
      <xdr:rowOff>76200</xdr:rowOff>
    </xdr:from>
    <xdr:to>
      <xdr:col>1</xdr:col>
      <xdr:colOff>57150</xdr:colOff>
      <xdr:row>67</xdr:row>
      <xdr:rowOff>108585</xdr:rowOff>
    </xdr:to>
    <xdr:pic>
      <xdr:nvPicPr>
        <xdr:cNvPr id="3" name="Picture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448675"/>
          <a:ext cx="2352675" cy="1604010"/>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79380</xdr:colOff>
      <xdr:row>73</xdr:row>
      <xdr:rowOff>55558</xdr:rowOff>
    </xdr:from>
    <xdr:to>
      <xdr:col>0</xdr:col>
      <xdr:colOff>2346965</xdr:colOff>
      <xdr:row>84</xdr:row>
      <xdr:rowOff>121598</xdr:rowOff>
    </xdr:to>
    <xdr:pic>
      <xdr:nvPicPr>
        <xdr:cNvPr id="2" name="Picture 1">
          <a:extLst>
            <a:ext uri="{FF2B5EF4-FFF2-40B4-BE49-F238E27FC236}">
              <a16:creationId xmlns:a16="http://schemas.microsoft.com/office/drawing/2014/main" id="{C48F8393-B8C2-4852-A0D9-C2CCDB16FA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0485433"/>
          <a:ext cx="2267585" cy="1637665"/>
        </a:xfrm>
        <a:prstGeom prst="rect">
          <a:avLst/>
        </a:prstGeom>
        <a:noFill/>
        <a:ln>
          <a:noFill/>
        </a:ln>
      </xdr:spPr>
    </xdr:pic>
    <xdr:clientData/>
  </xdr:twoCellAnchor>
  <xdr:twoCellAnchor editAs="oneCell">
    <xdr:from>
      <xdr:col>0</xdr:col>
      <xdr:colOff>95251</xdr:colOff>
      <xdr:row>90</xdr:row>
      <xdr:rowOff>0</xdr:rowOff>
    </xdr:from>
    <xdr:to>
      <xdr:col>0</xdr:col>
      <xdr:colOff>2362836</xdr:colOff>
      <xdr:row>101</xdr:row>
      <xdr:rowOff>66040</xdr:rowOff>
    </xdr:to>
    <xdr:pic>
      <xdr:nvPicPr>
        <xdr:cNvPr id="3" name="Picture 2">
          <a:extLst>
            <a:ext uri="{FF2B5EF4-FFF2-40B4-BE49-F238E27FC236}">
              <a16:creationId xmlns:a16="http://schemas.microsoft.com/office/drawing/2014/main" id="{9773B26E-3862-4EAA-8D7F-9F7D7A0E247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2858750"/>
          <a:ext cx="2267585" cy="163766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79380</xdr:colOff>
      <xdr:row>78</xdr:row>
      <xdr:rowOff>55558</xdr:rowOff>
    </xdr:from>
    <xdr:to>
      <xdr:col>0</xdr:col>
      <xdr:colOff>2346965</xdr:colOff>
      <xdr:row>89</xdr:row>
      <xdr:rowOff>16823</xdr:rowOff>
    </xdr:to>
    <xdr:pic>
      <xdr:nvPicPr>
        <xdr:cNvPr id="2" name="Picture 1">
          <a:extLst>
            <a:ext uri="{FF2B5EF4-FFF2-40B4-BE49-F238E27FC236}">
              <a16:creationId xmlns:a16="http://schemas.microsoft.com/office/drawing/2014/main" id="{46F8A6B3-A39C-4765-9A8A-6B4AFABF736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1771308"/>
          <a:ext cx="2267585" cy="1532890"/>
        </a:xfrm>
        <a:prstGeom prst="rect">
          <a:avLst/>
        </a:prstGeom>
        <a:noFill/>
        <a:ln>
          <a:noFill/>
        </a:ln>
      </xdr:spPr>
    </xdr:pic>
    <xdr:clientData/>
  </xdr:twoCellAnchor>
  <xdr:twoCellAnchor editAs="oneCell">
    <xdr:from>
      <xdr:col>0</xdr:col>
      <xdr:colOff>79375</xdr:colOff>
      <xdr:row>93</xdr:row>
      <xdr:rowOff>119062</xdr:rowOff>
    </xdr:from>
    <xdr:to>
      <xdr:col>0</xdr:col>
      <xdr:colOff>2346960</xdr:colOff>
      <xdr:row>105</xdr:row>
      <xdr:rowOff>58102</xdr:rowOff>
    </xdr:to>
    <xdr:pic>
      <xdr:nvPicPr>
        <xdr:cNvPr id="3" name="Picture 2">
          <a:extLst>
            <a:ext uri="{FF2B5EF4-FFF2-40B4-BE49-F238E27FC236}">
              <a16:creationId xmlns:a16="http://schemas.microsoft.com/office/drawing/2014/main" id="{8866B640-9C7B-46C1-BFF0-97A9DF379D9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75" y="13977937"/>
          <a:ext cx="2267585" cy="1653540"/>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95256</xdr:colOff>
      <xdr:row>85</xdr:row>
      <xdr:rowOff>0</xdr:rowOff>
    </xdr:from>
    <xdr:to>
      <xdr:col>0</xdr:col>
      <xdr:colOff>2362841</xdr:colOff>
      <xdr:row>96</xdr:row>
      <xdr:rowOff>2540</xdr:rowOff>
    </xdr:to>
    <xdr:pic>
      <xdr:nvPicPr>
        <xdr:cNvPr id="2" name="Picture 1">
          <a:extLst>
            <a:ext uri="{FF2B5EF4-FFF2-40B4-BE49-F238E27FC236}">
              <a16:creationId xmlns:a16="http://schemas.microsoft.com/office/drawing/2014/main" id="{C79C814A-731E-4A38-9E77-DB01126665D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192000"/>
          <a:ext cx="2267585" cy="1574165"/>
        </a:xfrm>
        <a:prstGeom prst="rect">
          <a:avLst/>
        </a:prstGeom>
        <a:noFill/>
        <a:ln>
          <a:noFill/>
        </a:ln>
      </xdr:spPr>
    </xdr:pic>
    <xdr:clientData/>
  </xdr:twoCellAnchor>
  <xdr:twoCellAnchor editAs="oneCell">
    <xdr:from>
      <xdr:col>0</xdr:col>
      <xdr:colOff>95256</xdr:colOff>
      <xdr:row>101</xdr:row>
      <xdr:rowOff>0</xdr:rowOff>
    </xdr:from>
    <xdr:to>
      <xdr:col>0</xdr:col>
      <xdr:colOff>2362841</xdr:colOff>
      <xdr:row>112</xdr:row>
      <xdr:rowOff>2540</xdr:rowOff>
    </xdr:to>
    <xdr:pic>
      <xdr:nvPicPr>
        <xdr:cNvPr id="3" name="Picture 2">
          <a:extLst>
            <a:ext uri="{FF2B5EF4-FFF2-40B4-BE49-F238E27FC236}">
              <a16:creationId xmlns:a16="http://schemas.microsoft.com/office/drawing/2014/main" id="{8C794816-EC4A-42AF-A7DC-0A881F2A1A9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478000"/>
          <a:ext cx="2267585" cy="157416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63504</xdr:colOff>
      <xdr:row>104</xdr:row>
      <xdr:rowOff>0</xdr:rowOff>
    </xdr:from>
    <xdr:to>
      <xdr:col>0</xdr:col>
      <xdr:colOff>2331089</xdr:colOff>
      <xdr:row>115</xdr:row>
      <xdr:rowOff>66040</xdr:rowOff>
    </xdr:to>
    <xdr:pic>
      <xdr:nvPicPr>
        <xdr:cNvPr id="2" name="Picture 1">
          <a:extLst>
            <a:ext uri="{FF2B5EF4-FFF2-40B4-BE49-F238E27FC236}">
              <a16:creationId xmlns:a16="http://schemas.microsoft.com/office/drawing/2014/main" id="{0A08802F-DD72-46F0-A2F3-5895E6DC34C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15640050"/>
          <a:ext cx="2267585" cy="1637665"/>
        </a:xfrm>
        <a:prstGeom prst="rect">
          <a:avLst/>
        </a:prstGeom>
        <a:noFill/>
        <a:ln>
          <a:noFill/>
        </a:ln>
      </xdr:spPr>
    </xdr:pic>
    <xdr:clientData/>
  </xdr:twoCellAnchor>
  <xdr:twoCellAnchor editAs="oneCell">
    <xdr:from>
      <xdr:col>0</xdr:col>
      <xdr:colOff>79376</xdr:colOff>
      <xdr:row>120</xdr:row>
      <xdr:rowOff>0</xdr:rowOff>
    </xdr:from>
    <xdr:to>
      <xdr:col>0</xdr:col>
      <xdr:colOff>2346961</xdr:colOff>
      <xdr:row>131</xdr:row>
      <xdr:rowOff>66040</xdr:rowOff>
    </xdr:to>
    <xdr:pic>
      <xdr:nvPicPr>
        <xdr:cNvPr id="3" name="Picture 2">
          <a:extLst>
            <a:ext uri="{FF2B5EF4-FFF2-40B4-BE49-F238E27FC236}">
              <a16:creationId xmlns:a16="http://schemas.microsoft.com/office/drawing/2014/main" id="{F5F70FE8-AEDB-4A35-8EA5-122465B74A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6" y="17926050"/>
          <a:ext cx="2267585" cy="163766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95256</xdr:colOff>
      <xdr:row>103</xdr:row>
      <xdr:rowOff>0</xdr:rowOff>
    </xdr:from>
    <xdr:to>
      <xdr:col>0</xdr:col>
      <xdr:colOff>2362841</xdr:colOff>
      <xdr:row>114</xdr:row>
      <xdr:rowOff>2540</xdr:rowOff>
    </xdr:to>
    <xdr:pic>
      <xdr:nvPicPr>
        <xdr:cNvPr id="2" name="Picture 1">
          <a:extLst>
            <a:ext uri="{FF2B5EF4-FFF2-40B4-BE49-F238E27FC236}">
              <a16:creationId xmlns:a16="http://schemas.microsoft.com/office/drawing/2014/main" id="{7F3F59D3-37A1-48FF-9E0A-BDBA65E017C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287500"/>
          <a:ext cx="2267585" cy="1574165"/>
        </a:xfrm>
        <a:prstGeom prst="rect">
          <a:avLst/>
        </a:prstGeom>
        <a:noFill/>
        <a:ln>
          <a:noFill/>
        </a:ln>
      </xdr:spPr>
    </xdr:pic>
    <xdr:clientData/>
  </xdr:twoCellAnchor>
  <xdr:twoCellAnchor editAs="oneCell">
    <xdr:from>
      <xdr:col>0</xdr:col>
      <xdr:colOff>71437</xdr:colOff>
      <xdr:row>119</xdr:row>
      <xdr:rowOff>0</xdr:rowOff>
    </xdr:from>
    <xdr:to>
      <xdr:col>0</xdr:col>
      <xdr:colOff>2339022</xdr:colOff>
      <xdr:row>130</xdr:row>
      <xdr:rowOff>2540</xdr:rowOff>
    </xdr:to>
    <xdr:pic>
      <xdr:nvPicPr>
        <xdr:cNvPr id="3" name="Picture 2">
          <a:extLst>
            <a:ext uri="{FF2B5EF4-FFF2-40B4-BE49-F238E27FC236}">
              <a16:creationId xmlns:a16="http://schemas.microsoft.com/office/drawing/2014/main" id="{CE1D8AC3-1E29-43E4-B7B5-21A07A90D69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 y="16573500"/>
          <a:ext cx="2267585" cy="1574165"/>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95256</xdr:colOff>
      <xdr:row>79</xdr:row>
      <xdr:rowOff>0</xdr:rowOff>
    </xdr:from>
    <xdr:to>
      <xdr:col>0</xdr:col>
      <xdr:colOff>2362841</xdr:colOff>
      <xdr:row>90</xdr:row>
      <xdr:rowOff>2540</xdr:rowOff>
    </xdr:to>
    <xdr:pic>
      <xdr:nvPicPr>
        <xdr:cNvPr id="2" name="Picture 1">
          <a:extLst>
            <a:ext uri="{FF2B5EF4-FFF2-40B4-BE49-F238E27FC236}">
              <a16:creationId xmlns:a16="http://schemas.microsoft.com/office/drawing/2014/main" id="{DBBB8F12-DB2A-40FE-9ABC-FF687337B38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1715750"/>
          <a:ext cx="2267585" cy="1574165"/>
        </a:xfrm>
        <a:prstGeom prst="rect">
          <a:avLst/>
        </a:prstGeom>
        <a:noFill/>
        <a:ln>
          <a:noFill/>
        </a:ln>
      </xdr:spPr>
    </xdr:pic>
    <xdr:clientData/>
  </xdr:twoCellAnchor>
  <xdr:twoCellAnchor editAs="oneCell">
    <xdr:from>
      <xdr:col>0</xdr:col>
      <xdr:colOff>87318</xdr:colOff>
      <xdr:row>95</xdr:row>
      <xdr:rowOff>0</xdr:rowOff>
    </xdr:from>
    <xdr:to>
      <xdr:col>0</xdr:col>
      <xdr:colOff>2354903</xdr:colOff>
      <xdr:row>106</xdr:row>
      <xdr:rowOff>2540</xdr:rowOff>
    </xdr:to>
    <xdr:pic>
      <xdr:nvPicPr>
        <xdr:cNvPr id="3" name="Picture 2">
          <a:extLst>
            <a:ext uri="{FF2B5EF4-FFF2-40B4-BE49-F238E27FC236}">
              <a16:creationId xmlns:a16="http://schemas.microsoft.com/office/drawing/2014/main" id="{8B2E1EF5-94E6-4B0C-ACBA-583DF6E4D7A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4001750"/>
          <a:ext cx="2267585" cy="157416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87315</xdr:colOff>
      <xdr:row>64</xdr:row>
      <xdr:rowOff>0</xdr:rowOff>
    </xdr:from>
    <xdr:to>
      <xdr:col>0</xdr:col>
      <xdr:colOff>2354900</xdr:colOff>
      <xdr:row>75</xdr:row>
      <xdr:rowOff>66040</xdr:rowOff>
    </xdr:to>
    <xdr:pic>
      <xdr:nvPicPr>
        <xdr:cNvPr id="2" name="Picture 1">
          <a:extLst>
            <a:ext uri="{FF2B5EF4-FFF2-40B4-BE49-F238E27FC236}">
              <a16:creationId xmlns:a16="http://schemas.microsoft.com/office/drawing/2014/main" id="{3E9460B9-3267-46D2-A9D2-72924336DC6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5" y="9286875"/>
          <a:ext cx="2267585" cy="1637665"/>
        </a:xfrm>
        <a:prstGeom prst="rect">
          <a:avLst/>
        </a:prstGeom>
        <a:noFill/>
        <a:ln>
          <a:noFill/>
        </a:ln>
      </xdr:spPr>
    </xdr:pic>
    <xdr:clientData/>
  </xdr:twoCellAnchor>
  <xdr:twoCellAnchor editAs="oneCell">
    <xdr:from>
      <xdr:col>0</xdr:col>
      <xdr:colOff>79378</xdr:colOff>
      <xdr:row>80</xdr:row>
      <xdr:rowOff>0</xdr:rowOff>
    </xdr:from>
    <xdr:to>
      <xdr:col>0</xdr:col>
      <xdr:colOff>2346963</xdr:colOff>
      <xdr:row>91</xdr:row>
      <xdr:rowOff>66040</xdr:rowOff>
    </xdr:to>
    <xdr:pic>
      <xdr:nvPicPr>
        <xdr:cNvPr id="3" name="Picture 2">
          <a:extLst>
            <a:ext uri="{FF2B5EF4-FFF2-40B4-BE49-F238E27FC236}">
              <a16:creationId xmlns:a16="http://schemas.microsoft.com/office/drawing/2014/main" id="{CF2BFA80-4037-473B-B692-1992AAA42D1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78" y="11572875"/>
          <a:ext cx="2267585" cy="163766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103194</xdr:colOff>
      <xdr:row>95</xdr:row>
      <xdr:rowOff>0</xdr:rowOff>
    </xdr:from>
    <xdr:to>
      <xdr:col>0</xdr:col>
      <xdr:colOff>2370779</xdr:colOff>
      <xdr:row>106</xdr:row>
      <xdr:rowOff>2540</xdr:rowOff>
    </xdr:to>
    <xdr:pic>
      <xdr:nvPicPr>
        <xdr:cNvPr id="2" name="Picture 1">
          <a:extLst>
            <a:ext uri="{FF2B5EF4-FFF2-40B4-BE49-F238E27FC236}">
              <a16:creationId xmlns:a16="http://schemas.microsoft.com/office/drawing/2014/main" id="{5914D30B-8927-4CAD-82D1-3FEC1204A3C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4" y="13573125"/>
          <a:ext cx="2267585" cy="1574165"/>
        </a:xfrm>
        <a:prstGeom prst="rect">
          <a:avLst/>
        </a:prstGeom>
        <a:noFill/>
        <a:ln>
          <a:noFill/>
        </a:ln>
      </xdr:spPr>
    </xdr:pic>
    <xdr:clientData/>
  </xdr:twoCellAnchor>
  <xdr:twoCellAnchor editAs="oneCell">
    <xdr:from>
      <xdr:col>0</xdr:col>
      <xdr:colOff>95256</xdr:colOff>
      <xdr:row>111</xdr:row>
      <xdr:rowOff>0</xdr:rowOff>
    </xdr:from>
    <xdr:to>
      <xdr:col>0</xdr:col>
      <xdr:colOff>2362841</xdr:colOff>
      <xdr:row>122</xdr:row>
      <xdr:rowOff>2540</xdr:rowOff>
    </xdr:to>
    <xdr:pic>
      <xdr:nvPicPr>
        <xdr:cNvPr id="3" name="Picture 2">
          <a:extLst>
            <a:ext uri="{FF2B5EF4-FFF2-40B4-BE49-F238E27FC236}">
              <a16:creationId xmlns:a16="http://schemas.microsoft.com/office/drawing/2014/main" id="{D87D31B0-1E26-417B-A1A1-80305E62667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5859125"/>
          <a:ext cx="2267585" cy="157416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95256</xdr:colOff>
      <xdr:row>87</xdr:row>
      <xdr:rowOff>0</xdr:rowOff>
    </xdr:from>
    <xdr:to>
      <xdr:col>0</xdr:col>
      <xdr:colOff>2362841</xdr:colOff>
      <xdr:row>98</xdr:row>
      <xdr:rowOff>66040</xdr:rowOff>
    </xdr:to>
    <xdr:pic>
      <xdr:nvPicPr>
        <xdr:cNvPr id="2" name="Picture 1">
          <a:extLst>
            <a:ext uri="{FF2B5EF4-FFF2-40B4-BE49-F238E27FC236}">
              <a16:creationId xmlns:a16="http://schemas.microsoft.com/office/drawing/2014/main" id="{EFDC416A-D4BF-4633-AFD2-8809B4A6AB0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2430125"/>
          <a:ext cx="2267585" cy="1637665"/>
        </a:xfrm>
        <a:prstGeom prst="rect">
          <a:avLst/>
        </a:prstGeom>
        <a:noFill/>
        <a:ln>
          <a:noFill/>
        </a:ln>
      </xdr:spPr>
    </xdr:pic>
    <xdr:clientData/>
  </xdr:twoCellAnchor>
  <xdr:twoCellAnchor editAs="oneCell">
    <xdr:from>
      <xdr:col>0</xdr:col>
      <xdr:colOff>95256</xdr:colOff>
      <xdr:row>103</xdr:row>
      <xdr:rowOff>0</xdr:rowOff>
    </xdr:from>
    <xdr:to>
      <xdr:col>0</xdr:col>
      <xdr:colOff>2362841</xdr:colOff>
      <xdr:row>114</xdr:row>
      <xdr:rowOff>66040</xdr:rowOff>
    </xdr:to>
    <xdr:pic>
      <xdr:nvPicPr>
        <xdr:cNvPr id="3" name="Picture 2">
          <a:extLst>
            <a:ext uri="{FF2B5EF4-FFF2-40B4-BE49-F238E27FC236}">
              <a16:creationId xmlns:a16="http://schemas.microsoft.com/office/drawing/2014/main" id="{73BD860B-15BF-42FB-9930-CDEA72487B1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14716125"/>
          <a:ext cx="2267585" cy="1637665"/>
        </a:xfrm>
        <a:prstGeom prst="rect">
          <a:avLst/>
        </a:prstGeom>
        <a:noFill/>
        <a:ln>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134938</xdr:colOff>
      <xdr:row>73</xdr:row>
      <xdr:rowOff>0</xdr:rowOff>
    </xdr:from>
    <xdr:to>
      <xdr:col>0</xdr:col>
      <xdr:colOff>2402523</xdr:colOff>
      <xdr:row>84</xdr:row>
      <xdr:rowOff>66040</xdr:rowOff>
    </xdr:to>
    <xdr:pic>
      <xdr:nvPicPr>
        <xdr:cNvPr id="2" name="Picture 1">
          <a:extLst>
            <a:ext uri="{FF2B5EF4-FFF2-40B4-BE49-F238E27FC236}">
              <a16:creationId xmlns:a16="http://schemas.microsoft.com/office/drawing/2014/main" id="{31796C57-5499-4228-ABAA-EE8D043BFF5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938" y="10144125"/>
          <a:ext cx="2267585" cy="1637665"/>
        </a:xfrm>
        <a:prstGeom prst="rect">
          <a:avLst/>
        </a:prstGeom>
        <a:noFill/>
        <a:ln>
          <a:noFill/>
        </a:ln>
      </xdr:spPr>
    </xdr:pic>
    <xdr:clientData/>
  </xdr:twoCellAnchor>
  <xdr:twoCellAnchor editAs="oneCell">
    <xdr:from>
      <xdr:col>0</xdr:col>
      <xdr:colOff>119070</xdr:colOff>
      <xdr:row>88</xdr:row>
      <xdr:rowOff>111124</xdr:rowOff>
    </xdr:from>
    <xdr:to>
      <xdr:col>0</xdr:col>
      <xdr:colOff>2386655</xdr:colOff>
      <xdr:row>100</xdr:row>
      <xdr:rowOff>50164</xdr:rowOff>
    </xdr:to>
    <xdr:pic>
      <xdr:nvPicPr>
        <xdr:cNvPr id="3" name="Picture 2">
          <a:extLst>
            <a:ext uri="{FF2B5EF4-FFF2-40B4-BE49-F238E27FC236}">
              <a16:creationId xmlns:a16="http://schemas.microsoft.com/office/drawing/2014/main" id="{70D3AAAC-0F83-49D9-B6DB-580EE066202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70" y="12398374"/>
          <a:ext cx="2267585" cy="165354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44450</xdr:colOff>
      <xdr:row>63</xdr:row>
      <xdr:rowOff>83820</xdr:rowOff>
    </xdr:from>
    <xdr:to>
      <xdr:col>0</xdr:col>
      <xdr:colOff>2260600</xdr:colOff>
      <xdr:row>74</xdr:row>
      <xdr:rowOff>121920</xdr:rowOff>
    </xdr:to>
    <xdr:pic>
      <xdr:nvPicPr>
        <xdr:cNvPr id="2" name="Picture 1">
          <a:extLst>
            <a:ext uri="{FF2B5EF4-FFF2-40B4-BE49-F238E27FC236}">
              <a16:creationId xmlns:a16="http://schemas.microsoft.com/office/drawing/2014/main" id="{00000000-0008-0000-0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9227820"/>
          <a:ext cx="2216150" cy="1609725"/>
        </a:xfrm>
        <a:prstGeom prst="rect">
          <a:avLst/>
        </a:prstGeom>
        <a:noFill/>
        <a:ln>
          <a:noFill/>
        </a:ln>
      </xdr:spPr>
    </xdr:pic>
    <xdr:clientData/>
  </xdr:twoCellAnchor>
  <xdr:twoCellAnchor editAs="oneCell">
    <xdr:from>
      <xdr:col>0</xdr:col>
      <xdr:colOff>0</xdr:colOff>
      <xdr:row>80</xdr:row>
      <xdr:rowOff>0</xdr:rowOff>
    </xdr:from>
    <xdr:to>
      <xdr:col>0</xdr:col>
      <xdr:colOff>2177415</xdr:colOff>
      <xdr:row>90</xdr:row>
      <xdr:rowOff>76200</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1572875"/>
          <a:ext cx="2177415" cy="1504950"/>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79380</xdr:colOff>
      <xdr:row>69</xdr:row>
      <xdr:rowOff>0</xdr:rowOff>
    </xdr:from>
    <xdr:to>
      <xdr:col>0</xdr:col>
      <xdr:colOff>2346965</xdr:colOff>
      <xdr:row>80</xdr:row>
      <xdr:rowOff>66040</xdr:rowOff>
    </xdr:to>
    <xdr:pic>
      <xdr:nvPicPr>
        <xdr:cNvPr id="2" name="Picture 1">
          <a:extLst>
            <a:ext uri="{FF2B5EF4-FFF2-40B4-BE49-F238E27FC236}">
              <a16:creationId xmlns:a16="http://schemas.microsoft.com/office/drawing/2014/main" id="{CBAB96D4-9267-427C-AA96-2B15A4AB1A08}"/>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9715500"/>
          <a:ext cx="2267585" cy="1637665"/>
        </a:xfrm>
        <a:prstGeom prst="rect">
          <a:avLst/>
        </a:prstGeom>
        <a:noFill/>
        <a:ln>
          <a:noFill/>
        </a:ln>
      </xdr:spPr>
    </xdr:pic>
    <xdr:clientData/>
  </xdr:twoCellAnchor>
  <xdr:twoCellAnchor editAs="oneCell">
    <xdr:from>
      <xdr:col>0</xdr:col>
      <xdr:colOff>87318</xdr:colOff>
      <xdr:row>85</xdr:row>
      <xdr:rowOff>0</xdr:rowOff>
    </xdr:from>
    <xdr:to>
      <xdr:col>0</xdr:col>
      <xdr:colOff>2354903</xdr:colOff>
      <xdr:row>96</xdr:row>
      <xdr:rowOff>66040</xdr:rowOff>
    </xdr:to>
    <xdr:pic>
      <xdr:nvPicPr>
        <xdr:cNvPr id="3" name="Picture 2">
          <a:extLst>
            <a:ext uri="{FF2B5EF4-FFF2-40B4-BE49-F238E27FC236}">
              <a16:creationId xmlns:a16="http://schemas.microsoft.com/office/drawing/2014/main" id="{C144841C-2F8A-4FD9-9C23-EB90ADC0AB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318" y="12001500"/>
          <a:ext cx="2267585" cy="1637665"/>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71442</xdr:colOff>
      <xdr:row>96</xdr:row>
      <xdr:rowOff>0</xdr:rowOff>
    </xdr:from>
    <xdr:to>
      <xdr:col>0</xdr:col>
      <xdr:colOff>2246317</xdr:colOff>
      <xdr:row>107</xdr:row>
      <xdr:rowOff>6350</xdr:rowOff>
    </xdr:to>
    <xdr:pic>
      <xdr:nvPicPr>
        <xdr:cNvPr id="2" name="Picture 1">
          <a:extLst>
            <a:ext uri="{FF2B5EF4-FFF2-40B4-BE49-F238E27FC236}">
              <a16:creationId xmlns:a16="http://schemas.microsoft.com/office/drawing/2014/main" id="{DC48A071-A719-4C53-9D5F-AB8BB7040A9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3716000"/>
          <a:ext cx="2174875" cy="1577975"/>
        </a:xfrm>
        <a:prstGeom prst="rect">
          <a:avLst/>
        </a:prstGeom>
        <a:noFill/>
        <a:ln>
          <a:noFill/>
        </a:ln>
      </xdr:spPr>
    </xdr:pic>
    <xdr:clientData/>
  </xdr:twoCellAnchor>
  <xdr:twoCellAnchor editAs="oneCell">
    <xdr:from>
      <xdr:col>0</xdr:col>
      <xdr:colOff>95251</xdr:colOff>
      <xdr:row>112</xdr:row>
      <xdr:rowOff>0</xdr:rowOff>
    </xdr:from>
    <xdr:to>
      <xdr:col>0</xdr:col>
      <xdr:colOff>2270126</xdr:colOff>
      <xdr:row>123</xdr:row>
      <xdr:rowOff>6350</xdr:rowOff>
    </xdr:to>
    <xdr:pic>
      <xdr:nvPicPr>
        <xdr:cNvPr id="3" name="Picture 2">
          <a:extLst>
            <a:ext uri="{FF2B5EF4-FFF2-40B4-BE49-F238E27FC236}">
              <a16:creationId xmlns:a16="http://schemas.microsoft.com/office/drawing/2014/main" id="{CADBD12A-C29B-4CE9-84EB-A9B55259DCC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16002000"/>
          <a:ext cx="2174875" cy="1577975"/>
        </a:xfrm>
        <a:prstGeom prst="rect">
          <a:avLst/>
        </a:prstGeom>
        <a:noFill/>
        <a:ln>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103188</xdr:colOff>
      <xdr:row>84</xdr:row>
      <xdr:rowOff>0</xdr:rowOff>
    </xdr:from>
    <xdr:to>
      <xdr:col>0</xdr:col>
      <xdr:colOff>2370773</xdr:colOff>
      <xdr:row>95</xdr:row>
      <xdr:rowOff>59690</xdr:rowOff>
    </xdr:to>
    <xdr:pic>
      <xdr:nvPicPr>
        <xdr:cNvPr id="2" name="Picture 1">
          <a:extLst>
            <a:ext uri="{FF2B5EF4-FFF2-40B4-BE49-F238E27FC236}">
              <a16:creationId xmlns:a16="http://schemas.microsoft.com/office/drawing/2014/main" id="{5C561139-C3D9-445A-9A4C-71683A556EE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8" y="12144375"/>
          <a:ext cx="2267585" cy="1631315"/>
        </a:xfrm>
        <a:prstGeom prst="rect">
          <a:avLst/>
        </a:prstGeom>
        <a:noFill/>
        <a:ln>
          <a:noFill/>
        </a:ln>
      </xdr:spPr>
    </xdr:pic>
    <xdr:clientData/>
  </xdr:twoCellAnchor>
  <xdr:twoCellAnchor editAs="oneCell">
    <xdr:from>
      <xdr:col>0</xdr:col>
      <xdr:colOff>103191</xdr:colOff>
      <xdr:row>100</xdr:row>
      <xdr:rowOff>0</xdr:rowOff>
    </xdr:from>
    <xdr:to>
      <xdr:col>0</xdr:col>
      <xdr:colOff>2370776</xdr:colOff>
      <xdr:row>111</xdr:row>
      <xdr:rowOff>66040</xdr:rowOff>
    </xdr:to>
    <xdr:pic>
      <xdr:nvPicPr>
        <xdr:cNvPr id="3" name="Picture 2">
          <a:extLst>
            <a:ext uri="{FF2B5EF4-FFF2-40B4-BE49-F238E27FC236}">
              <a16:creationId xmlns:a16="http://schemas.microsoft.com/office/drawing/2014/main" id="{4FDD739E-76B6-4436-BA29-A09EAF53FFB9}"/>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91" y="14430375"/>
          <a:ext cx="2267585" cy="1637665"/>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79380</xdr:colOff>
      <xdr:row>99</xdr:row>
      <xdr:rowOff>0</xdr:rowOff>
    </xdr:from>
    <xdr:to>
      <xdr:col>0</xdr:col>
      <xdr:colOff>2346965</xdr:colOff>
      <xdr:row>110</xdr:row>
      <xdr:rowOff>66040</xdr:rowOff>
    </xdr:to>
    <xdr:pic>
      <xdr:nvPicPr>
        <xdr:cNvPr id="2" name="Picture 1">
          <a:extLst>
            <a:ext uri="{FF2B5EF4-FFF2-40B4-BE49-F238E27FC236}">
              <a16:creationId xmlns:a16="http://schemas.microsoft.com/office/drawing/2014/main" id="{72704D3F-E134-4896-AEB2-A5101B0BCB3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380" y="14716125"/>
          <a:ext cx="2267585" cy="1637665"/>
        </a:xfrm>
        <a:prstGeom prst="rect">
          <a:avLst/>
        </a:prstGeom>
        <a:noFill/>
        <a:ln>
          <a:noFill/>
        </a:ln>
      </xdr:spPr>
    </xdr:pic>
    <xdr:clientData/>
  </xdr:twoCellAnchor>
  <xdr:twoCellAnchor editAs="oneCell">
    <xdr:from>
      <xdr:col>0</xdr:col>
      <xdr:colOff>71442</xdr:colOff>
      <xdr:row>115</xdr:row>
      <xdr:rowOff>0</xdr:rowOff>
    </xdr:from>
    <xdr:to>
      <xdr:col>0</xdr:col>
      <xdr:colOff>2339027</xdr:colOff>
      <xdr:row>126</xdr:row>
      <xdr:rowOff>66040</xdr:rowOff>
    </xdr:to>
    <xdr:pic>
      <xdr:nvPicPr>
        <xdr:cNvPr id="3" name="Picture 2">
          <a:extLst>
            <a:ext uri="{FF2B5EF4-FFF2-40B4-BE49-F238E27FC236}">
              <a16:creationId xmlns:a16="http://schemas.microsoft.com/office/drawing/2014/main" id="{062E78C1-11C6-44A5-92B2-593528B4224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7002125"/>
          <a:ext cx="2267585" cy="1637665"/>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103190</xdr:colOff>
      <xdr:row>33</xdr:row>
      <xdr:rowOff>0</xdr:rowOff>
    </xdr:from>
    <xdr:to>
      <xdr:col>0</xdr:col>
      <xdr:colOff>2361250</xdr:colOff>
      <xdr:row>44</xdr:row>
      <xdr:rowOff>66040</xdr:rowOff>
    </xdr:to>
    <xdr:pic>
      <xdr:nvPicPr>
        <xdr:cNvPr id="2" name="Picture 1">
          <a:extLst>
            <a:ext uri="{FF2B5EF4-FFF2-40B4-BE49-F238E27FC236}">
              <a16:creationId xmlns:a16="http://schemas.microsoft.com/office/drawing/2014/main" id="{91D5D1F4-35F4-4C9F-BED4-D49C9F02CE8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90" y="4857750"/>
          <a:ext cx="2258060" cy="1637665"/>
        </a:xfrm>
        <a:prstGeom prst="rect">
          <a:avLst/>
        </a:prstGeom>
        <a:noFill/>
        <a:ln>
          <a:noFill/>
        </a:ln>
      </xdr:spPr>
    </xdr:pic>
    <xdr:clientData/>
  </xdr:twoCellAnchor>
  <xdr:twoCellAnchor editAs="oneCell">
    <xdr:from>
      <xdr:col>0</xdr:col>
      <xdr:colOff>95256</xdr:colOff>
      <xdr:row>49</xdr:row>
      <xdr:rowOff>0</xdr:rowOff>
    </xdr:from>
    <xdr:to>
      <xdr:col>0</xdr:col>
      <xdr:colOff>2353316</xdr:colOff>
      <xdr:row>60</xdr:row>
      <xdr:rowOff>66040</xdr:rowOff>
    </xdr:to>
    <xdr:pic>
      <xdr:nvPicPr>
        <xdr:cNvPr id="3" name="Picture 2">
          <a:extLst>
            <a:ext uri="{FF2B5EF4-FFF2-40B4-BE49-F238E27FC236}">
              <a16:creationId xmlns:a16="http://schemas.microsoft.com/office/drawing/2014/main" id="{4140E410-2913-44B7-BC22-A1C058950DE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143750"/>
          <a:ext cx="2258060" cy="1637665"/>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95256</xdr:colOff>
      <xdr:row>49</xdr:row>
      <xdr:rowOff>0</xdr:rowOff>
    </xdr:from>
    <xdr:to>
      <xdr:col>0</xdr:col>
      <xdr:colOff>2353316</xdr:colOff>
      <xdr:row>60</xdr:row>
      <xdr:rowOff>66040</xdr:rowOff>
    </xdr:to>
    <xdr:pic>
      <xdr:nvPicPr>
        <xdr:cNvPr id="2" name="Picture 1">
          <a:extLst>
            <a:ext uri="{FF2B5EF4-FFF2-40B4-BE49-F238E27FC236}">
              <a16:creationId xmlns:a16="http://schemas.microsoft.com/office/drawing/2014/main" id="{DF78EA63-D974-46CE-B239-4B7665C306FD}"/>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6" y="7143750"/>
          <a:ext cx="2258060" cy="1637665"/>
        </a:xfrm>
        <a:prstGeom prst="rect">
          <a:avLst/>
        </a:prstGeom>
        <a:noFill/>
        <a:ln>
          <a:noFill/>
        </a:ln>
      </xdr:spPr>
    </xdr:pic>
    <xdr:clientData/>
  </xdr:twoCellAnchor>
  <xdr:twoCellAnchor editAs="oneCell">
    <xdr:from>
      <xdr:col>0</xdr:col>
      <xdr:colOff>87316</xdr:colOff>
      <xdr:row>33</xdr:row>
      <xdr:rowOff>0</xdr:rowOff>
    </xdr:from>
    <xdr:to>
      <xdr:col>0</xdr:col>
      <xdr:colOff>2252666</xdr:colOff>
      <xdr:row>44</xdr:row>
      <xdr:rowOff>0</xdr:rowOff>
    </xdr:to>
    <xdr:pic>
      <xdr:nvPicPr>
        <xdr:cNvPr id="3" name="Picture 2">
          <a:extLst>
            <a:ext uri="{FF2B5EF4-FFF2-40B4-BE49-F238E27FC236}">
              <a16:creationId xmlns:a16="http://schemas.microsoft.com/office/drawing/2014/main" id="{5768CD62-8192-48C7-814A-49D7A5AA97A6}"/>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7316" y="4857750"/>
          <a:ext cx="2165350" cy="1571625"/>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63504</xdr:colOff>
      <xdr:row>44</xdr:row>
      <xdr:rowOff>0</xdr:rowOff>
    </xdr:from>
    <xdr:to>
      <xdr:col>0</xdr:col>
      <xdr:colOff>2160274</xdr:colOff>
      <xdr:row>54</xdr:row>
      <xdr:rowOff>50800</xdr:rowOff>
    </xdr:to>
    <xdr:pic>
      <xdr:nvPicPr>
        <xdr:cNvPr id="2" name="Picture 1">
          <a:extLst>
            <a:ext uri="{FF2B5EF4-FFF2-40B4-BE49-F238E27FC236}">
              <a16:creationId xmlns:a16="http://schemas.microsoft.com/office/drawing/2014/main" id="{4FF6F3D4-3033-4808-9376-05C5969C495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4" y="7058025"/>
          <a:ext cx="2096770" cy="1479550"/>
        </a:xfrm>
        <a:prstGeom prst="rect">
          <a:avLst/>
        </a:prstGeom>
        <a:noFill/>
        <a:ln>
          <a:noFill/>
        </a:ln>
      </xdr:spPr>
    </xdr:pic>
    <xdr:clientData/>
  </xdr:twoCellAnchor>
  <xdr:twoCellAnchor editAs="oneCell">
    <xdr:from>
      <xdr:col>0</xdr:col>
      <xdr:colOff>103188</xdr:colOff>
      <xdr:row>59</xdr:row>
      <xdr:rowOff>111125</xdr:rowOff>
    </xdr:from>
    <xdr:to>
      <xdr:col>0</xdr:col>
      <xdr:colOff>2361248</xdr:colOff>
      <xdr:row>71</xdr:row>
      <xdr:rowOff>50165</xdr:rowOff>
    </xdr:to>
    <xdr:pic>
      <xdr:nvPicPr>
        <xdr:cNvPr id="3" name="Picture 2">
          <a:extLst>
            <a:ext uri="{FF2B5EF4-FFF2-40B4-BE49-F238E27FC236}">
              <a16:creationId xmlns:a16="http://schemas.microsoft.com/office/drawing/2014/main" id="{B333B4DB-DF8A-456A-8486-842176E0AAD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88" y="9312275"/>
          <a:ext cx="2258060" cy="1653540"/>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55566</xdr:colOff>
      <xdr:row>38</xdr:row>
      <xdr:rowOff>0</xdr:rowOff>
    </xdr:from>
    <xdr:to>
      <xdr:col>0</xdr:col>
      <xdr:colOff>2332041</xdr:colOff>
      <xdr:row>49</xdr:row>
      <xdr:rowOff>66040</xdr:rowOff>
    </xdr:to>
    <xdr:pic>
      <xdr:nvPicPr>
        <xdr:cNvPr id="2" name="Picture 1">
          <a:extLst>
            <a:ext uri="{FF2B5EF4-FFF2-40B4-BE49-F238E27FC236}">
              <a16:creationId xmlns:a16="http://schemas.microsoft.com/office/drawing/2014/main" id="{45680014-06CB-480F-B508-4C2673BEBD1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66" y="5429250"/>
          <a:ext cx="2276475" cy="1637665"/>
        </a:xfrm>
        <a:prstGeom prst="rect">
          <a:avLst/>
        </a:prstGeom>
        <a:noFill/>
        <a:ln>
          <a:noFill/>
        </a:ln>
      </xdr:spPr>
    </xdr:pic>
    <xdr:clientData/>
  </xdr:twoCellAnchor>
  <xdr:twoCellAnchor editAs="oneCell">
    <xdr:from>
      <xdr:col>0</xdr:col>
      <xdr:colOff>83820</xdr:colOff>
      <xdr:row>54</xdr:row>
      <xdr:rowOff>22860</xdr:rowOff>
    </xdr:from>
    <xdr:to>
      <xdr:col>0</xdr:col>
      <xdr:colOff>2360295</xdr:colOff>
      <xdr:row>65</xdr:row>
      <xdr:rowOff>88900</xdr:rowOff>
    </xdr:to>
    <xdr:pic>
      <xdr:nvPicPr>
        <xdr:cNvPr id="4" name="Picture 3">
          <a:extLst>
            <a:ext uri="{FF2B5EF4-FFF2-40B4-BE49-F238E27FC236}">
              <a16:creationId xmlns:a16="http://schemas.microsoft.com/office/drawing/2014/main" id="{37A411B7-B88C-4667-8C10-F54F7C122F6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820" y="7322820"/>
          <a:ext cx="2276475" cy="149098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47628</xdr:colOff>
      <xdr:row>63</xdr:row>
      <xdr:rowOff>0</xdr:rowOff>
    </xdr:from>
    <xdr:to>
      <xdr:col>0</xdr:col>
      <xdr:colOff>2144398</xdr:colOff>
      <xdr:row>73</xdr:row>
      <xdr:rowOff>50800</xdr:rowOff>
    </xdr:to>
    <xdr:pic>
      <xdr:nvPicPr>
        <xdr:cNvPr id="2" name="Picture 1">
          <a:extLst>
            <a:ext uri="{FF2B5EF4-FFF2-40B4-BE49-F238E27FC236}">
              <a16:creationId xmlns:a16="http://schemas.microsoft.com/office/drawing/2014/main" id="{C3232F9D-AE6A-47E3-A408-FFBFF53893B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8" y="9734550"/>
          <a:ext cx="2096770" cy="1479550"/>
        </a:xfrm>
        <a:prstGeom prst="rect">
          <a:avLst/>
        </a:prstGeom>
        <a:noFill/>
        <a:ln>
          <a:noFill/>
        </a:ln>
      </xdr:spPr>
    </xdr:pic>
    <xdr:clientData/>
  </xdr:twoCellAnchor>
  <xdr:twoCellAnchor editAs="oneCell">
    <xdr:from>
      <xdr:col>0</xdr:col>
      <xdr:colOff>55550</xdr:colOff>
      <xdr:row>47</xdr:row>
      <xdr:rowOff>0</xdr:rowOff>
    </xdr:from>
    <xdr:to>
      <xdr:col>0</xdr:col>
      <xdr:colOff>2332025</xdr:colOff>
      <xdr:row>58</xdr:row>
      <xdr:rowOff>66040</xdr:rowOff>
    </xdr:to>
    <xdr:pic>
      <xdr:nvPicPr>
        <xdr:cNvPr id="3" name="Picture 2">
          <a:extLst>
            <a:ext uri="{FF2B5EF4-FFF2-40B4-BE49-F238E27FC236}">
              <a16:creationId xmlns:a16="http://schemas.microsoft.com/office/drawing/2014/main" id="{2281C68F-6E9F-4A56-B489-C25AFE098084}"/>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550" y="7162800"/>
          <a:ext cx="2276475" cy="1637665"/>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49392</xdr:colOff>
      <xdr:row>48</xdr:row>
      <xdr:rowOff>0</xdr:rowOff>
    </xdr:from>
    <xdr:to>
      <xdr:col>0</xdr:col>
      <xdr:colOff>2146162</xdr:colOff>
      <xdr:row>58</xdr:row>
      <xdr:rowOff>50800</xdr:rowOff>
    </xdr:to>
    <xdr:pic>
      <xdr:nvPicPr>
        <xdr:cNvPr id="2" name="Picture 1">
          <a:extLst>
            <a:ext uri="{FF2B5EF4-FFF2-40B4-BE49-F238E27FC236}">
              <a16:creationId xmlns:a16="http://schemas.microsoft.com/office/drawing/2014/main" id="{C85F2450-DCBA-457B-9207-51E2AE4A8B4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92" y="7477125"/>
          <a:ext cx="2096770" cy="1479550"/>
        </a:xfrm>
        <a:prstGeom prst="rect">
          <a:avLst/>
        </a:prstGeom>
        <a:noFill/>
        <a:ln>
          <a:noFill/>
        </a:ln>
      </xdr:spPr>
    </xdr:pic>
    <xdr:clientData/>
  </xdr:twoCellAnchor>
  <xdr:twoCellAnchor editAs="oneCell">
    <xdr:from>
      <xdr:col>0</xdr:col>
      <xdr:colOff>49392</xdr:colOff>
      <xdr:row>64</xdr:row>
      <xdr:rowOff>0</xdr:rowOff>
    </xdr:from>
    <xdr:to>
      <xdr:col>0</xdr:col>
      <xdr:colOff>2146162</xdr:colOff>
      <xdr:row>74</xdr:row>
      <xdr:rowOff>50800</xdr:rowOff>
    </xdr:to>
    <xdr:pic>
      <xdr:nvPicPr>
        <xdr:cNvPr id="3" name="Picture 2">
          <a:extLst>
            <a:ext uri="{FF2B5EF4-FFF2-40B4-BE49-F238E27FC236}">
              <a16:creationId xmlns:a16="http://schemas.microsoft.com/office/drawing/2014/main" id="{D83A2B68-CD91-42D3-841F-BC6FA930577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392" y="10048875"/>
          <a:ext cx="2096770" cy="14795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44450</xdr:colOff>
      <xdr:row>62</xdr:row>
      <xdr:rowOff>83820</xdr:rowOff>
    </xdr:from>
    <xdr:to>
      <xdr:col>0</xdr:col>
      <xdr:colOff>2260600</xdr:colOff>
      <xdr:row>73</xdr:row>
      <xdr:rowOff>74295</xdr:rowOff>
    </xdr:to>
    <xdr:pic>
      <xdr:nvPicPr>
        <xdr:cNvPr id="2" name="Picture 1">
          <a:extLst>
            <a:ext uri="{FF2B5EF4-FFF2-40B4-BE49-F238E27FC236}">
              <a16:creationId xmlns:a16="http://schemas.microsoft.com/office/drawing/2014/main" id="{00000000-0008-0000-0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450" y="9132570"/>
          <a:ext cx="2216150" cy="1562100"/>
        </a:xfrm>
        <a:prstGeom prst="rect">
          <a:avLst/>
        </a:prstGeom>
        <a:noFill/>
        <a:ln>
          <a:noFill/>
        </a:ln>
      </xdr:spPr>
    </xdr:pic>
    <xdr:clientData/>
  </xdr:twoCellAnchor>
  <xdr:twoCellAnchor editAs="oneCell">
    <xdr:from>
      <xdr:col>0</xdr:col>
      <xdr:colOff>50800</xdr:colOff>
      <xdr:row>78</xdr:row>
      <xdr:rowOff>101600</xdr:rowOff>
    </xdr:from>
    <xdr:to>
      <xdr:col>0</xdr:col>
      <xdr:colOff>2336800</xdr:colOff>
      <xdr:row>90</xdr:row>
      <xdr:rowOff>12700</xdr:rowOff>
    </xdr:to>
    <xdr:pic>
      <xdr:nvPicPr>
        <xdr:cNvPr id="3" name="Picture 2">
          <a:extLst>
            <a:ext uri="{FF2B5EF4-FFF2-40B4-BE49-F238E27FC236}">
              <a16:creationId xmlns:a16="http://schemas.microsoft.com/office/drawing/2014/main" id="{D05A2229-FACD-4BDC-B97F-2B0B15733427}"/>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00" y="11436350"/>
          <a:ext cx="2286000" cy="1625600"/>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47628</xdr:colOff>
      <xdr:row>48</xdr:row>
      <xdr:rowOff>0</xdr:rowOff>
    </xdr:from>
    <xdr:to>
      <xdr:col>0</xdr:col>
      <xdr:colOff>2338708</xdr:colOff>
      <xdr:row>59</xdr:row>
      <xdr:rowOff>57150</xdr:rowOff>
    </xdr:to>
    <xdr:pic>
      <xdr:nvPicPr>
        <xdr:cNvPr id="2" name="Picture 1">
          <a:extLst>
            <a:ext uri="{FF2B5EF4-FFF2-40B4-BE49-F238E27FC236}">
              <a16:creationId xmlns:a16="http://schemas.microsoft.com/office/drawing/2014/main" id="{0210ECCB-8060-4F79-B719-0E4D72CDE85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8" y="7477125"/>
          <a:ext cx="2291080" cy="1628775"/>
        </a:xfrm>
        <a:prstGeom prst="rect">
          <a:avLst/>
        </a:prstGeom>
        <a:noFill/>
        <a:ln>
          <a:noFill/>
        </a:ln>
      </xdr:spPr>
    </xdr:pic>
    <xdr:clientData/>
  </xdr:twoCellAnchor>
  <xdr:twoCellAnchor editAs="oneCell">
    <xdr:from>
      <xdr:col>0</xdr:col>
      <xdr:colOff>39690</xdr:colOff>
      <xdr:row>64</xdr:row>
      <xdr:rowOff>0</xdr:rowOff>
    </xdr:from>
    <xdr:to>
      <xdr:col>0</xdr:col>
      <xdr:colOff>2330770</xdr:colOff>
      <xdr:row>75</xdr:row>
      <xdr:rowOff>57150</xdr:rowOff>
    </xdr:to>
    <xdr:pic>
      <xdr:nvPicPr>
        <xdr:cNvPr id="3" name="Picture 2">
          <a:extLst>
            <a:ext uri="{FF2B5EF4-FFF2-40B4-BE49-F238E27FC236}">
              <a16:creationId xmlns:a16="http://schemas.microsoft.com/office/drawing/2014/main" id="{7601E4C1-2C45-41F6-91FA-E47B2F86A2CB}"/>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690" y="10048875"/>
          <a:ext cx="2291080" cy="1628775"/>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63503</xdr:colOff>
      <xdr:row>48</xdr:row>
      <xdr:rowOff>0</xdr:rowOff>
    </xdr:from>
    <xdr:to>
      <xdr:col>0</xdr:col>
      <xdr:colOff>2321563</xdr:colOff>
      <xdr:row>59</xdr:row>
      <xdr:rowOff>66040</xdr:rowOff>
    </xdr:to>
    <xdr:pic>
      <xdr:nvPicPr>
        <xdr:cNvPr id="2" name="Picture 1">
          <a:extLst>
            <a:ext uri="{FF2B5EF4-FFF2-40B4-BE49-F238E27FC236}">
              <a16:creationId xmlns:a16="http://schemas.microsoft.com/office/drawing/2014/main" id="{54E230DE-7745-4B1E-A1E5-EC4D06DBFC4A}"/>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503" y="7524750"/>
          <a:ext cx="2258060" cy="1637665"/>
        </a:xfrm>
        <a:prstGeom prst="rect">
          <a:avLst/>
        </a:prstGeom>
        <a:noFill/>
        <a:ln>
          <a:noFill/>
        </a:ln>
      </xdr:spPr>
    </xdr:pic>
    <xdr:clientData/>
  </xdr:twoCellAnchor>
  <xdr:twoCellAnchor editAs="oneCell">
    <xdr:from>
      <xdr:col>0</xdr:col>
      <xdr:colOff>71442</xdr:colOff>
      <xdr:row>64</xdr:row>
      <xdr:rowOff>0</xdr:rowOff>
    </xdr:from>
    <xdr:to>
      <xdr:col>0</xdr:col>
      <xdr:colOff>2329502</xdr:colOff>
      <xdr:row>75</xdr:row>
      <xdr:rowOff>66040</xdr:rowOff>
    </xdr:to>
    <xdr:pic>
      <xdr:nvPicPr>
        <xdr:cNvPr id="3" name="Picture 2">
          <a:extLst>
            <a:ext uri="{FF2B5EF4-FFF2-40B4-BE49-F238E27FC236}">
              <a16:creationId xmlns:a16="http://schemas.microsoft.com/office/drawing/2014/main" id="{71E01DDE-147E-400B-AD09-FB0A37851E3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42" y="10096500"/>
          <a:ext cx="2258060" cy="1637665"/>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95251</xdr:colOff>
      <xdr:row>45</xdr:row>
      <xdr:rowOff>0</xdr:rowOff>
    </xdr:from>
    <xdr:to>
      <xdr:col>0</xdr:col>
      <xdr:colOff>2192021</xdr:colOff>
      <xdr:row>55</xdr:row>
      <xdr:rowOff>50800</xdr:rowOff>
    </xdr:to>
    <xdr:pic>
      <xdr:nvPicPr>
        <xdr:cNvPr id="2" name="Picture 1">
          <a:extLst>
            <a:ext uri="{FF2B5EF4-FFF2-40B4-BE49-F238E27FC236}">
              <a16:creationId xmlns:a16="http://schemas.microsoft.com/office/drawing/2014/main" id="{6F6F263F-0A71-4214-A934-9134B071AFE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1" y="7239000"/>
          <a:ext cx="2096770" cy="1479550"/>
        </a:xfrm>
        <a:prstGeom prst="rect">
          <a:avLst/>
        </a:prstGeom>
        <a:noFill/>
        <a:ln>
          <a:noFill/>
        </a:ln>
      </xdr:spPr>
    </xdr:pic>
    <xdr:clientData/>
  </xdr:twoCellAnchor>
  <xdr:twoCellAnchor editAs="oneCell">
    <xdr:from>
      <xdr:col>0</xdr:col>
      <xdr:colOff>103188</xdr:colOff>
      <xdr:row>60</xdr:row>
      <xdr:rowOff>79375</xdr:rowOff>
    </xdr:from>
    <xdr:to>
      <xdr:col>0</xdr:col>
      <xdr:colOff>2361248</xdr:colOff>
      <xdr:row>72</xdr:row>
      <xdr:rowOff>18415</xdr:rowOff>
    </xdr:to>
    <xdr:pic>
      <xdr:nvPicPr>
        <xdr:cNvPr id="3" name="Picture 2">
          <a:extLst>
            <a:ext uri="{FF2B5EF4-FFF2-40B4-BE49-F238E27FC236}">
              <a16:creationId xmlns:a16="http://schemas.microsoft.com/office/drawing/2014/main" id="{A9728454-3D32-431E-B0F8-C15330C8C8C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3188" y="9461500"/>
          <a:ext cx="2258060" cy="1653540"/>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oneCellAnchor>
    <xdr:from>
      <xdr:col>0</xdr:col>
      <xdr:colOff>69850</xdr:colOff>
      <xdr:row>73</xdr:row>
      <xdr:rowOff>106680</xdr:rowOff>
    </xdr:from>
    <xdr:ext cx="2286000" cy="1463040"/>
    <xdr:pic>
      <xdr:nvPicPr>
        <xdr:cNvPr id="2" name="Picture 1">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1793855"/>
          <a:ext cx="2286000" cy="1463040"/>
        </a:xfrm>
        <a:prstGeom prst="rect">
          <a:avLst/>
        </a:prstGeom>
        <a:noFill/>
        <a:ln>
          <a:noFill/>
        </a:ln>
      </xdr:spPr>
    </xdr:pic>
    <xdr:clientData/>
  </xdr:oneCellAnchor>
  <xdr:oneCellAnchor>
    <xdr:from>
      <xdr:col>0</xdr:col>
      <xdr:colOff>69850</xdr:colOff>
      <xdr:row>73</xdr:row>
      <xdr:rowOff>106680</xdr:rowOff>
    </xdr:from>
    <xdr:ext cx="2286000" cy="1463040"/>
    <xdr:pic>
      <xdr:nvPicPr>
        <xdr:cNvPr id="3" name="Picture 2">
          <a:extLst>
            <a:ext uri="{FF2B5EF4-FFF2-40B4-BE49-F238E27FC236}">
              <a16:creationId xmlns:a16="http://schemas.microsoft.com/office/drawing/2014/main" id="{00000000-0008-0000-11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50" y="11793855"/>
          <a:ext cx="2286000" cy="1463040"/>
        </a:xfrm>
        <a:prstGeom prst="rect">
          <a:avLst/>
        </a:prstGeom>
        <a:noFill/>
        <a:ln>
          <a:noFill/>
        </a:ln>
      </xdr:spPr>
    </xdr:pic>
    <xdr:clientData/>
  </xdr:oneCellAnchor>
  <xdr:oneCellAnchor>
    <xdr:from>
      <xdr:col>0</xdr:col>
      <xdr:colOff>50800</xdr:colOff>
      <xdr:row>57</xdr:row>
      <xdr:rowOff>63500</xdr:rowOff>
    </xdr:from>
    <xdr:ext cx="2267585" cy="1463040"/>
    <xdr:pic>
      <xdr:nvPicPr>
        <xdr:cNvPr id="4" name="Picture 3">
          <a:extLst>
            <a:ext uri="{FF2B5EF4-FFF2-40B4-BE49-F238E27FC236}">
              <a16:creationId xmlns:a16="http://schemas.microsoft.com/office/drawing/2014/main" id="{BAF35C08-B5A1-436D-A9A3-4B3EFAAA7782}"/>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00" y="9464675"/>
          <a:ext cx="2267585" cy="1463040"/>
        </a:xfrm>
        <a:prstGeom prst="rect">
          <a:avLst/>
        </a:prstGeom>
        <a:noFill/>
        <a:ln>
          <a:noFill/>
        </a:ln>
      </xdr:spPr>
    </xdr:pic>
    <xdr:clientData/>
  </xdr:oneCellAnchor>
</xdr:wsDr>
</file>

<file path=xl/drawings/drawing44.xml><?xml version="1.0" encoding="utf-8"?>
<xdr:wsDr xmlns:xdr="http://schemas.openxmlformats.org/drawingml/2006/spreadsheetDrawing" xmlns:a="http://schemas.openxmlformats.org/drawingml/2006/main">
  <xdr:oneCellAnchor>
    <xdr:from>
      <xdr:col>0</xdr:col>
      <xdr:colOff>76200</xdr:colOff>
      <xdr:row>51</xdr:row>
      <xdr:rowOff>107950</xdr:rowOff>
    </xdr:from>
    <xdr:ext cx="2267585" cy="1463040"/>
    <xdr:pic>
      <xdr:nvPicPr>
        <xdr:cNvPr id="2" name="Picture 1">
          <a:extLst>
            <a:ext uri="{FF2B5EF4-FFF2-40B4-BE49-F238E27FC236}">
              <a16:creationId xmlns:a16="http://schemas.microsoft.com/office/drawing/2014/main" id="{00000000-0008-0000-12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66125"/>
          <a:ext cx="2267585" cy="1463040"/>
        </a:xfrm>
        <a:prstGeom prst="rect">
          <a:avLst/>
        </a:prstGeom>
        <a:noFill/>
        <a:ln>
          <a:noFill/>
        </a:ln>
      </xdr:spPr>
    </xdr:pic>
    <xdr:clientData/>
  </xdr:oneCellAnchor>
  <xdr:twoCellAnchor editAs="oneCell">
    <xdr:from>
      <xdr:col>0</xdr:col>
      <xdr:colOff>76200</xdr:colOff>
      <xdr:row>67</xdr:row>
      <xdr:rowOff>25400</xdr:rowOff>
    </xdr:from>
    <xdr:to>
      <xdr:col>0</xdr:col>
      <xdr:colOff>2362200</xdr:colOff>
      <xdr:row>77</xdr:row>
      <xdr:rowOff>95250</xdr:rowOff>
    </xdr:to>
    <xdr:pic>
      <xdr:nvPicPr>
        <xdr:cNvPr id="3" name="Picture 2">
          <a:extLst>
            <a:ext uri="{FF2B5EF4-FFF2-40B4-BE49-F238E27FC236}">
              <a16:creationId xmlns:a16="http://schemas.microsoft.com/office/drawing/2014/main" id="{B08FE288-AE05-4049-951C-D7B0AFA1A2B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10569575"/>
          <a:ext cx="2286000" cy="1498600"/>
        </a:xfrm>
        <a:prstGeom prst="rect">
          <a:avLst/>
        </a:prstGeom>
        <a:noFill/>
        <a:ln>
          <a:noFill/>
        </a:ln>
      </xdr:spPr>
    </xdr:pic>
    <xdr:clientData/>
  </xdr:twoCellAnchor>
</xdr:wsDr>
</file>

<file path=xl/drawings/drawing45.xml><?xml version="1.0" encoding="utf-8"?>
<xdr:wsDr xmlns:xdr="http://schemas.openxmlformats.org/drawingml/2006/spreadsheetDrawing" xmlns:a="http://schemas.openxmlformats.org/drawingml/2006/main">
  <xdr:oneCellAnchor>
    <xdr:from>
      <xdr:col>0</xdr:col>
      <xdr:colOff>101600</xdr:colOff>
      <xdr:row>84</xdr:row>
      <xdr:rowOff>106680</xdr:rowOff>
    </xdr:from>
    <xdr:ext cx="2286000" cy="1463040"/>
    <xdr:pic>
      <xdr:nvPicPr>
        <xdr:cNvPr id="2" name="Picture 1">
          <a:extLst>
            <a:ext uri="{FF2B5EF4-FFF2-40B4-BE49-F238E27FC236}">
              <a16:creationId xmlns:a16="http://schemas.microsoft.com/office/drawing/2014/main" id="{00000000-0008-0000-13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822680"/>
          <a:ext cx="2286000" cy="1463040"/>
        </a:xfrm>
        <a:prstGeom prst="rect">
          <a:avLst/>
        </a:prstGeom>
        <a:noFill/>
        <a:ln>
          <a:noFill/>
        </a:ln>
      </xdr:spPr>
    </xdr:pic>
    <xdr:clientData/>
  </xdr:oneCellAnchor>
  <xdr:twoCellAnchor editAs="oneCell">
    <xdr:from>
      <xdr:col>0</xdr:col>
      <xdr:colOff>63500</xdr:colOff>
      <xdr:row>68</xdr:row>
      <xdr:rowOff>50800</xdr:rowOff>
    </xdr:from>
    <xdr:to>
      <xdr:col>0</xdr:col>
      <xdr:colOff>2331085</xdr:colOff>
      <xdr:row>79</xdr:row>
      <xdr:rowOff>63500</xdr:rowOff>
    </xdr:to>
    <xdr:pic>
      <xdr:nvPicPr>
        <xdr:cNvPr id="3" name="Picture 2">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500" y="11480800"/>
          <a:ext cx="2267585" cy="1584325"/>
        </a:xfrm>
        <a:prstGeom prst="rect">
          <a:avLst/>
        </a:prstGeom>
        <a:noFill/>
        <a:ln>
          <a:noFill/>
        </a:ln>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50800</xdr:colOff>
      <xdr:row>50</xdr:row>
      <xdr:rowOff>95250</xdr:rowOff>
    </xdr:from>
    <xdr:to>
      <xdr:col>0</xdr:col>
      <xdr:colOff>2318385</xdr:colOff>
      <xdr:row>61</xdr:row>
      <xdr:rowOff>107950</xdr:rowOff>
    </xdr:to>
    <xdr:pic>
      <xdr:nvPicPr>
        <xdr:cNvPr id="2" name="Picture 1">
          <a:extLst>
            <a:ext uri="{FF2B5EF4-FFF2-40B4-BE49-F238E27FC236}">
              <a16:creationId xmlns:a16="http://schemas.microsoft.com/office/drawing/2014/main" id="{E17C4F78-209B-4701-A590-544412A93204}"/>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800" y="7553325"/>
          <a:ext cx="2267585" cy="1584325"/>
        </a:xfrm>
        <a:prstGeom prst="rect">
          <a:avLst/>
        </a:prstGeom>
        <a:noFill/>
        <a:ln>
          <a:noFill/>
        </a:ln>
      </xdr:spPr>
    </xdr:pic>
    <xdr:clientData/>
  </xdr:twoCellAnchor>
  <xdr:oneCellAnchor>
    <xdr:from>
      <xdr:col>0</xdr:col>
      <xdr:colOff>57150</xdr:colOff>
      <xdr:row>66</xdr:row>
      <xdr:rowOff>19050</xdr:rowOff>
    </xdr:from>
    <xdr:ext cx="2286000" cy="1463040"/>
    <xdr:pic>
      <xdr:nvPicPr>
        <xdr:cNvPr id="3" name="Picture 2">
          <a:extLst>
            <a:ext uri="{FF2B5EF4-FFF2-40B4-BE49-F238E27FC236}">
              <a16:creationId xmlns:a16="http://schemas.microsoft.com/office/drawing/2014/main" id="{7B050B41-2F90-4EAA-B21D-2A744B506195}"/>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9763125"/>
          <a:ext cx="2286000" cy="1463040"/>
        </a:xfrm>
        <a:prstGeom prst="rect">
          <a:avLst/>
        </a:prstGeom>
        <a:noFill/>
        <a:ln>
          <a:noFill/>
        </a:ln>
      </xdr:spPr>
    </xdr:pic>
    <xdr:clientData/>
  </xdr:oneCellAnchor>
</xdr:wsDr>
</file>

<file path=xl/drawings/drawing47.xml><?xml version="1.0" encoding="utf-8"?>
<xdr:wsDr xmlns:xdr="http://schemas.openxmlformats.org/drawingml/2006/spreadsheetDrawing" xmlns:a="http://schemas.openxmlformats.org/drawingml/2006/main">
  <xdr:oneCellAnchor>
    <xdr:from>
      <xdr:col>0</xdr:col>
      <xdr:colOff>95250</xdr:colOff>
      <xdr:row>73</xdr:row>
      <xdr:rowOff>106680</xdr:rowOff>
    </xdr:from>
    <xdr:ext cx="2300605" cy="1454150"/>
    <xdr:pic>
      <xdr:nvPicPr>
        <xdr:cNvPr id="2" name="Picture 1">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1822430"/>
          <a:ext cx="2300605" cy="1454150"/>
        </a:xfrm>
        <a:prstGeom prst="rect">
          <a:avLst/>
        </a:prstGeom>
        <a:noFill/>
        <a:ln>
          <a:noFill/>
        </a:ln>
      </xdr:spPr>
    </xdr:pic>
    <xdr:clientData/>
  </xdr:oneCellAnchor>
  <xdr:twoCellAnchor editAs="oneCell">
    <xdr:from>
      <xdr:col>0</xdr:col>
      <xdr:colOff>82550</xdr:colOff>
      <xdr:row>58</xdr:row>
      <xdr:rowOff>44450</xdr:rowOff>
    </xdr:from>
    <xdr:to>
      <xdr:col>0</xdr:col>
      <xdr:colOff>2350135</xdr:colOff>
      <xdr:row>68</xdr:row>
      <xdr:rowOff>101600</xdr:rowOff>
    </xdr:to>
    <xdr:pic>
      <xdr:nvPicPr>
        <xdr:cNvPr id="3" name="Picture 2">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50" y="9617075"/>
          <a:ext cx="2267585" cy="14859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109</xdr:row>
      <xdr:rowOff>96520</xdr:rowOff>
    </xdr:from>
    <xdr:to>
      <xdr:col>0</xdr:col>
      <xdr:colOff>2362200</xdr:colOff>
      <xdr:row>121</xdr:row>
      <xdr:rowOff>7620</xdr:rowOff>
    </xdr:to>
    <xdr:pic>
      <xdr:nvPicPr>
        <xdr:cNvPr id="2" name="Picture 1">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15812770"/>
          <a:ext cx="2286000" cy="1625600"/>
        </a:xfrm>
        <a:prstGeom prst="rect">
          <a:avLst/>
        </a:prstGeom>
        <a:noFill/>
        <a:ln>
          <a:noFill/>
        </a:ln>
      </xdr:spPr>
    </xdr:pic>
    <xdr:clientData/>
  </xdr:twoCellAnchor>
  <xdr:twoCellAnchor editAs="oneCell">
    <xdr:from>
      <xdr:col>0</xdr:col>
      <xdr:colOff>79380</xdr:colOff>
      <xdr:row>94</xdr:row>
      <xdr:rowOff>0</xdr:rowOff>
    </xdr:from>
    <xdr:to>
      <xdr:col>0</xdr:col>
      <xdr:colOff>2345060</xdr:colOff>
      <xdr:row>105</xdr:row>
      <xdr:rowOff>41910</xdr:rowOff>
    </xdr:to>
    <xdr:pic>
      <xdr:nvPicPr>
        <xdr:cNvPr id="3" name="Picture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9380" y="13573125"/>
          <a:ext cx="2265680" cy="161353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95</xdr:row>
      <xdr:rowOff>88900</xdr:rowOff>
    </xdr:from>
    <xdr:to>
      <xdr:col>0</xdr:col>
      <xdr:colOff>2387600</xdr:colOff>
      <xdr:row>107</xdr:row>
      <xdr:rowOff>0</xdr:rowOff>
    </xdr:to>
    <xdr:pic>
      <xdr:nvPicPr>
        <xdr:cNvPr id="2" name="Picture 1">
          <a:extLst>
            <a:ext uri="{FF2B5EF4-FFF2-40B4-BE49-F238E27FC236}">
              <a16:creationId xmlns:a16="http://schemas.microsoft.com/office/drawing/2014/main" id="{00000000-0008-0000-05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13852525"/>
          <a:ext cx="2286000" cy="1625600"/>
        </a:xfrm>
        <a:prstGeom prst="rect">
          <a:avLst/>
        </a:prstGeom>
        <a:noFill/>
        <a:ln>
          <a:noFill/>
        </a:ln>
      </xdr:spPr>
    </xdr:pic>
    <xdr:clientData/>
  </xdr:twoCellAnchor>
  <xdr:twoCellAnchor editAs="oneCell">
    <xdr:from>
      <xdr:col>0</xdr:col>
      <xdr:colOff>127000</xdr:colOff>
      <xdr:row>80</xdr:row>
      <xdr:rowOff>0</xdr:rowOff>
    </xdr:from>
    <xdr:to>
      <xdr:col>0</xdr:col>
      <xdr:colOff>2392680</xdr:colOff>
      <xdr:row>91</xdr:row>
      <xdr:rowOff>41910</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7000" y="11620500"/>
          <a:ext cx="2265680" cy="161353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107950</xdr:colOff>
      <xdr:row>60</xdr:row>
      <xdr:rowOff>95250</xdr:rowOff>
    </xdr:from>
    <xdr:to>
      <xdr:col>1</xdr:col>
      <xdr:colOff>60325</xdr:colOff>
      <xdr:row>72</xdr:row>
      <xdr:rowOff>6350</xdr:rowOff>
    </xdr:to>
    <xdr:pic>
      <xdr:nvPicPr>
        <xdr:cNvPr id="2" name="Picture 1">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950" y="8972550"/>
          <a:ext cx="2324100" cy="1625600"/>
        </a:xfrm>
        <a:prstGeom prst="rect">
          <a:avLst/>
        </a:prstGeom>
        <a:noFill/>
        <a:ln>
          <a:noFill/>
        </a:ln>
      </xdr:spPr>
    </xdr:pic>
    <xdr:clientData/>
  </xdr:twoCellAnchor>
  <xdr:twoCellAnchor editAs="oneCell">
    <xdr:from>
      <xdr:col>0</xdr:col>
      <xdr:colOff>139700</xdr:colOff>
      <xdr:row>45</xdr:row>
      <xdr:rowOff>0</xdr:rowOff>
    </xdr:from>
    <xdr:to>
      <xdr:col>1</xdr:col>
      <xdr:colOff>57150</xdr:colOff>
      <xdr:row>56</xdr:row>
      <xdr:rowOff>41910</xdr:rowOff>
    </xdr:to>
    <xdr:pic>
      <xdr:nvPicPr>
        <xdr:cNvPr id="3" name="Picture 2">
          <a:extLst>
            <a:ext uri="{FF2B5EF4-FFF2-40B4-BE49-F238E27FC236}">
              <a16:creationId xmlns:a16="http://schemas.microsoft.com/office/drawing/2014/main" id="{DCD7C5D9-6182-493E-8BB7-C575B429AA0E}"/>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9700" y="6734175"/>
          <a:ext cx="2289175" cy="161353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76200</xdr:colOff>
      <xdr:row>56</xdr:row>
      <xdr:rowOff>114300</xdr:rowOff>
    </xdr:from>
    <xdr:to>
      <xdr:col>0</xdr:col>
      <xdr:colOff>2341880</xdr:colOff>
      <xdr:row>68</xdr:row>
      <xdr:rowOff>29210</xdr:rowOff>
    </xdr:to>
    <xdr:pic>
      <xdr:nvPicPr>
        <xdr:cNvPr id="2" name="Picture 1">
          <a:extLst>
            <a:ext uri="{FF2B5EF4-FFF2-40B4-BE49-F238E27FC236}">
              <a16:creationId xmlns:a16="http://schemas.microsoft.com/office/drawing/2014/main" id="{00000000-0008-0000-07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258175"/>
          <a:ext cx="2265680" cy="1629410"/>
        </a:xfrm>
        <a:prstGeom prst="rect">
          <a:avLst/>
        </a:prstGeom>
        <a:noFill/>
        <a:ln>
          <a:noFill/>
        </a:ln>
      </xdr:spPr>
    </xdr:pic>
    <xdr:clientData/>
  </xdr:twoCellAnchor>
  <xdr:twoCellAnchor editAs="oneCell">
    <xdr:from>
      <xdr:col>0</xdr:col>
      <xdr:colOff>95250</xdr:colOff>
      <xdr:row>72</xdr:row>
      <xdr:rowOff>114300</xdr:rowOff>
    </xdr:from>
    <xdr:to>
      <xdr:col>0</xdr:col>
      <xdr:colOff>2381250</xdr:colOff>
      <xdr:row>84</xdr:row>
      <xdr:rowOff>25400</xdr:rowOff>
    </xdr:to>
    <xdr:pic>
      <xdr:nvPicPr>
        <xdr:cNvPr id="3" name="Picture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250" y="10544175"/>
          <a:ext cx="2286000" cy="1625600"/>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88900</xdr:colOff>
      <xdr:row>61</xdr:row>
      <xdr:rowOff>114300</xdr:rowOff>
    </xdr:from>
    <xdr:to>
      <xdr:col>0</xdr:col>
      <xdr:colOff>2354580</xdr:colOff>
      <xdr:row>73</xdr:row>
      <xdr:rowOff>29210</xdr:rowOff>
    </xdr:to>
    <xdr:pic>
      <xdr:nvPicPr>
        <xdr:cNvPr id="2" name="Picture 1">
          <a:extLst>
            <a:ext uri="{FF2B5EF4-FFF2-40B4-BE49-F238E27FC236}">
              <a16:creationId xmlns:a16="http://schemas.microsoft.com/office/drawing/2014/main" id="{00000000-0008-0000-08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972550"/>
          <a:ext cx="2265680" cy="1629410"/>
        </a:xfrm>
        <a:prstGeom prst="rect">
          <a:avLst/>
        </a:prstGeom>
        <a:noFill/>
        <a:ln>
          <a:noFill/>
        </a:ln>
      </xdr:spPr>
    </xdr:pic>
    <xdr:clientData/>
  </xdr:twoCellAnchor>
  <xdr:twoCellAnchor editAs="oneCell">
    <xdr:from>
      <xdr:col>0</xdr:col>
      <xdr:colOff>88900</xdr:colOff>
      <xdr:row>77</xdr:row>
      <xdr:rowOff>101600</xdr:rowOff>
    </xdr:from>
    <xdr:to>
      <xdr:col>0</xdr:col>
      <xdr:colOff>2374900</xdr:colOff>
      <xdr:row>89</xdr:row>
      <xdr:rowOff>12700</xdr:rowOff>
    </xdr:to>
    <xdr:pic>
      <xdr:nvPicPr>
        <xdr:cNvPr id="3" name="Picture 2">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8900" y="11245850"/>
          <a:ext cx="2286000" cy="162560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franklintempletonindia.com/downloadsServlet/pdf/product-labels-jg9o5k7l"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franklintempletonindia.com/downloadsServlet/pdf/product-labels-jg9o5k7l"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franklintempletonindia.com/downloadsServlet/pdf/product-labels-jg9o5k7l"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s://www.franklintempletonindia.com/downloadsServlet/pdf/product-labels-jg9o5k7l"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franklintempletonindia.com/downloadsServlet/pdf/product-labels-jg9o5k7l"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franklintempletonindia.com/downloadsServlet/pdf/product-labels-jg9o5k7l"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franklintempletonindia.com/downloadsServlet/pdf/product-labels-jg9o5k7l"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franklintempletonindia.com/downloadsServlet/pdf/product-labels-jg9o5k7l"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franklintempletonindia.com/investor/reports?firstFilter-4"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franklintempletonindia.com/downloadsServlet/pdf/product-labels-jg9o5k7l"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franklintempletonindia.com/downloadsServlet/pdf/product-labels-jg9o5k7l"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s://www.franklintempletonindia.com/downloadsServlet/pdf/product-labels-jg9o5k7l"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franklintempletonindia.com/investor/reports?firstFilter-4"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franklintempletonindia.com/downloadsServlet/pdf/product-labels-jg9o5k7l" TargetMode="Externa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franklintempletonindia.com/investor/reports?firstFilter-4"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franklintempletonindia.com/investor/reports?firstFilter-4"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franklintempletonindia.com/downloadsServlet/pdf/product-labels-jg9o5k7l" TargetMode="Externa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franklintempletonindia.com/investor/reports?firstFilter-4"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franklintempletonindia.com/downloadsServlet/pdf/product-labels-jg9o5k7l"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https://www.franklintempletonindia.com/downloadsServlet/pdf/product-labels-jg9o5k7l"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franklintempletonindia.com/downloadsServlet/pdf/product-labels-jg9o5k7l"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franklintempletonindia.com/downloadsServlet/pdf/product-labels-jg9o5k7l"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franklintempletonindia.com/downloadsServlet/pdf/product-labels-jg9o5k7l"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https://www.franklintempletonindia.com/downloadsServlet/pdf/product-labels-jg9o5k7l"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franklintempletonindia.com/investor/reports?firstFilter-4"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franklintempletonindia.com/downloadsServlet/pdf/product-labels-jg9o5k7l"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franklintempletonindia.com/downloadsServlet/pdf/product-labels-jg9o5k7l"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s://www.franklintempletonindia.com/investor/reports?firstFilter-4"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https://www.franklintempletonindia.com/downloadsServlet/pdf/product-labels-jg9o5k7l"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www.franklintempletonindia.com/investor/reports?firstFilter-4"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franklintempletonindia.com/investor/reports?firstFilter-4"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https://www.franklintempletonindia.com/investor/reports?firstFilter-4"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s://www.franklintempletonindia.com/investor/reports?firstFilter-4"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www.franklintempletonindia.com/investor/reports?firstFilter-4" TargetMode="External"/></Relationships>
</file>

<file path=xl/worksheets/_rels/sheet43.xml.rels><?xml version="1.0" encoding="UTF-8" standalone="yes"?>
<Relationships xmlns="http://schemas.openxmlformats.org/package/2006/relationships"><Relationship Id="rId3" Type="http://schemas.openxmlformats.org/officeDocument/2006/relationships/hyperlink" Target="https://www.franklintempletonindia.com/investor/reports?firstFilter-4" TargetMode="External"/><Relationship Id="rId2" Type="http://schemas.openxmlformats.org/officeDocument/2006/relationships/hyperlink" Target="https://www.franklintempletonindia.com/downloadsServlet/pdf/fair-valuation-reliance-big-reliance-infra-november-4-2020-kgox4tfq"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43.xml"/><Relationship Id="rId5" Type="http://schemas.openxmlformats.org/officeDocument/2006/relationships/printerSettings" Target="../printerSettings/printerSettings43.bin"/><Relationship Id="rId4" Type="http://schemas.openxmlformats.org/officeDocument/2006/relationships/hyperlink" Target="https://www.franklintempletonindia.com/investor/reports?firstFilter-4" TargetMode="External"/></Relationships>
</file>

<file path=xl/worksheets/_rels/sheet44.xml.rels><?xml version="1.0" encoding="UTF-8" standalone="yes"?>
<Relationships xmlns="http://schemas.openxmlformats.org/package/2006/relationships"><Relationship Id="rId3" Type="http://schemas.openxmlformats.org/officeDocument/2006/relationships/hyperlink" Target="https://www.franklintempletonindia.com/investor/reports?firstFilter-4" TargetMode="External"/><Relationship Id="rId2" Type="http://schemas.openxmlformats.org/officeDocument/2006/relationships/hyperlink" Target="https://www.franklintempletonindia.com/downloadsServlet/pdf/fair-valuation-reliance-big-reliance-infra-november-4-2020-kgox4tfq" TargetMode="External"/><Relationship Id="rId1" Type="http://schemas.openxmlformats.org/officeDocument/2006/relationships/hyperlink" Target="https://www.franklintempletonindia.com/investor/reports" TargetMode="External"/><Relationship Id="rId5" Type="http://schemas.openxmlformats.org/officeDocument/2006/relationships/drawing" Target="../drawings/drawing44.xm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hyperlink" Target="https://www.franklintempletonindia.com/downloadsServlet/pdf/fair-valuation-reliance-big-reliance-infra-november-4-2020-kgox4tfq" TargetMode="External"/><Relationship Id="rId7" Type="http://schemas.openxmlformats.org/officeDocument/2006/relationships/drawing" Target="../drawings/drawing45.xml"/><Relationship Id="rId2" Type="http://schemas.openxmlformats.org/officeDocument/2006/relationships/hyperlink" Target="https://www.franklintempletonindia.com/downloadsServlet/pdf/franklin-templeton-update-on-reliance-broadcast-july-23-2020-kcg9m1gq" TargetMode="External"/><Relationship Id="rId1" Type="http://schemas.openxmlformats.org/officeDocument/2006/relationships/hyperlink" Target="https://www.franklintempletonindia.com/investor/reports" TargetMode="External"/><Relationship Id="rId6" Type="http://schemas.openxmlformats.org/officeDocument/2006/relationships/printerSettings" Target="../printerSettings/printerSettings45.bin"/><Relationship Id="rId5" Type="http://schemas.openxmlformats.org/officeDocument/2006/relationships/hyperlink" Target="https://www.franklintempletonindia.com/investor/reports?firstFilter-4" TargetMode="External"/><Relationship Id="rId4" Type="http://schemas.openxmlformats.org/officeDocument/2006/relationships/hyperlink" Target="https://www.franklintempletonindia.com/investor/reports?firstFilter-4" TargetMode="Externa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s://www.franklintempletonindia.com/downloadsServlet/pdf/product-labels-jg9o5k7l" TargetMode="External"/></Relationships>
</file>

<file path=xl/worksheets/_rels/sheet47.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investor/reports" TargetMode="External"/><Relationship Id="rId1" Type="http://schemas.openxmlformats.org/officeDocument/2006/relationships/hyperlink" Target="https://www.franklintempletonindia.com/downloadsServlet/pdf/fair-valuation-reliance-big-reliance-infra-november-4-2020-kgox4tfq" TargetMode="External"/><Relationship Id="rId4"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hyperlink" Target="https://www.franklintempletonindia.com/investor/reports" TargetMode="External"/><Relationship Id="rId2" Type="http://schemas.openxmlformats.org/officeDocument/2006/relationships/hyperlink" Target="https://www.franklintempletonindia.com/downloadsServlet/pdf/fair-valuation-reliance-big-reliance-infra-november-4-2020-kgox4tfq" TargetMode="External"/><Relationship Id="rId1" Type="http://schemas.openxmlformats.org/officeDocument/2006/relationships/hyperlink" Target="https://www.franklintempletonindia.com/investor/reports" TargetMode="External"/><Relationship Id="rId6" Type="http://schemas.openxmlformats.org/officeDocument/2006/relationships/drawing" Target="../drawings/drawing47.xml"/><Relationship Id="rId5" Type="http://schemas.openxmlformats.org/officeDocument/2006/relationships/printerSettings" Target="../printerSettings/printerSettings48.bin"/><Relationship Id="rId4" Type="http://schemas.openxmlformats.org/officeDocument/2006/relationships/hyperlink" Target="https://www.franklintempletonindia.com/investor/reports"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franklintempletonindia.com/downloadsServlet/pdf/franklin-templeton-update-on-reliance-broadcast-july-23-2020-kcg9m1gq"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franklintempletonindia.com/downloadsServlet/pdf/product-labels-jg9o5k7l"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franklintempletonindia.com/downloadsServlet/pdf/product-labels-jg9o5k7l"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franklintempletonindia.com/downloadsServlet/pdf/product-labels-jg9o5k7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15"/>
  <sheetViews>
    <sheetView tabSelected="1" workbookViewId="0">
      <selection sqref="A1:G1"/>
    </sheetView>
  </sheetViews>
  <sheetFormatPr defaultColWidth="9.21875" defaultRowHeight="10.199999999999999" x14ac:dyDescent="0.2"/>
  <cols>
    <col min="1" max="1" width="38.5546875" style="9" bestFit="1" customWidth="1"/>
    <col min="2" max="2" width="44.44140625" style="9" bestFit="1" customWidth="1"/>
    <col min="3" max="3" width="24.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21875" style="9"/>
  </cols>
  <sheetData>
    <row r="1" spans="1:9" s="1" customFormat="1" ht="13.8" x14ac:dyDescent="0.2">
      <c r="A1" s="72" t="s">
        <v>794</v>
      </c>
      <c r="B1" s="73"/>
      <c r="C1" s="73"/>
      <c r="D1" s="73"/>
      <c r="E1" s="73"/>
      <c r="F1" s="73"/>
      <c r="G1" s="73"/>
    </row>
    <row r="2" spans="1:9" s="1" customFormat="1" ht="11.4" x14ac:dyDescent="0.2">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39</v>
      </c>
      <c r="D4" s="16" t="s">
        <v>1</v>
      </c>
      <c r="E4" s="15" t="s">
        <v>3</v>
      </c>
      <c r="F4" s="15" t="s">
        <v>4</v>
      </c>
      <c r="G4" s="15" t="s">
        <v>6</v>
      </c>
    </row>
    <row r="5" spans="1:9" x14ac:dyDescent="0.2">
      <c r="A5" s="21" t="s">
        <v>31</v>
      </c>
      <c r="B5" s="22"/>
      <c r="C5" s="22"/>
      <c r="D5" s="23"/>
      <c r="E5" s="24"/>
      <c r="F5" s="25"/>
      <c r="G5" s="24"/>
    </row>
    <row r="6" spans="1:9" x14ac:dyDescent="0.2">
      <c r="A6" s="26" t="s">
        <v>32</v>
      </c>
      <c r="B6" s="27"/>
      <c r="C6" s="27"/>
      <c r="D6" s="28"/>
      <c r="E6" s="29"/>
      <c r="F6" s="30"/>
      <c r="G6" s="29"/>
    </row>
    <row r="7" spans="1:9" x14ac:dyDescent="0.2">
      <c r="A7" s="27" t="s">
        <v>795</v>
      </c>
      <c r="B7" s="27" t="s">
        <v>796</v>
      </c>
      <c r="C7" s="27" t="s">
        <v>78</v>
      </c>
      <c r="D7" s="31">
        <v>650</v>
      </c>
      <c r="E7" s="29">
        <v>6517.2120000000004</v>
      </c>
      <c r="F7" s="30">
        <v>4.3163972905306904</v>
      </c>
      <c r="G7" s="29">
        <v>3.7006000000000001</v>
      </c>
    </row>
    <row r="8" spans="1:9" x14ac:dyDescent="0.2">
      <c r="A8" s="27" t="s">
        <v>797</v>
      </c>
      <c r="B8" s="27" t="s">
        <v>798</v>
      </c>
      <c r="C8" s="27" t="s">
        <v>78</v>
      </c>
      <c r="D8" s="31">
        <v>600</v>
      </c>
      <c r="E8" s="29">
        <v>6010.1819999999998</v>
      </c>
      <c r="F8" s="30">
        <v>3.9805876040853598</v>
      </c>
      <c r="G8" s="29">
        <v>3.6857000000000002</v>
      </c>
    </row>
    <row r="9" spans="1:9" x14ac:dyDescent="0.2">
      <c r="A9" s="27" t="s">
        <v>799</v>
      </c>
      <c r="B9" s="27" t="s">
        <v>800</v>
      </c>
      <c r="C9" s="27" t="s">
        <v>801</v>
      </c>
      <c r="D9" s="31">
        <v>500</v>
      </c>
      <c r="E9" s="29">
        <v>5004.9449999999997</v>
      </c>
      <c r="F9" s="30">
        <v>3.3148117687832102</v>
      </c>
      <c r="G9" s="29">
        <v>3.5834000000000001</v>
      </c>
    </row>
    <row r="10" spans="1:9" x14ac:dyDescent="0.2">
      <c r="A10" s="27" t="s">
        <v>802</v>
      </c>
      <c r="B10" s="27" t="s">
        <v>803</v>
      </c>
      <c r="C10" s="27" t="s">
        <v>804</v>
      </c>
      <c r="D10" s="31">
        <v>360</v>
      </c>
      <c r="E10" s="29">
        <v>3607.4591999999998</v>
      </c>
      <c r="F10" s="30">
        <v>2.3892466773491501</v>
      </c>
      <c r="G10" s="29">
        <v>3.6852</v>
      </c>
    </row>
    <row r="11" spans="1:9" x14ac:dyDescent="0.2">
      <c r="A11" s="27" t="s">
        <v>805</v>
      </c>
      <c r="B11" s="27" t="s">
        <v>806</v>
      </c>
      <c r="C11" s="27" t="s">
        <v>78</v>
      </c>
      <c r="D11" s="31">
        <v>100</v>
      </c>
      <c r="E11" s="29">
        <v>1000.85</v>
      </c>
      <c r="F11" s="30">
        <v>0.66287029303752099</v>
      </c>
      <c r="G11" s="29">
        <v>3.7690000000000001</v>
      </c>
    </row>
    <row r="12" spans="1:9" x14ac:dyDescent="0.2">
      <c r="A12" s="26" t="s">
        <v>33</v>
      </c>
      <c r="B12" s="26"/>
      <c r="C12" s="26"/>
      <c r="D12" s="32"/>
      <c r="E12" s="33">
        <f>SUM(E6:E11)</f>
        <v>22140.6482</v>
      </c>
      <c r="F12" s="34">
        <f>SUM(F6:F11)</f>
        <v>14.663913633785931</v>
      </c>
      <c r="G12" s="33"/>
      <c r="H12" s="18"/>
      <c r="I12" s="18"/>
    </row>
    <row r="13" spans="1:9" x14ac:dyDescent="0.2">
      <c r="A13" s="27"/>
      <c r="B13" s="27"/>
      <c r="C13" s="27"/>
      <c r="D13" s="28"/>
      <c r="E13" s="29"/>
      <c r="F13" s="30"/>
      <c r="G13" s="29"/>
    </row>
    <row r="14" spans="1:9" x14ac:dyDescent="0.2">
      <c r="A14" s="26" t="s">
        <v>51</v>
      </c>
      <c r="B14" s="27"/>
      <c r="C14" s="27"/>
      <c r="D14" s="28"/>
      <c r="E14" s="29"/>
      <c r="F14" s="30"/>
      <c r="G14" s="29"/>
    </row>
    <row r="15" spans="1:9" x14ac:dyDescent="0.2">
      <c r="A15" s="26" t="s">
        <v>807</v>
      </c>
      <c r="B15" s="27"/>
      <c r="C15" s="27"/>
      <c r="D15" s="28"/>
      <c r="E15" s="29"/>
      <c r="F15" s="30"/>
      <c r="G15" s="29"/>
    </row>
    <row r="16" spans="1:9" x14ac:dyDescent="0.2">
      <c r="A16" s="27" t="s">
        <v>808</v>
      </c>
      <c r="B16" s="27" t="s">
        <v>809</v>
      </c>
      <c r="C16" s="27" t="s">
        <v>52</v>
      </c>
      <c r="D16" s="31">
        <v>1000</v>
      </c>
      <c r="E16" s="29">
        <v>4990.0749999999998</v>
      </c>
      <c r="F16" s="30">
        <v>3.3049632587592601</v>
      </c>
      <c r="G16" s="29">
        <v>3.6297999999999999</v>
      </c>
    </row>
    <row r="17" spans="1:9" x14ac:dyDescent="0.2">
      <c r="A17" s="27" t="s">
        <v>810</v>
      </c>
      <c r="B17" s="27" t="s">
        <v>811</v>
      </c>
      <c r="C17" s="27" t="s">
        <v>812</v>
      </c>
      <c r="D17" s="31">
        <v>1000</v>
      </c>
      <c r="E17" s="29">
        <v>4963.12</v>
      </c>
      <c r="F17" s="30">
        <v>3.2871107646304401</v>
      </c>
      <c r="G17" s="29">
        <v>3.8748999999999998</v>
      </c>
    </row>
    <row r="18" spans="1:9" x14ac:dyDescent="0.2">
      <c r="A18" s="26" t="s">
        <v>33</v>
      </c>
      <c r="B18" s="26"/>
      <c r="C18" s="26"/>
      <c r="D18" s="32"/>
      <c r="E18" s="33">
        <f>SUM(E15:E17)</f>
        <v>9953.1949999999997</v>
      </c>
      <c r="F18" s="34">
        <f>SUM(F15:F17)</f>
        <v>6.5920740233897002</v>
      </c>
      <c r="G18" s="33"/>
      <c r="H18" s="18"/>
      <c r="I18" s="18"/>
    </row>
    <row r="19" spans="1:9" x14ac:dyDescent="0.2">
      <c r="A19" s="27"/>
      <c r="B19" s="27"/>
      <c r="C19" s="27"/>
      <c r="D19" s="28"/>
      <c r="E19" s="29"/>
      <c r="F19" s="30"/>
      <c r="G19" s="29"/>
    </row>
    <row r="20" spans="1:9" x14ac:dyDescent="0.2">
      <c r="A20" s="26" t="s">
        <v>53</v>
      </c>
      <c r="B20" s="27"/>
      <c r="C20" s="27"/>
      <c r="D20" s="28"/>
      <c r="E20" s="29"/>
      <c r="F20" s="30"/>
      <c r="G20" s="29"/>
    </row>
    <row r="21" spans="1:9" x14ac:dyDescent="0.2">
      <c r="A21" s="27" t="s">
        <v>813</v>
      </c>
      <c r="B21" s="27" t="s">
        <v>814</v>
      </c>
      <c r="C21" s="27" t="s">
        <v>52</v>
      </c>
      <c r="D21" s="31">
        <v>1500</v>
      </c>
      <c r="E21" s="29">
        <v>7491.9449999999997</v>
      </c>
      <c r="F21" s="30">
        <v>4.9619701029834502</v>
      </c>
      <c r="G21" s="29">
        <v>3.9243000000000001</v>
      </c>
    </row>
    <row r="22" spans="1:9" x14ac:dyDescent="0.2">
      <c r="A22" s="27" t="s">
        <v>815</v>
      </c>
      <c r="B22" s="27" t="s">
        <v>816</v>
      </c>
      <c r="C22" s="27" t="s">
        <v>52</v>
      </c>
      <c r="D22" s="31">
        <v>1500</v>
      </c>
      <c r="E22" s="29">
        <v>7491.8249999999998</v>
      </c>
      <c r="F22" s="30">
        <v>4.9618906261036297</v>
      </c>
      <c r="G22" s="29">
        <v>3.9847000000000001</v>
      </c>
    </row>
    <row r="23" spans="1:9" x14ac:dyDescent="0.2">
      <c r="A23" s="27" t="s">
        <v>817</v>
      </c>
      <c r="B23" s="27" t="s">
        <v>818</v>
      </c>
      <c r="C23" s="27" t="s">
        <v>819</v>
      </c>
      <c r="D23" s="31">
        <v>1500</v>
      </c>
      <c r="E23" s="29">
        <v>7481.8725000000004</v>
      </c>
      <c r="F23" s="30">
        <v>4.9552990123838399</v>
      </c>
      <c r="G23" s="29">
        <v>3.6848000000000001</v>
      </c>
    </row>
    <row r="24" spans="1:9" x14ac:dyDescent="0.2">
      <c r="A24" s="27" t="s">
        <v>820</v>
      </c>
      <c r="B24" s="27" t="s">
        <v>821</v>
      </c>
      <c r="C24" s="27" t="s">
        <v>52</v>
      </c>
      <c r="D24" s="31">
        <v>1300</v>
      </c>
      <c r="E24" s="29">
        <v>6432.2309999999998</v>
      </c>
      <c r="F24" s="30">
        <v>4.2601137511665303</v>
      </c>
      <c r="G24" s="29">
        <v>4.4202000000000004</v>
      </c>
    </row>
    <row r="25" spans="1:9" x14ac:dyDescent="0.2">
      <c r="A25" s="27" t="s">
        <v>822</v>
      </c>
      <c r="B25" s="27" t="s">
        <v>823</v>
      </c>
      <c r="C25" s="27" t="s">
        <v>52</v>
      </c>
      <c r="D25" s="31">
        <v>1100</v>
      </c>
      <c r="E25" s="29">
        <v>5464.5964999999997</v>
      </c>
      <c r="F25" s="30">
        <v>3.6192423273086001</v>
      </c>
      <c r="G25" s="29">
        <v>4.2998000000000003</v>
      </c>
    </row>
    <row r="26" spans="1:9" x14ac:dyDescent="0.2">
      <c r="A26" s="27" t="s">
        <v>824</v>
      </c>
      <c r="B26" s="27" t="s">
        <v>825</v>
      </c>
      <c r="C26" s="27" t="s">
        <v>826</v>
      </c>
      <c r="D26" s="31">
        <v>1000</v>
      </c>
      <c r="E26" s="29">
        <v>4993.66</v>
      </c>
      <c r="F26" s="30">
        <v>3.3073376305437798</v>
      </c>
      <c r="G26" s="29">
        <v>3.5661</v>
      </c>
    </row>
    <row r="27" spans="1:9" x14ac:dyDescent="0.2">
      <c r="A27" s="27" t="s">
        <v>827</v>
      </c>
      <c r="B27" s="27" t="s">
        <v>828</v>
      </c>
      <c r="C27" s="27" t="s">
        <v>52</v>
      </c>
      <c r="D27" s="31">
        <v>500</v>
      </c>
      <c r="E27" s="29">
        <v>2496.7975000000001</v>
      </c>
      <c r="F27" s="30">
        <v>1.6536472902836099</v>
      </c>
      <c r="G27" s="29">
        <v>3.6013000000000002</v>
      </c>
    </row>
    <row r="28" spans="1:9" x14ac:dyDescent="0.2">
      <c r="A28" s="27" t="s">
        <v>829</v>
      </c>
      <c r="B28" s="27" t="s">
        <v>830</v>
      </c>
      <c r="C28" s="27" t="s">
        <v>826</v>
      </c>
      <c r="D28" s="31">
        <v>500</v>
      </c>
      <c r="E28" s="29">
        <v>2496.39</v>
      </c>
      <c r="F28" s="30">
        <v>1.6533774000459001</v>
      </c>
      <c r="G28" s="29">
        <v>4.0602</v>
      </c>
    </row>
    <row r="29" spans="1:9" x14ac:dyDescent="0.2">
      <c r="A29" s="26" t="s">
        <v>33</v>
      </c>
      <c r="B29" s="26"/>
      <c r="C29" s="26"/>
      <c r="D29" s="32"/>
      <c r="E29" s="33">
        <f>SUM(E20:E28)</f>
        <v>44349.317500000005</v>
      </c>
      <c r="F29" s="34">
        <f>SUM(F20:F28)</f>
        <v>29.372878140819342</v>
      </c>
      <c r="G29" s="33"/>
      <c r="H29" s="18"/>
      <c r="I29" s="18"/>
    </row>
    <row r="30" spans="1:9" x14ac:dyDescent="0.2">
      <c r="A30" s="27"/>
      <c r="B30" s="27"/>
      <c r="C30" s="27"/>
      <c r="D30" s="28"/>
      <c r="E30" s="29"/>
      <c r="F30" s="30"/>
      <c r="G30" s="29"/>
    </row>
    <row r="31" spans="1:9" x14ac:dyDescent="0.2">
      <c r="A31" s="26" t="s">
        <v>54</v>
      </c>
      <c r="B31" s="27"/>
      <c r="C31" s="27"/>
      <c r="D31" s="28"/>
      <c r="E31" s="29"/>
      <c r="F31" s="30"/>
      <c r="G31" s="29"/>
    </row>
    <row r="32" spans="1:9" x14ac:dyDescent="0.2">
      <c r="A32" s="27" t="s">
        <v>831</v>
      </c>
      <c r="B32" s="27" t="s">
        <v>832</v>
      </c>
      <c r="C32" s="27" t="s">
        <v>71</v>
      </c>
      <c r="D32" s="31">
        <v>12500000</v>
      </c>
      <c r="E32" s="29">
        <v>12481.987499999999</v>
      </c>
      <c r="F32" s="30">
        <v>8.2669118367544296</v>
      </c>
      <c r="G32" s="29">
        <v>3.2919999999999998</v>
      </c>
    </row>
    <row r="33" spans="1:9" x14ac:dyDescent="0.2">
      <c r="A33" s="27" t="s">
        <v>833</v>
      </c>
      <c r="B33" s="27" t="s">
        <v>834</v>
      </c>
      <c r="C33" s="27" t="s">
        <v>71</v>
      </c>
      <c r="D33" s="31">
        <v>10000000</v>
      </c>
      <c r="E33" s="29">
        <v>9950.23</v>
      </c>
      <c r="F33" s="30">
        <v>6.5901102821509001</v>
      </c>
      <c r="G33" s="29">
        <v>3.5798000000000001</v>
      </c>
    </row>
    <row r="34" spans="1:9" x14ac:dyDescent="0.2">
      <c r="A34" s="27" t="s">
        <v>835</v>
      </c>
      <c r="B34" s="27" t="s">
        <v>836</v>
      </c>
      <c r="C34" s="27" t="s">
        <v>71</v>
      </c>
      <c r="D34" s="31">
        <v>7500000</v>
      </c>
      <c r="E34" s="29">
        <v>7484.1975000000002</v>
      </c>
      <c r="F34" s="30">
        <v>4.9568388769302896</v>
      </c>
      <c r="G34" s="29">
        <v>3.3508</v>
      </c>
    </row>
    <row r="35" spans="1:9" x14ac:dyDescent="0.2">
      <c r="A35" s="27" t="s">
        <v>837</v>
      </c>
      <c r="B35" s="27" t="s">
        <v>838</v>
      </c>
      <c r="C35" s="27" t="s">
        <v>71</v>
      </c>
      <c r="D35" s="31">
        <v>5000000</v>
      </c>
      <c r="E35" s="29">
        <v>4971.5600000000004</v>
      </c>
      <c r="F35" s="30">
        <v>3.2927006385108801</v>
      </c>
      <c r="G35" s="29">
        <v>3.6</v>
      </c>
    </row>
    <row r="36" spans="1:9" x14ac:dyDescent="0.2">
      <c r="A36" s="27" t="s">
        <v>839</v>
      </c>
      <c r="B36" s="27" t="s">
        <v>840</v>
      </c>
      <c r="C36" s="27" t="s">
        <v>71</v>
      </c>
      <c r="D36" s="31">
        <v>4000000</v>
      </c>
      <c r="E36" s="29">
        <v>3973.8159999999998</v>
      </c>
      <c r="F36" s="30">
        <v>2.6318874720459502</v>
      </c>
      <c r="G36" s="29">
        <v>3.7000999999999999</v>
      </c>
    </row>
    <row r="37" spans="1:9" x14ac:dyDescent="0.2">
      <c r="A37" s="26" t="s">
        <v>33</v>
      </c>
      <c r="B37" s="26"/>
      <c r="C37" s="26"/>
      <c r="D37" s="32"/>
      <c r="E37" s="33">
        <f>SUM(E31:E36)</f>
        <v>38861.790999999997</v>
      </c>
      <c r="F37" s="34">
        <f>SUM(F31:F36)</f>
        <v>25.738449106392448</v>
      </c>
      <c r="G37" s="33"/>
      <c r="H37" s="18"/>
      <c r="I37" s="18"/>
    </row>
    <row r="38" spans="1:9" x14ac:dyDescent="0.2">
      <c r="A38" s="27"/>
      <c r="B38" s="27"/>
      <c r="C38" s="27"/>
      <c r="D38" s="28"/>
      <c r="E38" s="29"/>
      <c r="F38" s="30"/>
      <c r="G38" s="29"/>
    </row>
    <row r="39" spans="1:9" x14ac:dyDescent="0.2">
      <c r="A39" s="26" t="s">
        <v>36</v>
      </c>
      <c r="B39" s="26"/>
      <c r="C39" s="26"/>
      <c r="D39" s="32"/>
      <c r="E39" s="33">
        <f>E12+E18+E29+E37</f>
        <v>115304.95170000001</v>
      </c>
      <c r="F39" s="34">
        <f>F12+F18+F29+F37</f>
        <v>76.367314904387428</v>
      </c>
      <c r="G39" s="33"/>
      <c r="H39" s="18"/>
      <c r="I39" s="18"/>
    </row>
    <row r="40" spans="1:9" x14ac:dyDescent="0.2">
      <c r="A40" s="26"/>
      <c r="B40" s="26"/>
      <c r="C40" s="26"/>
      <c r="D40" s="32"/>
      <c r="E40" s="33"/>
      <c r="F40" s="34"/>
      <c r="G40" s="33"/>
      <c r="H40" s="18"/>
      <c r="I40" s="18"/>
    </row>
    <row r="41" spans="1:9" x14ac:dyDescent="0.2">
      <c r="A41" s="26" t="s">
        <v>38</v>
      </c>
      <c r="B41" s="26"/>
      <c r="C41" s="26"/>
      <c r="D41" s="32"/>
      <c r="E41" s="33">
        <f>E43-(E12+E18+E29+E37)</f>
        <v>35682.354642199993</v>
      </c>
      <c r="F41" s="34">
        <f>F43-(F12+F18+F29+F37)</f>
        <v>23.632685095612572</v>
      </c>
      <c r="G41" s="33"/>
      <c r="H41" s="18"/>
      <c r="I41" s="18"/>
    </row>
    <row r="42" spans="1:9" x14ac:dyDescent="0.2">
      <c r="A42" s="26"/>
      <c r="B42" s="26"/>
      <c r="C42" s="26"/>
      <c r="D42" s="32"/>
      <c r="E42" s="33"/>
      <c r="F42" s="34"/>
      <c r="G42" s="33"/>
      <c r="H42" s="18"/>
      <c r="I42" s="18"/>
    </row>
    <row r="43" spans="1:9" x14ac:dyDescent="0.2">
      <c r="A43" s="35" t="s">
        <v>37</v>
      </c>
      <c r="B43" s="35"/>
      <c r="C43" s="35"/>
      <c r="D43" s="36"/>
      <c r="E43" s="37">
        <v>150987.3063422</v>
      </c>
      <c r="F43" s="38">
        <v>100</v>
      </c>
      <c r="G43" s="37"/>
      <c r="H43" s="18"/>
      <c r="I43" s="18"/>
    </row>
    <row r="45" spans="1:9" x14ac:dyDescent="0.2">
      <c r="A45" s="18" t="s">
        <v>55</v>
      </c>
    </row>
    <row r="46" spans="1:9" x14ac:dyDescent="0.2">
      <c r="A46" s="18" t="s">
        <v>40</v>
      </c>
    </row>
    <row r="48" spans="1:9" x14ac:dyDescent="0.2">
      <c r="A48" s="18" t="s">
        <v>41</v>
      </c>
    </row>
    <row r="49" spans="1:4" x14ac:dyDescent="0.2">
      <c r="A49" s="18" t="s">
        <v>42</v>
      </c>
    </row>
    <row r="50" spans="1:4" x14ac:dyDescent="0.2">
      <c r="A50" s="18" t="s">
        <v>43</v>
      </c>
      <c r="B50" s="18"/>
      <c r="C50" s="39" t="s">
        <v>45</v>
      </c>
      <c r="D50" s="19" t="s">
        <v>44</v>
      </c>
    </row>
    <row r="51" spans="1:4" x14ac:dyDescent="0.2">
      <c r="A51" s="9" t="s">
        <v>841</v>
      </c>
      <c r="C51" s="40">
        <v>4810.1030000000001</v>
      </c>
      <c r="D51" s="40">
        <v>4874.9422999999997</v>
      </c>
    </row>
    <row r="52" spans="1:4" x14ac:dyDescent="0.2">
      <c r="A52" s="9" t="s">
        <v>842</v>
      </c>
      <c r="C52" s="40">
        <v>1510.4899</v>
      </c>
      <c r="D52" s="40">
        <v>1510.3903</v>
      </c>
    </row>
    <row r="53" spans="1:4" x14ac:dyDescent="0.2">
      <c r="A53" s="9" t="s">
        <v>843</v>
      </c>
      <c r="C53" s="40">
        <v>1244.4788000000001</v>
      </c>
      <c r="D53" s="40">
        <v>1244.3961999999999</v>
      </c>
    </row>
    <row r="54" spans="1:4" x14ac:dyDescent="0.2">
      <c r="A54" s="9" t="s">
        <v>844</v>
      </c>
      <c r="C54" s="40">
        <v>1000</v>
      </c>
      <c r="D54" s="40">
        <v>1000</v>
      </c>
    </row>
    <row r="55" spans="1:4" x14ac:dyDescent="0.2">
      <c r="A55" s="9" t="s">
        <v>845</v>
      </c>
      <c r="C55" s="40">
        <v>1054.8862999999999</v>
      </c>
      <c r="D55" s="40">
        <v>1054.8105</v>
      </c>
    </row>
    <row r="56" spans="1:4" x14ac:dyDescent="0.2">
      <c r="A56" s="9" t="s">
        <v>846</v>
      </c>
      <c r="C56" s="40">
        <v>3117.9196999999999</v>
      </c>
      <c r="D56" s="40">
        <v>3170.2752999999998</v>
      </c>
    </row>
    <row r="57" spans="1:4" x14ac:dyDescent="0.2">
      <c r="A57" s="9" t="s">
        <v>847</v>
      </c>
      <c r="C57" s="40">
        <v>1000</v>
      </c>
      <c r="D57" s="40">
        <v>1000</v>
      </c>
    </row>
    <row r="58" spans="1:4" x14ac:dyDescent="0.2">
      <c r="A58" s="9" t="s">
        <v>848</v>
      </c>
      <c r="C58" s="40">
        <v>1022.1106</v>
      </c>
      <c r="D58" s="40">
        <v>1022.0245</v>
      </c>
    </row>
    <row r="59" spans="1:4" x14ac:dyDescent="0.2">
      <c r="A59" s="9" t="s">
        <v>849</v>
      </c>
      <c r="C59" s="40">
        <v>3135.0353</v>
      </c>
      <c r="D59" s="40">
        <v>3188.8730999999998</v>
      </c>
    </row>
    <row r="60" spans="1:4" x14ac:dyDescent="0.2">
      <c r="A60" s="9" t="s">
        <v>850</v>
      </c>
      <c r="C60" s="40">
        <v>1002.2204</v>
      </c>
      <c r="D60" s="40">
        <v>1002.1876999999999</v>
      </c>
    </row>
    <row r="61" spans="1:4" x14ac:dyDescent="0.2">
      <c r="A61" s="9" t="s">
        <v>851</v>
      </c>
      <c r="C61" s="40">
        <v>1021.5794</v>
      </c>
      <c r="D61" s="40">
        <v>1021.4913</v>
      </c>
    </row>
    <row r="62" spans="1:4" x14ac:dyDescent="0.2">
      <c r="A62" s="9" t="s">
        <v>852</v>
      </c>
      <c r="C62" s="40">
        <v>13.2339</v>
      </c>
      <c r="D62" s="40">
        <v>13.461499999999999</v>
      </c>
    </row>
    <row r="63" spans="1:4" x14ac:dyDescent="0.2">
      <c r="A63" s="9" t="s">
        <v>853</v>
      </c>
      <c r="C63" s="40">
        <v>13.2339</v>
      </c>
      <c r="D63" s="40">
        <v>13.461499999999999</v>
      </c>
    </row>
    <row r="64" spans="1:4" x14ac:dyDescent="0.2">
      <c r="A64" s="9" t="s">
        <v>854</v>
      </c>
      <c r="C64" s="40">
        <v>10</v>
      </c>
      <c r="D64" s="40">
        <v>10</v>
      </c>
    </row>
    <row r="65" spans="1:5" x14ac:dyDescent="0.2">
      <c r="A65" s="9" t="s">
        <v>855</v>
      </c>
      <c r="C65" s="40">
        <v>10</v>
      </c>
      <c r="D65" s="40">
        <v>10</v>
      </c>
    </row>
    <row r="67" spans="1:5" x14ac:dyDescent="0.2">
      <c r="A67" s="18" t="s">
        <v>47</v>
      </c>
    </row>
    <row r="68" spans="1:5" x14ac:dyDescent="0.2">
      <c r="A68" s="74" t="s">
        <v>56</v>
      </c>
      <c r="B68" s="75"/>
      <c r="C68" s="43" t="s">
        <v>57</v>
      </c>
    </row>
    <row r="69" spans="1:5" x14ac:dyDescent="0.2">
      <c r="A69" s="70" t="s">
        <v>842</v>
      </c>
      <c r="B69" s="71"/>
      <c r="C69" s="44">
        <v>20.565560829999999</v>
      </c>
    </row>
    <row r="70" spans="1:5" x14ac:dyDescent="0.2">
      <c r="A70" s="70" t="s">
        <v>843</v>
      </c>
      <c r="B70" s="71"/>
      <c r="C70" s="44">
        <v>17.37718576</v>
      </c>
    </row>
    <row r="71" spans="1:5" x14ac:dyDescent="0.2">
      <c r="A71" s="70" t="s">
        <v>844</v>
      </c>
      <c r="B71" s="71"/>
      <c r="C71" s="44">
        <v>14.80201999</v>
      </c>
    </row>
    <row r="72" spans="1:5" x14ac:dyDescent="0.2">
      <c r="A72" s="70" t="s">
        <v>845</v>
      </c>
      <c r="B72" s="71"/>
      <c r="C72" s="44">
        <v>16.121716790000001</v>
      </c>
    </row>
    <row r="73" spans="1:5" x14ac:dyDescent="0.2">
      <c r="A73" s="70" t="s">
        <v>847</v>
      </c>
      <c r="B73" s="71"/>
      <c r="C73" s="44">
        <v>16.838018210000001</v>
      </c>
    </row>
    <row r="74" spans="1:5" x14ac:dyDescent="0.2">
      <c r="A74" s="70" t="s">
        <v>848</v>
      </c>
      <c r="B74" s="71"/>
      <c r="C74" s="44">
        <v>17.75244824</v>
      </c>
    </row>
    <row r="75" spans="1:5" x14ac:dyDescent="0.2">
      <c r="A75" s="70" t="s">
        <v>850</v>
      </c>
      <c r="B75" s="71"/>
      <c r="C75" s="44">
        <v>17.267475260000001</v>
      </c>
    </row>
    <row r="76" spans="1:5" x14ac:dyDescent="0.2">
      <c r="A76" s="70" t="s">
        <v>851</v>
      </c>
      <c r="B76" s="71"/>
      <c r="C76" s="44">
        <v>18.12631124</v>
      </c>
    </row>
    <row r="77" spans="1:5" x14ac:dyDescent="0.2">
      <c r="A77" s="9" t="s">
        <v>58</v>
      </c>
    </row>
    <row r="78" spans="1:5" x14ac:dyDescent="0.2">
      <c r="A78" s="9" t="s">
        <v>46</v>
      </c>
    </row>
    <row r="80" spans="1:5" x14ac:dyDescent="0.2">
      <c r="A80" s="18" t="s">
        <v>856</v>
      </c>
      <c r="D80" s="42">
        <v>6.6246667342465801E-2</v>
      </c>
      <c r="E80" s="13" t="s">
        <v>49</v>
      </c>
    </row>
    <row r="82" spans="1:4" x14ac:dyDescent="0.2">
      <c r="A82" s="18" t="s">
        <v>779</v>
      </c>
      <c r="D82" s="41" t="s">
        <v>48</v>
      </c>
    </row>
    <row r="84" spans="1:4" x14ac:dyDescent="0.2">
      <c r="A84" s="18" t="s">
        <v>857</v>
      </c>
    </row>
    <row r="86" spans="1:4" x14ac:dyDescent="0.2">
      <c r="A86" s="46" t="s">
        <v>737</v>
      </c>
    </row>
    <row r="87" spans="1:4" x14ac:dyDescent="0.2">
      <c r="A87" s="47"/>
    </row>
    <row r="88" spans="1:4" x14ac:dyDescent="0.2">
      <c r="A88" s="47"/>
    </row>
    <row r="89" spans="1:4" x14ac:dyDescent="0.2">
      <c r="A89" s="47"/>
    </row>
    <row r="90" spans="1:4" x14ac:dyDescent="0.2">
      <c r="A90" s="47"/>
    </row>
    <row r="91" spans="1:4" x14ac:dyDescent="0.2">
      <c r="A91" s="47"/>
    </row>
    <row r="92" spans="1:4" x14ac:dyDescent="0.2">
      <c r="A92" s="47"/>
    </row>
    <row r="93" spans="1:4" x14ac:dyDescent="0.2">
      <c r="A93" s="47"/>
    </row>
    <row r="94" spans="1:4" x14ac:dyDescent="0.2">
      <c r="A94" s="47"/>
    </row>
    <row r="95" spans="1:4" x14ac:dyDescent="0.2">
      <c r="A95" s="47"/>
    </row>
    <row r="96" spans="1:4" x14ac:dyDescent="0.2">
      <c r="A96" s="47"/>
    </row>
    <row r="97" spans="1:1" x14ac:dyDescent="0.2">
      <c r="A97" s="47"/>
    </row>
    <row r="98" spans="1:1" x14ac:dyDescent="0.2">
      <c r="A98" s="47"/>
    </row>
    <row r="99" spans="1:1" x14ac:dyDescent="0.2">
      <c r="A99" s="47"/>
    </row>
    <row r="100" spans="1:1" x14ac:dyDescent="0.2">
      <c r="A100" s="46" t="s">
        <v>858</v>
      </c>
    </row>
    <row r="101" spans="1:1" x14ac:dyDescent="0.2">
      <c r="A101" s="47"/>
    </row>
    <row r="102" spans="1:1" x14ac:dyDescent="0.2">
      <c r="A102" s="46" t="s">
        <v>738</v>
      </c>
    </row>
    <row r="103" spans="1:1" x14ac:dyDescent="0.2">
      <c r="A103" s="47"/>
    </row>
    <row r="104" spans="1:1" x14ac:dyDescent="0.2">
      <c r="A104" s="47"/>
    </row>
    <row r="105" spans="1:1" x14ac:dyDescent="0.2">
      <c r="A105" s="47"/>
    </row>
    <row r="106" spans="1:1" x14ac:dyDescent="0.2">
      <c r="A106" s="47"/>
    </row>
    <row r="107" spans="1:1" x14ac:dyDescent="0.2">
      <c r="A107" s="47"/>
    </row>
    <row r="108" spans="1:1" x14ac:dyDescent="0.2">
      <c r="A108" s="47"/>
    </row>
    <row r="109" spans="1:1" x14ac:dyDescent="0.2">
      <c r="A109" s="47"/>
    </row>
    <row r="110" spans="1:1" x14ac:dyDescent="0.2">
      <c r="A110" s="47"/>
    </row>
    <row r="111" spans="1:1" x14ac:dyDescent="0.2">
      <c r="A111" s="47"/>
    </row>
    <row r="112" spans="1:1" x14ac:dyDescent="0.2">
      <c r="A112" s="47"/>
    </row>
    <row r="113" spans="1:1" x14ac:dyDescent="0.2">
      <c r="A113" s="47"/>
    </row>
    <row r="114" spans="1:1" x14ac:dyDescent="0.2">
      <c r="A114" s="47"/>
    </row>
    <row r="115" spans="1:1" x14ac:dyDescent="0.2">
      <c r="A115" s="47"/>
    </row>
  </sheetData>
  <mergeCells count="10">
    <mergeCell ref="A73:B73"/>
    <mergeCell ref="A74:B74"/>
    <mergeCell ref="A75:B75"/>
    <mergeCell ref="A76:B76"/>
    <mergeCell ref="A1:G1"/>
    <mergeCell ref="A68:B68"/>
    <mergeCell ref="A69:B69"/>
    <mergeCell ref="A70:B70"/>
    <mergeCell ref="A71:B71"/>
    <mergeCell ref="A72:B72"/>
  </mergeCells>
  <conditionalFormatting sqref="F2:F3 F5:F83">
    <cfRule type="cellIs" dxfId="102" priority="2" stopIfTrue="1" operator="between">
      <formula>0.009</formula>
      <formula>-0.009</formula>
    </cfRule>
  </conditionalFormatting>
  <conditionalFormatting sqref="F84:F117">
    <cfRule type="cellIs" dxfId="10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90"/>
  <sheetViews>
    <sheetView workbookViewId="0">
      <selection sqref="A1:G1"/>
    </sheetView>
  </sheetViews>
  <sheetFormatPr defaultColWidth="9.21875" defaultRowHeight="10.199999999999999" x14ac:dyDescent="0.2"/>
  <cols>
    <col min="1" max="1" width="38.5546875" style="9" bestFit="1" customWidth="1"/>
    <col min="2" max="2" width="54" style="9" bestFit="1" customWidth="1"/>
    <col min="3" max="3" width="24.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21875" style="9"/>
  </cols>
  <sheetData>
    <row r="1" spans="1:7" s="1" customFormat="1" ht="13.8" x14ac:dyDescent="0.2">
      <c r="A1" s="72" t="s">
        <v>1064</v>
      </c>
      <c r="B1" s="73"/>
      <c r="C1" s="73"/>
      <c r="D1" s="73"/>
      <c r="E1" s="73"/>
      <c r="F1" s="73"/>
      <c r="G1" s="73"/>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39</v>
      </c>
      <c r="D4" s="16" t="s">
        <v>1</v>
      </c>
      <c r="E4" s="15" t="s">
        <v>3</v>
      </c>
      <c r="F4" s="15" t="s">
        <v>4</v>
      </c>
      <c r="G4" s="15" t="s">
        <v>6</v>
      </c>
    </row>
    <row r="5" spans="1:7" x14ac:dyDescent="0.2">
      <c r="A5" s="21" t="s">
        <v>31</v>
      </c>
      <c r="B5" s="22"/>
      <c r="C5" s="22"/>
      <c r="D5" s="23"/>
      <c r="E5" s="24"/>
      <c r="F5" s="25"/>
      <c r="G5" s="24"/>
    </row>
    <row r="6" spans="1:7" x14ac:dyDescent="0.2">
      <c r="A6" s="26" t="s">
        <v>32</v>
      </c>
      <c r="B6" s="27"/>
      <c r="C6" s="27"/>
      <c r="D6" s="28"/>
      <c r="E6" s="29"/>
      <c r="F6" s="30"/>
      <c r="G6" s="29"/>
    </row>
    <row r="7" spans="1:7" x14ac:dyDescent="0.2">
      <c r="A7" s="27" t="s">
        <v>1065</v>
      </c>
      <c r="B7" s="27" t="s">
        <v>1066</v>
      </c>
      <c r="C7" s="27" t="s">
        <v>78</v>
      </c>
      <c r="D7" s="31">
        <v>23</v>
      </c>
      <c r="E7" s="29">
        <v>309.86014</v>
      </c>
      <c r="F7" s="30">
        <v>12.087221774993701</v>
      </c>
      <c r="G7" s="29">
        <v>4.2497999999999996</v>
      </c>
    </row>
    <row r="8" spans="1:7" x14ac:dyDescent="0.2">
      <c r="A8" s="27" t="s">
        <v>1067</v>
      </c>
      <c r="B8" s="27" t="s">
        <v>1068</v>
      </c>
      <c r="C8" s="27" t="s">
        <v>78</v>
      </c>
      <c r="D8" s="31">
        <v>23</v>
      </c>
      <c r="E8" s="29">
        <v>307.45227</v>
      </c>
      <c r="F8" s="30">
        <v>11.993294047809</v>
      </c>
      <c r="G8" s="29">
        <v>4.1749000000000001</v>
      </c>
    </row>
    <row r="9" spans="1:7" x14ac:dyDescent="0.2">
      <c r="A9" s="27" t="s">
        <v>981</v>
      </c>
      <c r="B9" s="27" t="s">
        <v>982</v>
      </c>
      <c r="C9" s="27" t="s">
        <v>804</v>
      </c>
      <c r="D9" s="31">
        <v>25</v>
      </c>
      <c r="E9" s="29">
        <v>251.29249999999999</v>
      </c>
      <c r="F9" s="30">
        <v>9.8025779562760498</v>
      </c>
      <c r="G9" s="29">
        <v>3.9598</v>
      </c>
    </row>
    <row r="10" spans="1:7" x14ac:dyDescent="0.2">
      <c r="A10" s="27" t="s">
        <v>1062</v>
      </c>
      <c r="B10" s="27" t="s">
        <v>1063</v>
      </c>
      <c r="C10" s="27" t="s">
        <v>1003</v>
      </c>
      <c r="D10" s="31">
        <v>18</v>
      </c>
      <c r="E10" s="29">
        <v>241.00919999999999</v>
      </c>
      <c r="F10" s="30">
        <v>9.4014404376562197</v>
      </c>
      <c r="G10" s="29">
        <v>4.3498999999999999</v>
      </c>
    </row>
    <row r="11" spans="1:7" x14ac:dyDescent="0.2">
      <c r="A11" s="27" t="s">
        <v>964</v>
      </c>
      <c r="B11" s="27" t="s">
        <v>965</v>
      </c>
      <c r="C11" s="27" t="s">
        <v>78</v>
      </c>
      <c r="D11" s="31">
        <v>23</v>
      </c>
      <c r="E11" s="29">
        <v>231.94786999999999</v>
      </c>
      <c r="F11" s="30">
        <v>9.0479703034001506</v>
      </c>
      <c r="G11" s="29">
        <v>3.9698000000000002</v>
      </c>
    </row>
    <row r="12" spans="1:7" x14ac:dyDescent="0.2">
      <c r="A12" s="27" t="s">
        <v>795</v>
      </c>
      <c r="B12" s="27" t="s">
        <v>796</v>
      </c>
      <c r="C12" s="27" t="s">
        <v>78</v>
      </c>
      <c r="D12" s="31">
        <v>23</v>
      </c>
      <c r="E12" s="29">
        <v>230.60903999999999</v>
      </c>
      <c r="F12" s="30">
        <v>8.99574436969659</v>
      </c>
      <c r="G12" s="29">
        <v>3.7006000000000001</v>
      </c>
    </row>
    <row r="13" spans="1:7" x14ac:dyDescent="0.2">
      <c r="A13" s="27" t="s">
        <v>933</v>
      </c>
      <c r="B13" s="27" t="s">
        <v>934</v>
      </c>
      <c r="C13" s="27" t="s">
        <v>935</v>
      </c>
      <c r="D13" s="31">
        <v>21</v>
      </c>
      <c r="E13" s="29">
        <v>210.25389000000001</v>
      </c>
      <c r="F13" s="30">
        <v>8.2017177087867292</v>
      </c>
      <c r="G13" s="29">
        <v>4.1048</v>
      </c>
    </row>
    <row r="14" spans="1:7" x14ac:dyDescent="0.2">
      <c r="A14" s="27" t="s">
        <v>1057</v>
      </c>
      <c r="B14" s="27" t="s">
        <v>1058</v>
      </c>
      <c r="C14" s="27" t="s">
        <v>78</v>
      </c>
      <c r="D14" s="31">
        <v>14</v>
      </c>
      <c r="E14" s="29">
        <v>187.55590000000001</v>
      </c>
      <c r="F14" s="30">
        <v>7.3163000523673203</v>
      </c>
      <c r="G14" s="29">
        <v>4.7999000000000001</v>
      </c>
    </row>
    <row r="15" spans="1:7" x14ac:dyDescent="0.2">
      <c r="A15" s="27" t="s">
        <v>936</v>
      </c>
      <c r="B15" s="27" t="s">
        <v>937</v>
      </c>
      <c r="C15" s="27" t="s">
        <v>78</v>
      </c>
      <c r="D15" s="31">
        <v>11</v>
      </c>
      <c r="E15" s="29">
        <v>110.53636</v>
      </c>
      <c r="F15" s="30">
        <v>4.3118727614353496</v>
      </c>
      <c r="G15" s="29">
        <v>3.9051999999999998</v>
      </c>
    </row>
    <row r="16" spans="1:7" x14ac:dyDescent="0.2">
      <c r="A16" s="27" t="s">
        <v>805</v>
      </c>
      <c r="B16" s="27" t="s">
        <v>806</v>
      </c>
      <c r="C16" s="27" t="s">
        <v>78</v>
      </c>
      <c r="D16" s="31">
        <v>11</v>
      </c>
      <c r="E16" s="29">
        <v>110.09350000000001</v>
      </c>
      <c r="F16" s="30">
        <v>4.2945973963778403</v>
      </c>
      <c r="G16" s="29">
        <v>3.7690000000000001</v>
      </c>
    </row>
    <row r="17" spans="1:9" x14ac:dyDescent="0.2">
      <c r="A17" s="27" t="s">
        <v>797</v>
      </c>
      <c r="B17" s="27" t="s">
        <v>798</v>
      </c>
      <c r="C17" s="27" t="s">
        <v>78</v>
      </c>
      <c r="D17" s="31">
        <v>2</v>
      </c>
      <c r="E17" s="29">
        <v>20.033940000000001</v>
      </c>
      <c r="F17" s="30">
        <v>0.78149669656419096</v>
      </c>
      <c r="G17" s="29">
        <v>3.6857000000000002</v>
      </c>
    </row>
    <row r="18" spans="1:9" x14ac:dyDescent="0.2">
      <c r="A18" s="27" t="s">
        <v>955</v>
      </c>
      <c r="B18" s="27" t="s">
        <v>956</v>
      </c>
      <c r="C18" s="27" t="s">
        <v>78</v>
      </c>
      <c r="D18" s="31">
        <v>2</v>
      </c>
      <c r="E18" s="29">
        <v>20.0166</v>
      </c>
      <c r="F18" s="30">
        <v>0.78082028679564697</v>
      </c>
      <c r="G18" s="29">
        <v>3.6703000000000001</v>
      </c>
    </row>
    <row r="19" spans="1:9" x14ac:dyDescent="0.2">
      <c r="A19" s="27" t="s">
        <v>1069</v>
      </c>
      <c r="B19" s="27" t="s">
        <v>1070</v>
      </c>
      <c r="C19" s="27" t="s">
        <v>804</v>
      </c>
      <c r="D19" s="31">
        <v>1</v>
      </c>
      <c r="E19" s="29">
        <v>10.068770000000001</v>
      </c>
      <c r="F19" s="30">
        <v>0.39276899568755003</v>
      </c>
      <c r="G19" s="29">
        <v>4.2747999999999999</v>
      </c>
    </row>
    <row r="20" spans="1:9" x14ac:dyDescent="0.2">
      <c r="A20" s="27" t="s">
        <v>975</v>
      </c>
      <c r="B20" s="27" t="s">
        <v>976</v>
      </c>
      <c r="C20" s="27" t="s">
        <v>78</v>
      </c>
      <c r="D20" s="31">
        <v>1</v>
      </c>
      <c r="E20" s="29">
        <v>10.04847</v>
      </c>
      <c r="F20" s="30">
        <v>0.39197712035297999</v>
      </c>
      <c r="G20" s="29">
        <v>3.8992</v>
      </c>
    </row>
    <row r="21" spans="1:9" x14ac:dyDescent="0.2">
      <c r="A21" s="26" t="s">
        <v>33</v>
      </c>
      <c r="B21" s="26"/>
      <c r="C21" s="26"/>
      <c r="D21" s="32"/>
      <c r="E21" s="33">
        <f>SUM(E6:E20)</f>
        <v>2250.7784499999998</v>
      </c>
      <c r="F21" s="34">
        <f>SUM(F6:F20)</f>
        <v>87.799799908199304</v>
      </c>
      <c r="G21" s="33"/>
      <c r="H21" s="18"/>
      <c r="I21" s="18"/>
    </row>
    <row r="22" spans="1:9" x14ac:dyDescent="0.2">
      <c r="A22" s="27"/>
      <c r="B22" s="27"/>
      <c r="C22" s="27"/>
      <c r="D22" s="28"/>
      <c r="E22" s="29"/>
      <c r="F22" s="30"/>
      <c r="G22" s="29"/>
    </row>
    <row r="23" spans="1:9" x14ac:dyDescent="0.2">
      <c r="A23" s="26" t="s">
        <v>51</v>
      </c>
      <c r="B23" s="27"/>
      <c r="C23" s="27"/>
      <c r="D23" s="28"/>
      <c r="E23" s="29"/>
      <c r="F23" s="30"/>
      <c r="G23" s="29"/>
    </row>
    <row r="24" spans="1:9" x14ac:dyDescent="0.2">
      <c r="A24" s="26" t="s">
        <v>807</v>
      </c>
      <c r="B24" s="27"/>
      <c r="C24" s="27"/>
      <c r="D24" s="28"/>
      <c r="E24" s="29"/>
      <c r="F24" s="30"/>
      <c r="G24" s="29"/>
    </row>
    <row r="25" spans="1:9" x14ac:dyDescent="0.2">
      <c r="A25" s="27" t="s">
        <v>985</v>
      </c>
      <c r="B25" s="27" t="s">
        <v>986</v>
      </c>
      <c r="C25" s="27" t="s">
        <v>52</v>
      </c>
      <c r="D25" s="31">
        <v>255</v>
      </c>
      <c r="E25" s="29">
        <v>253.06990500000001</v>
      </c>
      <c r="F25" s="30">
        <v>9.8719121030268493</v>
      </c>
      <c r="G25" s="29">
        <v>3.9207999999999998</v>
      </c>
    </row>
    <row r="26" spans="1:9" x14ac:dyDescent="0.2">
      <c r="A26" s="26" t="s">
        <v>33</v>
      </c>
      <c r="B26" s="26"/>
      <c r="C26" s="26"/>
      <c r="D26" s="32"/>
      <c r="E26" s="33">
        <f>SUM(E24:E25)</f>
        <v>253.06990500000001</v>
      </c>
      <c r="F26" s="34">
        <f>SUM(F24:F25)</f>
        <v>9.8719121030268493</v>
      </c>
      <c r="G26" s="33"/>
      <c r="H26" s="18"/>
      <c r="I26" s="18"/>
    </row>
    <row r="27" spans="1:9" x14ac:dyDescent="0.2">
      <c r="A27" s="27"/>
      <c r="B27" s="27"/>
      <c r="C27" s="27"/>
      <c r="D27" s="28"/>
      <c r="E27" s="29"/>
      <c r="F27" s="30"/>
      <c r="G27" s="29"/>
    </row>
    <row r="28" spans="1:9" x14ac:dyDescent="0.2">
      <c r="A28" s="26" t="s">
        <v>36</v>
      </c>
      <c r="B28" s="26"/>
      <c r="C28" s="26"/>
      <c r="D28" s="32"/>
      <c r="E28" s="33">
        <f>E21+E26</f>
        <v>2503.8483549999996</v>
      </c>
      <c r="F28" s="34">
        <f>F21+F26</f>
        <v>97.671712011226148</v>
      </c>
      <c r="G28" s="33"/>
      <c r="H28" s="18"/>
      <c r="I28" s="18"/>
    </row>
    <row r="29" spans="1:9" x14ac:dyDescent="0.2">
      <c r="A29" s="26"/>
      <c r="B29" s="26"/>
      <c r="C29" s="26"/>
      <c r="D29" s="32"/>
      <c r="E29" s="33"/>
      <c r="F29" s="34"/>
      <c r="G29" s="33"/>
      <c r="H29" s="18"/>
      <c r="I29" s="18"/>
    </row>
    <row r="30" spans="1:9" x14ac:dyDescent="0.2">
      <c r="A30" s="26" t="s">
        <v>38</v>
      </c>
      <c r="B30" s="26"/>
      <c r="C30" s="26"/>
      <c r="D30" s="32"/>
      <c r="E30" s="33">
        <f>E32-(E21+E26)</f>
        <v>59.686473500000375</v>
      </c>
      <c r="F30" s="34">
        <f>F32-(F21+F26)</f>
        <v>2.3282879887738517</v>
      </c>
      <c r="G30" s="33"/>
      <c r="H30" s="18"/>
      <c r="I30" s="18"/>
    </row>
    <row r="31" spans="1:9" x14ac:dyDescent="0.2">
      <c r="A31" s="26"/>
      <c r="B31" s="26"/>
      <c r="C31" s="26"/>
      <c r="D31" s="32"/>
      <c r="E31" s="33"/>
      <c r="F31" s="34"/>
      <c r="G31" s="33"/>
      <c r="H31" s="18"/>
      <c r="I31" s="18"/>
    </row>
    <row r="32" spans="1:9" x14ac:dyDescent="0.2">
      <c r="A32" s="35" t="s">
        <v>37</v>
      </c>
      <c r="B32" s="35"/>
      <c r="C32" s="35"/>
      <c r="D32" s="36"/>
      <c r="E32" s="37">
        <v>2563.5348285</v>
      </c>
      <c r="F32" s="38">
        <v>100</v>
      </c>
      <c r="G32" s="37"/>
      <c r="H32" s="18"/>
      <c r="I32" s="18"/>
    </row>
    <row r="34" spans="1:4" x14ac:dyDescent="0.2">
      <c r="A34" s="18" t="s">
        <v>40</v>
      </c>
    </row>
    <row r="36" spans="1:4" x14ac:dyDescent="0.2">
      <c r="A36" s="18" t="s">
        <v>41</v>
      </c>
    </row>
    <row r="37" spans="1:4" x14ac:dyDescent="0.2">
      <c r="A37" s="18" t="s">
        <v>42</v>
      </c>
    </row>
    <row r="38" spans="1:4" x14ac:dyDescent="0.2">
      <c r="A38" s="18" t="s">
        <v>43</v>
      </c>
      <c r="B38" s="18"/>
      <c r="C38" s="39" t="s">
        <v>45</v>
      </c>
      <c r="D38" s="19" t="s">
        <v>44</v>
      </c>
    </row>
    <row r="39" spans="1:4" x14ac:dyDescent="0.2">
      <c r="A39" s="9" t="s">
        <v>59</v>
      </c>
      <c r="C39" s="40">
        <v>12.5092</v>
      </c>
      <c r="D39" s="40">
        <v>12.738899999999999</v>
      </c>
    </row>
    <row r="40" spans="1:4" x14ac:dyDescent="0.2">
      <c r="A40" s="9" t="s">
        <v>1059</v>
      </c>
      <c r="C40" s="40">
        <v>10.762499999999999</v>
      </c>
      <c r="D40" s="40">
        <v>10.2073</v>
      </c>
    </row>
    <row r="41" spans="1:4" x14ac:dyDescent="0.2">
      <c r="A41" s="9" t="s">
        <v>61</v>
      </c>
      <c r="C41" s="40">
        <v>10.391999999999999</v>
      </c>
      <c r="D41" s="40">
        <v>10.199400000000001</v>
      </c>
    </row>
    <row r="42" spans="1:4" x14ac:dyDescent="0.2">
      <c r="A42" s="9" t="s">
        <v>62</v>
      </c>
      <c r="C42" s="40">
        <v>12.5909</v>
      </c>
      <c r="D42" s="40">
        <v>12.837999999999999</v>
      </c>
    </row>
    <row r="43" spans="1:4" x14ac:dyDescent="0.2">
      <c r="A43" s="9" t="s">
        <v>83</v>
      </c>
      <c r="C43" s="40">
        <v>10.839600000000001</v>
      </c>
      <c r="D43" s="40">
        <v>10.2994</v>
      </c>
    </row>
    <row r="44" spans="1:4" x14ac:dyDescent="0.2">
      <c r="A44" s="9" t="s">
        <v>64</v>
      </c>
      <c r="C44" s="40">
        <v>10.466900000000001</v>
      </c>
      <c r="D44" s="40">
        <v>10.2887</v>
      </c>
    </row>
    <row r="46" spans="1:4" x14ac:dyDescent="0.2">
      <c r="A46" s="18" t="s">
        <v>47</v>
      </c>
    </row>
    <row r="47" spans="1:4" x14ac:dyDescent="0.2">
      <c r="A47" s="74" t="s">
        <v>56</v>
      </c>
      <c r="B47" s="75"/>
      <c r="C47" s="43" t="s">
        <v>57</v>
      </c>
    </row>
    <row r="48" spans="1:4" x14ac:dyDescent="0.2">
      <c r="A48" s="70" t="s">
        <v>1059</v>
      </c>
      <c r="B48" s="71"/>
      <c r="C48" s="44">
        <v>0.75</v>
      </c>
    </row>
    <row r="49" spans="1:5" x14ac:dyDescent="0.2">
      <c r="A49" s="70" t="s">
        <v>61</v>
      </c>
      <c r="B49" s="71"/>
      <c r="C49" s="44">
        <v>0.38</v>
      </c>
    </row>
    <row r="50" spans="1:5" x14ac:dyDescent="0.2">
      <c r="A50" s="70" t="s">
        <v>83</v>
      </c>
      <c r="B50" s="71"/>
      <c r="C50" s="44">
        <v>0.75</v>
      </c>
    </row>
    <row r="51" spans="1:5" x14ac:dyDescent="0.2">
      <c r="A51" s="70" t="s">
        <v>64</v>
      </c>
      <c r="B51" s="71"/>
      <c r="C51" s="44">
        <v>0.38</v>
      </c>
    </row>
    <row r="52" spans="1:5" x14ac:dyDescent="0.2">
      <c r="A52" s="9" t="s">
        <v>58</v>
      </c>
    </row>
    <row r="53" spans="1:5" x14ac:dyDescent="0.2">
      <c r="A53" s="9" t="s">
        <v>46</v>
      </c>
    </row>
    <row r="55" spans="1:5" x14ac:dyDescent="0.2">
      <c r="A55" s="18" t="s">
        <v>856</v>
      </c>
      <c r="D55" s="42">
        <v>0.122601779205479</v>
      </c>
      <c r="E55" s="13" t="s">
        <v>49</v>
      </c>
    </row>
    <row r="57" spans="1:5" x14ac:dyDescent="0.2">
      <c r="A57" s="18" t="s">
        <v>779</v>
      </c>
      <c r="D57" s="41" t="s">
        <v>48</v>
      </c>
    </row>
    <row r="59" spans="1:5" x14ac:dyDescent="0.2">
      <c r="A59" s="18" t="s">
        <v>857</v>
      </c>
    </row>
    <row r="60" spans="1:5" x14ac:dyDescent="0.2">
      <c r="A60" s="46"/>
    </row>
    <row r="61" spans="1:5" x14ac:dyDescent="0.2">
      <c r="A61" s="46" t="s">
        <v>737</v>
      </c>
    </row>
    <row r="62" spans="1:5" x14ac:dyDescent="0.2">
      <c r="A62" s="48"/>
    </row>
    <row r="63" spans="1:5" x14ac:dyDescent="0.2">
      <c r="A63" s="47"/>
    </row>
    <row r="64" spans="1:5" x14ac:dyDescent="0.2">
      <c r="A64" s="47"/>
    </row>
    <row r="65" spans="1:1" x14ac:dyDescent="0.2">
      <c r="A65" s="47"/>
    </row>
    <row r="66" spans="1:1" x14ac:dyDescent="0.2">
      <c r="A66" s="47"/>
    </row>
    <row r="67" spans="1:1" x14ac:dyDescent="0.2">
      <c r="A67" s="47"/>
    </row>
    <row r="68" spans="1:1" x14ac:dyDescent="0.2">
      <c r="A68" s="47"/>
    </row>
    <row r="69" spans="1:1" x14ac:dyDescent="0.2">
      <c r="A69" s="47"/>
    </row>
    <row r="70" spans="1:1" x14ac:dyDescent="0.2">
      <c r="A70" s="47"/>
    </row>
    <row r="71" spans="1:1" x14ac:dyDescent="0.2">
      <c r="A71" s="47"/>
    </row>
    <row r="72" spans="1:1" x14ac:dyDescent="0.2">
      <c r="A72" s="47"/>
    </row>
    <row r="73" spans="1:1" x14ac:dyDescent="0.2">
      <c r="A73" s="47"/>
    </row>
    <row r="74" spans="1:1" x14ac:dyDescent="0.2">
      <c r="A74" s="47"/>
    </row>
    <row r="75" spans="1:1" x14ac:dyDescent="0.2">
      <c r="A75" s="46" t="s">
        <v>1060</v>
      </c>
    </row>
    <row r="76" spans="1:1" x14ac:dyDescent="0.2">
      <c r="A76" s="47"/>
    </row>
    <row r="77" spans="1:1" x14ac:dyDescent="0.2">
      <c r="A77" s="46" t="s">
        <v>738</v>
      </c>
    </row>
    <row r="78" spans="1:1" x14ac:dyDescent="0.2">
      <c r="A78" s="47"/>
    </row>
    <row r="79" spans="1:1" x14ac:dyDescent="0.2">
      <c r="A79" s="47"/>
    </row>
    <row r="80" spans="1:1" x14ac:dyDescent="0.2">
      <c r="A80" s="47"/>
    </row>
    <row r="81" spans="1:1" x14ac:dyDescent="0.2">
      <c r="A81" s="47"/>
    </row>
    <row r="82" spans="1:1" x14ac:dyDescent="0.2">
      <c r="A82" s="47"/>
    </row>
    <row r="83" spans="1:1" x14ac:dyDescent="0.2">
      <c r="A83" s="47"/>
    </row>
    <row r="84" spans="1:1" x14ac:dyDescent="0.2">
      <c r="A84" s="47"/>
    </row>
    <row r="85" spans="1:1" x14ac:dyDescent="0.2">
      <c r="A85" s="47"/>
    </row>
    <row r="86" spans="1:1" x14ac:dyDescent="0.2">
      <c r="A86" s="47"/>
    </row>
    <row r="87" spans="1:1" x14ac:dyDescent="0.2">
      <c r="A87" s="47"/>
    </row>
    <row r="88" spans="1:1" x14ac:dyDescent="0.2">
      <c r="A88" s="47"/>
    </row>
    <row r="89" spans="1:1" x14ac:dyDescent="0.2">
      <c r="A89" s="47"/>
    </row>
    <row r="90" spans="1:1" x14ac:dyDescent="0.2">
      <c r="A90" s="47"/>
    </row>
  </sheetData>
  <mergeCells count="6">
    <mergeCell ref="A51:B51"/>
    <mergeCell ref="A1:G1"/>
    <mergeCell ref="A47:B47"/>
    <mergeCell ref="A48:B48"/>
    <mergeCell ref="A49:B49"/>
    <mergeCell ref="A50:B50"/>
  </mergeCells>
  <conditionalFormatting sqref="F2:F3 F5:F58">
    <cfRule type="cellIs" dxfId="83" priority="2" stopIfTrue="1" operator="between">
      <formula>0.009</formula>
      <formula>-0.009</formula>
    </cfRule>
  </conditionalFormatting>
  <conditionalFormatting sqref="F59:F92">
    <cfRule type="cellIs" dxfId="82" priority="1" stopIfTrue="1" operator="between">
      <formula>0.009</formula>
      <formula>-0.009</formula>
    </cfRule>
  </conditionalFormatting>
  <hyperlinks>
    <hyperlink ref="A60" r:id="rId1" tooltip="https://www.franklintempletonindia.com/downloadsServlet/pdf/product-labels-jg9o5k7l" display="https://www.franklintempletonindia.com/downloadsServlet/pdf/product-labels-jg9o5k7l" xr:uid="{00000000-0004-0000-0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89"/>
  <sheetViews>
    <sheetView workbookViewId="0">
      <selection sqref="A1:G1"/>
    </sheetView>
  </sheetViews>
  <sheetFormatPr defaultColWidth="9.21875" defaultRowHeight="10.199999999999999" x14ac:dyDescent="0.2"/>
  <cols>
    <col min="1" max="1" width="38.5546875" style="9" bestFit="1" customWidth="1"/>
    <col min="2" max="2" width="54" style="9" bestFit="1" customWidth="1"/>
    <col min="3" max="3" width="24.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21875" style="9"/>
  </cols>
  <sheetData>
    <row r="1" spans="1:7" s="1" customFormat="1" ht="13.8" x14ac:dyDescent="0.2">
      <c r="A1" s="72" t="s">
        <v>1071</v>
      </c>
      <c r="B1" s="73"/>
      <c r="C1" s="73"/>
      <c r="D1" s="73"/>
      <c r="E1" s="73"/>
      <c r="F1" s="73"/>
      <c r="G1" s="73"/>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39</v>
      </c>
      <c r="D4" s="16" t="s">
        <v>1</v>
      </c>
      <c r="E4" s="15" t="s">
        <v>3</v>
      </c>
      <c r="F4" s="15" t="s">
        <v>4</v>
      </c>
      <c r="G4" s="15" t="s">
        <v>6</v>
      </c>
    </row>
    <row r="5" spans="1:7" x14ac:dyDescent="0.2">
      <c r="A5" s="21" t="s">
        <v>31</v>
      </c>
      <c r="B5" s="22"/>
      <c r="C5" s="22"/>
      <c r="D5" s="23"/>
      <c r="E5" s="24"/>
      <c r="F5" s="25"/>
      <c r="G5" s="24"/>
    </row>
    <row r="6" spans="1:7" x14ac:dyDescent="0.2">
      <c r="A6" s="26" t="s">
        <v>32</v>
      </c>
      <c r="B6" s="27"/>
      <c r="C6" s="27"/>
      <c r="D6" s="28"/>
      <c r="E6" s="29"/>
      <c r="F6" s="30"/>
      <c r="G6" s="29"/>
    </row>
    <row r="7" spans="1:7" x14ac:dyDescent="0.2">
      <c r="A7" s="27" t="s">
        <v>1065</v>
      </c>
      <c r="B7" s="27" t="s">
        <v>1066</v>
      </c>
      <c r="C7" s="27" t="s">
        <v>78</v>
      </c>
      <c r="D7" s="31">
        <v>68</v>
      </c>
      <c r="E7" s="29">
        <v>916.10824000000002</v>
      </c>
      <c r="F7" s="30">
        <v>11.9267971325789</v>
      </c>
      <c r="G7" s="29">
        <v>4.2497999999999996</v>
      </c>
    </row>
    <row r="8" spans="1:7" x14ac:dyDescent="0.2">
      <c r="A8" s="27" t="s">
        <v>981</v>
      </c>
      <c r="B8" s="27" t="s">
        <v>982</v>
      </c>
      <c r="C8" s="27" t="s">
        <v>804</v>
      </c>
      <c r="D8" s="31">
        <v>75</v>
      </c>
      <c r="E8" s="29">
        <v>753.87750000000005</v>
      </c>
      <c r="F8" s="30">
        <v>9.8147179696973108</v>
      </c>
      <c r="G8" s="29">
        <v>3.9598</v>
      </c>
    </row>
    <row r="9" spans="1:7" x14ac:dyDescent="0.2">
      <c r="A9" s="27" t="s">
        <v>964</v>
      </c>
      <c r="B9" s="27" t="s">
        <v>965</v>
      </c>
      <c r="C9" s="27" t="s">
        <v>78</v>
      </c>
      <c r="D9" s="31">
        <v>71</v>
      </c>
      <c r="E9" s="29">
        <v>716.01298999999995</v>
      </c>
      <c r="F9" s="30">
        <v>9.3217605771358105</v>
      </c>
      <c r="G9" s="29">
        <v>3.9698000000000002</v>
      </c>
    </row>
    <row r="10" spans="1:7" x14ac:dyDescent="0.2">
      <c r="A10" s="27" t="s">
        <v>1072</v>
      </c>
      <c r="B10" s="27" t="s">
        <v>1073</v>
      </c>
      <c r="C10" s="27" t="s">
        <v>954</v>
      </c>
      <c r="D10" s="31">
        <v>70000</v>
      </c>
      <c r="E10" s="29">
        <v>704.31690000000003</v>
      </c>
      <c r="F10" s="30">
        <v>9.1694893862617004</v>
      </c>
      <c r="G10" s="29">
        <v>4.2000999999999999</v>
      </c>
    </row>
    <row r="11" spans="1:7" x14ac:dyDescent="0.2">
      <c r="A11" s="27" t="s">
        <v>795</v>
      </c>
      <c r="B11" s="27" t="s">
        <v>796</v>
      </c>
      <c r="C11" s="27" t="s">
        <v>78</v>
      </c>
      <c r="D11" s="31">
        <v>70</v>
      </c>
      <c r="E11" s="29">
        <v>701.85360000000003</v>
      </c>
      <c r="F11" s="30">
        <v>9.1374197267019497</v>
      </c>
      <c r="G11" s="29">
        <v>3.7006000000000001</v>
      </c>
    </row>
    <row r="12" spans="1:7" x14ac:dyDescent="0.2">
      <c r="A12" s="27" t="s">
        <v>933</v>
      </c>
      <c r="B12" s="27" t="s">
        <v>934</v>
      </c>
      <c r="C12" s="27" t="s">
        <v>935</v>
      </c>
      <c r="D12" s="31">
        <v>70</v>
      </c>
      <c r="E12" s="29">
        <v>700.84630000000004</v>
      </c>
      <c r="F12" s="30">
        <v>9.1243057056429908</v>
      </c>
      <c r="G12" s="29">
        <v>4.1048</v>
      </c>
    </row>
    <row r="13" spans="1:7" x14ac:dyDescent="0.2">
      <c r="A13" s="27" t="s">
        <v>983</v>
      </c>
      <c r="B13" s="27" t="s">
        <v>984</v>
      </c>
      <c r="C13" s="27" t="s">
        <v>804</v>
      </c>
      <c r="D13" s="31">
        <v>47</v>
      </c>
      <c r="E13" s="29">
        <v>640.05587000000003</v>
      </c>
      <c r="F13" s="30">
        <v>8.33287616210756</v>
      </c>
      <c r="G13" s="29">
        <v>4.2996999999999996</v>
      </c>
    </row>
    <row r="14" spans="1:7" x14ac:dyDescent="0.2">
      <c r="A14" s="27" t="s">
        <v>805</v>
      </c>
      <c r="B14" s="27" t="s">
        <v>806</v>
      </c>
      <c r="C14" s="27" t="s">
        <v>78</v>
      </c>
      <c r="D14" s="31">
        <v>37</v>
      </c>
      <c r="E14" s="29">
        <v>370.31450000000001</v>
      </c>
      <c r="F14" s="30">
        <v>4.8211179901104302</v>
      </c>
      <c r="G14" s="29">
        <v>3.7690000000000001</v>
      </c>
    </row>
    <row r="15" spans="1:7" x14ac:dyDescent="0.2">
      <c r="A15" s="27" t="s">
        <v>936</v>
      </c>
      <c r="B15" s="27" t="s">
        <v>937</v>
      </c>
      <c r="C15" s="27" t="s">
        <v>78</v>
      </c>
      <c r="D15" s="31">
        <v>33</v>
      </c>
      <c r="E15" s="29">
        <v>331.60908000000001</v>
      </c>
      <c r="F15" s="30">
        <v>4.3172128049859504</v>
      </c>
      <c r="G15" s="29">
        <v>3.9051999999999998</v>
      </c>
    </row>
    <row r="16" spans="1:7" x14ac:dyDescent="0.2">
      <c r="A16" s="27" t="s">
        <v>1069</v>
      </c>
      <c r="B16" s="27" t="s">
        <v>1070</v>
      </c>
      <c r="C16" s="27" t="s">
        <v>804</v>
      </c>
      <c r="D16" s="31">
        <v>31</v>
      </c>
      <c r="E16" s="29">
        <v>312.13186999999999</v>
      </c>
      <c r="F16" s="30">
        <v>4.0636393491040996</v>
      </c>
      <c r="G16" s="29">
        <v>4.2747999999999999</v>
      </c>
    </row>
    <row r="17" spans="1:9" x14ac:dyDescent="0.2">
      <c r="A17" s="27" t="s">
        <v>1062</v>
      </c>
      <c r="B17" s="27" t="s">
        <v>1063</v>
      </c>
      <c r="C17" s="27" t="s">
        <v>1003</v>
      </c>
      <c r="D17" s="31">
        <v>20</v>
      </c>
      <c r="E17" s="29">
        <v>267.78800000000001</v>
      </c>
      <c r="F17" s="30">
        <v>3.4863272821768798</v>
      </c>
      <c r="G17" s="29">
        <v>4.3498999999999999</v>
      </c>
    </row>
    <row r="18" spans="1:9" x14ac:dyDescent="0.2">
      <c r="A18" s="27" t="s">
        <v>799</v>
      </c>
      <c r="B18" s="27" t="s">
        <v>800</v>
      </c>
      <c r="C18" s="27" t="s">
        <v>801</v>
      </c>
      <c r="D18" s="31">
        <v>11</v>
      </c>
      <c r="E18" s="29">
        <v>110.10879</v>
      </c>
      <c r="F18" s="30">
        <v>1.4335044086534301</v>
      </c>
      <c r="G18" s="29">
        <v>3.5834000000000001</v>
      </c>
    </row>
    <row r="19" spans="1:9" x14ac:dyDescent="0.2">
      <c r="A19" s="27" t="s">
        <v>975</v>
      </c>
      <c r="B19" s="27" t="s">
        <v>976</v>
      </c>
      <c r="C19" s="27" t="s">
        <v>78</v>
      </c>
      <c r="D19" s="31">
        <v>3</v>
      </c>
      <c r="E19" s="29">
        <v>30.145409999999998</v>
      </c>
      <c r="F19" s="30">
        <v>0.39246256484759501</v>
      </c>
      <c r="G19" s="29">
        <v>3.8992</v>
      </c>
    </row>
    <row r="20" spans="1:9" x14ac:dyDescent="0.2">
      <c r="A20" s="27" t="s">
        <v>955</v>
      </c>
      <c r="B20" s="27" t="s">
        <v>956</v>
      </c>
      <c r="C20" s="27" t="s">
        <v>78</v>
      </c>
      <c r="D20" s="31">
        <v>3</v>
      </c>
      <c r="E20" s="29">
        <v>30.024899999999999</v>
      </c>
      <c r="F20" s="30">
        <v>0.39089364726810999</v>
      </c>
      <c r="G20" s="29">
        <v>3.6703000000000001</v>
      </c>
    </row>
    <row r="21" spans="1:9" x14ac:dyDescent="0.2">
      <c r="A21" s="27" t="s">
        <v>1055</v>
      </c>
      <c r="B21" s="27" t="s">
        <v>1056</v>
      </c>
      <c r="C21" s="27" t="s">
        <v>78</v>
      </c>
      <c r="D21" s="31">
        <v>2</v>
      </c>
      <c r="E21" s="29">
        <v>26.7468</v>
      </c>
      <c r="F21" s="30">
        <v>0.34821612077810998</v>
      </c>
      <c r="G21" s="29">
        <v>4.1501000000000001</v>
      </c>
    </row>
    <row r="22" spans="1:9" x14ac:dyDescent="0.2">
      <c r="A22" s="26" t="s">
        <v>33</v>
      </c>
      <c r="B22" s="26"/>
      <c r="C22" s="26"/>
      <c r="D22" s="32"/>
      <c r="E22" s="33">
        <f>SUM(E6:E21)</f>
        <v>6611.9407500000016</v>
      </c>
      <c r="F22" s="34">
        <f>SUM(F6:F21)</f>
        <v>86.080740828050807</v>
      </c>
      <c r="G22" s="33"/>
      <c r="H22" s="18"/>
      <c r="I22" s="18"/>
    </row>
    <row r="23" spans="1:9" x14ac:dyDescent="0.2">
      <c r="A23" s="27"/>
      <c r="B23" s="27"/>
      <c r="C23" s="27"/>
      <c r="D23" s="28"/>
      <c r="E23" s="29"/>
      <c r="F23" s="30"/>
      <c r="G23" s="29"/>
    </row>
    <row r="24" spans="1:9" x14ac:dyDescent="0.2">
      <c r="A24" s="26" t="s">
        <v>51</v>
      </c>
      <c r="B24" s="27"/>
      <c r="C24" s="27"/>
      <c r="D24" s="28"/>
      <c r="E24" s="29"/>
      <c r="F24" s="30"/>
      <c r="G24" s="29"/>
    </row>
    <row r="25" spans="1:9" x14ac:dyDescent="0.2">
      <c r="A25" s="26" t="s">
        <v>807</v>
      </c>
      <c r="B25" s="27"/>
      <c r="C25" s="27"/>
      <c r="D25" s="28"/>
      <c r="E25" s="29"/>
      <c r="F25" s="30"/>
      <c r="G25" s="29"/>
    </row>
    <row r="26" spans="1:9" x14ac:dyDescent="0.2">
      <c r="A26" s="27" t="s">
        <v>985</v>
      </c>
      <c r="B26" s="27" t="s">
        <v>986</v>
      </c>
      <c r="C26" s="27" t="s">
        <v>52</v>
      </c>
      <c r="D26" s="31">
        <v>760</v>
      </c>
      <c r="E26" s="29">
        <v>754.24756000000002</v>
      </c>
      <c r="F26" s="30">
        <v>9.81953577435638</v>
      </c>
      <c r="G26" s="29">
        <v>3.9207999999999998</v>
      </c>
    </row>
    <row r="27" spans="1:9" x14ac:dyDescent="0.2">
      <c r="A27" s="26" t="s">
        <v>33</v>
      </c>
      <c r="B27" s="26"/>
      <c r="C27" s="26"/>
      <c r="D27" s="32"/>
      <c r="E27" s="33">
        <f>SUM(E25:E26)</f>
        <v>754.24756000000002</v>
      </c>
      <c r="F27" s="34">
        <f>SUM(F25:F26)</f>
        <v>9.81953577435638</v>
      </c>
      <c r="G27" s="33"/>
      <c r="H27" s="18"/>
      <c r="I27" s="18"/>
    </row>
    <row r="28" spans="1:9" x14ac:dyDescent="0.2">
      <c r="A28" s="27"/>
      <c r="B28" s="27"/>
      <c r="C28" s="27"/>
      <c r="D28" s="28"/>
      <c r="E28" s="29"/>
      <c r="F28" s="30"/>
      <c r="G28" s="29"/>
    </row>
    <row r="29" spans="1:9" x14ac:dyDescent="0.2">
      <c r="A29" s="26" t="s">
        <v>36</v>
      </c>
      <c r="B29" s="26"/>
      <c r="C29" s="26"/>
      <c r="D29" s="32"/>
      <c r="E29" s="33">
        <f>E22+E27</f>
        <v>7366.1883100000014</v>
      </c>
      <c r="F29" s="34">
        <f>F22+F27</f>
        <v>95.900276602407189</v>
      </c>
      <c r="G29" s="33"/>
      <c r="H29" s="18"/>
      <c r="I29" s="18"/>
    </row>
    <row r="30" spans="1:9" x14ac:dyDescent="0.2">
      <c r="A30" s="26"/>
      <c r="B30" s="26"/>
      <c r="C30" s="26"/>
      <c r="D30" s="32"/>
      <c r="E30" s="33"/>
      <c r="F30" s="34"/>
      <c r="G30" s="33"/>
      <c r="H30" s="18"/>
      <c r="I30" s="18"/>
    </row>
    <row r="31" spans="1:9" x14ac:dyDescent="0.2">
      <c r="A31" s="26" t="s">
        <v>38</v>
      </c>
      <c r="B31" s="26"/>
      <c r="C31" s="26"/>
      <c r="D31" s="32"/>
      <c r="E31" s="33">
        <f>E33-(E22+E27)</f>
        <v>314.90351889999874</v>
      </c>
      <c r="F31" s="34">
        <f>F33-(F22+F27)</f>
        <v>4.0997233975928111</v>
      </c>
      <c r="G31" s="33"/>
      <c r="H31" s="18"/>
      <c r="I31" s="18"/>
    </row>
    <row r="32" spans="1:9" x14ac:dyDescent="0.2">
      <c r="A32" s="26"/>
      <c r="B32" s="26"/>
      <c r="C32" s="26"/>
      <c r="D32" s="32"/>
      <c r="E32" s="33"/>
      <c r="F32" s="34"/>
      <c r="G32" s="33"/>
      <c r="H32" s="18"/>
      <c r="I32" s="18"/>
    </row>
    <row r="33" spans="1:9" x14ac:dyDescent="0.2">
      <c r="A33" s="35" t="s">
        <v>37</v>
      </c>
      <c r="B33" s="35"/>
      <c r="C33" s="35"/>
      <c r="D33" s="36"/>
      <c r="E33" s="37">
        <v>7681.0918289000001</v>
      </c>
      <c r="F33" s="38">
        <v>100</v>
      </c>
      <c r="G33" s="37"/>
      <c r="H33" s="18"/>
      <c r="I33" s="18"/>
    </row>
    <row r="35" spans="1:9" x14ac:dyDescent="0.2">
      <c r="A35" s="18" t="s">
        <v>40</v>
      </c>
    </row>
    <row r="37" spans="1:9" x14ac:dyDescent="0.2">
      <c r="A37" s="18" t="s">
        <v>41</v>
      </c>
    </row>
    <row r="38" spans="1:9" x14ac:dyDescent="0.2">
      <c r="A38" s="18" t="s">
        <v>42</v>
      </c>
    </row>
    <row r="39" spans="1:9" x14ac:dyDescent="0.2">
      <c r="A39" s="18" t="s">
        <v>43</v>
      </c>
      <c r="B39" s="18"/>
      <c r="C39" s="39" t="s">
        <v>45</v>
      </c>
      <c r="D39" s="19" t="s">
        <v>44</v>
      </c>
    </row>
    <row r="40" spans="1:9" x14ac:dyDescent="0.2">
      <c r="A40" s="9" t="s">
        <v>59</v>
      </c>
      <c r="C40" s="40">
        <v>12.5349</v>
      </c>
      <c r="D40" s="40">
        <v>12.7637</v>
      </c>
    </row>
    <row r="41" spans="1:9" x14ac:dyDescent="0.2">
      <c r="A41" s="9" t="s">
        <v>1059</v>
      </c>
      <c r="C41" s="40">
        <v>10.7658</v>
      </c>
      <c r="D41" s="40">
        <v>10.2096</v>
      </c>
    </row>
    <row r="42" spans="1:9" x14ac:dyDescent="0.2">
      <c r="A42" s="9" t="s">
        <v>61</v>
      </c>
      <c r="C42" s="40">
        <v>10.3992</v>
      </c>
      <c r="D42" s="40">
        <v>10.2059</v>
      </c>
    </row>
    <row r="43" spans="1:9" x14ac:dyDescent="0.2">
      <c r="A43" s="9" t="s">
        <v>62</v>
      </c>
      <c r="C43" s="40">
        <v>12.617900000000001</v>
      </c>
      <c r="D43" s="40">
        <v>12.8642</v>
      </c>
    </row>
    <row r="44" spans="1:9" x14ac:dyDescent="0.2">
      <c r="A44" s="9" t="s">
        <v>83</v>
      </c>
      <c r="C44" s="40">
        <v>10.843999999999999</v>
      </c>
      <c r="D44" s="40">
        <v>10.302899999999999</v>
      </c>
    </row>
    <row r="46" spans="1:9" x14ac:dyDescent="0.2">
      <c r="A46" s="18" t="s">
        <v>47</v>
      </c>
    </row>
    <row r="47" spans="1:9" x14ac:dyDescent="0.2">
      <c r="A47" s="74" t="s">
        <v>56</v>
      </c>
      <c r="B47" s="75"/>
      <c r="C47" s="43" t="s">
        <v>57</v>
      </c>
    </row>
    <row r="48" spans="1:9" x14ac:dyDescent="0.2">
      <c r="A48" s="70" t="s">
        <v>1059</v>
      </c>
      <c r="B48" s="71"/>
      <c r="C48" s="44">
        <v>0.75</v>
      </c>
    </row>
    <row r="49" spans="1:5" x14ac:dyDescent="0.2">
      <c r="A49" s="70" t="s">
        <v>61</v>
      </c>
      <c r="B49" s="71"/>
      <c r="C49" s="44">
        <v>0.38</v>
      </c>
    </row>
    <row r="50" spans="1:5" x14ac:dyDescent="0.2">
      <c r="A50" s="70" t="s">
        <v>83</v>
      </c>
      <c r="B50" s="71"/>
      <c r="C50" s="44">
        <v>0.75</v>
      </c>
    </row>
    <row r="51" spans="1:5" x14ac:dyDescent="0.2">
      <c r="A51" s="9" t="s">
        <v>58</v>
      </c>
    </row>
    <row r="52" spans="1:5" x14ac:dyDescent="0.2">
      <c r="A52" s="9" t="s">
        <v>46</v>
      </c>
    </row>
    <row r="54" spans="1:5" x14ac:dyDescent="0.2">
      <c r="A54" s="18" t="s">
        <v>856</v>
      </c>
      <c r="D54" s="42">
        <v>0.12086573109588999</v>
      </c>
      <c r="E54" s="13" t="s">
        <v>49</v>
      </c>
    </row>
    <row r="56" spans="1:5" x14ac:dyDescent="0.2">
      <c r="A56" s="18" t="s">
        <v>779</v>
      </c>
      <c r="D56" s="41" t="s">
        <v>48</v>
      </c>
    </row>
    <row r="58" spans="1:5" x14ac:dyDescent="0.2">
      <c r="A58" s="18" t="s">
        <v>857</v>
      </c>
    </row>
    <row r="59" spans="1:5" x14ac:dyDescent="0.2">
      <c r="A59" s="46"/>
    </row>
    <row r="60" spans="1:5" x14ac:dyDescent="0.2">
      <c r="A60" s="46" t="s">
        <v>737</v>
      </c>
    </row>
    <row r="61" spans="1:5" x14ac:dyDescent="0.2">
      <c r="A61" s="48"/>
    </row>
    <row r="62" spans="1:5" x14ac:dyDescent="0.2">
      <c r="A62" s="47"/>
    </row>
    <row r="63" spans="1:5" x14ac:dyDescent="0.2">
      <c r="A63" s="47"/>
    </row>
    <row r="64" spans="1:5" x14ac:dyDescent="0.2">
      <c r="A64" s="47"/>
    </row>
    <row r="65" spans="1:1" x14ac:dyDescent="0.2">
      <c r="A65" s="47"/>
    </row>
    <row r="66" spans="1:1" x14ac:dyDescent="0.2">
      <c r="A66" s="47"/>
    </row>
    <row r="67" spans="1:1" x14ac:dyDescent="0.2">
      <c r="A67" s="47"/>
    </row>
    <row r="68" spans="1:1" x14ac:dyDescent="0.2">
      <c r="A68" s="47"/>
    </row>
    <row r="69" spans="1:1" x14ac:dyDescent="0.2">
      <c r="A69" s="47"/>
    </row>
    <row r="70" spans="1:1" x14ac:dyDescent="0.2">
      <c r="A70" s="47"/>
    </row>
    <row r="71" spans="1:1" x14ac:dyDescent="0.2">
      <c r="A71" s="47"/>
    </row>
    <row r="72" spans="1:1" x14ac:dyDescent="0.2">
      <c r="A72" s="47"/>
    </row>
    <row r="73" spans="1:1" x14ac:dyDescent="0.2">
      <c r="A73" s="47"/>
    </row>
    <row r="74" spans="1:1" x14ac:dyDescent="0.2">
      <c r="A74" s="46" t="s">
        <v>1060</v>
      </c>
    </row>
    <row r="75" spans="1:1" x14ac:dyDescent="0.2">
      <c r="A75" s="47"/>
    </row>
    <row r="76" spans="1:1" x14ac:dyDescent="0.2">
      <c r="A76" s="46" t="s">
        <v>738</v>
      </c>
    </row>
    <row r="77" spans="1:1" x14ac:dyDescent="0.2">
      <c r="A77" s="47"/>
    </row>
    <row r="78" spans="1:1" x14ac:dyDescent="0.2">
      <c r="A78" s="47"/>
    </row>
    <row r="79" spans="1:1" x14ac:dyDescent="0.2">
      <c r="A79" s="47"/>
    </row>
    <row r="80" spans="1:1" x14ac:dyDescent="0.2">
      <c r="A80" s="47"/>
    </row>
    <row r="81" spans="1:1" x14ac:dyDescent="0.2">
      <c r="A81" s="47"/>
    </row>
    <row r="82" spans="1:1" x14ac:dyDescent="0.2">
      <c r="A82" s="47"/>
    </row>
    <row r="83" spans="1:1" x14ac:dyDescent="0.2">
      <c r="A83" s="47"/>
    </row>
    <row r="84" spans="1:1" x14ac:dyDescent="0.2">
      <c r="A84" s="47"/>
    </row>
    <row r="85" spans="1:1" x14ac:dyDescent="0.2">
      <c r="A85" s="47"/>
    </row>
    <row r="86" spans="1:1" x14ac:dyDescent="0.2">
      <c r="A86" s="47"/>
    </row>
    <row r="87" spans="1:1" x14ac:dyDescent="0.2">
      <c r="A87" s="47"/>
    </row>
    <row r="88" spans="1:1" x14ac:dyDescent="0.2">
      <c r="A88" s="47"/>
    </row>
    <row r="89" spans="1:1" x14ac:dyDescent="0.2">
      <c r="A89" s="47"/>
    </row>
  </sheetData>
  <mergeCells count="5">
    <mergeCell ref="A1:G1"/>
    <mergeCell ref="A47:B47"/>
    <mergeCell ref="A48:B48"/>
    <mergeCell ref="A49:B49"/>
    <mergeCell ref="A50:B50"/>
  </mergeCells>
  <conditionalFormatting sqref="F2:F3 F5:F57">
    <cfRule type="cellIs" dxfId="81" priority="2" stopIfTrue="1" operator="between">
      <formula>0.009</formula>
      <formula>-0.009</formula>
    </cfRule>
  </conditionalFormatting>
  <conditionalFormatting sqref="F58:F91">
    <cfRule type="cellIs" dxfId="80" priority="1" stopIfTrue="1" operator="between">
      <formula>0.009</formula>
      <formula>-0.009</formula>
    </cfRule>
  </conditionalFormatting>
  <hyperlinks>
    <hyperlink ref="A59" r:id="rId1" tooltip="https://www.franklintempletonindia.com/downloadsServlet/pdf/product-labels-jg9o5k7l" display="https://www.franklintempletonindia.com/downloadsServlet/pdf/product-labels-jg9o5k7l" xr:uid="{00000000-0004-0000-0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91"/>
  <sheetViews>
    <sheetView workbookViewId="0">
      <selection sqref="A1:G1"/>
    </sheetView>
  </sheetViews>
  <sheetFormatPr defaultColWidth="9.21875" defaultRowHeight="10.199999999999999" x14ac:dyDescent="0.2"/>
  <cols>
    <col min="1" max="1" width="38.5546875" style="9" bestFit="1" customWidth="1"/>
    <col min="2" max="2" width="54" style="9" bestFit="1" customWidth="1"/>
    <col min="3" max="3" width="24.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21875" style="9"/>
  </cols>
  <sheetData>
    <row r="1" spans="1:7" s="1" customFormat="1" ht="13.8" x14ac:dyDescent="0.2">
      <c r="A1" s="72" t="s">
        <v>1074</v>
      </c>
      <c r="B1" s="73"/>
      <c r="C1" s="73"/>
      <c r="D1" s="73"/>
      <c r="E1" s="73"/>
      <c r="F1" s="73"/>
      <c r="G1" s="73"/>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39</v>
      </c>
      <c r="D4" s="16" t="s">
        <v>1</v>
      </c>
      <c r="E4" s="15" t="s">
        <v>3</v>
      </c>
      <c r="F4" s="15" t="s">
        <v>4</v>
      </c>
      <c r="G4" s="15" t="s">
        <v>6</v>
      </c>
    </row>
    <row r="5" spans="1:7" x14ac:dyDescent="0.2">
      <c r="A5" s="21" t="s">
        <v>31</v>
      </c>
      <c r="B5" s="22"/>
      <c r="C5" s="22"/>
      <c r="D5" s="23"/>
      <c r="E5" s="24"/>
      <c r="F5" s="25"/>
      <c r="G5" s="24"/>
    </row>
    <row r="6" spans="1:7" x14ac:dyDescent="0.2">
      <c r="A6" s="26" t="s">
        <v>32</v>
      </c>
      <c r="B6" s="27"/>
      <c r="C6" s="27"/>
      <c r="D6" s="28"/>
      <c r="E6" s="29"/>
      <c r="F6" s="30"/>
      <c r="G6" s="29"/>
    </row>
    <row r="7" spans="1:7" x14ac:dyDescent="0.2">
      <c r="A7" s="27" t="s">
        <v>936</v>
      </c>
      <c r="B7" s="27" t="s">
        <v>937</v>
      </c>
      <c r="C7" s="27" t="s">
        <v>78</v>
      </c>
      <c r="D7" s="31">
        <v>38</v>
      </c>
      <c r="E7" s="29">
        <v>381.85288000000003</v>
      </c>
      <c r="F7" s="30">
        <v>9.3422604982316901</v>
      </c>
      <c r="G7" s="29">
        <v>3.9051999999999998</v>
      </c>
    </row>
    <row r="8" spans="1:7" x14ac:dyDescent="0.2">
      <c r="A8" s="27" t="s">
        <v>1035</v>
      </c>
      <c r="B8" s="27" t="s">
        <v>1036</v>
      </c>
      <c r="C8" s="27" t="s">
        <v>954</v>
      </c>
      <c r="D8" s="31">
        <v>37</v>
      </c>
      <c r="E8" s="29">
        <v>370.44806999999997</v>
      </c>
      <c r="F8" s="30">
        <v>9.0632349584666407</v>
      </c>
      <c r="G8" s="29">
        <v>3.6337999999999999</v>
      </c>
    </row>
    <row r="9" spans="1:7" x14ac:dyDescent="0.2">
      <c r="A9" s="27" t="s">
        <v>805</v>
      </c>
      <c r="B9" s="27" t="s">
        <v>806</v>
      </c>
      <c r="C9" s="27" t="s">
        <v>78</v>
      </c>
      <c r="D9" s="31">
        <v>37</v>
      </c>
      <c r="E9" s="29">
        <v>370.31450000000001</v>
      </c>
      <c r="F9" s="30">
        <v>9.0599670880377303</v>
      </c>
      <c r="G9" s="29">
        <v>3.7690000000000001</v>
      </c>
    </row>
    <row r="10" spans="1:7" x14ac:dyDescent="0.2">
      <c r="A10" s="27" t="s">
        <v>1069</v>
      </c>
      <c r="B10" s="27" t="s">
        <v>1070</v>
      </c>
      <c r="C10" s="27" t="s">
        <v>804</v>
      </c>
      <c r="D10" s="31">
        <v>36</v>
      </c>
      <c r="E10" s="29">
        <v>362.47572000000002</v>
      </c>
      <c r="F10" s="30">
        <v>8.8681866181658506</v>
      </c>
      <c r="G10" s="29">
        <v>4.2747999999999999</v>
      </c>
    </row>
    <row r="11" spans="1:7" x14ac:dyDescent="0.2">
      <c r="A11" s="27" t="s">
        <v>933</v>
      </c>
      <c r="B11" s="27" t="s">
        <v>934</v>
      </c>
      <c r="C11" s="27" t="s">
        <v>935</v>
      </c>
      <c r="D11" s="31">
        <v>33</v>
      </c>
      <c r="E11" s="29">
        <v>330.39897000000002</v>
      </c>
      <c r="F11" s="30">
        <v>8.0834096264703792</v>
      </c>
      <c r="G11" s="29">
        <v>4.1048</v>
      </c>
    </row>
    <row r="12" spans="1:7" x14ac:dyDescent="0.2">
      <c r="A12" s="27" t="s">
        <v>1075</v>
      </c>
      <c r="B12" s="27" t="s">
        <v>1076</v>
      </c>
      <c r="C12" s="27" t="s">
        <v>78</v>
      </c>
      <c r="D12" s="31">
        <v>21</v>
      </c>
      <c r="E12" s="29">
        <v>285.37403999999998</v>
      </c>
      <c r="F12" s="30">
        <v>6.9818476192003303</v>
      </c>
      <c r="G12" s="29">
        <v>4.7999000000000001</v>
      </c>
    </row>
    <row r="13" spans="1:7" x14ac:dyDescent="0.2">
      <c r="A13" s="27" t="s">
        <v>975</v>
      </c>
      <c r="B13" s="27" t="s">
        <v>976</v>
      </c>
      <c r="C13" s="27" t="s">
        <v>78</v>
      </c>
      <c r="D13" s="31">
        <v>17</v>
      </c>
      <c r="E13" s="29">
        <v>170.82399000000001</v>
      </c>
      <c r="F13" s="30">
        <v>4.1793117127395396</v>
      </c>
      <c r="G13" s="29">
        <v>3.8992</v>
      </c>
    </row>
    <row r="14" spans="1:7" x14ac:dyDescent="0.2">
      <c r="A14" s="27" t="s">
        <v>983</v>
      </c>
      <c r="B14" s="27" t="s">
        <v>984</v>
      </c>
      <c r="C14" s="27" t="s">
        <v>804</v>
      </c>
      <c r="D14" s="31">
        <v>12</v>
      </c>
      <c r="E14" s="29">
        <v>163.41852</v>
      </c>
      <c r="F14" s="30">
        <v>3.9981324327722398</v>
      </c>
      <c r="G14" s="29">
        <v>4.2996999999999996</v>
      </c>
    </row>
    <row r="15" spans="1:7" x14ac:dyDescent="0.2">
      <c r="A15" s="27" t="s">
        <v>964</v>
      </c>
      <c r="B15" s="27" t="s">
        <v>965</v>
      </c>
      <c r="C15" s="27" t="s">
        <v>78</v>
      </c>
      <c r="D15" s="31">
        <v>12</v>
      </c>
      <c r="E15" s="29">
        <v>121.01627999999999</v>
      </c>
      <c r="F15" s="30">
        <v>2.9607361146181401</v>
      </c>
      <c r="G15" s="29">
        <v>3.9698000000000002</v>
      </c>
    </row>
    <row r="16" spans="1:7" x14ac:dyDescent="0.2">
      <c r="A16" s="27" t="s">
        <v>1051</v>
      </c>
      <c r="B16" s="27" t="s">
        <v>1052</v>
      </c>
      <c r="C16" s="27" t="s">
        <v>78</v>
      </c>
      <c r="D16" s="31">
        <v>3</v>
      </c>
      <c r="E16" s="29">
        <v>40.752479999999998</v>
      </c>
      <c r="F16" s="30">
        <v>0.99703394697187298</v>
      </c>
      <c r="G16" s="29">
        <v>4.2000999999999999</v>
      </c>
    </row>
    <row r="17" spans="1:9" x14ac:dyDescent="0.2">
      <c r="A17" s="27" t="s">
        <v>1062</v>
      </c>
      <c r="B17" s="27" t="s">
        <v>1063</v>
      </c>
      <c r="C17" s="27" t="s">
        <v>1003</v>
      </c>
      <c r="D17" s="31">
        <v>3</v>
      </c>
      <c r="E17" s="29">
        <v>40.168199999999999</v>
      </c>
      <c r="F17" s="30">
        <v>0.98273918516751801</v>
      </c>
      <c r="G17" s="29">
        <v>4.3498999999999999</v>
      </c>
    </row>
    <row r="18" spans="1:9" x14ac:dyDescent="0.2">
      <c r="A18" s="27" t="s">
        <v>1077</v>
      </c>
      <c r="B18" s="27" t="s">
        <v>1078</v>
      </c>
      <c r="C18" s="27" t="s">
        <v>804</v>
      </c>
      <c r="D18" s="31">
        <v>3</v>
      </c>
      <c r="E18" s="29">
        <v>30.056370000000001</v>
      </c>
      <c r="F18" s="30">
        <v>0.73534717918386805</v>
      </c>
      <c r="G18" s="29">
        <v>3.9986999999999999</v>
      </c>
    </row>
    <row r="19" spans="1:9" x14ac:dyDescent="0.2">
      <c r="A19" s="27" t="s">
        <v>797</v>
      </c>
      <c r="B19" s="27" t="s">
        <v>798</v>
      </c>
      <c r="C19" s="27" t="s">
        <v>78</v>
      </c>
      <c r="D19" s="31">
        <v>3</v>
      </c>
      <c r="E19" s="29">
        <v>30.050909999999998</v>
      </c>
      <c r="F19" s="30">
        <v>0.73521359699818301</v>
      </c>
      <c r="G19" s="29">
        <v>3.6857000000000002</v>
      </c>
    </row>
    <row r="20" spans="1:9" x14ac:dyDescent="0.2">
      <c r="A20" s="27" t="s">
        <v>1055</v>
      </c>
      <c r="B20" s="27" t="s">
        <v>1056</v>
      </c>
      <c r="C20" s="27" t="s">
        <v>78</v>
      </c>
      <c r="D20" s="31">
        <v>2</v>
      </c>
      <c r="E20" s="29">
        <v>26.7468</v>
      </c>
      <c r="F20" s="30">
        <v>0.65437655752158597</v>
      </c>
      <c r="G20" s="29">
        <v>4.1501000000000001</v>
      </c>
    </row>
    <row r="21" spans="1:9" x14ac:dyDescent="0.2">
      <c r="A21" s="26" t="s">
        <v>33</v>
      </c>
      <c r="B21" s="26"/>
      <c r="C21" s="26"/>
      <c r="D21" s="32"/>
      <c r="E21" s="33">
        <f>SUM(E6:E20)</f>
        <v>2723.8977299999997</v>
      </c>
      <c r="F21" s="34">
        <f>SUM(F6:F20)</f>
        <v>66.64179713454557</v>
      </c>
      <c r="G21" s="33"/>
      <c r="H21" s="18"/>
      <c r="I21" s="18"/>
    </row>
    <row r="22" spans="1:9" x14ac:dyDescent="0.2">
      <c r="A22" s="27"/>
      <c r="B22" s="27"/>
      <c r="C22" s="27"/>
      <c r="D22" s="28"/>
      <c r="E22" s="29"/>
      <c r="F22" s="30"/>
      <c r="G22" s="29"/>
    </row>
    <row r="23" spans="1:9" x14ac:dyDescent="0.2">
      <c r="A23" s="26" t="s">
        <v>51</v>
      </c>
      <c r="B23" s="27"/>
      <c r="C23" s="27"/>
      <c r="D23" s="28"/>
      <c r="E23" s="29"/>
      <c r="F23" s="30"/>
      <c r="G23" s="29"/>
    </row>
    <row r="24" spans="1:9" x14ac:dyDescent="0.2">
      <c r="A24" s="26" t="s">
        <v>807</v>
      </c>
      <c r="B24" s="27"/>
      <c r="C24" s="27"/>
      <c r="D24" s="28"/>
      <c r="E24" s="29"/>
      <c r="F24" s="30"/>
      <c r="G24" s="29"/>
    </row>
    <row r="25" spans="1:9" x14ac:dyDescent="0.2">
      <c r="A25" s="27" t="s">
        <v>985</v>
      </c>
      <c r="B25" s="27" t="s">
        <v>986</v>
      </c>
      <c r="C25" s="27" t="s">
        <v>52</v>
      </c>
      <c r="D25" s="31">
        <v>405</v>
      </c>
      <c r="E25" s="29">
        <v>401.93455499999999</v>
      </c>
      <c r="F25" s="30">
        <v>9.8335707617311492</v>
      </c>
      <c r="G25" s="29">
        <v>3.9207999999999998</v>
      </c>
    </row>
    <row r="26" spans="1:9" x14ac:dyDescent="0.2">
      <c r="A26" s="26" t="s">
        <v>33</v>
      </c>
      <c r="B26" s="26"/>
      <c r="C26" s="26"/>
      <c r="D26" s="32"/>
      <c r="E26" s="33">
        <f>SUM(E24:E25)</f>
        <v>401.93455499999999</v>
      </c>
      <c r="F26" s="34">
        <f>SUM(F24:F25)</f>
        <v>9.8335707617311492</v>
      </c>
      <c r="G26" s="33"/>
      <c r="H26" s="18"/>
      <c r="I26" s="18"/>
    </row>
    <row r="27" spans="1:9" x14ac:dyDescent="0.2">
      <c r="A27" s="27"/>
      <c r="B27" s="27"/>
      <c r="C27" s="27"/>
      <c r="D27" s="28"/>
      <c r="E27" s="29"/>
      <c r="F27" s="30"/>
      <c r="G27" s="29"/>
    </row>
    <row r="28" spans="1:9" x14ac:dyDescent="0.2">
      <c r="A28" s="26" t="s">
        <v>36</v>
      </c>
      <c r="B28" s="26"/>
      <c r="C28" s="26"/>
      <c r="D28" s="32"/>
      <c r="E28" s="33">
        <f>E21+E26</f>
        <v>3125.8322849999995</v>
      </c>
      <c r="F28" s="34">
        <f>F21+F26</f>
        <v>76.475367896276722</v>
      </c>
      <c r="G28" s="33"/>
      <c r="H28" s="18"/>
      <c r="I28" s="18"/>
    </row>
    <row r="29" spans="1:9" x14ac:dyDescent="0.2">
      <c r="A29" s="26"/>
      <c r="B29" s="26"/>
      <c r="C29" s="26"/>
      <c r="D29" s="32"/>
      <c r="E29" s="33"/>
      <c r="F29" s="34"/>
      <c r="G29" s="33"/>
      <c r="H29" s="18"/>
      <c r="I29" s="18"/>
    </row>
    <row r="30" spans="1:9" x14ac:dyDescent="0.2">
      <c r="A30" s="26" t="s">
        <v>38</v>
      </c>
      <c r="B30" s="26"/>
      <c r="C30" s="26"/>
      <c r="D30" s="32"/>
      <c r="E30" s="33">
        <f>E32-(E21+E26)</f>
        <v>961.5390752000003</v>
      </c>
      <c r="F30" s="34">
        <f>F32-(F21+F26)</f>
        <v>23.524632103723278</v>
      </c>
      <c r="G30" s="33"/>
      <c r="H30" s="18"/>
      <c r="I30" s="18"/>
    </row>
    <row r="31" spans="1:9" x14ac:dyDescent="0.2">
      <c r="A31" s="26"/>
      <c r="B31" s="26"/>
      <c r="C31" s="26"/>
      <c r="D31" s="32"/>
      <c r="E31" s="33"/>
      <c r="F31" s="34"/>
      <c r="G31" s="33"/>
      <c r="H31" s="18"/>
      <c r="I31" s="18"/>
    </row>
    <row r="32" spans="1:9" x14ac:dyDescent="0.2">
      <c r="A32" s="35" t="s">
        <v>37</v>
      </c>
      <c r="B32" s="35"/>
      <c r="C32" s="35"/>
      <c r="D32" s="36"/>
      <c r="E32" s="37">
        <v>4087.3713601999998</v>
      </c>
      <c r="F32" s="38">
        <v>100</v>
      </c>
      <c r="G32" s="37"/>
      <c r="H32" s="18"/>
      <c r="I32" s="18"/>
    </row>
    <row r="34" spans="1:4" x14ac:dyDescent="0.2">
      <c r="A34" s="18" t="s">
        <v>40</v>
      </c>
    </row>
    <row r="36" spans="1:4" x14ac:dyDescent="0.2">
      <c r="A36" s="18" t="s">
        <v>41</v>
      </c>
    </row>
    <row r="37" spans="1:4" x14ac:dyDescent="0.2">
      <c r="A37" s="18" t="s">
        <v>42</v>
      </c>
    </row>
    <row r="38" spans="1:4" x14ac:dyDescent="0.2">
      <c r="A38" s="18" t="s">
        <v>43</v>
      </c>
      <c r="B38" s="18"/>
      <c r="C38" s="39" t="s">
        <v>45</v>
      </c>
      <c r="D38" s="19" t="s">
        <v>44</v>
      </c>
    </row>
    <row r="39" spans="1:4" x14ac:dyDescent="0.2">
      <c r="A39" s="9" t="s">
        <v>59</v>
      </c>
      <c r="C39" s="40">
        <v>12.617900000000001</v>
      </c>
      <c r="D39" s="40">
        <v>12.842700000000001</v>
      </c>
    </row>
    <row r="40" spans="1:4" x14ac:dyDescent="0.2">
      <c r="A40" s="9" t="s">
        <v>1059</v>
      </c>
      <c r="C40" s="40">
        <v>10.8614</v>
      </c>
      <c r="D40" s="40">
        <v>10.254300000000001</v>
      </c>
    </row>
    <row r="41" spans="1:4" x14ac:dyDescent="0.2">
      <c r="A41" s="9" t="s">
        <v>61</v>
      </c>
      <c r="C41" s="40">
        <v>10.4689</v>
      </c>
      <c r="D41" s="40">
        <v>10.255800000000001</v>
      </c>
    </row>
    <row r="42" spans="1:4" x14ac:dyDescent="0.2">
      <c r="A42" s="9" t="s">
        <v>62</v>
      </c>
      <c r="C42" s="40">
        <v>12.7033</v>
      </c>
      <c r="D42" s="40">
        <v>12.9457</v>
      </c>
    </row>
    <row r="43" spans="1:4" x14ac:dyDescent="0.2">
      <c r="A43" s="9" t="s">
        <v>83</v>
      </c>
      <c r="C43" s="40">
        <v>10.9419</v>
      </c>
      <c r="D43" s="40">
        <v>10.350099999999999</v>
      </c>
    </row>
    <row r="44" spans="1:4" x14ac:dyDescent="0.2">
      <c r="A44" s="9" t="s">
        <v>64</v>
      </c>
      <c r="C44" s="40">
        <v>10.5528</v>
      </c>
      <c r="D44" s="40">
        <v>10.356199999999999</v>
      </c>
    </row>
    <row r="46" spans="1:4" x14ac:dyDescent="0.2">
      <c r="A46" s="18" t="s">
        <v>47</v>
      </c>
    </row>
    <row r="47" spans="1:4" x14ac:dyDescent="0.2">
      <c r="A47" s="74" t="s">
        <v>56</v>
      </c>
      <c r="B47" s="75"/>
      <c r="C47" s="43" t="s">
        <v>57</v>
      </c>
    </row>
    <row r="48" spans="1:4" x14ac:dyDescent="0.2">
      <c r="A48" s="70" t="s">
        <v>1059</v>
      </c>
      <c r="B48" s="71"/>
      <c r="C48" s="44">
        <v>0.79500000000000004</v>
      </c>
    </row>
    <row r="49" spans="1:5" x14ac:dyDescent="0.2">
      <c r="A49" s="70" t="s">
        <v>61</v>
      </c>
      <c r="B49" s="71"/>
      <c r="C49" s="44">
        <v>0.39500000000000002</v>
      </c>
    </row>
    <row r="50" spans="1:5" x14ac:dyDescent="0.2">
      <c r="A50" s="70" t="s">
        <v>83</v>
      </c>
      <c r="B50" s="71"/>
      <c r="C50" s="44">
        <v>0.79500000000000004</v>
      </c>
    </row>
    <row r="51" spans="1:5" x14ac:dyDescent="0.2">
      <c r="A51" s="70" t="s">
        <v>64</v>
      </c>
      <c r="B51" s="71"/>
      <c r="C51" s="44">
        <v>0.39500000000000002</v>
      </c>
    </row>
    <row r="52" spans="1:5" x14ac:dyDescent="0.2">
      <c r="A52" s="9" t="s">
        <v>58</v>
      </c>
    </row>
    <row r="53" spans="1:5" x14ac:dyDescent="0.2">
      <c r="A53" s="9" t="s">
        <v>46</v>
      </c>
    </row>
    <row r="55" spans="1:5" x14ac:dyDescent="0.2">
      <c r="A55" s="18" t="s">
        <v>856</v>
      </c>
      <c r="D55" s="42">
        <v>7.8641666164383506E-2</v>
      </c>
      <c r="E55" s="13" t="s">
        <v>49</v>
      </c>
    </row>
    <row r="57" spans="1:5" x14ac:dyDescent="0.2">
      <c r="A57" s="18" t="s">
        <v>779</v>
      </c>
      <c r="D57" s="41" t="s">
        <v>48</v>
      </c>
    </row>
    <row r="59" spans="1:5" x14ac:dyDescent="0.2">
      <c r="A59" s="18" t="s">
        <v>857</v>
      </c>
    </row>
    <row r="60" spans="1:5" x14ac:dyDescent="0.2">
      <c r="A60" s="46"/>
    </row>
    <row r="61" spans="1:5" x14ac:dyDescent="0.2">
      <c r="A61" s="46" t="s">
        <v>737</v>
      </c>
    </row>
    <row r="62" spans="1:5" x14ac:dyDescent="0.2">
      <c r="A62" s="48"/>
    </row>
    <row r="63" spans="1:5" x14ac:dyDescent="0.2">
      <c r="A63" s="47"/>
    </row>
    <row r="64" spans="1:5" x14ac:dyDescent="0.2">
      <c r="A64" s="47"/>
    </row>
    <row r="65" spans="1:1" x14ac:dyDescent="0.2">
      <c r="A65" s="47"/>
    </row>
    <row r="66" spans="1:1" x14ac:dyDescent="0.2">
      <c r="A66" s="47"/>
    </row>
    <row r="67" spans="1:1" x14ac:dyDescent="0.2">
      <c r="A67" s="47"/>
    </row>
    <row r="68" spans="1:1" x14ac:dyDescent="0.2">
      <c r="A68" s="47"/>
    </row>
    <row r="69" spans="1:1" x14ac:dyDescent="0.2">
      <c r="A69" s="47"/>
    </row>
    <row r="70" spans="1:1" x14ac:dyDescent="0.2">
      <c r="A70" s="47"/>
    </row>
    <row r="71" spans="1:1" x14ac:dyDescent="0.2">
      <c r="A71" s="47"/>
    </row>
    <row r="72" spans="1:1" x14ac:dyDescent="0.2">
      <c r="A72" s="47"/>
    </row>
    <row r="73" spans="1:1" x14ac:dyDescent="0.2">
      <c r="A73" s="47"/>
    </row>
    <row r="74" spans="1:1" x14ac:dyDescent="0.2">
      <c r="A74" s="47"/>
    </row>
    <row r="75" spans="1:1" x14ac:dyDescent="0.2">
      <c r="A75" s="46" t="s">
        <v>1060</v>
      </c>
    </row>
    <row r="76" spans="1:1" x14ac:dyDescent="0.2">
      <c r="A76" s="47"/>
    </row>
    <row r="77" spans="1:1" x14ac:dyDescent="0.2">
      <c r="A77" s="46" t="s">
        <v>738</v>
      </c>
    </row>
    <row r="78" spans="1:1" x14ac:dyDescent="0.2">
      <c r="A78" s="47"/>
    </row>
    <row r="79" spans="1:1" x14ac:dyDescent="0.2">
      <c r="A79" s="47"/>
    </row>
    <row r="80" spans="1:1" x14ac:dyDescent="0.2">
      <c r="A80" s="47"/>
    </row>
    <row r="81" spans="1:1" x14ac:dyDescent="0.2">
      <c r="A81" s="47"/>
    </row>
    <row r="82" spans="1:1" x14ac:dyDescent="0.2">
      <c r="A82" s="47"/>
    </row>
    <row r="83" spans="1:1" x14ac:dyDescent="0.2">
      <c r="A83" s="47"/>
    </row>
    <row r="84" spans="1:1" x14ac:dyDescent="0.2">
      <c r="A84" s="47"/>
    </row>
    <row r="85" spans="1:1" x14ac:dyDescent="0.2">
      <c r="A85" s="47"/>
    </row>
    <row r="86" spans="1:1" x14ac:dyDescent="0.2">
      <c r="A86" s="47"/>
    </row>
    <row r="87" spans="1:1" x14ac:dyDescent="0.2">
      <c r="A87" s="47"/>
    </row>
    <row r="88" spans="1:1" x14ac:dyDescent="0.2">
      <c r="A88" s="47"/>
    </row>
    <row r="89" spans="1:1" x14ac:dyDescent="0.2">
      <c r="A89" s="47"/>
    </row>
    <row r="90" spans="1:1" x14ac:dyDescent="0.2">
      <c r="A90" s="47"/>
    </row>
    <row r="91" spans="1:1" x14ac:dyDescent="0.2">
      <c r="A91" s="47"/>
    </row>
  </sheetData>
  <mergeCells count="6">
    <mergeCell ref="A51:B51"/>
    <mergeCell ref="A1:G1"/>
    <mergeCell ref="A47:B47"/>
    <mergeCell ref="A48:B48"/>
    <mergeCell ref="A49:B49"/>
    <mergeCell ref="A50:B50"/>
  </mergeCells>
  <conditionalFormatting sqref="F2:F3 F5:F58">
    <cfRule type="cellIs" dxfId="79" priority="2" stopIfTrue="1" operator="between">
      <formula>0.009</formula>
      <formula>-0.009</formula>
    </cfRule>
  </conditionalFormatting>
  <conditionalFormatting sqref="F59:F93">
    <cfRule type="cellIs" dxfId="78" priority="1" stopIfTrue="1" operator="between">
      <formula>0.009</formula>
      <formula>-0.009</formula>
    </cfRule>
  </conditionalFormatting>
  <hyperlinks>
    <hyperlink ref="A60" r:id="rId1" tooltip="https://www.franklintempletonindia.com/downloadsServlet/pdf/product-labels-jg9o5k7l" display="https://www.franklintempletonindia.com/downloadsServlet/pdf/product-labels-jg9o5k7l" xr:uid="{00000000-0004-0000-0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82"/>
  <sheetViews>
    <sheetView workbookViewId="0">
      <selection sqref="A1:G1"/>
    </sheetView>
  </sheetViews>
  <sheetFormatPr defaultColWidth="9.21875" defaultRowHeight="10.199999999999999" x14ac:dyDescent="0.2"/>
  <cols>
    <col min="1" max="1" width="38.5546875" style="9" bestFit="1" customWidth="1"/>
    <col min="2" max="2" width="54" style="9" bestFit="1" customWidth="1"/>
    <col min="3" max="3" width="24.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21875" style="9"/>
  </cols>
  <sheetData>
    <row r="1" spans="1:7" s="1" customFormat="1" ht="13.8" x14ac:dyDescent="0.2">
      <c r="A1" s="72" t="s">
        <v>1079</v>
      </c>
      <c r="B1" s="73"/>
      <c r="C1" s="73"/>
      <c r="D1" s="73"/>
      <c r="E1" s="73"/>
      <c r="F1" s="73"/>
      <c r="G1" s="73"/>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39</v>
      </c>
      <c r="D4" s="16" t="s">
        <v>1</v>
      </c>
      <c r="E4" s="15" t="s">
        <v>3</v>
      </c>
      <c r="F4" s="15" t="s">
        <v>4</v>
      </c>
      <c r="G4" s="15" t="s">
        <v>6</v>
      </c>
    </row>
    <row r="5" spans="1:7" x14ac:dyDescent="0.2">
      <c r="A5" s="21" t="s">
        <v>31</v>
      </c>
      <c r="B5" s="22"/>
      <c r="C5" s="22"/>
      <c r="D5" s="23"/>
      <c r="E5" s="24"/>
      <c r="F5" s="25"/>
      <c r="G5" s="24"/>
    </row>
    <row r="6" spans="1:7" x14ac:dyDescent="0.2">
      <c r="A6" s="26" t="s">
        <v>32</v>
      </c>
      <c r="B6" s="27"/>
      <c r="C6" s="27"/>
      <c r="D6" s="28"/>
      <c r="E6" s="29"/>
      <c r="F6" s="30"/>
      <c r="G6" s="29"/>
    </row>
    <row r="7" spans="1:7" x14ac:dyDescent="0.2">
      <c r="A7" s="27" t="s">
        <v>983</v>
      </c>
      <c r="B7" s="27" t="s">
        <v>984</v>
      </c>
      <c r="C7" s="27" t="s">
        <v>804</v>
      </c>
      <c r="D7" s="31">
        <v>38</v>
      </c>
      <c r="E7" s="29">
        <v>517.49198000000001</v>
      </c>
      <c r="F7" s="30">
        <v>9.9989645841184593</v>
      </c>
      <c r="G7" s="29">
        <v>4.2996999999999996</v>
      </c>
    </row>
    <row r="8" spans="1:7" x14ac:dyDescent="0.2">
      <c r="A8" s="27" t="s">
        <v>981</v>
      </c>
      <c r="B8" s="27" t="s">
        <v>982</v>
      </c>
      <c r="C8" s="27" t="s">
        <v>804</v>
      </c>
      <c r="D8" s="31">
        <v>50</v>
      </c>
      <c r="E8" s="29">
        <v>502.58499999999998</v>
      </c>
      <c r="F8" s="30">
        <v>9.7109323617134606</v>
      </c>
      <c r="G8" s="29">
        <v>3.9598</v>
      </c>
    </row>
    <row r="9" spans="1:7" x14ac:dyDescent="0.2">
      <c r="A9" s="27" t="s">
        <v>975</v>
      </c>
      <c r="B9" s="27" t="s">
        <v>976</v>
      </c>
      <c r="C9" s="27" t="s">
        <v>78</v>
      </c>
      <c r="D9" s="31">
        <v>47</v>
      </c>
      <c r="E9" s="29">
        <v>472.27809000000002</v>
      </c>
      <c r="F9" s="30">
        <v>9.1253431517240298</v>
      </c>
      <c r="G9" s="29">
        <v>3.8992</v>
      </c>
    </row>
    <row r="10" spans="1:7" x14ac:dyDescent="0.2">
      <c r="A10" s="27" t="s">
        <v>1035</v>
      </c>
      <c r="B10" s="27" t="s">
        <v>1036</v>
      </c>
      <c r="C10" s="27" t="s">
        <v>954</v>
      </c>
      <c r="D10" s="31">
        <v>47</v>
      </c>
      <c r="E10" s="29">
        <v>470.56916999999999</v>
      </c>
      <c r="F10" s="30">
        <v>9.0923234505161208</v>
      </c>
      <c r="G10" s="29">
        <v>3.6337999999999999</v>
      </c>
    </row>
    <row r="11" spans="1:7" x14ac:dyDescent="0.2">
      <c r="A11" s="27" t="s">
        <v>797</v>
      </c>
      <c r="B11" s="27" t="s">
        <v>798</v>
      </c>
      <c r="C11" s="27" t="s">
        <v>78</v>
      </c>
      <c r="D11" s="31">
        <v>45</v>
      </c>
      <c r="E11" s="29">
        <v>450.76364999999998</v>
      </c>
      <c r="F11" s="30">
        <v>8.7096417845122307</v>
      </c>
      <c r="G11" s="29">
        <v>3.6857000000000002</v>
      </c>
    </row>
    <row r="12" spans="1:7" x14ac:dyDescent="0.2">
      <c r="A12" s="27" t="s">
        <v>1075</v>
      </c>
      <c r="B12" s="27" t="s">
        <v>1076</v>
      </c>
      <c r="C12" s="27" t="s">
        <v>78</v>
      </c>
      <c r="D12" s="31">
        <v>29</v>
      </c>
      <c r="E12" s="29">
        <v>394.08796000000001</v>
      </c>
      <c r="F12" s="30">
        <v>7.6145557947922002</v>
      </c>
      <c r="G12" s="29">
        <v>4.7999000000000001</v>
      </c>
    </row>
    <row r="13" spans="1:7" x14ac:dyDescent="0.2">
      <c r="A13" s="27" t="s">
        <v>1080</v>
      </c>
      <c r="B13" s="27" t="s">
        <v>1081</v>
      </c>
      <c r="C13" s="27" t="s">
        <v>78</v>
      </c>
      <c r="D13" s="31">
        <v>35</v>
      </c>
      <c r="E13" s="29">
        <v>352.49025</v>
      </c>
      <c r="F13" s="30">
        <v>6.8108060843707401</v>
      </c>
      <c r="G13" s="29">
        <v>4.1749999999999998</v>
      </c>
    </row>
    <row r="14" spans="1:7" x14ac:dyDescent="0.2">
      <c r="A14" s="27" t="s">
        <v>936</v>
      </c>
      <c r="B14" s="27" t="s">
        <v>937</v>
      </c>
      <c r="C14" s="27" t="s">
        <v>78</v>
      </c>
      <c r="D14" s="31">
        <v>35</v>
      </c>
      <c r="E14" s="29">
        <v>351.70659999999998</v>
      </c>
      <c r="F14" s="30">
        <v>6.7956644224722398</v>
      </c>
      <c r="G14" s="29">
        <v>3.9051999999999998</v>
      </c>
    </row>
    <row r="15" spans="1:7" x14ac:dyDescent="0.2">
      <c r="A15" s="27" t="s">
        <v>805</v>
      </c>
      <c r="B15" s="27" t="s">
        <v>806</v>
      </c>
      <c r="C15" s="27" t="s">
        <v>78</v>
      </c>
      <c r="D15" s="31">
        <v>32</v>
      </c>
      <c r="E15" s="29">
        <v>320.27199999999999</v>
      </c>
      <c r="F15" s="30">
        <v>6.1882860199780998</v>
      </c>
      <c r="G15" s="29">
        <v>3.7690000000000001</v>
      </c>
    </row>
    <row r="16" spans="1:7" x14ac:dyDescent="0.2">
      <c r="A16" s="27" t="s">
        <v>799</v>
      </c>
      <c r="B16" s="27" t="s">
        <v>800</v>
      </c>
      <c r="C16" s="27" t="s">
        <v>801</v>
      </c>
      <c r="D16" s="31">
        <v>22</v>
      </c>
      <c r="E16" s="29">
        <v>220.21758</v>
      </c>
      <c r="F16" s="30">
        <v>4.2550375045817601</v>
      </c>
      <c r="G16" s="29">
        <v>3.5834000000000001</v>
      </c>
    </row>
    <row r="17" spans="1:9" x14ac:dyDescent="0.2">
      <c r="A17" s="27" t="s">
        <v>1062</v>
      </c>
      <c r="B17" s="27" t="s">
        <v>1063</v>
      </c>
      <c r="C17" s="27" t="s">
        <v>1003</v>
      </c>
      <c r="D17" s="31">
        <v>5</v>
      </c>
      <c r="E17" s="29">
        <v>66.947000000000003</v>
      </c>
      <c r="F17" s="30">
        <v>1.29354793481626</v>
      </c>
      <c r="G17" s="29">
        <v>4.3498999999999999</v>
      </c>
    </row>
    <row r="18" spans="1:9" x14ac:dyDescent="0.2">
      <c r="A18" s="27" t="s">
        <v>933</v>
      </c>
      <c r="B18" s="27" t="s">
        <v>934</v>
      </c>
      <c r="C18" s="27" t="s">
        <v>935</v>
      </c>
      <c r="D18" s="31">
        <v>6</v>
      </c>
      <c r="E18" s="29">
        <v>60.072539999999996</v>
      </c>
      <c r="F18" s="30">
        <v>1.1607198239826599</v>
      </c>
      <c r="G18" s="29">
        <v>4.1048</v>
      </c>
    </row>
    <row r="19" spans="1:9" x14ac:dyDescent="0.2">
      <c r="A19" s="27" t="s">
        <v>1069</v>
      </c>
      <c r="B19" s="27" t="s">
        <v>1070</v>
      </c>
      <c r="C19" s="27" t="s">
        <v>804</v>
      </c>
      <c r="D19" s="31">
        <v>4</v>
      </c>
      <c r="E19" s="29">
        <v>40.275080000000003</v>
      </c>
      <c r="F19" s="30">
        <v>0.77819389305808695</v>
      </c>
      <c r="G19" s="29">
        <v>4.2747999999999999</v>
      </c>
    </row>
    <row r="20" spans="1:9" x14ac:dyDescent="0.2">
      <c r="A20" s="27" t="s">
        <v>1055</v>
      </c>
      <c r="B20" s="27" t="s">
        <v>1056</v>
      </c>
      <c r="C20" s="27" t="s">
        <v>78</v>
      </c>
      <c r="D20" s="31">
        <v>1</v>
      </c>
      <c r="E20" s="29">
        <v>13.3734</v>
      </c>
      <c r="F20" s="30">
        <v>0.25840043544104702</v>
      </c>
      <c r="G20" s="29">
        <v>4.1501000000000001</v>
      </c>
    </row>
    <row r="21" spans="1:9" x14ac:dyDescent="0.2">
      <c r="A21" s="27" t="s">
        <v>938</v>
      </c>
      <c r="B21" s="27" t="s">
        <v>939</v>
      </c>
      <c r="C21" s="27" t="s">
        <v>928</v>
      </c>
      <c r="D21" s="31">
        <v>1</v>
      </c>
      <c r="E21" s="29">
        <v>10.0586</v>
      </c>
      <c r="F21" s="30">
        <v>0.19435196882822001</v>
      </c>
      <c r="G21" s="29">
        <v>4.4198000000000004</v>
      </c>
    </row>
    <row r="22" spans="1:9" x14ac:dyDescent="0.2">
      <c r="A22" s="26" t="s">
        <v>33</v>
      </c>
      <c r="B22" s="26"/>
      <c r="C22" s="26"/>
      <c r="D22" s="32"/>
      <c r="E22" s="33">
        <f>SUM(E6:E21)</f>
        <v>4243.188900000001</v>
      </c>
      <c r="F22" s="34">
        <f>SUM(F6:F21)</f>
        <v>81.986769214905607</v>
      </c>
      <c r="G22" s="33"/>
      <c r="H22" s="18"/>
      <c r="I22" s="18"/>
    </row>
    <row r="23" spans="1:9" x14ac:dyDescent="0.2">
      <c r="A23" s="27"/>
      <c r="B23" s="27"/>
      <c r="C23" s="27"/>
      <c r="D23" s="28"/>
      <c r="E23" s="29"/>
      <c r="F23" s="30"/>
      <c r="G23" s="29"/>
    </row>
    <row r="24" spans="1:9" x14ac:dyDescent="0.2">
      <c r="A24" s="26" t="s">
        <v>36</v>
      </c>
      <c r="B24" s="26"/>
      <c r="C24" s="26"/>
      <c r="D24" s="32"/>
      <c r="E24" s="33">
        <f>E22</f>
        <v>4243.188900000001</v>
      </c>
      <c r="F24" s="34">
        <f>F22</f>
        <v>81.986769214905607</v>
      </c>
      <c r="G24" s="33"/>
      <c r="H24" s="18"/>
      <c r="I24" s="18"/>
    </row>
    <row r="25" spans="1:9" x14ac:dyDescent="0.2">
      <c r="A25" s="26"/>
      <c r="B25" s="26"/>
      <c r="C25" s="26"/>
      <c r="D25" s="32"/>
      <c r="E25" s="33"/>
      <c r="F25" s="34"/>
      <c r="G25" s="33"/>
      <c r="H25" s="18"/>
      <c r="I25" s="18"/>
    </row>
    <row r="26" spans="1:9" x14ac:dyDescent="0.2">
      <c r="A26" s="26" t="s">
        <v>38</v>
      </c>
      <c r="B26" s="26"/>
      <c r="C26" s="26"/>
      <c r="D26" s="32"/>
      <c r="E26" s="33">
        <f>E28-(E22)</f>
        <v>932.26677489999929</v>
      </c>
      <c r="F26" s="34">
        <f>F28-(F22)</f>
        <v>18.013230785094393</v>
      </c>
      <c r="G26" s="33"/>
      <c r="H26" s="18"/>
      <c r="I26" s="18"/>
    </row>
    <row r="27" spans="1:9" x14ac:dyDescent="0.2">
      <c r="A27" s="26"/>
      <c r="B27" s="26"/>
      <c r="C27" s="26"/>
      <c r="D27" s="32"/>
      <c r="E27" s="33"/>
      <c r="F27" s="34"/>
      <c r="G27" s="33"/>
      <c r="H27" s="18"/>
      <c r="I27" s="18"/>
    </row>
    <row r="28" spans="1:9" x14ac:dyDescent="0.2">
      <c r="A28" s="35" t="s">
        <v>37</v>
      </c>
      <c r="B28" s="35"/>
      <c r="C28" s="35"/>
      <c r="D28" s="36"/>
      <c r="E28" s="37">
        <v>5175.4556749000003</v>
      </c>
      <c r="F28" s="38">
        <v>100</v>
      </c>
      <c r="G28" s="37"/>
      <c r="H28" s="18"/>
      <c r="I28" s="18"/>
    </row>
    <row r="30" spans="1:9" x14ac:dyDescent="0.2">
      <c r="A30" s="18" t="s">
        <v>40</v>
      </c>
    </row>
    <row r="32" spans="1:9" x14ac:dyDescent="0.2">
      <c r="A32" s="18" t="s">
        <v>41</v>
      </c>
    </row>
    <row r="33" spans="1:5" x14ac:dyDescent="0.2">
      <c r="A33" s="18" t="s">
        <v>42</v>
      </c>
    </row>
    <row r="34" spans="1:5" x14ac:dyDescent="0.2">
      <c r="A34" s="18" t="s">
        <v>43</v>
      </c>
      <c r="B34" s="18"/>
      <c r="C34" s="39" t="s">
        <v>45</v>
      </c>
      <c r="D34" s="19" t="s">
        <v>44</v>
      </c>
    </row>
    <row r="35" spans="1:5" x14ac:dyDescent="0.2">
      <c r="A35" s="9" t="s">
        <v>59</v>
      </c>
      <c r="C35" s="40">
        <v>12.6934</v>
      </c>
      <c r="D35" s="40">
        <v>12.9145</v>
      </c>
    </row>
    <row r="36" spans="1:5" x14ac:dyDescent="0.2">
      <c r="A36" s="9" t="s">
        <v>1059</v>
      </c>
      <c r="C36" s="40">
        <v>10.941800000000001</v>
      </c>
      <c r="D36" s="40">
        <v>10.329599999999999</v>
      </c>
    </row>
    <row r="37" spans="1:5" x14ac:dyDescent="0.2">
      <c r="A37" s="9" t="s">
        <v>61</v>
      </c>
      <c r="C37" s="40">
        <v>10.3361</v>
      </c>
      <c r="D37" s="40">
        <v>10.154199999999999</v>
      </c>
    </row>
    <row r="38" spans="1:5" x14ac:dyDescent="0.2">
      <c r="A38" s="9" t="s">
        <v>62</v>
      </c>
      <c r="C38" s="40">
        <v>12.798299999999999</v>
      </c>
      <c r="D38" s="40">
        <v>13.040699999999999</v>
      </c>
    </row>
    <row r="40" spans="1:5" x14ac:dyDescent="0.2">
      <c r="A40" s="18" t="s">
        <v>47</v>
      </c>
    </row>
    <row r="41" spans="1:5" x14ac:dyDescent="0.2">
      <c r="A41" s="74" t="s">
        <v>56</v>
      </c>
      <c r="B41" s="75"/>
      <c r="C41" s="43" t="s">
        <v>57</v>
      </c>
    </row>
    <row r="42" spans="1:5" x14ac:dyDescent="0.2">
      <c r="A42" s="70" t="s">
        <v>1059</v>
      </c>
      <c r="B42" s="71"/>
      <c r="C42" s="44">
        <v>0.79500000000000004</v>
      </c>
    </row>
    <row r="43" spans="1:5" x14ac:dyDescent="0.2">
      <c r="A43" s="70" t="s">
        <v>61</v>
      </c>
      <c r="B43" s="71"/>
      <c r="C43" s="44">
        <v>0.36</v>
      </c>
    </row>
    <row r="44" spans="1:5" x14ac:dyDescent="0.2">
      <c r="A44" s="9" t="s">
        <v>58</v>
      </c>
    </row>
    <row r="45" spans="1:5" x14ac:dyDescent="0.2">
      <c r="A45" s="9" t="s">
        <v>46</v>
      </c>
    </row>
    <row r="47" spans="1:5" x14ac:dyDescent="0.2">
      <c r="A47" s="18" t="s">
        <v>856</v>
      </c>
      <c r="D47" s="42">
        <v>7.5745368410958899E-2</v>
      </c>
      <c r="E47" s="13" t="s">
        <v>49</v>
      </c>
    </row>
    <row r="49" spans="1:4" x14ac:dyDescent="0.2">
      <c r="A49" s="18" t="s">
        <v>779</v>
      </c>
      <c r="D49" s="41" t="s">
        <v>48</v>
      </c>
    </row>
    <row r="51" spans="1:4" x14ac:dyDescent="0.2">
      <c r="A51" s="18" t="s">
        <v>857</v>
      </c>
    </row>
    <row r="52" spans="1:4" x14ac:dyDescent="0.2">
      <c r="A52" s="46"/>
    </row>
    <row r="53" spans="1:4" x14ac:dyDescent="0.2">
      <c r="A53" s="46" t="s">
        <v>737</v>
      </c>
    </row>
    <row r="54" spans="1:4" x14ac:dyDescent="0.2">
      <c r="A54" s="48"/>
    </row>
    <row r="55" spans="1:4" x14ac:dyDescent="0.2">
      <c r="A55" s="47"/>
    </row>
    <row r="56" spans="1:4" x14ac:dyDescent="0.2">
      <c r="A56" s="47"/>
    </row>
    <row r="57" spans="1:4" x14ac:dyDescent="0.2">
      <c r="A57" s="47"/>
    </row>
    <row r="58" spans="1:4" x14ac:dyDescent="0.2">
      <c r="A58" s="47"/>
    </row>
    <row r="59" spans="1:4" x14ac:dyDescent="0.2">
      <c r="A59" s="47"/>
    </row>
    <row r="60" spans="1:4" x14ac:dyDescent="0.2">
      <c r="A60" s="47"/>
    </row>
    <row r="61" spans="1:4" x14ac:dyDescent="0.2">
      <c r="A61" s="47"/>
    </row>
    <row r="62" spans="1:4" x14ac:dyDescent="0.2">
      <c r="A62" s="47"/>
    </row>
    <row r="63" spans="1:4" x14ac:dyDescent="0.2">
      <c r="A63" s="47"/>
    </row>
    <row r="64" spans="1:4" x14ac:dyDescent="0.2">
      <c r="A64" s="47"/>
    </row>
    <row r="65" spans="1:1" x14ac:dyDescent="0.2">
      <c r="A65" s="47"/>
    </row>
    <row r="66" spans="1:1" x14ac:dyDescent="0.2">
      <c r="A66" s="47"/>
    </row>
    <row r="67" spans="1:1" x14ac:dyDescent="0.2">
      <c r="A67" s="46" t="s">
        <v>1060</v>
      </c>
    </row>
    <row r="68" spans="1:1" x14ac:dyDescent="0.2">
      <c r="A68" s="47"/>
    </row>
    <row r="69" spans="1:1" x14ac:dyDescent="0.2">
      <c r="A69" s="46" t="s">
        <v>738</v>
      </c>
    </row>
    <row r="70" spans="1:1" x14ac:dyDescent="0.2">
      <c r="A70" s="47"/>
    </row>
    <row r="71" spans="1:1" x14ac:dyDescent="0.2">
      <c r="A71" s="47"/>
    </row>
    <row r="72" spans="1:1" x14ac:dyDescent="0.2">
      <c r="A72" s="47"/>
    </row>
    <row r="73" spans="1:1" x14ac:dyDescent="0.2">
      <c r="A73" s="47"/>
    </row>
    <row r="74" spans="1:1" x14ac:dyDescent="0.2">
      <c r="A74" s="47"/>
    </row>
    <row r="75" spans="1:1" x14ac:dyDescent="0.2">
      <c r="A75" s="47"/>
    </row>
    <row r="76" spans="1:1" x14ac:dyDescent="0.2">
      <c r="A76" s="47"/>
    </row>
    <row r="77" spans="1:1" x14ac:dyDescent="0.2">
      <c r="A77" s="47"/>
    </row>
    <row r="78" spans="1:1" x14ac:dyDescent="0.2">
      <c r="A78" s="47"/>
    </row>
    <row r="79" spans="1:1" x14ac:dyDescent="0.2">
      <c r="A79" s="47"/>
    </row>
    <row r="80" spans="1:1" x14ac:dyDescent="0.2">
      <c r="A80" s="47"/>
    </row>
    <row r="81" spans="1:1" x14ac:dyDescent="0.2">
      <c r="A81" s="47"/>
    </row>
    <row r="82" spans="1:1" x14ac:dyDescent="0.2">
      <c r="A82" s="47"/>
    </row>
  </sheetData>
  <mergeCells count="4">
    <mergeCell ref="A1:G1"/>
    <mergeCell ref="A41:B41"/>
    <mergeCell ref="A42:B42"/>
    <mergeCell ref="A43:B43"/>
  </mergeCells>
  <conditionalFormatting sqref="F2:F3 F5:F50">
    <cfRule type="cellIs" dxfId="77" priority="2" stopIfTrue="1" operator="between">
      <formula>0.009</formula>
      <formula>-0.009</formula>
    </cfRule>
  </conditionalFormatting>
  <conditionalFormatting sqref="F51:F84">
    <cfRule type="cellIs" dxfId="76" priority="1" stopIfTrue="1" operator="between">
      <formula>0.009</formula>
      <formula>-0.009</formula>
    </cfRule>
  </conditionalFormatting>
  <hyperlinks>
    <hyperlink ref="A52" r:id="rId1" tooltip="https://www.franklintempletonindia.com/downloadsServlet/pdf/product-labels-jg9o5k7l" display="https://www.franklintempletonindia.com/downloadsServlet/pdf/product-labels-jg9o5k7l" xr:uid="{00000000-0004-0000-0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88"/>
  <sheetViews>
    <sheetView workbookViewId="0">
      <selection sqref="A1:G1"/>
    </sheetView>
  </sheetViews>
  <sheetFormatPr defaultColWidth="9.21875" defaultRowHeight="10.199999999999999" x14ac:dyDescent="0.2"/>
  <cols>
    <col min="1" max="1" width="38.5546875" style="9" bestFit="1" customWidth="1"/>
    <col min="2" max="2" width="54" style="9" bestFit="1" customWidth="1"/>
    <col min="3" max="3" width="24.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21875" style="9"/>
  </cols>
  <sheetData>
    <row r="1" spans="1:7" s="1" customFormat="1" ht="13.8" x14ac:dyDescent="0.2">
      <c r="A1" s="72" t="s">
        <v>1082</v>
      </c>
      <c r="B1" s="73"/>
      <c r="C1" s="73"/>
      <c r="D1" s="73"/>
      <c r="E1" s="73"/>
      <c r="F1" s="73"/>
      <c r="G1" s="73"/>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39</v>
      </c>
      <c r="D4" s="16" t="s">
        <v>1</v>
      </c>
      <c r="E4" s="15" t="s">
        <v>3</v>
      </c>
      <c r="F4" s="15" t="s">
        <v>4</v>
      </c>
      <c r="G4" s="15" t="s">
        <v>6</v>
      </c>
    </row>
    <row r="5" spans="1:7" x14ac:dyDescent="0.2">
      <c r="A5" s="21" t="s">
        <v>31</v>
      </c>
      <c r="B5" s="22"/>
      <c r="C5" s="22"/>
      <c r="D5" s="23"/>
      <c r="E5" s="24"/>
      <c r="F5" s="25"/>
      <c r="G5" s="24"/>
    </row>
    <row r="6" spans="1:7" x14ac:dyDescent="0.2">
      <c r="A6" s="26" t="s">
        <v>32</v>
      </c>
      <c r="B6" s="27"/>
      <c r="C6" s="27"/>
      <c r="D6" s="28"/>
      <c r="E6" s="29"/>
      <c r="F6" s="30"/>
      <c r="G6" s="29"/>
    </row>
    <row r="7" spans="1:7" x14ac:dyDescent="0.2">
      <c r="A7" s="27" t="s">
        <v>983</v>
      </c>
      <c r="B7" s="27" t="s">
        <v>984</v>
      </c>
      <c r="C7" s="27" t="s">
        <v>804</v>
      </c>
      <c r="D7" s="31">
        <v>26</v>
      </c>
      <c r="E7" s="29">
        <v>354.07346000000001</v>
      </c>
      <c r="F7" s="30">
        <v>12.101760658239201</v>
      </c>
      <c r="G7" s="29">
        <v>4.2996999999999996</v>
      </c>
    </row>
    <row r="8" spans="1:7" x14ac:dyDescent="0.2">
      <c r="A8" s="27" t="s">
        <v>981</v>
      </c>
      <c r="B8" s="27" t="s">
        <v>982</v>
      </c>
      <c r="C8" s="27" t="s">
        <v>804</v>
      </c>
      <c r="D8" s="31">
        <v>28</v>
      </c>
      <c r="E8" s="29">
        <v>281.44760000000002</v>
      </c>
      <c r="F8" s="30">
        <v>9.6195052095569196</v>
      </c>
      <c r="G8" s="29">
        <v>3.9598</v>
      </c>
    </row>
    <row r="9" spans="1:7" x14ac:dyDescent="0.2">
      <c r="A9" s="27" t="s">
        <v>936</v>
      </c>
      <c r="B9" s="27" t="s">
        <v>937</v>
      </c>
      <c r="C9" s="27" t="s">
        <v>78</v>
      </c>
      <c r="D9" s="31">
        <v>27</v>
      </c>
      <c r="E9" s="29">
        <v>271.31652000000003</v>
      </c>
      <c r="F9" s="30">
        <v>9.2732383490882597</v>
      </c>
      <c r="G9" s="29">
        <v>3.9051999999999998</v>
      </c>
    </row>
    <row r="10" spans="1:7" x14ac:dyDescent="0.2">
      <c r="A10" s="27" t="s">
        <v>975</v>
      </c>
      <c r="B10" s="27" t="s">
        <v>976</v>
      </c>
      <c r="C10" s="27" t="s">
        <v>78</v>
      </c>
      <c r="D10" s="31">
        <v>27</v>
      </c>
      <c r="E10" s="29">
        <v>271.30869000000001</v>
      </c>
      <c r="F10" s="30">
        <v>9.2729707300863904</v>
      </c>
      <c r="G10" s="29">
        <v>3.8992</v>
      </c>
    </row>
    <row r="11" spans="1:7" x14ac:dyDescent="0.2">
      <c r="A11" s="27" t="s">
        <v>1035</v>
      </c>
      <c r="B11" s="27" t="s">
        <v>1036</v>
      </c>
      <c r="C11" s="27" t="s">
        <v>954</v>
      </c>
      <c r="D11" s="31">
        <v>27</v>
      </c>
      <c r="E11" s="29">
        <v>270.32697000000002</v>
      </c>
      <c r="F11" s="30">
        <v>9.2394168441967093</v>
      </c>
      <c r="G11" s="29">
        <v>3.6337999999999999</v>
      </c>
    </row>
    <row r="12" spans="1:7" x14ac:dyDescent="0.2">
      <c r="A12" s="27" t="s">
        <v>1077</v>
      </c>
      <c r="B12" s="27" t="s">
        <v>1078</v>
      </c>
      <c r="C12" s="27" t="s">
        <v>804</v>
      </c>
      <c r="D12" s="31">
        <v>26</v>
      </c>
      <c r="E12" s="29">
        <v>260.48854</v>
      </c>
      <c r="F12" s="30">
        <v>8.9031523720929808</v>
      </c>
      <c r="G12" s="29">
        <v>3.9986999999999999</v>
      </c>
    </row>
    <row r="13" spans="1:7" x14ac:dyDescent="0.2">
      <c r="A13" s="27" t="s">
        <v>938</v>
      </c>
      <c r="B13" s="27" t="s">
        <v>939</v>
      </c>
      <c r="C13" s="27" t="s">
        <v>928</v>
      </c>
      <c r="D13" s="31">
        <v>24</v>
      </c>
      <c r="E13" s="29">
        <v>241.40639999999999</v>
      </c>
      <c r="F13" s="30">
        <v>8.2509501677057493</v>
      </c>
      <c r="G13" s="29">
        <v>4.4198000000000004</v>
      </c>
    </row>
    <row r="14" spans="1:7" x14ac:dyDescent="0.2">
      <c r="A14" s="27" t="s">
        <v>805</v>
      </c>
      <c r="B14" s="27" t="s">
        <v>806</v>
      </c>
      <c r="C14" s="27" t="s">
        <v>78</v>
      </c>
      <c r="D14" s="31">
        <v>16</v>
      </c>
      <c r="E14" s="29">
        <v>160.136</v>
      </c>
      <c r="F14" s="30">
        <v>5.4732358216506602</v>
      </c>
      <c r="G14" s="29">
        <v>3.7690000000000001</v>
      </c>
    </row>
    <row r="15" spans="1:7" x14ac:dyDescent="0.2">
      <c r="A15" s="27" t="s">
        <v>1075</v>
      </c>
      <c r="B15" s="27" t="s">
        <v>1076</v>
      </c>
      <c r="C15" s="27" t="s">
        <v>78</v>
      </c>
      <c r="D15" s="31">
        <v>10</v>
      </c>
      <c r="E15" s="29">
        <v>135.89240000000001</v>
      </c>
      <c r="F15" s="30">
        <v>4.6446217688095102</v>
      </c>
      <c r="G15" s="29">
        <v>4.7999000000000001</v>
      </c>
    </row>
    <row r="16" spans="1:7" x14ac:dyDescent="0.2">
      <c r="A16" s="27" t="s">
        <v>955</v>
      </c>
      <c r="B16" s="27" t="s">
        <v>956</v>
      </c>
      <c r="C16" s="27" t="s">
        <v>78</v>
      </c>
      <c r="D16" s="31">
        <v>13</v>
      </c>
      <c r="E16" s="29">
        <v>130.1079</v>
      </c>
      <c r="F16" s="30">
        <v>4.4469152405439303</v>
      </c>
      <c r="G16" s="29">
        <v>3.6703000000000001</v>
      </c>
    </row>
    <row r="17" spans="1:9" x14ac:dyDescent="0.2">
      <c r="A17" s="27" t="s">
        <v>1055</v>
      </c>
      <c r="B17" s="27" t="s">
        <v>1056</v>
      </c>
      <c r="C17" s="27" t="s">
        <v>78</v>
      </c>
      <c r="D17" s="31">
        <v>2</v>
      </c>
      <c r="E17" s="29">
        <v>26.7468</v>
      </c>
      <c r="F17" s="30">
        <v>0.914170104626854</v>
      </c>
      <c r="G17" s="29">
        <v>4.1501000000000001</v>
      </c>
    </row>
    <row r="18" spans="1:9" x14ac:dyDescent="0.2">
      <c r="A18" s="27" t="s">
        <v>1069</v>
      </c>
      <c r="B18" s="27" t="s">
        <v>1070</v>
      </c>
      <c r="C18" s="27" t="s">
        <v>804</v>
      </c>
      <c r="D18" s="31">
        <v>2</v>
      </c>
      <c r="E18" s="29">
        <v>20.137540000000001</v>
      </c>
      <c r="F18" s="30">
        <v>0.68827437483091303</v>
      </c>
      <c r="G18" s="29">
        <v>4.2747999999999999</v>
      </c>
    </row>
    <row r="19" spans="1:9" x14ac:dyDescent="0.2">
      <c r="A19" s="26" t="s">
        <v>33</v>
      </c>
      <c r="B19" s="26"/>
      <c r="C19" s="26"/>
      <c r="D19" s="32"/>
      <c r="E19" s="33">
        <f>SUM(E6:E18)</f>
        <v>2423.3888200000006</v>
      </c>
      <c r="F19" s="34">
        <f>SUM(F6:F18)</f>
        <v>82.828211641428084</v>
      </c>
      <c r="G19" s="33"/>
      <c r="H19" s="18"/>
      <c r="I19" s="18"/>
    </row>
    <row r="20" spans="1:9" x14ac:dyDescent="0.2">
      <c r="A20" s="27"/>
      <c r="B20" s="27"/>
      <c r="C20" s="27"/>
      <c r="D20" s="28"/>
      <c r="E20" s="29"/>
      <c r="F20" s="30"/>
      <c r="G20" s="29"/>
    </row>
    <row r="21" spans="1:9" x14ac:dyDescent="0.2">
      <c r="A21" s="26" t="s">
        <v>51</v>
      </c>
      <c r="B21" s="27"/>
      <c r="C21" s="27"/>
      <c r="D21" s="28"/>
      <c r="E21" s="29"/>
      <c r="F21" s="30"/>
      <c r="G21" s="29"/>
    </row>
    <row r="22" spans="1:9" x14ac:dyDescent="0.2">
      <c r="A22" s="26" t="s">
        <v>807</v>
      </c>
      <c r="B22" s="27"/>
      <c r="C22" s="27"/>
      <c r="D22" s="28"/>
      <c r="E22" s="29"/>
      <c r="F22" s="30"/>
      <c r="G22" s="29"/>
    </row>
    <row r="23" spans="1:9" x14ac:dyDescent="0.2">
      <c r="A23" s="27" t="s">
        <v>1039</v>
      </c>
      <c r="B23" s="27" t="s">
        <v>1040</v>
      </c>
      <c r="C23" s="27" t="s">
        <v>812</v>
      </c>
      <c r="D23" s="31">
        <v>47</v>
      </c>
      <c r="E23" s="29">
        <v>233.83158</v>
      </c>
      <c r="F23" s="30">
        <v>7.9920528793598704</v>
      </c>
      <c r="G23" s="29">
        <v>3.7997000000000001</v>
      </c>
    </row>
    <row r="24" spans="1:9" x14ac:dyDescent="0.2">
      <c r="A24" s="26" t="s">
        <v>33</v>
      </c>
      <c r="B24" s="26"/>
      <c r="C24" s="26"/>
      <c r="D24" s="32"/>
      <c r="E24" s="33">
        <f>SUM(E22:E23)</f>
        <v>233.83158</v>
      </c>
      <c r="F24" s="34">
        <f>SUM(F22:F23)</f>
        <v>7.9920528793598704</v>
      </c>
      <c r="G24" s="33"/>
      <c r="H24" s="18"/>
      <c r="I24" s="18"/>
    </row>
    <row r="25" spans="1:9" x14ac:dyDescent="0.2">
      <c r="A25" s="27"/>
      <c r="B25" s="27"/>
      <c r="C25" s="27"/>
      <c r="D25" s="28"/>
      <c r="E25" s="29"/>
      <c r="F25" s="30"/>
      <c r="G25" s="29"/>
    </row>
    <row r="26" spans="1:9" x14ac:dyDescent="0.2">
      <c r="A26" s="26" t="s">
        <v>36</v>
      </c>
      <c r="B26" s="26"/>
      <c r="C26" s="26"/>
      <c r="D26" s="32"/>
      <c r="E26" s="33">
        <f>E19+E24</f>
        <v>2657.2204000000006</v>
      </c>
      <c r="F26" s="34">
        <f>F19+F24</f>
        <v>90.820264520787958</v>
      </c>
      <c r="G26" s="33"/>
      <c r="H26" s="18"/>
      <c r="I26" s="18"/>
    </row>
    <row r="27" spans="1:9" x14ac:dyDescent="0.2">
      <c r="A27" s="26"/>
      <c r="B27" s="26"/>
      <c r="C27" s="26"/>
      <c r="D27" s="32"/>
      <c r="E27" s="33"/>
      <c r="F27" s="34"/>
      <c r="G27" s="33"/>
      <c r="H27" s="18"/>
      <c r="I27" s="18"/>
    </row>
    <row r="28" spans="1:9" x14ac:dyDescent="0.2">
      <c r="A28" s="26" t="s">
        <v>38</v>
      </c>
      <c r="B28" s="26"/>
      <c r="C28" s="26"/>
      <c r="D28" s="32"/>
      <c r="E28" s="33">
        <f>E30-(E19+E24)</f>
        <v>268.58081189999939</v>
      </c>
      <c r="F28" s="34">
        <f>F30-(F19+F24)</f>
        <v>9.1797354792120416</v>
      </c>
      <c r="G28" s="33"/>
      <c r="H28" s="18"/>
      <c r="I28" s="18"/>
    </row>
    <row r="29" spans="1:9" x14ac:dyDescent="0.2">
      <c r="A29" s="26"/>
      <c r="B29" s="26"/>
      <c r="C29" s="26"/>
      <c r="D29" s="32"/>
      <c r="E29" s="33"/>
      <c r="F29" s="34"/>
      <c r="G29" s="33"/>
      <c r="H29" s="18"/>
      <c r="I29" s="18"/>
    </row>
    <row r="30" spans="1:9" x14ac:dyDescent="0.2">
      <c r="A30" s="35" t="s">
        <v>37</v>
      </c>
      <c r="B30" s="35"/>
      <c r="C30" s="35"/>
      <c r="D30" s="36"/>
      <c r="E30" s="37">
        <v>2925.8012119</v>
      </c>
      <c r="F30" s="38">
        <v>100</v>
      </c>
      <c r="G30" s="37"/>
      <c r="H30" s="18"/>
      <c r="I30" s="18"/>
    </row>
    <row r="32" spans="1:9" x14ac:dyDescent="0.2">
      <c r="A32" s="18" t="s">
        <v>40</v>
      </c>
    </row>
    <row r="34" spans="1:4" x14ac:dyDescent="0.2">
      <c r="A34" s="18" t="s">
        <v>41</v>
      </c>
    </row>
    <row r="35" spans="1:4" x14ac:dyDescent="0.2">
      <c r="A35" s="18" t="s">
        <v>42</v>
      </c>
    </row>
    <row r="36" spans="1:4" x14ac:dyDescent="0.2">
      <c r="A36" s="18" t="s">
        <v>43</v>
      </c>
      <c r="B36" s="18"/>
      <c r="C36" s="39" t="s">
        <v>45</v>
      </c>
      <c r="D36" s="19" t="s">
        <v>44</v>
      </c>
    </row>
    <row r="37" spans="1:4" x14ac:dyDescent="0.2">
      <c r="A37" s="9" t="s">
        <v>59</v>
      </c>
      <c r="C37" s="40">
        <v>12.8622</v>
      </c>
      <c r="D37" s="40">
        <v>13.0875</v>
      </c>
    </row>
    <row r="38" spans="1:4" x14ac:dyDescent="0.2">
      <c r="A38" s="9" t="s">
        <v>1059</v>
      </c>
      <c r="C38" s="40">
        <v>10.9992</v>
      </c>
      <c r="D38" s="40">
        <v>10.374000000000001</v>
      </c>
    </row>
    <row r="39" spans="1:4" x14ac:dyDescent="0.2">
      <c r="A39" s="9" t="s">
        <v>61</v>
      </c>
      <c r="C39" s="40">
        <v>10.393000000000001</v>
      </c>
      <c r="D39" s="40">
        <v>10.1919</v>
      </c>
    </row>
    <row r="40" spans="1:4" x14ac:dyDescent="0.2">
      <c r="A40" s="9" t="s">
        <v>62</v>
      </c>
      <c r="C40" s="40">
        <v>12.972</v>
      </c>
      <c r="D40" s="40">
        <v>13.218999999999999</v>
      </c>
    </row>
    <row r="41" spans="1:4" x14ac:dyDescent="0.2">
      <c r="A41" s="9" t="s">
        <v>83</v>
      </c>
      <c r="C41" s="40">
        <v>11.0939</v>
      </c>
      <c r="D41" s="40">
        <v>10.483599999999999</v>
      </c>
    </row>
    <row r="42" spans="1:4" x14ac:dyDescent="0.2">
      <c r="A42" s="9" t="s">
        <v>64</v>
      </c>
      <c r="C42" s="40">
        <v>10.492599999999999</v>
      </c>
      <c r="D42" s="40">
        <v>10.3089</v>
      </c>
    </row>
    <row r="44" spans="1:4" x14ac:dyDescent="0.2">
      <c r="A44" s="18" t="s">
        <v>47</v>
      </c>
    </row>
    <row r="45" spans="1:4" x14ac:dyDescent="0.2">
      <c r="A45" s="74" t="s">
        <v>56</v>
      </c>
      <c r="B45" s="75"/>
      <c r="C45" s="43" t="s">
        <v>57</v>
      </c>
    </row>
    <row r="46" spans="1:4" x14ac:dyDescent="0.2">
      <c r="A46" s="70" t="s">
        <v>1059</v>
      </c>
      <c r="B46" s="71"/>
      <c r="C46" s="44">
        <v>0.81</v>
      </c>
    </row>
    <row r="47" spans="1:4" x14ac:dyDescent="0.2">
      <c r="A47" s="70" t="s">
        <v>61</v>
      </c>
      <c r="B47" s="71"/>
      <c r="C47" s="44">
        <v>0.38</v>
      </c>
    </row>
    <row r="48" spans="1:4" x14ac:dyDescent="0.2">
      <c r="A48" s="70" t="s">
        <v>83</v>
      </c>
      <c r="B48" s="71"/>
      <c r="C48" s="44">
        <v>0.81</v>
      </c>
    </row>
    <row r="49" spans="1:5" x14ac:dyDescent="0.2">
      <c r="A49" s="70" t="s">
        <v>64</v>
      </c>
      <c r="B49" s="71"/>
      <c r="C49" s="44">
        <v>0.38</v>
      </c>
    </row>
    <row r="50" spans="1:5" x14ac:dyDescent="0.2">
      <c r="A50" s="9" t="s">
        <v>58</v>
      </c>
    </row>
    <row r="51" spans="1:5" x14ac:dyDescent="0.2">
      <c r="A51" s="9" t="s">
        <v>46</v>
      </c>
    </row>
    <row r="53" spans="1:5" x14ac:dyDescent="0.2">
      <c r="A53" s="18" t="s">
        <v>856</v>
      </c>
      <c r="D53" s="42">
        <v>8.7924605260274E-2</v>
      </c>
      <c r="E53" s="13" t="s">
        <v>49</v>
      </c>
    </row>
    <row r="55" spans="1:5" x14ac:dyDescent="0.2">
      <c r="A55" s="18" t="s">
        <v>779</v>
      </c>
      <c r="D55" s="41" t="s">
        <v>48</v>
      </c>
    </row>
    <row r="57" spans="1:5" x14ac:dyDescent="0.2">
      <c r="A57" s="18" t="s">
        <v>857</v>
      </c>
    </row>
    <row r="58" spans="1:5" x14ac:dyDescent="0.2">
      <c r="A58" s="46"/>
    </row>
    <row r="59" spans="1:5" x14ac:dyDescent="0.2">
      <c r="A59" s="46" t="s">
        <v>737</v>
      </c>
    </row>
    <row r="60" spans="1:5" x14ac:dyDescent="0.2">
      <c r="A60" s="48"/>
    </row>
    <row r="61" spans="1:5" x14ac:dyDescent="0.2">
      <c r="A61" s="47"/>
    </row>
    <row r="62" spans="1:5" x14ac:dyDescent="0.2">
      <c r="A62" s="47"/>
    </row>
    <row r="63" spans="1:5" x14ac:dyDescent="0.2">
      <c r="A63" s="47"/>
    </row>
    <row r="64" spans="1:5" x14ac:dyDescent="0.2">
      <c r="A64" s="47"/>
    </row>
    <row r="65" spans="1:1" x14ac:dyDescent="0.2">
      <c r="A65" s="47"/>
    </row>
    <row r="66" spans="1:1" x14ac:dyDescent="0.2">
      <c r="A66" s="47"/>
    </row>
    <row r="67" spans="1:1" x14ac:dyDescent="0.2">
      <c r="A67" s="47"/>
    </row>
    <row r="68" spans="1:1" x14ac:dyDescent="0.2">
      <c r="A68" s="47"/>
    </row>
    <row r="69" spans="1:1" x14ac:dyDescent="0.2">
      <c r="A69" s="47"/>
    </row>
    <row r="70" spans="1:1" x14ac:dyDescent="0.2">
      <c r="A70" s="47"/>
    </row>
    <row r="71" spans="1:1" x14ac:dyDescent="0.2">
      <c r="A71" s="47"/>
    </row>
    <row r="72" spans="1:1" x14ac:dyDescent="0.2">
      <c r="A72" s="47"/>
    </row>
    <row r="73" spans="1:1" x14ac:dyDescent="0.2">
      <c r="A73" s="46" t="s">
        <v>1060</v>
      </c>
    </row>
    <row r="74" spans="1:1" x14ac:dyDescent="0.2">
      <c r="A74" s="47"/>
    </row>
    <row r="75" spans="1:1" x14ac:dyDescent="0.2">
      <c r="A75" s="46" t="s">
        <v>738</v>
      </c>
    </row>
    <row r="76" spans="1:1" x14ac:dyDescent="0.2">
      <c r="A76" s="47"/>
    </row>
    <row r="77" spans="1:1" x14ac:dyDescent="0.2">
      <c r="A77" s="47"/>
    </row>
    <row r="78" spans="1:1" x14ac:dyDescent="0.2">
      <c r="A78" s="47"/>
    </row>
    <row r="79" spans="1:1" x14ac:dyDescent="0.2">
      <c r="A79" s="47"/>
    </row>
    <row r="80" spans="1:1" x14ac:dyDescent="0.2">
      <c r="A80" s="47"/>
    </row>
    <row r="81" spans="1:1" x14ac:dyDescent="0.2">
      <c r="A81" s="47"/>
    </row>
    <row r="82" spans="1:1" x14ac:dyDescent="0.2">
      <c r="A82" s="47"/>
    </row>
    <row r="83" spans="1:1" x14ac:dyDescent="0.2">
      <c r="A83" s="47"/>
    </row>
    <row r="84" spans="1:1" x14ac:dyDescent="0.2">
      <c r="A84" s="47"/>
    </row>
    <row r="85" spans="1:1" x14ac:dyDescent="0.2">
      <c r="A85" s="47"/>
    </row>
    <row r="86" spans="1:1" x14ac:dyDescent="0.2">
      <c r="A86" s="47"/>
    </row>
    <row r="87" spans="1:1" x14ac:dyDescent="0.2">
      <c r="A87" s="47"/>
    </row>
    <row r="88" spans="1:1" x14ac:dyDescent="0.2">
      <c r="A88" s="47"/>
    </row>
  </sheetData>
  <mergeCells count="6">
    <mergeCell ref="A49:B49"/>
    <mergeCell ref="A1:G1"/>
    <mergeCell ref="A45:B45"/>
    <mergeCell ref="A46:B46"/>
    <mergeCell ref="A47:B47"/>
    <mergeCell ref="A48:B48"/>
  </mergeCells>
  <conditionalFormatting sqref="F2:F3 F5:F56">
    <cfRule type="cellIs" dxfId="75" priority="2" stopIfTrue="1" operator="between">
      <formula>0.009</formula>
      <formula>-0.009</formula>
    </cfRule>
  </conditionalFormatting>
  <conditionalFormatting sqref="F57:F90">
    <cfRule type="cellIs" dxfId="74" priority="1" stopIfTrue="1" operator="between">
      <formula>0.009</formula>
      <formula>-0.009</formula>
    </cfRule>
  </conditionalFormatting>
  <hyperlinks>
    <hyperlink ref="A58" r:id="rId1" tooltip="https://www.franklintempletonindia.com/downloadsServlet/pdf/product-labels-jg9o5k7l" display="https://www.franklintempletonindia.com/downloadsServlet/pdf/product-labels-jg9o5k7l" xr:uid="{00000000-0004-0000-0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96"/>
  <sheetViews>
    <sheetView workbookViewId="0">
      <selection sqref="A1:G1"/>
    </sheetView>
  </sheetViews>
  <sheetFormatPr defaultColWidth="9.21875" defaultRowHeight="10.199999999999999" x14ac:dyDescent="0.2"/>
  <cols>
    <col min="1" max="1" width="38.5546875" style="9" bestFit="1" customWidth="1"/>
    <col min="2" max="2" width="54" style="9" bestFit="1" customWidth="1"/>
    <col min="3" max="3" width="24.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21875" style="9"/>
  </cols>
  <sheetData>
    <row r="1" spans="1:7" s="1" customFormat="1" ht="13.8" x14ac:dyDescent="0.2">
      <c r="A1" s="72" t="s">
        <v>1083</v>
      </c>
      <c r="B1" s="73"/>
      <c r="C1" s="73"/>
      <c r="D1" s="73"/>
      <c r="E1" s="73"/>
      <c r="F1" s="73"/>
      <c r="G1" s="73"/>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39</v>
      </c>
      <c r="D4" s="16" t="s">
        <v>1</v>
      </c>
      <c r="E4" s="15" t="s">
        <v>3</v>
      </c>
      <c r="F4" s="15" t="s">
        <v>4</v>
      </c>
      <c r="G4" s="15" t="s">
        <v>6</v>
      </c>
    </row>
    <row r="5" spans="1:7" x14ac:dyDescent="0.2">
      <c r="A5" s="21" t="s">
        <v>31</v>
      </c>
      <c r="B5" s="22"/>
      <c r="C5" s="22"/>
      <c r="D5" s="23"/>
      <c r="E5" s="24"/>
      <c r="F5" s="25"/>
      <c r="G5" s="24"/>
    </row>
    <row r="6" spans="1:7" x14ac:dyDescent="0.2">
      <c r="A6" s="26" t="s">
        <v>32</v>
      </c>
      <c r="B6" s="27"/>
      <c r="C6" s="27"/>
      <c r="D6" s="28"/>
      <c r="E6" s="29"/>
      <c r="F6" s="30"/>
      <c r="G6" s="29"/>
    </row>
    <row r="7" spans="1:7" x14ac:dyDescent="0.2">
      <c r="A7" s="27" t="s">
        <v>983</v>
      </c>
      <c r="B7" s="27" t="s">
        <v>984</v>
      </c>
      <c r="C7" s="27" t="s">
        <v>804</v>
      </c>
      <c r="D7" s="31">
        <v>50</v>
      </c>
      <c r="E7" s="29">
        <v>680.91049999999996</v>
      </c>
      <c r="F7" s="30">
        <v>12.1751883569074</v>
      </c>
      <c r="G7" s="29">
        <v>4.2996999999999996</v>
      </c>
    </row>
    <row r="8" spans="1:7" x14ac:dyDescent="0.2">
      <c r="A8" s="27" t="s">
        <v>981</v>
      </c>
      <c r="B8" s="27" t="s">
        <v>982</v>
      </c>
      <c r="C8" s="27" t="s">
        <v>804</v>
      </c>
      <c r="D8" s="31">
        <v>54</v>
      </c>
      <c r="E8" s="29">
        <v>542.79179999999997</v>
      </c>
      <c r="F8" s="30">
        <v>9.7055228309518302</v>
      </c>
      <c r="G8" s="29">
        <v>3.9598</v>
      </c>
    </row>
    <row r="9" spans="1:7" x14ac:dyDescent="0.2">
      <c r="A9" s="27" t="s">
        <v>936</v>
      </c>
      <c r="B9" s="27" t="s">
        <v>937</v>
      </c>
      <c r="C9" s="27" t="s">
        <v>78</v>
      </c>
      <c r="D9" s="31">
        <v>52</v>
      </c>
      <c r="E9" s="29">
        <v>522.53552000000002</v>
      </c>
      <c r="F9" s="30">
        <v>9.3433254138019102</v>
      </c>
      <c r="G9" s="29">
        <v>3.9051999999999998</v>
      </c>
    </row>
    <row r="10" spans="1:7" x14ac:dyDescent="0.2">
      <c r="A10" s="27" t="s">
        <v>975</v>
      </c>
      <c r="B10" s="27" t="s">
        <v>976</v>
      </c>
      <c r="C10" s="27" t="s">
        <v>78</v>
      </c>
      <c r="D10" s="31">
        <v>51</v>
      </c>
      <c r="E10" s="29">
        <v>512.47197000000006</v>
      </c>
      <c r="F10" s="30">
        <v>9.1633816226734801</v>
      </c>
      <c r="G10" s="29">
        <v>3.8992</v>
      </c>
    </row>
    <row r="11" spans="1:7" x14ac:dyDescent="0.2">
      <c r="A11" s="27" t="s">
        <v>1084</v>
      </c>
      <c r="B11" s="27" t="s">
        <v>1085</v>
      </c>
      <c r="C11" s="27" t="s">
        <v>78</v>
      </c>
      <c r="D11" s="31">
        <v>50</v>
      </c>
      <c r="E11" s="29">
        <v>501.23649999999998</v>
      </c>
      <c r="F11" s="30">
        <v>8.9624830265608004</v>
      </c>
      <c r="G11" s="29">
        <v>3.7378</v>
      </c>
    </row>
    <row r="12" spans="1:7" x14ac:dyDescent="0.2">
      <c r="A12" s="27" t="s">
        <v>1035</v>
      </c>
      <c r="B12" s="27" t="s">
        <v>1036</v>
      </c>
      <c r="C12" s="27" t="s">
        <v>954</v>
      </c>
      <c r="D12" s="31">
        <v>50</v>
      </c>
      <c r="E12" s="29">
        <v>500.60550000000001</v>
      </c>
      <c r="F12" s="30">
        <v>8.9512002752253306</v>
      </c>
      <c r="G12" s="29">
        <v>3.6337999999999999</v>
      </c>
    </row>
    <row r="13" spans="1:7" x14ac:dyDescent="0.2">
      <c r="A13" s="27" t="s">
        <v>799</v>
      </c>
      <c r="B13" s="27" t="s">
        <v>800</v>
      </c>
      <c r="C13" s="27" t="s">
        <v>801</v>
      </c>
      <c r="D13" s="31">
        <v>48</v>
      </c>
      <c r="E13" s="29">
        <v>480.47471999999999</v>
      </c>
      <c r="F13" s="30">
        <v>8.5912468918196403</v>
      </c>
      <c r="G13" s="29">
        <v>3.5834000000000001</v>
      </c>
    </row>
    <row r="14" spans="1:7" x14ac:dyDescent="0.2">
      <c r="A14" s="27" t="s">
        <v>805</v>
      </c>
      <c r="B14" s="27" t="s">
        <v>806</v>
      </c>
      <c r="C14" s="27" t="s">
        <v>78</v>
      </c>
      <c r="D14" s="31">
        <v>37</v>
      </c>
      <c r="E14" s="29">
        <v>370.31450000000001</v>
      </c>
      <c r="F14" s="30">
        <v>6.6214998722945202</v>
      </c>
      <c r="G14" s="29">
        <v>3.7690000000000001</v>
      </c>
    </row>
    <row r="15" spans="1:7" x14ac:dyDescent="0.2">
      <c r="A15" s="27" t="s">
        <v>1077</v>
      </c>
      <c r="B15" s="27" t="s">
        <v>1078</v>
      </c>
      <c r="C15" s="27" t="s">
        <v>804</v>
      </c>
      <c r="D15" s="31">
        <v>15</v>
      </c>
      <c r="E15" s="29">
        <v>150.28184999999999</v>
      </c>
      <c r="F15" s="30">
        <v>2.6871517334135802</v>
      </c>
      <c r="G15" s="29">
        <v>3.9986999999999999</v>
      </c>
    </row>
    <row r="16" spans="1:7" x14ac:dyDescent="0.2">
      <c r="A16" s="27" t="s">
        <v>1069</v>
      </c>
      <c r="B16" s="27" t="s">
        <v>1070</v>
      </c>
      <c r="C16" s="27" t="s">
        <v>804</v>
      </c>
      <c r="D16" s="31">
        <v>6</v>
      </c>
      <c r="E16" s="29">
        <v>60.412619999999997</v>
      </c>
      <c r="F16" s="30">
        <v>1.0802227717655599</v>
      </c>
      <c r="G16" s="29">
        <v>4.2747999999999999</v>
      </c>
    </row>
    <row r="17" spans="1:9" x14ac:dyDescent="0.2">
      <c r="A17" s="27" t="s">
        <v>1051</v>
      </c>
      <c r="B17" s="27" t="s">
        <v>1052</v>
      </c>
      <c r="C17" s="27" t="s">
        <v>78</v>
      </c>
      <c r="D17" s="31">
        <v>3</v>
      </c>
      <c r="E17" s="29">
        <v>40.752479999999998</v>
      </c>
      <c r="F17" s="30">
        <v>0.72868478311188101</v>
      </c>
      <c r="G17" s="29">
        <v>4.2000999999999999</v>
      </c>
    </row>
    <row r="18" spans="1:9" x14ac:dyDescent="0.2">
      <c r="A18" s="27" t="s">
        <v>1062</v>
      </c>
      <c r="B18" s="27" t="s">
        <v>1063</v>
      </c>
      <c r="C18" s="27" t="s">
        <v>1003</v>
      </c>
      <c r="D18" s="31">
        <v>3</v>
      </c>
      <c r="E18" s="29">
        <v>40.168199999999999</v>
      </c>
      <c r="F18" s="30">
        <v>0.71823742027465998</v>
      </c>
      <c r="G18" s="29">
        <v>4.3498999999999999</v>
      </c>
    </row>
    <row r="19" spans="1:9" x14ac:dyDescent="0.2">
      <c r="A19" s="27" t="s">
        <v>1055</v>
      </c>
      <c r="B19" s="27" t="s">
        <v>1056</v>
      </c>
      <c r="C19" s="27" t="s">
        <v>78</v>
      </c>
      <c r="D19" s="31">
        <v>3</v>
      </c>
      <c r="E19" s="29">
        <v>40.120199999999997</v>
      </c>
      <c r="F19" s="30">
        <v>0.71737914442029804</v>
      </c>
      <c r="G19" s="29">
        <v>4.1501000000000001</v>
      </c>
    </row>
    <row r="20" spans="1:9" x14ac:dyDescent="0.2">
      <c r="A20" s="27" t="s">
        <v>955</v>
      </c>
      <c r="B20" s="27" t="s">
        <v>956</v>
      </c>
      <c r="C20" s="27" t="s">
        <v>78</v>
      </c>
      <c r="D20" s="31">
        <v>3</v>
      </c>
      <c r="E20" s="29">
        <v>30.024899999999999</v>
      </c>
      <c r="F20" s="30">
        <v>0.53686763957570005</v>
      </c>
      <c r="G20" s="29">
        <v>3.6703000000000001</v>
      </c>
    </row>
    <row r="21" spans="1:9" x14ac:dyDescent="0.2">
      <c r="A21" s="27" t="s">
        <v>933</v>
      </c>
      <c r="B21" s="27" t="s">
        <v>934</v>
      </c>
      <c r="C21" s="27" t="s">
        <v>935</v>
      </c>
      <c r="D21" s="31">
        <v>1</v>
      </c>
      <c r="E21" s="29">
        <v>10.012090000000001</v>
      </c>
      <c r="F21" s="30">
        <v>0.17902364788956701</v>
      </c>
      <c r="G21" s="29">
        <v>4.1048</v>
      </c>
    </row>
    <row r="22" spans="1:9" x14ac:dyDescent="0.2">
      <c r="A22" s="26" t="s">
        <v>33</v>
      </c>
      <c r="B22" s="26"/>
      <c r="C22" s="26"/>
      <c r="D22" s="32"/>
      <c r="E22" s="33">
        <f>SUM(E6:E21)</f>
        <v>4483.1133500000014</v>
      </c>
      <c r="F22" s="34">
        <f>SUM(F6:F21)</f>
        <v>80.161415430686176</v>
      </c>
      <c r="G22" s="33"/>
      <c r="H22" s="18"/>
      <c r="I22" s="18"/>
    </row>
    <row r="23" spans="1:9" x14ac:dyDescent="0.2">
      <c r="A23" s="27"/>
      <c r="B23" s="27"/>
      <c r="C23" s="27"/>
      <c r="D23" s="28"/>
      <c r="E23" s="29"/>
      <c r="F23" s="30"/>
      <c r="G23" s="29"/>
    </row>
    <row r="24" spans="1:9" x14ac:dyDescent="0.2">
      <c r="A24" s="26" t="s">
        <v>1086</v>
      </c>
      <c r="B24" s="27"/>
      <c r="C24" s="27"/>
      <c r="D24" s="28"/>
      <c r="E24" s="29"/>
      <c r="F24" s="30"/>
      <c r="G24" s="29"/>
    </row>
    <row r="25" spans="1:9" x14ac:dyDescent="0.2">
      <c r="A25" s="27" t="s">
        <v>1087</v>
      </c>
      <c r="B25" s="27" t="s">
        <v>1088</v>
      </c>
      <c r="C25" s="27" t="s">
        <v>78</v>
      </c>
      <c r="D25" s="31">
        <v>50</v>
      </c>
      <c r="E25" s="29">
        <v>501.1275</v>
      </c>
      <c r="F25" s="30">
        <v>8.96053402514152</v>
      </c>
      <c r="G25" s="29">
        <v>4.3749000000000002</v>
      </c>
    </row>
    <row r="26" spans="1:9" x14ac:dyDescent="0.2">
      <c r="A26" s="26" t="s">
        <v>33</v>
      </c>
      <c r="B26" s="26"/>
      <c r="C26" s="26"/>
      <c r="D26" s="32"/>
      <c r="E26" s="33">
        <f>SUM(E24:E25)</f>
        <v>501.1275</v>
      </c>
      <c r="F26" s="34">
        <f>SUM(F24:F25)</f>
        <v>8.96053402514152</v>
      </c>
      <c r="G26" s="33"/>
      <c r="H26" s="18"/>
      <c r="I26" s="18"/>
    </row>
    <row r="27" spans="1:9" x14ac:dyDescent="0.2">
      <c r="A27" s="27"/>
      <c r="B27" s="27"/>
      <c r="C27" s="27"/>
      <c r="D27" s="28"/>
      <c r="E27" s="29"/>
      <c r="F27" s="30"/>
      <c r="G27" s="29"/>
    </row>
    <row r="28" spans="1:9" x14ac:dyDescent="0.2">
      <c r="A28" s="26" t="s">
        <v>51</v>
      </c>
      <c r="B28" s="27"/>
      <c r="C28" s="27"/>
      <c r="D28" s="28"/>
      <c r="E28" s="29"/>
      <c r="F28" s="30"/>
      <c r="G28" s="29"/>
    </row>
    <row r="29" spans="1:9" x14ac:dyDescent="0.2">
      <c r="A29" s="26" t="s">
        <v>807</v>
      </c>
      <c r="B29" s="27"/>
      <c r="C29" s="27"/>
      <c r="D29" s="28"/>
      <c r="E29" s="29"/>
      <c r="F29" s="30"/>
      <c r="G29" s="29"/>
    </row>
    <row r="30" spans="1:9" x14ac:dyDescent="0.2">
      <c r="A30" s="27" t="s">
        <v>1039</v>
      </c>
      <c r="B30" s="27" t="s">
        <v>1040</v>
      </c>
      <c r="C30" s="27" t="s">
        <v>812</v>
      </c>
      <c r="D30" s="31">
        <v>42</v>
      </c>
      <c r="E30" s="29">
        <v>208.95588000000001</v>
      </c>
      <c r="F30" s="30">
        <v>3.7362872173117401</v>
      </c>
      <c r="G30" s="29">
        <v>3.7997000000000001</v>
      </c>
    </row>
    <row r="31" spans="1:9" x14ac:dyDescent="0.2">
      <c r="A31" s="26" t="s">
        <v>33</v>
      </c>
      <c r="B31" s="26"/>
      <c r="C31" s="26"/>
      <c r="D31" s="32"/>
      <c r="E31" s="33">
        <f>SUM(E29:E30)</f>
        <v>208.95588000000001</v>
      </c>
      <c r="F31" s="34">
        <f>SUM(F29:F30)</f>
        <v>3.7362872173117401</v>
      </c>
      <c r="G31" s="33"/>
      <c r="H31" s="18"/>
      <c r="I31" s="18"/>
    </row>
    <row r="32" spans="1:9" x14ac:dyDescent="0.2">
      <c r="A32" s="27"/>
      <c r="B32" s="27"/>
      <c r="C32" s="27"/>
      <c r="D32" s="28"/>
      <c r="E32" s="29"/>
      <c r="F32" s="30"/>
      <c r="G32" s="29"/>
    </row>
    <row r="33" spans="1:9" x14ac:dyDescent="0.2">
      <c r="A33" s="26" t="s">
        <v>36</v>
      </c>
      <c r="B33" s="26"/>
      <c r="C33" s="26"/>
      <c r="D33" s="32"/>
      <c r="E33" s="33">
        <f>E22+E26+E31</f>
        <v>5193.1967300000015</v>
      </c>
      <c r="F33" s="34">
        <f>F22+F26+F31</f>
        <v>92.85823667313943</v>
      </c>
      <c r="G33" s="33"/>
      <c r="H33" s="18"/>
      <c r="I33" s="18"/>
    </row>
    <row r="34" spans="1:9" x14ac:dyDescent="0.2">
      <c r="A34" s="26"/>
      <c r="B34" s="26"/>
      <c r="C34" s="26"/>
      <c r="D34" s="32"/>
      <c r="E34" s="33"/>
      <c r="F34" s="34"/>
      <c r="G34" s="33"/>
      <c r="H34" s="18"/>
      <c r="I34" s="18"/>
    </row>
    <row r="35" spans="1:9" x14ac:dyDescent="0.2">
      <c r="A35" s="26" t="s">
        <v>38</v>
      </c>
      <c r="B35" s="26"/>
      <c r="C35" s="26"/>
      <c r="D35" s="32"/>
      <c r="E35" s="33">
        <f>E37-(E22+E26+E31)</f>
        <v>399.41079309999895</v>
      </c>
      <c r="F35" s="34">
        <f>F37-(F22+F26+F31)</f>
        <v>7.1417633268605698</v>
      </c>
      <c r="G35" s="33"/>
      <c r="H35" s="18"/>
      <c r="I35" s="18"/>
    </row>
    <row r="36" spans="1:9" x14ac:dyDescent="0.2">
      <c r="A36" s="26"/>
      <c r="B36" s="26"/>
      <c r="C36" s="26"/>
      <c r="D36" s="32"/>
      <c r="E36" s="33"/>
      <c r="F36" s="34"/>
      <c r="G36" s="33"/>
      <c r="H36" s="18"/>
      <c r="I36" s="18"/>
    </row>
    <row r="37" spans="1:9" x14ac:dyDescent="0.2">
      <c r="A37" s="35" t="s">
        <v>37</v>
      </c>
      <c r="B37" s="35"/>
      <c r="C37" s="35"/>
      <c r="D37" s="36"/>
      <c r="E37" s="37">
        <v>5592.6075231000004</v>
      </c>
      <c r="F37" s="38">
        <v>100</v>
      </c>
      <c r="G37" s="37"/>
      <c r="H37" s="18"/>
      <c r="I37" s="18"/>
    </row>
    <row r="39" spans="1:9" x14ac:dyDescent="0.2">
      <c r="A39" s="18" t="s">
        <v>40</v>
      </c>
    </row>
    <row r="41" spans="1:9" x14ac:dyDescent="0.2">
      <c r="A41" s="18" t="s">
        <v>41</v>
      </c>
    </row>
    <row r="42" spans="1:9" x14ac:dyDescent="0.2">
      <c r="A42" s="18" t="s">
        <v>42</v>
      </c>
    </row>
    <row r="43" spans="1:9" x14ac:dyDescent="0.2">
      <c r="A43" s="18" t="s">
        <v>43</v>
      </c>
      <c r="B43" s="18"/>
      <c r="C43" s="39" t="s">
        <v>45</v>
      </c>
      <c r="D43" s="19" t="s">
        <v>44</v>
      </c>
    </row>
    <row r="44" spans="1:9" x14ac:dyDescent="0.2">
      <c r="A44" s="9" t="s">
        <v>59</v>
      </c>
      <c r="C44" s="40">
        <v>12.849299999999999</v>
      </c>
      <c r="D44" s="40">
        <v>13.0885</v>
      </c>
    </row>
    <row r="45" spans="1:9" x14ac:dyDescent="0.2">
      <c r="A45" s="9" t="s">
        <v>1059</v>
      </c>
      <c r="C45" s="40">
        <v>11.052899999999999</v>
      </c>
      <c r="D45" s="40">
        <v>10.398899999999999</v>
      </c>
    </row>
    <row r="46" spans="1:9" x14ac:dyDescent="0.2">
      <c r="A46" s="9" t="s">
        <v>61</v>
      </c>
      <c r="C46" s="40">
        <v>10.4191</v>
      </c>
      <c r="D46" s="40">
        <v>10.206</v>
      </c>
    </row>
    <row r="47" spans="1:9" x14ac:dyDescent="0.2">
      <c r="A47" s="9" t="s">
        <v>62</v>
      </c>
      <c r="C47" s="40">
        <v>12.985099999999999</v>
      </c>
      <c r="D47" s="40">
        <v>13.226800000000001</v>
      </c>
    </row>
    <row r="48" spans="1:9" x14ac:dyDescent="0.2">
      <c r="A48" s="9" t="s">
        <v>83</v>
      </c>
      <c r="C48" s="40">
        <v>11.065</v>
      </c>
      <c r="D48" s="40">
        <v>10.4094</v>
      </c>
    </row>
    <row r="49" spans="1:5" x14ac:dyDescent="0.2">
      <c r="A49" s="9" t="s">
        <v>64</v>
      </c>
      <c r="C49" s="40">
        <v>10.445399999999999</v>
      </c>
      <c r="D49" s="40">
        <v>10.233000000000001</v>
      </c>
    </row>
    <row r="51" spans="1:5" x14ac:dyDescent="0.2">
      <c r="A51" s="18" t="s">
        <v>47</v>
      </c>
    </row>
    <row r="52" spans="1:5" x14ac:dyDescent="0.2">
      <c r="A52" s="74" t="s">
        <v>56</v>
      </c>
      <c r="B52" s="75"/>
      <c r="C52" s="43" t="s">
        <v>57</v>
      </c>
    </row>
    <row r="53" spans="1:5" x14ac:dyDescent="0.2">
      <c r="A53" s="70" t="s">
        <v>1059</v>
      </c>
      <c r="B53" s="71"/>
      <c r="C53" s="44">
        <v>0.85</v>
      </c>
    </row>
    <row r="54" spans="1:5" x14ac:dyDescent="0.2">
      <c r="A54" s="70" t="s">
        <v>61</v>
      </c>
      <c r="B54" s="71"/>
      <c r="C54" s="44">
        <v>0.40500000000000003</v>
      </c>
    </row>
    <row r="55" spans="1:5" x14ac:dyDescent="0.2">
      <c r="A55" s="70" t="s">
        <v>83</v>
      </c>
      <c r="B55" s="71"/>
      <c r="C55" s="44">
        <v>0.85</v>
      </c>
    </row>
    <row r="56" spans="1:5" x14ac:dyDescent="0.2">
      <c r="A56" s="70" t="s">
        <v>64</v>
      </c>
      <c r="B56" s="71"/>
      <c r="C56" s="44">
        <v>0.40500000000000003</v>
      </c>
    </row>
    <row r="57" spans="1:5" x14ac:dyDescent="0.2">
      <c r="A57" s="9" t="s">
        <v>58</v>
      </c>
    </row>
    <row r="58" spans="1:5" x14ac:dyDescent="0.2">
      <c r="A58" s="9" t="s">
        <v>46</v>
      </c>
    </row>
    <row r="60" spans="1:5" x14ac:dyDescent="0.2">
      <c r="A60" s="18" t="s">
        <v>856</v>
      </c>
      <c r="D60" s="42">
        <v>7.7227786520548E-2</v>
      </c>
      <c r="E60" s="13" t="s">
        <v>49</v>
      </c>
    </row>
    <row r="62" spans="1:5" x14ac:dyDescent="0.2">
      <c r="A62" s="18" t="s">
        <v>779</v>
      </c>
      <c r="D62" s="41" t="s">
        <v>48</v>
      </c>
    </row>
    <row r="64" spans="1:5" x14ac:dyDescent="0.2">
      <c r="A64" s="18" t="s">
        <v>857</v>
      </c>
    </row>
    <row r="65" spans="1:1" x14ac:dyDescent="0.2">
      <c r="A65" s="46"/>
    </row>
    <row r="66" spans="1:1" x14ac:dyDescent="0.2">
      <c r="A66" s="46" t="s">
        <v>737</v>
      </c>
    </row>
    <row r="67" spans="1:1" x14ac:dyDescent="0.2">
      <c r="A67" s="48"/>
    </row>
    <row r="68" spans="1:1" x14ac:dyDescent="0.2">
      <c r="A68" s="47"/>
    </row>
    <row r="69" spans="1:1" x14ac:dyDescent="0.2">
      <c r="A69" s="47"/>
    </row>
    <row r="70" spans="1:1" x14ac:dyDescent="0.2">
      <c r="A70" s="47"/>
    </row>
    <row r="71" spans="1:1" x14ac:dyDescent="0.2">
      <c r="A71" s="47"/>
    </row>
    <row r="72" spans="1:1" x14ac:dyDescent="0.2">
      <c r="A72" s="47"/>
    </row>
    <row r="73" spans="1:1" x14ac:dyDescent="0.2">
      <c r="A73" s="47"/>
    </row>
    <row r="74" spans="1:1" x14ac:dyDescent="0.2">
      <c r="A74" s="47"/>
    </row>
    <row r="75" spans="1:1" x14ac:dyDescent="0.2">
      <c r="A75" s="47"/>
    </row>
    <row r="76" spans="1:1" x14ac:dyDescent="0.2">
      <c r="A76" s="47"/>
    </row>
    <row r="77" spans="1:1" x14ac:dyDescent="0.2">
      <c r="A77" s="47"/>
    </row>
    <row r="78" spans="1:1" x14ac:dyDescent="0.2">
      <c r="A78" s="47"/>
    </row>
    <row r="79" spans="1:1" x14ac:dyDescent="0.2">
      <c r="A79" s="47"/>
    </row>
    <row r="80" spans="1:1" x14ac:dyDescent="0.2">
      <c r="A80" s="46" t="s">
        <v>1060</v>
      </c>
    </row>
    <row r="81" spans="1:1" x14ac:dyDescent="0.2">
      <c r="A81" s="47"/>
    </row>
    <row r="82" spans="1:1" x14ac:dyDescent="0.2">
      <c r="A82" s="46" t="s">
        <v>738</v>
      </c>
    </row>
    <row r="83" spans="1:1" x14ac:dyDescent="0.2">
      <c r="A83" s="47"/>
    </row>
    <row r="84" spans="1:1" x14ac:dyDescent="0.2">
      <c r="A84" s="47"/>
    </row>
    <row r="85" spans="1:1" x14ac:dyDescent="0.2">
      <c r="A85" s="47"/>
    </row>
    <row r="86" spans="1:1" x14ac:dyDescent="0.2">
      <c r="A86" s="47"/>
    </row>
    <row r="87" spans="1:1" x14ac:dyDescent="0.2">
      <c r="A87" s="47"/>
    </row>
    <row r="88" spans="1:1" x14ac:dyDescent="0.2">
      <c r="A88" s="47"/>
    </row>
    <row r="89" spans="1:1" x14ac:dyDescent="0.2">
      <c r="A89" s="47"/>
    </row>
    <row r="90" spans="1:1" x14ac:dyDescent="0.2">
      <c r="A90" s="47"/>
    </row>
    <row r="91" spans="1:1" x14ac:dyDescent="0.2">
      <c r="A91" s="47"/>
    </row>
    <row r="92" spans="1:1" x14ac:dyDescent="0.2">
      <c r="A92" s="47"/>
    </row>
    <row r="93" spans="1:1" x14ac:dyDescent="0.2">
      <c r="A93" s="47"/>
    </row>
    <row r="94" spans="1:1" x14ac:dyDescent="0.2">
      <c r="A94" s="47"/>
    </row>
    <row r="95" spans="1:1" x14ac:dyDescent="0.2">
      <c r="A95" s="47"/>
    </row>
    <row r="96" spans="1:1" x14ac:dyDescent="0.2">
      <c r="A96" s="47"/>
    </row>
  </sheetData>
  <mergeCells count="6">
    <mergeCell ref="A56:B56"/>
    <mergeCell ref="A1:G1"/>
    <mergeCell ref="A52:B52"/>
    <mergeCell ref="A53:B53"/>
    <mergeCell ref="A54:B54"/>
    <mergeCell ref="A55:B55"/>
  </mergeCells>
  <conditionalFormatting sqref="F2:F3 F5:F63">
    <cfRule type="cellIs" dxfId="73" priority="2" stopIfTrue="1" operator="between">
      <formula>0.009</formula>
      <formula>-0.009</formula>
    </cfRule>
  </conditionalFormatting>
  <conditionalFormatting sqref="F64:F98">
    <cfRule type="cellIs" dxfId="72" priority="1" stopIfTrue="1" operator="between">
      <formula>0.009</formula>
      <formula>-0.009</formula>
    </cfRule>
  </conditionalFormatting>
  <hyperlinks>
    <hyperlink ref="A65" r:id="rId1" tooltip="https://www.franklintempletonindia.com/downloadsServlet/pdf/product-labels-jg9o5k7l" display="https://www.franklintempletonindia.com/downloadsServlet/pdf/product-labels-jg9o5k7l" xr:uid="{00000000-0004-0000-0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136"/>
  <sheetViews>
    <sheetView workbookViewId="0">
      <selection sqref="A1:G1"/>
    </sheetView>
  </sheetViews>
  <sheetFormatPr defaultColWidth="9.21875" defaultRowHeight="10.199999999999999" x14ac:dyDescent="0.2"/>
  <cols>
    <col min="1" max="1" width="38.5546875" style="9" bestFit="1" customWidth="1"/>
    <col min="2" max="2" width="51.77734375" style="9" bestFit="1" customWidth="1"/>
    <col min="3" max="3" width="25.21875" style="9" bestFit="1" customWidth="1"/>
    <col min="4" max="4" width="15.44140625" style="10" bestFit="1" customWidth="1"/>
    <col min="5" max="5" width="23" style="13" bestFit="1" customWidth="1"/>
    <col min="6" max="6" width="13.5546875" style="14" bestFit="1" customWidth="1"/>
    <col min="7" max="7" width="14.44140625" style="13" customWidth="1"/>
    <col min="8" max="16384" width="9.21875" style="9"/>
  </cols>
  <sheetData>
    <row r="1" spans="1:7" s="1" customFormat="1" ht="13.8" x14ac:dyDescent="0.2">
      <c r="A1" s="72" t="s">
        <v>1089</v>
      </c>
      <c r="B1" s="73"/>
      <c r="C1" s="73"/>
      <c r="D1" s="73"/>
      <c r="E1" s="73"/>
      <c r="F1" s="73"/>
      <c r="G1" s="73"/>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5</v>
      </c>
      <c r="D4" s="16" t="s">
        <v>1</v>
      </c>
      <c r="E4" s="15" t="s">
        <v>3</v>
      </c>
      <c r="F4" s="15" t="s">
        <v>4</v>
      </c>
      <c r="G4" s="15" t="s">
        <v>6</v>
      </c>
    </row>
    <row r="5" spans="1:7" x14ac:dyDescent="0.2">
      <c r="A5" s="21" t="s">
        <v>87</v>
      </c>
      <c r="B5" s="22"/>
      <c r="C5" s="22"/>
      <c r="D5" s="23"/>
      <c r="E5" s="24"/>
      <c r="F5" s="25"/>
      <c r="G5" s="24"/>
    </row>
    <row r="6" spans="1:7" x14ac:dyDescent="0.2">
      <c r="A6" s="26" t="s">
        <v>32</v>
      </c>
      <c r="B6" s="27"/>
      <c r="C6" s="27"/>
      <c r="D6" s="28"/>
      <c r="E6" s="29"/>
      <c r="F6" s="30"/>
      <c r="G6" s="29"/>
    </row>
    <row r="7" spans="1:7" x14ac:dyDescent="0.2">
      <c r="A7" s="27" t="s">
        <v>89</v>
      </c>
      <c r="B7" s="27" t="s">
        <v>88</v>
      </c>
      <c r="C7" s="27" t="s">
        <v>90</v>
      </c>
      <c r="D7" s="31">
        <v>180300</v>
      </c>
      <c r="E7" s="29">
        <v>1339.0880999999999</v>
      </c>
      <c r="F7" s="30">
        <v>3.0170913377370701</v>
      </c>
      <c r="G7" s="29"/>
    </row>
    <row r="8" spans="1:7" x14ac:dyDescent="0.2">
      <c r="A8" s="27" t="s">
        <v>92</v>
      </c>
      <c r="B8" s="27" t="s">
        <v>91</v>
      </c>
      <c r="C8" s="27" t="s">
        <v>93</v>
      </c>
      <c r="D8" s="31">
        <v>75000</v>
      </c>
      <c r="E8" s="29">
        <v>1286.7</v>
      </c>
      <c r="F8" s="30">
        <v>2.8990560249667601</v>
      </c>
      <c r="G8" s="29"/>
    </row>
    <row r="9" spans="1:7" x14ac:dyDescent="0.2">
      <c r="A9" s="27" t="s">
        <v>95</v>
      </c>
      <c r="B9" s="27" t="s">
        <v>94</v>
      </c>
      <c r="C9" s="27" t="s">
        <v>90</v>
      </c>
      <c r="D9" s="31">
        <v>165500</v>
      </c>
      <c r="E9" s="29">
        <v>1228.672</v>
      </c>
      <c r="F9" s="30">
        <v>2.7683134874547002</v>
      </c>
      <c r="G9" s="29"/>
    </row>
    <row r="10" spans="1:7" x14ac:dyDescent="0.2">
      <c r="A10" s="27" t="s">
        <v>97</v>
      </c>
      <c r="B10" s="27" t="s">
        <v>96</v>
      </c>
      <c r="C10" s="27" t="s">
        <v>90</v>
      </c>
      <c r="D10" s="31">
        <v>80300</v>
      </c>
      <c r="E10" s="29">
        <v>1145.2787499999999</v>
      </c>
      <c r="F10" s="30">
        <v>2.5804206578486801</v>
      </c>
      <c r="G10" s="29"/>
    </row>
    <row r="11" spans="1:7" x14ac:dyDescent="0.2">
      <c r="A11" s="27" t="s">
        <v>99</v>
      </c>
      <c r="B11" s="27" t="s">
        <v>98</v>
      </c>
      <c r="C11" s="27" t="s">
        <v>100</v>
      </c>
      <c r="D11" s="31">
        <v>130700</v>
      </c>
      <c r="E11" s="29">
        <v>897.25549999999998</v>
      </c>
      <c r="F11" s="30">
        <v>2.0216009662000198</v>
      </c>
      <c r="G11" s="29"/>
    </row>
    <row r="12" spans="1:7" x14ac:dyDescent="0.2">
      <c r="A12" s="27" t="s">
        <v>102</v>
      </c>
      <c r="B12" s="27" t="s">
        <v>101</v>
      </c>
      <c r="C12" s="27" t="s">
        <v>103</v>
      </c>
      <c r="D12" s="31">
        <v>46500</v>
      </c>
      <c r="E12" s="29">
        <v>844.78875000000005</v>
      </c>
      <c r="F12" s="30">
        <v>1.90338844758812</v>
      </c>
      <c r="G12" s="29"/>
    </row>
    <row r="13" spans="1:7" x14ac:dyDescent="0.2">
      <c r="A13" s="27" t="s">
        <v>105</v>
      </c>
      <c r="B13" s="27" t="s">
        <v>104</v>
      </c>
      <c r="C13" s="27" t="s">
        <v>90</v>
      </c>
      <c r="D13" s="31">
        <v>33853</v>
      </c>
      <c r="E13" s="29">
        <v>623.82615750000002</v>
      </c>
      <c r="F13" s="30">
        <v>1.4055389604664901</v>
      </c>
      <c r="G13" s="29"/>
    </row>
    <row r="14" spans="1:7" x14ac:dyDescent="0.2">
      <c r="A14" s="27" t="s">
        <v>107</v>
      </c>
      <c r="B14" s="27" t="s">
        <v>106</v>
      </c>
      <c r="C14" s="27" t="s">
        <v>108</v>
      </c>
      <c r="D14" s="31">
        <v>27000</v>
      </c>
      <c r="E14" s="29">
        <v>586.46699999999998</v>
      </c>
      <c r="F14" s="30">
        <v>1.32136526757922</v>
      </c>
      <c r="G14" s="29"/>
    </row>
    <row r="15" spans="1:7" x14ac:dyDescent="0.2">
      <c r="A15" s="27" t="s">
        <v>110</v>
      </c>
      <c r="B15" s="27" t="s">
        <v>109</v>
      </c>
      <c r="C15" s="27" t="s">
        <v>90</v>
      </c>
      <c r="D15" s="31">
        <v>117300</v>
      </c>
      <c r="E15" s="29">
        <v>566.79359999999997</v>
      </c>
      <c r="F15" s="30">
        <v>1.2770392484593101</v>
      </c>
      <c r="G15" s="29"/>
    </row>
    <row r="16" spans="1:7" x14ac:dyDescent="0.2">
      <c r="A16" s="27" t="s">
        <v>112</v>
      </c>
      <c r="B16" s="27" t="s">
        <v>111</v>
      </c>
      <c r="C16" s="27" t="s">
        <v>113</v>
      </c>
      <c r="D16" s="31">
        <v>36000</v>
      </c>
      <c r="E16" s="29">
        <v>454.73399999999998</v>
      </c>
      <c r="F16" s="30">
        <v>1.02455843821966</v>
      </c>
      <c r="G16" s="29"/>
    </row>
    <row r="17" spans="1:7" x14ac:dyDescent="0.2">
      <c r="A17" s="27" t="s">
        <v>115</v>
      </c>
      <c r="B17" s="27" t="s">
        <v>114</v>
      </c>
      <c r="C17" s="27" t="s">
        <v>116</v>
      </c>
      <c r="D17" s="31">
        <v>143500</v>
      </c>
      <c r="E17" s="29">
        <v>450.94875000000002</v>
      </c>
      <c r="F17" s="30">
        <v>1.01602991422921</v>
      </c>
      <c r="G17" s="29"/>
    </row>
    <row r="18" spans="1:7" x14ac:dyDescent="0.2">
      <c r="A18" s="27" t="s">
        <v>118</v>
      </c>
      <c r="B18" s="27" t="s">
        <v>117</v>
      </c>
      <c r="C18" s="27" t="s">
        <v>93</v>
      </c>
      <c r="D18" s="31">
        <v>40000</v>
      </c>
      <c r="E18" s="29">
        <v>450.78</v>
      </c>
      <c r="F18" s="30">
        <v>1.01564970461997</v>
      </c>
      <c r="G18" s="29"/>
    </row>
    <row r="19" spans="1:7" x14ac:dyDescent="0.2">
      <c r="A19" s="27" t="s">
        <v>120</v>
      </c>
      <c r="B19" s="27" t="s">
        <v>119</v>
      </c>
      <c r="C19" s="27" t="s">
        <v>121</v>
      </c>
      <c r="D19" s="31">
        <v>293300</v>
      </c>
      <c r="E19" s="29">
        <v>391.55549999999999</v>
      </c>
      <c r="F19" s="30">
        <v>0.88221134016000002</v>
      </c>
      <c r="G19" s="29"/>
    </row>
    <row r="20" spans="1:7" x14ac:dyDescent="0.2">
      <c r="A20" s="27" t="s">
        <v>123</v>
      </c>
      <c r="B20" s="27" t="s">
        <v>122</v>
      </c>
      <c r="C20" s="27" t="s">
        <v>124</v>
      </c>
      <c r="D20" s="31">
        <v>258000</v>
      </c>
      <c r="E20" s="29">
        <v>373.71300000000002</v>
      </c>
      <c r="F20" s="30">
        <v>0.84201051080935896</v>
      </c>
      <c r="G20" s="29"/>
    </row>
    <row r="21" spans="1:7" x14ac:dyDescent="0.2">
      <c r="A21" s="27" t="s">
        <v>126</v>
      </c>
      <c r="B21" s="27" t="s">
        <v>125</v>
      </c>
      <c r="C21" s="27" t="s">
        <v>108</v>
      </c>
      <c r="D21" s="31">
        <v>24000</v>
      </c>
      <c r="E21" s="29">
        <v>360.22800000000001</v>
      </c>
      <c r="F21" s="30">
        <v>0.81162753847961899</v>
      </c>
      <c r="G21" s="29"/>
    </row>
    <row r="22" spans="1:7" x14ac:dyDescent="0.2">
      <c r="A22" s="27" t="s">
        <v>128</v>
      </c>
      <c r="B22" s="27" t="s">
        <v>127</v>
      </c>
      <c r="C22" s="27" t="s">
        <v>116</v>
      </c>
      <c r="D22" s="31">
        <v>21600</v>
      </c>
      <c r="E22" s="29">
        <v>345.27600000000001</v>
      </c>
      <c r="F22" s="30">
        <v>0.77793927728019197</v>
      </c>
      <c r="G22" s="29"/>
    </row>
    <row r="23" spans="1:7" x14ac:dyDescent="0.2">
      <c r="A23" s="27" t="s">
        <v>130</v>
      </c>
      <c r="B23" s="27" t="s">
        <v>129</v>
      </c>
      <c r="C23" s="27" t="s">
        <v>131</v>
      </c>
      <c r="D23" s="31">
        <v>8000</v>
      </c>
      <c r="E23" s="29">
        <v>325.072</v>
      </c>
      <c r="F23" s="30">
        <v>0.73241776649412804</v>
      </c>
      <c r="G23" s="29"/>
    </row>
    <row r="24" spans="1:7" x14ac:dyDescent="0.2">
      <c r="A24" s="27" t="s">
        <v>133</v>
      </c>
      <c r="B24" s="27" t="s">
        <v>132</v>
      </c>
      <c r="C24" s="27" t="s">
        <v>134</v>
      </c>
      <c r="D24" s="31">
        <v>38800</v>
      </c>
      <c r="E24" s="29">
        <v>304.79340000000002</v>
      </c>
      <c r="F24" s="30">
        <v>0.68672817489710403</v>
      </c>
      <c r="G24" s="29"/>
    </row>
    <row r="25" spans="1:7" x14ac:dyDescent="0.2">
      <c r="A25" s="27" t="s">
        <v>136</v>
      </c>
      <c r="B25" s="27" t="s">
        <v>135</v>
      </c>
      <c r="C25" s="27" t="s">
        <v>137</v>
      </c>
      <c r="D25" s="31">
        <v>107200</v>
      </c>
      <c r="E25" s="29">
        <v>287.72480000000002</v>
      </c>
      <c r="F25" s="30">
        <v>0.648271014978127</v>
      </c>
      <c r="G25" s="29"/>
    </row>
    <row r="26" spans="1:7" x14ac:dyDescent="0.2">
      <c r="A26" s="27" t="s">
        <v>139</v>
      </c>
      <c r="B26" s="27" t="s">
        <v>138</v>
      </c>
      <c r="C26" s="27" t="s">
        <v>124</v>
      </c>
      <c r="D26" s="31">
        <v>124700</v>
      </c>
      <c r="E26" s="29">
        <v>268.47910000000002</v>
      </c>
      <c r="F26" s="30">
        <v>0.60490864415376799</v>
      </c>
      <c r="G26" s="29"/>
    </row>
    <row r="27" spans="1:7" x14ac:dyDescent="0.2">
      <c r="A27" s="27" t="s">
        <v>141</v>
      </c>
      <c r="B27" s="27" t="s">
        <v>140</v>
      </c>
      <c r="C27" s="27" t="s">
        <v>113</v>
      </c>
      <c r="D27" s="31">
        <v>23000</v>
      </c>
      <c r="E27" s="29">
        <v>246.12299999999999</v>
      </c>
      <c r="F27" s="30">
        <v>0.55453824981183897</v>
      </c>
      <c r="G27" s="29"/>
    </row>
    <row r="28" spans="1:7" x14ac:dyDescent="0.2">
      <c r="A28" s="27" t="s">
        <v>143</v>
      </c>
      <c r="B28" s="27" t="s">
        <v>142</v>
      </c>
      <c r="C28" s="27" t="s">
        <v>124</v>
      </c>
      <c r="D28" s="31">
        <v>76200</v>
      </c>
      <c r="E28" s="29">
        <v>220.59899999999999</v>
      </c>
      <c r="F28" s="30">
        <v>0.49703027904845098</v>
      </c>
      <c r="G28" s="29"/>
    </row>
    <row r="29" spans="1:7" x14ac:dyDescent="0.2">
      <c r="A29" s="27" t="s">
        <v>145</v>
      </c>
      <c r="B29" s="27" t="s">
        <v>144</v>
      </c>
      <c r="C29" s="27" t="s">
        <v>146</v>
      </c>
      <c r="D29" s="31">
        <v>6200</v>
      </c>
      <c r="E29" s="29">
        <v>218.8817</v>
      </c>
      <c r="F29" s="30">
        <v>0.49316104075539502</v>
      </c>
      <c r="G29" s="29"/>
    </row>
    <row r="30" spans="1:7" x14ac:dyDescent="0.2">
      <c r="A30" s="27" t="s">
        <v>148</v>
      </c>
      <c r="B30" s="27" t="s">
        <v>147</v>
      </c>
      <c r="C30" s="27" t="s">
        <v>149</v>
      </c>
      <c r="D30" s="31">
        <v>61700</v>
      </c>
      <c r="E30" s="29">
        <v>215.82660000000001</v>
      </c>
      <c r="F30" s="30">
        <v>0.486277613334958</v>
      </c>
      <c r="G30" s="29"/>
    </row>
    <row r="31" spans="1:7" x14ac:dyDescent="0.2">
      <c r="A31" s="27" t="s">
        <v>151</v>
      </c>
      <c r="B31" s="27" t="s">
        <v>150</v>
      </c>
      <c r="C31" s="27" t="s">
        <v>146</v>
      </c>
      <c r="D31" s="31">
        <v>26526</v>
      </c>
      <c r="E31" s="29">
        <v>209.78087099999999</v>
      </c>
      <c r="F31" s="30">
        <v>0.47265601771611399</v>
      </c>
      <c r="G31" s="29"/>
    </row>
    <row r="32" spans="1:7" x14ac:dyDescent="0.2">
      <c r="A32" s="27" t="s">
        <v>153</v>
      </c>
      <c r="B32" s="27" t="s">
        <v>152</v>
      </c>
      <c r="C32" s="27" t="s">
        <v>154</v>
      </c>
      <c r="D32" s="31">
        <v>45400</v>
      </c>
      <c r="E32" s="29">
        <v>209.6799</v>
      </c>
      <c r="F32" s="30">
        <v>0.47242852056378898</v>
      </c>
      <c r="G32" s="29"/>
    </row>
    <row r="33" spans="1:7" x14ac:dyDescent="0.2">
      <c r="A33" s="27" t="s">
        <v>156</v>
      </c>
      <c r="B33" s="27" t="s">
        <v>155</v>
      </c>
      <c r="C33" s="27" t="s">
        <v>90</v>
      </c>
      <c r="D33" s="31">
        <v>166200</v>
      </c>
      <c r="E33" s="29">
        <v>207.99930000000001</v>
      </c>
      <c r="F33" s="30">
        <v>0.468641970819825</v>
      </c>
      <c r="G33" s="29"/>
    </row>
    <row r="34" spans="1:7" x14ac:dyDescent="0.2">
      <c r="A34" s="27" t="s">
        <v>158</v>
      </c>
      <c r="B34" s="27" t="s">
        <v>157</v>
      </c>
      <c r="C34" s="27" t="s">
        <v>108</v>
      </c>
      <c r="D34" s="31">
        <v>150000</v>
      </c>
      <c r="E34" s="29">
        <v>205.42500000000001</v>
      </c>
      <c r="F34" s="30">
        <v>0.46284183098530801</v>
      </c>
      <c r="G34" s="29"/>
    </row>
    <row r="35" spans="1:7" x14ac:dyDescent="0.2">
      <c r="A35" s="27" t="s">
        <v>160</v>
      </c>
      <c r="B35" s="27" t="s">
        <v>159</v>
      </c>
      <c r="C35" s="27" t="s">
        <v>161</v>
      </c>
      <c r="D35" s="31">
        <v>137000</v>
      </c>
      <c r="E35" s="29">
        <v>204.1985</v>
      </c>
      <c r="F35" s="30">
        <v>0.46007841121797999</v>
      </c>
      <c r="G35" s="29"/>
    </row>
    <row r="36" spans="1:7" x14ac:dyDescent="0.2">
      <c r="A36" s="27" t="s">
        <v>163</v>
      </c>
      <c r="B36" s="27" t="s">
        <v>162</v>
      </c>
      <c r="C36" s="27" t="s">
        <v>154</v>
      </c>
      <c r="D36" s="31">
        <v>15000</v>
      </c>
      <c r="E36" s="29">
        <v>191.01</v>
      </c>
      <c r="F36" s="30">
        <v>0.43036348125351698</v>
      </c>
      <c r="G36" s="29"/>
    </row>
    <row r="37" spans="1:7" x14ac:dyDescent="0.2">
      <c r="A37" s="27" t="s">
        <v>165</v>
      </c>
      <c r="B37" s="27" t="s">
        <v>164</v>
      </c>
      <c r="C37" s="27" t="s">
        <v>108</v>
      </c>
      <c r="D37" s="31">
        <v>21200</v>
      </c>
      <c r="E37" s="29">
        <v>187.65180000000001</v>
      </c>
      <c r="F37" s="30">
        <v>0.42279714104753002</v>
      </c>
      <c r="G37" s="29"/>
    </row>
    <row r="38" spans="1:7" x14ac:dyDescent="0.2">
      <c r="A38" s="27" t="s">
        <v>167</v>
      </c>
      <c r="B38" s="27" t="s">
        <v>166</v>
      </c>
      <c r="C38" s="27" t="s">
        <v>146</v>
      </c>
      <c r="D38" s="31">
        <v>39940</v>
      </c>
      <c r="E38" s="29">
        <v>181.34756999999999</v>
      </c>
      <c r="F38" s="30">
        <v>0.40859311838158202</v>
      </c>
      <c r="G38" s="29"/>
    </row>
    <row r="39" spans="1:7" x14ac:dyDescent="0.2">
      <c r="A39" s="27" t="s">
        <v>168</v>
      </c>
      <c r="B39" s="27" t="s">
        <v>1090</v>
      </c>
      <c r="C39" s="27" t="s">
        <v>131</v>
      </c>
      <c r="D39" s="31">
        <v>50000</v>
      </c>
      <c r="E39" s="29">
        <v>180.2</v>
      </c>
      <c r="F39" s="30">
        <v>0.40600753532215</v>
      </c>
      <c r="G39" s="29"/>
    </row>
    <row r="40" spans="1:7" x14ac:dyDescent="0.2">
      <c r="A40" s="27" t="s">
        <v>170</v>
      </c>
      <c r="B40" s="27" t="s">
        <v>169</v>
      </c>
      <c r="C40" s="27" t="s">
        <v>121</v>
      </c>
      <c r="D40" s="31">
        <v>73700</v>
      </c>
      <c r="E40" s="29">
        <v>164.38784999999999</v>
      </c>
      <c r="F40" s="30">
        <v>0.37038127533522303</v>
      </c>
      <c r="G40" s="29"/>
    </row>
    <row r="41" spans="1:7" x14ac:dyDescent="0.2">
      <c r="A41" s="27" t="s">
        <v>172</v>
      </c>
      <c r="B41" s="27" t="s">
        <v>171</v>
      </c>
      <c r="C41" s="27" t="s">
        <v>137</v>
      </c>
      <c r="D41" s="31">
        <v>193000</v>
      </c>
      <c r="E41" s="29">
        <v>154.30350000000001</v>
      </c>
      <c r="F41" s="30">
        <v>0.34766028705095098</v>
      </c>
      <c r="G41" s="29"/>
    </row>
    <row r="42" spans="1:7" x14ac:dyDescent="0.2">
      <c r="A42" s="27" t="s">
        <v>174</v>
      </c>
      <c r="B42" s="27" t="s">
        <v>173</v>
      </c>
      <c r="C42" s="27" t="s">
        <v>116</v>
      </c>
      <c r="D42" s="31">
        <v>42700</v>
      </c>
      <c r="E42" s="29">
        <v>147.9982</v>
      </c>
      <c r="F42" s="30">
        <v>0.33345385357444302</v>
      </c>
      <c r="G42" s="29"/>
    </row>
    <row r="43" spans="1:7" x14ac:dyDescent="0.2">
      <c r="A43" s="27" t="s">
        <v>176</v>
      </c>
      <c r="B43" s="27" t="s">
        <v>175</v>
      </c>
      <c r="C43" s="27" t="s">
        <v>177</v>
      </c>
      <c r="D43" s="31">
        <v>87900</v>
      </c>
      <c r="E43" s="29">
        <v>142.79355000000001</v>
      </c>
      <c r="F43" s="30">
        <v>0.32172728798779199</v>
      </c>
      <c r="G43" s="29"/>
    </row>
    <row r="44" spans="1:7" x14ac:dyDescent="0.2">
      <c r="A44" s="27" t="s">
        <v>179</v>
      </c>
      <c r="B44" s="27" t="s">
        <v>178</v>
      </c>
      <c r="C44" s="27" t="s">
        <v>108</v>
      </c>
      <c r="D44" s="31">
        <v>30700</v>
      </c>
      <c r="E44" s="29">
        <v>139.57755</v>
      </c>
      <c r="F44" s="30">
        <v>0.31448133774586101</v>
      </c>
      <c r="G44" s="29"/>
    </row>
    <row r="45" spans="1:7" x14ac:dyDescent="0.2">
      <c r="A45" s="27" t="s">
        <v>181</v>
      </c>
      <c r="B45" s="27" t="s">
        <v>180</v>
      </c>
      <c r="C45" s="27" t="s">
        <v>182</v>
      </c>
      <c r="D45" s="31">
        <v>9000</v>
      </c>
      <c r="E45" s="29">
        <v>114.5025</v>
      </c>
      <c r="F45" s="30">
        <v>0.25798489352510801</v>
      </c>
      <c r="G45" s="29"/>
    </row>
    <row r="46" spans="1:7" x14ac:dyDescent="0.2">
      <c r="A46" s="27" t="s">
        <v>184</v>
      </c>
      <c r="B46" s="27" t="s">
        <v>183</v>
      </c>
      <c r="C46" s="27" t="s">
        <v>185</v>
      </c>
      <c r="D46" s="31">
        <v>17000</v>
      </c>
      <c r="E46" s="29">
        <v>112.5485</v>
      </c>
      <c r="F46" s="30">
        <v>0.25358234788681999</v>
      </c>
      <c r="G46" s="29"/>
    </row>
    <row r="47" spans="1:7" x14ac:dyDescent="0.2">
      <c r="A47" s="27" t="s">
        <v>187</v>
      </c>
      <c r="B47" s="27" t="s">
        <v>186</v>
      </c>
      <c r="C47" s="27" t="s">
        <v>154</v>
      </c>
      <c r="D47" s="31">
        <v>3100</v>
      </c>
      <c r="E47" s="29">
        <v>90.225499999999997</v>
      </c>
      <c r="F47" s="30">
        <v>0.20328653095565299</v>
      </c>
      <c r="G47" s="29"/>
    </row>
    <row r="48" spans="1:7" x14ac:dyDescent="0.2">
      <c r="A48" s="27" t="s">
        <v>189</v>
      </c>
      <c r="B48" s="27" t="s">
        <v>188</v>
      </c>
      <c r="C48" s="27" t="s">
        <v>190</v>
      </c>
      <c r="D48" s="31">
        <v>4500</v>
      </c>
      <c r="E48" s="29">
        <v>88.051500000000004</v>
      </c>
      <c r="F48" s="30">
        <v>0.198388304641611</v>
      </c>
      <c r="G48" s="29"/>
    </row>
    <row r="49" spans="1:9" x14ac:dyDescent="0.2">
      <c r="A49" s="26" t="s">
        <v>33</v>
      </c>
      <c r="B49" s="26"/>
      <c r="C49" s="26"/>
      <c r="D49" s="32"/>
      <c r="E49" s="33">
        <f>SUM(E7:E48)</f>
        <v>16365.286298499999</v>
      </c>
      <c r="F49" s="34">
        <f>SUM(F7:F48)</f>
        <v>36.872528051583402</v>
      </c>
      <c r="G49" s="33"/>
      <c r="H49" s="18"/>
      <c r="I49" s="18"/>
    </row>
    <row r="50" spans="1:9" x14ac:dyDescent="0.2">
      <c r="A50" s="27"/>
      <c r="B50" s="27"/>
      <c r="C50" s="27"/>
      <c r="D50" s="28"/>
      <c r="E50" s="29"/>
      <c r="F50" s="30"/>
      <c r="G50" s="29"/>
    </row>
    <row r="51" spans="1:9" x14ac:dyDescent="0.2">
      <c r="A51" s="26" t="s">
        <v>31</v>
      </c>
      <c r="B51" s="27"/>
      <c r="C51" s="27"/>
      <c r="D51" s="28"/>
      <c r="E51" s="29"/>
      <c r="F51" s="30"/>
      <c r="G51" s="29"/>
    </row>
    <row r="52" spans="1:9" x14ac:dyDescent="0.2">
      <c r="A52" s="26" t="s">
        <v>32</v>
      </c>
      <c r="B52" s="27"/>
      <c r="C52" s="27"/>
      <c r="D52" s="28"/>
      <c r="E52" s="29"/>
      <c r="F52" s="30"/>
      <c r="G52" s="29"/>
    </row>
    <row r="53" spans="1:9" x14ac:dyDescent="0.2">
      <c r="A53" s="27" t="s">
        <v>797</v>
      </c>
      <c r="B53" s="27" t="s">
        <v>798</v>
      </c>
      <c r="C53" s="27" t="s">
        <v>78</v>
      </c>
      <c r="D53" s="31">
        <v>250</v>
      </c>
      <c r="E53" s="29">
        <v>2504.2424999999998</v>
      </c>
      <c r="F53" s="30">
        <v>5.6422937029632498</v>
      </c>
      <c r="G53" s="29">
        <v>3.6857000000000002</v>
      </c>
    </row>
    <row r="54" spans="1:9" x14ac:dyDescent="0.2">
      <c r="A54" s="27" t="s">
        <v>192</v>
      </c>
      <c r="B54" s="27" t="s">
        <v>191</v>
      </c>
      <c r="C54" s="27" t="s">
        <v>78</v>
      </c>
      <c r="D54" s="31">
        <v>200</v>
      </c>
      <c r="E54" s="29">
        <v>2036.954</v>
      </c>
      <c r="F54" s="30">
        <v>4.5894487963629</v>
      </c>
      <c r="G54" s="29">
        <v>5.24</v>
      </c>
    </row>
    <row r="55" spans="1:9" x14ac:dyDescent="0.2">
      <c r="A55" s="27" t="s">
        <v>1091</v>
      </c>
      <c r="B55" s="27" t="s">
        <v>1092</v>
      </c>
      <c r="C55" s="27" t="s">
        <v>78</v>
      </c>
      <c r="D55" s="31">
        <v>150</v>
      </c>
      <c r="E55" s="29">
        <v>1613.838</v>
      </c>
      <c r="F55" s="30">
        <v>3.6361286836250102</v>
      </c>
      <c r="G55" s="29">
        <v>5.6098999999999997</v>
      </c>
    </row>
    <row r="56" spans="1:9" x14ac:dyDescent="0.2">
      <c r="A56" s="27" t="s">
        <v>80</v>
      </c>
      <c r="B56" s="27" t="s">
        <v>79</v>
      </c>
      <c r="C56" s="27" t="s">
        <v>81</v>
      </c>
      <c r="D56" s="31">
        <v>50</v>
      </c>
      <c r="E56" s="29">
        <v>499.572</v>
      </c>
      <c r="F56" s="30">
        <v>1.12558266612629</v>
      </c>
      <c r="G56" s="29">
        <v>9.4740000000000002</v>
      </c>
    </row>
    <row r="57" spans="1:9" x14ac:dyDescent="0.2">
      <c r="A57" s="27" t="s">
        <v>977</v>
      </c>
      <c r="B57" s="27" t="s">
        <v>978</v>
      </c>
      <c r="C57" s="27" t="s">
        <v>78</v>
      </c>
      <c r="D57" s="31">
        <v>45</v>
      </c>
      <c r="E57" s="29">
        <v>485.56844999999998</v>
      </c>
      <c r="F57" s="30">
        <v>1.0940313519128499</v>
      </c>
      <c r="G57" s="29">
        <v>5.8650000000000002</v>
      </c>
    </row>
    <row r="58" spans="1:9" x14ac:dyDescent="0.2">
      <c r="A58" s="26" t="s">
        <v>33</v>
      </c>
      <c r="B58" s="26"/>
      <c r="C58" s="26"/>
      <c r="D58" s="32"/>
      <c r="E58" s="33">
        <f>SUM(E52:E57)</f>
        <v>7140.1749499999996</v>
      </c>
      <c r="F58" s="34">
        <f>SUM(F52:F57)</f>
        <v>16.087485200990297</v>
      </c>
      <c r="G58" s="33"/>
      <c r="H58" s="18"/>
      <c r="I58" s="18"/>
    </row>
    <row r="59" spans="1:9" x14ac:dyDescent="0.2">
      <c r="A59" s="27"/>
      <c r="B59" s="27"/>
      <c r="C59" s="27"/>
      <c r="D59" s="28"/>
      <c r="E59" s="29"/>
      <c r="F59" s="30"/>
      <c r="G59" s="29"/>
    </row>
    <row r="60" spans="1:9" x14ac:dyDescent="0.2">
      <c r="A60" s="26" t="s">
        <v>51</v>
      </c>
      <c r="B60" s="27"/>
      <c r="C60" s="27"/>
      <c r="D60" s="28"/>
      <c r="E60" s="29"/>
      <c r="F60" s="30"/>
      <c r="G60" s="29"/>
    </row>
    <row r="61" spans="1:9" x14ac:dyDescent="0.2">
      <c r="A61" s="26" t="s">
        <v>53</v>
      </c>
      <c r="B61" s="27"/>
      <c r="C61" s="27"/>
      <c r="D61" s="28"/>
      <c r="E61" s="29"/>
      <c r="F61" s="30"/>
      <c r="G61" s="29"/>
    </row>
    <row r="62" spans="1:9" x14ac:dyDescent="0.2">
      <c r="A62" s="27" t="s">
        <v>194</v>
      </c>
      <c r="B62" s="27" t="s">
        <v>193</v>
      </c>
      <c r="C62" s="27" t="s">
        <v>52</v>
      </c>
      <c r="D62" s="31">
        <v>500</v>
      </c>
      <c r="E62" s="29">
        <v>2492.8200000000002</v>
      </c>
      <c r="F62" s="30">
        <v>5.6165577369687103</v>
      </c>
      <c r="G62" s="29">
        <v>3.6252</v>
      </c>
    </row>
    <row r="63" spans="1:9" x14ac:dyDescent="0.2">
      <c r="A63" s="27" t="s">
        <v>196</v>
      </c>
      <c r="B63" s="27" t="s">
        <v>195</v>
      </c>
      <c r="C63" s="27" t="s">
        <v>52</v>
      </c>
      <c r="D63" s="31">
        <v>400</v>
      </c>
      <c r="E63" s="29">
        <v>1977.7919999999999</v>
      </c>
      <c r="F63" s="30">
        <v>4.4561512502767204</v>
      </c>
      <c r="G63" s="29">
        <v>4.3601000000000001</v>
      </c>
    </row>
    <row r="64" spans="1:9" x14ac:dyDescent="0.2">
      <c r="A64" s="26" t="s">
        <v>33</v>
      </c>
      <c r="B64" s="26"/>
      <c r="C64" s="26"/>
      <c r="D64" s="32"/>
      <c r="E64" s="33">
        <f>SUM(E61:E63)</f>
        <v>4470.6120000000001</v>
      </c>
      <c r="F64" s="34">
        <f>SUM(F61:F63)</f>
        <v>10.072708987245431</v>
      </c>
      <c r="G64" s="33"/>
      <c r="H64" s="18"/>
      <c r="I64" s="18"/>
    </row>
    <row r="65" spans="1:9" x14ac:dyDescent="0.2">
      <c r="A65" s="27"/>
      <c r="B65" s="27"/>
      <c r="C65" s="27"/>
      <c r="D65" s="28"/>
      <c r="E65" s="29"/>
      <c r="F65" s="30"/>
      <c r="G65" s="29"/>
    </row>
    <row r="66" spans="1:9" x14ac:dyDescent="0.2">
      <c r="A66" s="26" t="s">
        <v>54</v>
      </c>
      <c r="B66" s="27"/>
      <c r="C66" s="27"/>
      <c r="D66" s="28"/>
      <c r="E66" s="29"/>
      <c r="F66" s="30"/>
      <c r="G66" s="29"/>
    </row>
    <row r="67" spans="1:9" x14ac:dyDescent="0.2">
      <c r="A67" s="27" t="s">
        <v>835</v>
      </c>
      <c r="B67" s="27" t="s">
        <v>836</v>
      </c>
      <c r="C67" s="27" t="s">
        <v>71</v>
      </c>
      <c r="D67" s="31">
        <v>2500000</v>
      </c>
      <c r="E67" s="29">
        <v>2494.7325000000001</v>
      </c>
      <c r="F67" s="30">
        <v>5.6208667792067901</v>
      </c>
      <c r="G67" s="29">
        <v>3.3508</v>
      </c>
    </row>
    <row r="68" spans="1:9" x14ac:dyDescent="0.2">
      <c r="A68" s="26" t="s">
        <v>33</v>
      </c>
      <c r="B68" s="26"/>
      <c r="C68" s="26"/>
      <c r="D68" s="32"/>
      <c r="E68" s="33">
        <f>SUM(E66:E67)</f>
        <v>2494.7325000000001</v>
      </c>
      <c r="F68" s="34">
        <f>SUM(F66:F67)</f>
        <v>5.6208667792067901</v>
      </c>
      <c r="G68" s="33"/>
      <c r="H68" s="18"/>
      <c r="I68" s="18"/>
    </row>
    <row r="69" spans="1:9" x14ac:dyDescent="0.2">
      <c r="A69" s="27"/>
      <c r="B69" s="27"/>
      <c r="C69" s="27"/>
      <c r="D69" s="28"/>
      <c r="E69" s="29"/>
      <c r="F69" s="30"/>
      <c r="G69" s="29"/>
    </row>
    <row r="70" spans="1:9" x14ac:dyDescent="0.2">
      <c r="A70" s="26" t="s">
        <v>68</v>
      </c>
      <c r="B70" s="27"/>
      <c r="C70" s="27"/>
      <c r="D70" s="28"/>
      <c r="E70" s="29"/>
      <c r="F70" s="30"/>
      <c r="G70" s="29"/>
    </row>
    <row r="71" spans="1:9" x14ac:dyDescent="0.2">
      <c r="A71" s="27" t="s">
        <v>73</v>
      </c>
      <c r="B71" s="27" t="s">
        <v>72</v>
      </c>
      <c r="C71" s="27" t="s">
        <v>71</v>
      </c>
      <c r="D71" s="31">
        <v>5500000</v>
      </c>
      <c r="E71" s="29">
        <v>5387.5910000000003</v>
      </c>
      <c r="F71" s="30">
        <v>12.1387488525738</v>
      </c>
      <c r="G71" s="29">
        <v>5.7704000000000004</v>
      </c>
    </row>
    <row r="72" spans="1:9" x14ac:dyDescent="0.2">
      <c r="A72" s="27" t="s">
        <v>70</v>
      </c>
      <c r="B72" s="27" t="s">
        <v>69</v>
      </c>
      <c r="C72" s="27" t="s">
        <v>71</v>
      </c>
      <c r="D72" s="31">
        <v>5100000</v>
      </c>
      <c r="E72" s="29">
        <v>5038.4531999999999</v>
      </c>
      <c r="F72" s="30">
        <v>11.3521085769589</v>
      </c>
      <c r="G72" s="29">
        <v>5.9630999999999998</v>
      </c>
    </row>
    <row r="73" spans="1:9" x14ac:dyDescent="0.2">
      <c r="A73" s="27" t="s">
        <v>198</v>
      </c>
      <c r="B73" s="27" t="s">
        <v>197</v>
      </c>
      <c r="C73" s="27" t="s">
        <v>71</v>
      </c>
      <c r="D73" s="31">
        <v>400000</v>
      </c>
      <c r="E73" s="29">
        <v>409.02159999999998</v>
      </c>
      <c r="F73" s="30">
        <v>0.92156410493630503</v>
      </c>
      <c r="G73" s="29">
        <v>5.2614000000000001</v>
      </c>
    </row>
    <row r="74" spans="1:9" x14ac:dyDescent="0.2">
      <c r="A74" s="27" t="s">
        <v>85</v>
      </c>
      <c r="B74" s="27" t="s">
        <v>84</v>
      </c>
      <c r="C74" s="27" t="s">
        <v>71</v>
      </c>
      <c r="D74" s="31">
        <v>200000</v>
      </c>
      <c r="E74" s="29">
        <v>208.9128</v>
      </c>
      <c r="F74" s="30">
        <v>0.47070017217119398</v>
      </c>
      <c r="G74" s="29">
        <v>4.8433999999999999</v>
      </c>
    </row>
    <row r="75" spans="1:9" x14ac:dyDescent="0.2">
      <c r="A75" s="27" t="s">
        <v>75</v>
      </c>
      <c r="B75" s="27" t="s">
        <v>74</v>
      </c>
      <c r="C75" s="27" t="s">
        <v>71</v>
      </c>
      <c r="D75" s="31">
        <v>100000</v>
      </c>
      <c r="E75" s="29">
        <v>98.914199999999994</v>
      </c>
      <c r="F75" s="30">
        <v>0.22286298862576101</v>
      </c>
      <c r="G75" s="29">
        <v>5.5830000000000002</v>
      </c>
    </row>
    <row r="76" spans="1:9" x14ac:dyDescent="0.2">
      <c r="A76" s="26" t="s">
        <v>33</v>
      </c>
      <c r="B76" s="26"/>
      <c r="C76" s="26"/>
      <c r="D76" s="32"/>
      <c r="E76" s="33">
        <f>SUM(E71:E75)</f>
        <v>11142.8928</v>
      </c>
      <c r="F76" s="34">
        <f>SUM(F71:F75)</f>
        <v>25.10598469526596</v>
      </c>
      <c r="G76" s="33"/>
      <c r="H76" s="18"/>
      <c r="I76" s="18"/>
    </row>
    <row r="77" spans="1:9" x14ac:dyDescent="0.2">
      <c r="A77" s="27"/>
      <c r="B77" s="27"/>
      <c r="C77" s="27"/>
      <c r="D77" s="28"/>
      <c r="E77" s="29"/>
      <c r="F77" s="30"/>
      <c r="G77" s="29"/>
    </row>
    <row r="78" spans="1:9" x14ac:dyDescent="0.2">
      <c r="A78" s="26" t="s">
        <v>36</v>
      </c>
      <c r="B78" s="26"/>
      <c r="C78" s="26"/>
      <c r="D78" s="32"/>
      <c r="E78" s="33">
        <f>E49+E58+E64+E68+E76</f>
        <v>41613.698548500004</v>
      </c>
      <c r="F78" s="34">
        <f>F49+F58+F64+F68+F76</f>
        <v>93.759573714291889</v>
      </c>
      <c r="G78" s="33"/>
      <c r="H78" s="18"/>
      <c r="I78" s="18"/>
    </row>
    <row r="79" spans="1:9" x14ac:dyDescent="0.2">
      <c r="A79" s="26"/>
      <c r="B79" s="26"/>
      <c r="C79" s="26"/>
      <c r="D79" s="32"/>
      <c r="E79" s="33"/>
      <c r="F79" s="34"/>
      <c r="G79" s="33"/>
      <c r="H79" s="18"/>
      <c r="I79" s="18"/>
    </row>
    <row r="80" spans="1:9" x14ac:dyDescent="0.2">
      <c r="A80" s="26" t="s">
        <v>38</v>
      </c>
      <c r="B80" s="26"/>
      <c r="C80" s="26"/>
      <c r="D80" s="32"/>
      <c r="E80" s="33">
        <f>E82-(E49+E58+E64+E68+E76)</f>
        <v>2769.7141526999985</v>
      </c>
      <c r="F80" s="34">
        <f>F82-(F49+F58+F64+F68+F76)</f>
        <v>6.2404262857081108</v>
      </c>
      <c r="G80" s="33"/>
      <c r="H80" s="18"/>
      <c r="I80" s="18"/>
    </row>
    <row r="81" spans="1:9" x14ac:dyDescent="0.2">
      <c r="A81" s="26"/>
      <c r="B81" s="26"/>
      <c r="C81" s="26"/>
      <c r="D81" s="32"/>
      <c r="E81" s="33"/>
      <c r="F81" s="34"/>
      <c r="G81" s="33"/>
      <c r="H81" s="18"/>
      <c r="I81" s="18"/>
    </row>
    <row r="82" spans="1:9" x14ac:dyDescent="0.2">
      <c r="A82" s="35" t="s">
        <v>37</v>
      </c>
      <c r="B82" s="35"/>
      <c r="C82" s="35"/>
      <c r="D82" s="36"/>
      <c r="E82" s="37">
        <v>44383.412701200003</v>
      </c>
      <c r="F82" s="38">
        <v>100</v>
      </c>
      <c r="G82" s="37"/>
      <c r="H82" s="18"/>
      <c r="I82" s="18"/>
    </row>
    <row r="84" spans="1:9" x14ac:dyDescent="0.2">
      <c r="A84" s="18" t="s">
        <v>55</v>
      </c>
    </row>
    <row r="85" spans="1:9" x14ac:dyDescent="0.2">
      <c r="A85" s="18" t="s">
        <v>40</v>
      </c>
    </row>
    <row r="87" spans="1:9" x14ac:dyDescent="0.2">
      <c r="A87" s="18" t="s">
        <v>41</v>
      </c>
    </row>
    <row r="88" spans="1:9" x14ac:dyDescent="0.2">
      <c r="A88" s="18" t="s">
        <v>42</v>
      </c>
    </row>
    <row r="89" spans="1:9" x14ac:dyDescent="0.2">
      <c r="A89" s="18" t="s">
        <v>43</v>
      </c>
      <c r="B89" s="18"/>
      <c r="C89" s="39" t="s">
        <v>45</v>
      </c>
      <c r="D89" s="19" t="s">
        <v>44</v>
      </c>
    </row>
    <row r="90" spans="1:9" x14ac:dyDescent="0.2">
      <c r="A90" s="9" t="s">
        <v>59</v>
      </c>
      <c r="C90" s="40">
        <v>158.2567</v>
      </c>
      <c r="D90" s="40">
        <v>156.9203</v>
      </c>
    </row>
    <row r="91" spans="1:9" x14ac:dyDescent="0.2">
      <c r="A91" s="9" t="s">
        <v>82</v>
      </c>
      <c r="C91" s="40">
        <v>18.159500000000001</v>
      </c>
      <c r="D91" s="40">
        <v>16.511800000000001</v>
      </c>
    </row>
    <row r="92" spans="1:9" x14ac:dyDescent="0.2">
      <c r="A92" s="9" t="s">
        <v>62</v>
      </c>
      <c r="C92" s="40">
        <v>168.32329999999999</v>
      </c>
      <c r="D92" s="40">
        <v>167.5454</v>
      </c>
    </row>
    <row r="93" spans="1:9" x14ac:dyDescent="0.2">
      <c r="A93" s="9" t="s">
        <v>83</v>
      </c>
      <c r="C93" s="40">
        <v>19.663</v>
      </c>
      <c r="D93" s="40">
        <v>18.071899999999999</v>
      </c>
    </row>
    <row r="95" spans="1:9" x14ac:dyDescent="0.2">
      <c r="A95" s="18" t="s">
        <v>47</v>
      </c>
    </row>
    <row r="96" spans="1:9" x14ac:dyDescent="0.2">
      <c r="A96" s="74" t="s">
        <v>56</v>
      </c>
      <c r="B96" s="75"/>
      <c r="C96" s="43" t="s">
        <v>57</v>
      </c>
    </row>
    <row r="97" spans="1:5" x14ac:dyDescent="0.2">
      <c r="A97" s="70" t="s">
        <v>82</v>
      </c>
      <c r="B97" s="71"/>
      <c r="C97" s="44">
        <v>1.5</v>
      </c>
    </row>
    <row r="98" spans="1:5" x14ac:dyDescent="0.2">
      <c r="A98" s="70" t="s">
        <v>83</v>
      </c>
      <c r="B98" s="71"/>
      <c r="C98" s="44">
        <v>1.5</v>
      </c>
    </row>
    <row r="99" spans="1:5" x14ac:dyDescent="0.2">
      <c r="A99" s="9" t="s">
        <v>58</v>
      </c>
    </row>
    <row r="100" spans="1:5" x14ac:dyDescent="0.2">
      <c r="A100" s="9" t="s">
        <v>46</v>
      </c>
    </row>
    <row r="102" spans="1:5" x14ac:dyDescent="0.2">
      <c r="A102" s="18" t="s">
        <v>856</v>
      </c>
      <c r="D102" s="42">
        <v>1.86219138583091</v>
      </c>
      <c r="E102" s="13" t="s">
        <v>49</v>
      </c>
    </row>
    <row r="104" spans="1:5" x14ac:dyDescent="0.2">
      <c r="A104" s="18" t="s">
        <v>779</v>
      </c>
      <c r="D104" s="41" t="s">
        <v>48</v>
      </c>
    </row>
    <row r="106" spans="1:5" x14ac:dyDescent="0.2">
      <c r="A106" s="18" t="s">
        <v>857</v>
      </c>
    </row>
    <row r="107" spans="1:5" x14ac:dyDescent="0.2">
      <c r="A107" s="46"/>
    </row>
    <row r="108" spans="1:5" x14ac:dyDescent="0.2">
      <c r="A108" s="46" t="s">
        <v>737</v>
      </c>
    </row>
    <row r="109" spans="1:5" x14ac:dyDescent="0.2">
      <c r="A109" s="48"/>
    </row>
    <row r="110" spans="1:5" x14ac:dyDescent="0.2">
      <c r="A110" s="47"/>
    </row>
    <row r="111" spans="1:5" x14ac:dyDescent="0.2">
      <c r="A111" s="47"/>
    </row>
    <row r="112" spans="1:5" x14ac:dyDescent="0.2">
      <c r="A112" s="47"/>
    </row>
    <row r="113" spans="1:1" x14ac:dyDescent="0.2">
      <c r="A113" s="47"/>
    </row>
    <row r="114" spans="1:1" x14ac:dyDescent="0.2">
      <c r="A114" s="47"/>
    </row>
    <row r="115" spans="1:1" x14ac:dyDescent="0.2">
      <c r="A115" s="47"/>
    </row>
    <row r="116" spans="1:1" x14ac:dyDescent="0.2">
      <c r="A116" s="47"/>
    </row>
    <row r="117" spans="1:1" x14ac:dyDescent="0.2">
      <c r="A117" s="47"/>
    </row>
    <row r="118" spans="1:1" x14ac:dyDescent="0.2">
      <c r="A118" s="47"/>
    </row>
    <row r="119" spans="1:1" x14ac:dyDescent="0.2">
      <c r="A119" s="47"/>
    </row>
    <row r="120" spans="1:1" x14ac:dyDescent="0.2">
      <c r="A120" s="47"/>
    </row>
    <row r="121" spans="1:1" x14ac:dyDescent="0.2">
      <c r="A121" s="47"/>
    </row>
    <row r="122" spans="1:1" ht="20.399999999999999" x14ac:dyDescent="0.2">
      <c r="A122" s="49" t="s">
        <v>1093</v>
      </c>
    </row>
    <row r="123" spans="1:1" x14ac:dyDescent="0.2">
      <c r="A123" s="47"/>
    </row>
    <row r="124" spans="1:1" x14ac:dyDescent="0.2">
      <c r="A124" s="46" t="s">
        <v>738</v>
      </c>
    </row>
    <row r="125" spans="1:1" x14ac:dyDescent="0.2">
      <c r="A125" s="47"/>
    </row>
    <row r="126" spans="1:1" x14ac:dyDescent="0.2">
      <c r="A126" s="47"/>
    </row>
    <row r="127" spans="1:1" x14ac:dyDescent="0.2">
      <c r="A127" s="47"/>
    </row>
    <row r="128" spans="1:1" x14ac:dyDescent="0.2">
      <c r="A128" s="47"/>
    </row>
    <row r="129" spans="1:1" x14ac:dyDescent="0.2">
      <c r="A129" s="47"/>
    </row>
    <row r="130" spans="1:1" x14ac:dyDescent="0.2">
      <c r="A130" s="47"/>
    </row>
    <row r="131" spans="1:1" x14ac:dyDescent="0.2">
      <c r="A131" s="47"/>
    </row>
    <row r="132" spans="1:1" x14ac:dyDescent="0.2">
      <c r="A132" s="47"/>
    </row>
    <row r="133" spans="1:1" x14ac:dyDescent="0.2">
      <c r="A133" s="47"/>
    </row>
    <row r="134" spans="1:1" x14ac:dyDescent="0.2">
      <c r="A134" s="47"/>
    </row>
    <row r="135" spans="1:1" x14ac:dyDescent="0.2">
      <c r="A135" s="47"/>
    </row>
    <row r="136" spans="1:1" x14ac:dyDescent="0.2">
      <c r="A136" s="47"/>
    </row>
  </sheetData>
  <mergeCells count="4">
    <mergeCell ref="A1:G1"/>
    <mergeCell ref="A96:B96"/>
    <mergeCell ref="A97:B97"/>
    <mergeCell ref="A98:B98"/>
  </mergeCells>
  <conditionalFormatting sqref="F2:F3 F5:F105">
    <cfRule type="cellIs" dxfId="71" priority="2" stopIfTrue="1" operator="between">
      <formula>0.009</formula>
      <formula>-0.009</formula>
    </cfRule>
  </conditionalFormatting>
  <conditionalFormatting sqref="F106:F138">
    <cfRule type="cellIs" dxfId="70" priority="1" stopIfTrue="1" operator="between">
      <formula>0.009</formula>
      <formula>-0.009</formula>
    </cfRule>
  </conditionalFormatting>
  <hyperlinks>
    <hyperlink ref="A107" r:id="rId1" tooltip="https://www.franklintempletonindia.com/downloadsServlet/pdf/product-labels-jg9o5k7l" display="https://www.franklintempletonindia.com/downloadsServlet/pdf/product-labels-jg9o5k7l" xr:uid="{00000000-0004-0000-0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I142"/>
  <sheetViews>
    <sheetView workbookViewId="0">
      <selection sqref="A1:G1"/>
    </sheetView>
  </sheetViews>
  <sheetFormatPr defaultColWidth="9.21875" defaultRowHeight="10.199999999999999" x14ac:dyDescent="0.2"/>
  <cols>
    <col min="1" max="1" width="38.5546875" style="9" bestFit="1" customWidth="1"/>
    <col min="2" max="2" width="51" style="9" bestFit="1" customWidth="1"/>
    <col min="3" max="3" width="25.21875" style="9" bestFit="1" customWidth="1"/>
    <col min="4" max="4" width="15.44140625" style="10" bestFit="1" customWidth="1"/>
    <col min="5" max="5" width="23" style="13" bestFit="1" customWidth="1"/>
    <col min="6" max="6" width="13.5546875" style="14" bestFit="1" customWidth="1"/>
    <col min="7" max="7" width="14.44140625" style="13" customWidth="1"/>
    <col min="8" max="16384" width="9.21875" style="9"/>
  </cols>
  <sheetData>
    <row r="1" spans="1:7" s="1" customFormat="1" ht="13.8" x14ac:dyDescent="0.2">
      <c r="A1" s="72" t="s">
        <v>1094</v>
      </c>
      <c r="B1" s="73"/>
      <c r="C1" s="73"/>
      <c r="D1" s="73"/>
      <c r="E1" s="73"/>
      <c r="F1" s="73"/>
      <c r="G1" s="73"/>
    </row>
    <row r="2" spans="1:7" s="1" customFormat="1" ht="12" x14ac:dyDescent="0.25">
      <c r="A2" s="60" t="s">
        <v>1095</v>
      </c>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5</v>
      </c>
      <c r="D4" s="16" t="s">
        <v>1</v>
      </c>
      <c r="E4" s="15" t="s">
        <v>3</v>
      </c>
      <c r="F4" s="15" t="s">
        <v>4</v>
      </c>
      <c r="G4" s="15" t="s">
        <v>6</v>
      </c>
    </row>
    <row r="5" spans="1:7" x14ac:dyDescent="0.2">
      <c r="A5" s="21" t="s">
        <v>87</v>
      </c>
      <c r="B5" s="22"/>
      <c r="C5" s="22"/>
      <c r="D5" s="23"/>
      <c r="E5" s="24"/>
      <c r="F5" s="25"/>
      <c r="G5" s="24"/>
    </row>
    <row r="6" spans="1:7" x14ac:dyDescent="0.2">
      <c r="A6" s="26" t="s">
        <v>32</v>
      </c>
      <c r="B6" s="27"/>
      <c r="C6" s="27"/>
      <c r="D6" s="28"/>
      <c r="E6" s="29"/>
      <c r="F6" s="30"/>
      <c r="G6" s="29"/>
    </row>
    <row r="7" spans="1:7" x14ac:dyDescent="0.2">
      <c r="A7" s="27" t="s">
        <v>89</v>
      </c>
      <c r="B7" s="27" t="s">
        <v>88</v>
      </c>
      <c r="C7" s="27" t="s">
        <v>90</v>
      </c>
      <c r="D7" s="31">
        <v>62900</v>
      </c>
      <c r="E7" s="29">
        <v>467.1583</v>
      </c>
      <c r="F7" s="30">
        <v>1.8628205677809599</v>
      </c>
      <c r="G7" s="29"/>
    </row>
    <row r="8" spans="1:7" x14ac:dyDescent="0.2">
      <c r="A8" s="27" t="s">
        <v>92</v>
      </c>
      <c r="B8" s="27" t="s">
        <v>91</v>
      </c>
      <c r="C8" s="27" t="s">
        <v>93</v>
      </c>
      <c r="D8" s="31">
        <v>25800</v>
      </c>
      <c r="E8" s="29">
        <v>442.62479999999999</v>
      </c>
      <c r="F8" s="30">
        <v>1.7649918266461999</v>
      </c>
      <c r="G8" s="29"/>
    </row>
    <row r="9" spans="1:7" x14ac:dyDescent="0.2">
      <c r="A9" s="27" t="s">
        <v>95</v>
      </c>
      <c r="B9" s="27" t="s">
        <v>94</v>
      </c>
      <c r="C9" s="27" t="s">
        <v>90</v>
      </c>
      <c r="D9" s="31">
        <v>57100</v>
      </c>
      <c r="E9" s="29">
        <v>423.91039999999998</v>
      </c>
      <c r="F9" s="30">
        <v>1.69036708117195</v>
      </c>
      <c r="G9" s="29"/>
    </row>
    <row r="10" spans="1:7" x14ac:dyDescent="0.2">
      <c r="A10" s="27" t="s">
        <v>97</v>
      </c>
      <c r="B10" s="27" t="s">
        <v>96</v>
      </c>
      <c r="C10" s="27" t="s">
        <v>90</v>
      </c>
      <c r="D10" s="31">
        <v>27700</v>
      </c>
      <c r="E10" s="29">
        <v>395.07125000000002</v>
      </c>
      <c r="F10" s="30">
        <v>1.5753693132262301</v>
      </c>
      <c r="G10" s="29"/>
    </row>
    <row r="11" spans="1:7" x14ac:dyDescent="0.2">
      <c r="A11" s="27" t="s">
        <v>99</v>
      </c>
      <c r="B11" s="27" t="s">
        <v>98</v>
      </c>
      <c r="C11" s="27" t="s">
        <v>100</v>
      </c>
      <c r="D11" s="31">
        <v>46100</v>
      </c>
      <c r="E11" s="29">
        <v>316.47649999999999</v>
      </c>
      <c r="F11" s="30">
        <v>1.2619682309386999</v>
      </c>
      <c r="G11" s="29"/>
    </row>
    <row r="12" spans="1:7" x14ac:dyDescent="0.2">
      <c r="A12" s="27" t="s">
        <v>102</v>
      </c>
      <c r="B12" s="27" t="s">
        <v>101</v>
      </c>
      <c r="C12" s="27" t="s">
        <v>103</v>
      </c>
      <c r="D12" s="31">
        <v>15900</v>
      </c>
      <c r="E12" s="29">
        <v>288.86324999999999</v>
      </c>
      <c r="F12" s="30">
        <v>1.1518588096926701</v>
      </c>
      <c r="G12" s="29"/>
    </row>
    <row r="13" spans="1:7" x14ac:dyDescent="0.2">
      <c r="A13" s="27" t="s">
        <v>110</v>
      </c>
      <c r="B13" s="27" t="s">
        <v>109</v>
      </c>
      <c r="C13" s="27" t="s">
        <v>90</v>
      </c>
      <c r="D13" s="31">
        <v>36500</v>
      </c>
      <c r="E13" s="29">
        <v>176.36799999999999</v>
      </c>
      <c r="F13" s="30">
        <v>0.70327753547007898</v>
      </c>
      <c r="G13" s="29"/>
    </row>
    <row r="14" spans="1:7" x14ac:dyDescent="0.2">
      <c r="A14" s="27" t="s">
        <v>107</v>
      </c>
      <c r="B14" s="27" t="s">
        <v>106</v>
      </c>
      <c r="C14" s="27" t="s">
        <v>108</v>
      </c>
      <c r="D14" s="31">
        <v>8000</v>
      </c>
      <c r="E14" s="29">
        <v>173.768</v>
      </c>
      <c r="F14" s="30">
        <v>0.69290988605395898</v>
      </c>
      <c r="G14" s="29"/>
    </row>
    <row r="15" spans="1:7" x14ac:dyDescent="0.2">
      <c r="A15" s="27" t="s">
        <v>112</v>
      </c>
      <c r="B15" s="27" t="s">
        <v>111</v>
      </c>
      <c r="C15" s="27" t="s">
        <v>113</v>
      </c>
      <c r="D15" s="31">
        <v>13000</v>
      </c>
      <c r="E15" s="29">
        <v>164.20949999999999</v>
      </c>
      <c r="F15" s="30">
        <v>0.65479481799858197</v>
      </c>
      <c r="G15" s="29"/>
    </row>
    <row r="16" spans="1:7" x14ac:dyDescent="0.2">
      <c r="A16" s="27" t="s">
        <v>115</v>
      </c>
      <c r="B16" s="27" t="s">
        <v>114</v>
      </c>
      <c r="C16" s="27" t="s">
        <v>116</v>
      </c>
      <c r="D16" s="31">
        <v>50600</v>
      </c>
      <c r="E16" s="29">
        <v>159.01050000000001</v>
      </c>
      <c r="F16" s="30">
        <v>0.63406350672380996</v>
      </c>
      <c r="G16" s="29"/>
    </row>
    <row r="17" spans="1:7" x14ac:dyDescent="0.2">
      <c r="A17" s="27" t="s">
        <v>105</v>
      </c>
      <c r="B17" s="27" t="s">
        <v>104</v>
      </c>
      <c r="C17" s="27" t="s">
        <v>90</v>
      </c>
      <c r="D17" s="31">
        <v>8500</v>
      </c>
      <c r="E17" s="29">
        <v>156.63374999999999</v>
      </c>
      <c r="F17" s="30">
        <v>0.624586079512363</v>
      </c>
      <c r="G17" s="29"/>
    </row>
    <row r="18" spans="1:7" x14ac:dyDescent="0.2">
      <c r="A18" s="27" t="s">
        <v>118</v>
      </c>
      <c r="B18" s="27" t="s">
        <v>117</v>
      </c>
      <c r="C18" s="27" t="s">
        <v>93</v>
      </c>
      <c r="D18" s="31">
        <v>13800</v>
      </c>
      <c r="E18" s="29">
        <v>155.51910000000001</v>
      </c>
      <c r="F18" s="30">
        <v>0.62014134858094805</v>
      </c>
      <c r="G18" s="29"/>
    </row>
    <row r="19" spans="1:7" x14ac:dyDescent="0.2">
      <c r="A19" s="27" t="s">
        <v>179</v>
      </c>
      <c r="B19" s="27" t="s">
        <v>178</v>
      </c>
      <c r="C19" s="27" t="s">
        <v>108</v>
      </c>
      <c r="D19" s="31">
        <v>33697</v>
      </c>
      <c r="E19" s="29">
        <v>153.20341049999999</v>
      </c>
      <c r="F19" s="30">
        <v>0.61090740362226004</v>
      </c>
      <c r="G19" s="29"/>
    </row>
    <row r="20" spans="1:7" x14ac:dyDescent="0.2">
      <c r="A20" s="27" t="s">
        <v>126</v>
      </c>
      <c r="B20" s="27" t="s">
        <v>125</v>
      </c>
      <c r="C20" s="27" t="s">
        <v>108</v>
      </c>
      <c r="D20" s="31">
        <v>10000</v>
      </c>
      <c r="E20" s="29">
        <v>150.095</v>
      </c>
      <c r="F20" s="30">
        <v>0.59851243812018895</v>
      </c>
      <c r="G20" s="29"/>
    </row>
    <row r="21" spans="1:7" x14ac:dyDescent="0.2">
      <c r="A21" s="27" t="s">
        <v>120</v>
      </c>
      <c r="B21" s="27" t="s">
        <v>119</v>
      </c>
      <c r="C21" s="27" t="s">
        <v>121</v>
      </c>
      <c r="D21" s="31">
        <v>98600</v>
      </c>
      <c r="E21" s="29">
        <v>131.631</v>
      </c>
      <c r="F21" s="30">
        <v>0.52488617703586804</v>
      </c>
      <c r="G21" s="29"/>
    </row>
    <row r="22" spans="1:7" x14ac:dyDescent="0.2">
      <c r="A22" s="27" t="s">
        <v>123</v>
      </c>
      <c r="B22" s="27" t="s">
        <v>122</v>
      </c>
      <c r="C22" s="27" t="s">
        <v>124</v>
      </c>
      <c r="D22" s="31">
        <v>87000</v>
      </c>
      <c r="E22" s="29">
        <v>126.01949999999999</v>
      </c>
      <c r="F22" s="30">
        <v>0.50250999830565402</v>
      </c>
      <c r="G22" s="29"/>
    </row>
    <row r="23" spans="1:7" x14ac:dyDescent="0.2">
      <c r="A23" s="27" t="s">
        <v>130</v>
      </c>
      <c r="B23" s="27" t="s">
        <v>129</v>
      </c>
      <c r="C23" s="27" t="s">
        <v>131</v>
      </c>
      <c r="D23" s="31">
        <v>2700</v>
      </c>
      <c r="E23" s="29">
        <v>109.7118</v>
      </c>
      <c r="F23" s="30">
        <v>0.43748210738901699</v>
      </c>
      <c r="G23" s="29"/>
    </row>
    <row r="24" spans="1:7" x14ac:dyDescent="0.2">
      <c r="A24" s="27" t="s">
        <v>128</v>
      </c>
      <c r="B24" s="27" t="s">
        <v>127</v>
      </c>
      <c r="C24" s="27" t="s">
        <v>116</v>
      </c>
      <c r="D24" s="31">
        <v>6700</v>
      </c>
      <c r="E24" s="29">
        <v>107.09950000000001</v>
      </c>
      <c r="F24" s="30">
        <v>0.42706541101604401</v>
      </c>
      <c r="G24" s="29"/>
    </row>
    <row r="25" spans="1:7" x14ac:dyDescent="0.2">
      <c r="A25" s="27" t="s">
        <v>136</v>
      </c>
      <c r="B25" s="27" t="s">
        <v>135</v>
      </c>
      <c r="C25" s="27" t="s">
        <v>137</v>
      </c>
      <c r="D25" s="31">
        <v>39500</v>
      </c>
      <c r="E25" s="29">
        <v>106.018</v>
      </c>
      <c r="F25" s="30">
        <v>0.422752867614685</v>
      </c>
      <c r="G25" s="29"/>
    </row>
    <row r="26" spans="1:7" x14ac:dyDescent="0.2">
      <c r="A26" s="27" t="s">
        <v>133</v>
      </c>
      <c r="B26" s="27" t="s">
        <v>132</v>
      </c>
      <c r="C26" s="27" t="s">
        <v>134</v>
      </c>
      <c r="D26" s="31">
        <v>12100</v>
      </c>
      <c r="E26" s="29">
        <v>95.051550000000006</v>
      </c>
      <c r="F26" s="30">
        <v>0.37902351802260598</v>
      </c>
      <c r="G26" s="29"/>
    </row>
    <row r="27" spans="1:7" x14ac:dyDescent="0.2">
      <c r="A27" s="27" t="s">
        <v>167</v>
      </c>
      <c r="B27" s="27" t="s">
        <v>166</v>
      </c>
      <c r="C27" s="27" t="s">
        <v>146</v>
      </c>
      <c r="D27" s="31">
        <v>20000</v>
      </c>
      <c r="E27" s="29">
        <v>90.81</v>
      </c>
      <c r="F27" s="30">
        <v>0.36211009364531999</v>
      </c>
      <c r="G27" s="29"/>
    </row>
    <row r="28" spans="1:7" x14ac:dyDescent="0.2">
      <c r="A28" s="27" t="s">
        <v>139</v>
      </c>
      <c r="B28" s="27" t="s">
        <v>138</v>
      </c>
      <c r="C28" s="27" t="s">
        <v>124</v>
      </c>
      <c r="D28" s="31">
        <v>42000</v>
      </c>
      <c r="E28" s="29">
        <v>90.426000000000002</v>
      </c>
      <c r="F28" s="30">
        <v>0.36057887157770901</v>
      </c>
      <c r="G28" s="29"/>
    </row>
    <row r="29" spans="1:7" x14ac:dyDescent="0.2">
      <c r="A29" s="27" t="s">
        <v>141</v>
      </c>
      <c r="B29" s="27" t="s">
        <v>140</v>
      </c>
      <c r="C29" s="27" t="s">
        <v>113</v>
      </c>
      <c r="D29" s="31">
        <v>7700</v>
      </c>
      <c r="E29" s="29">
        <v>82.3977</v>
      </c>
      <c r="F29" s="30">
        <v>0.32856556395946501</v>
      </c>
      <c r="G29" s="29"/>
    </row>
    <row r="30" spans="1:7" x14ac:dyDescent="0.2">
      <c r="A30" s="27" t="s">
        <v>145</v>
      </c>
      <c r="B30" s="27" t="s">
        <v>144</v>
      </c>
      <c r="C30" s="27" t="s">
        <v>146</v>
      </c>
      <c r="D30" s="31">
        <v>2200</v>
      </c>
      <c r="E30" s="29">
        <v>77.667699999999996</v>
      </c>
      <c r="F30" s="30">
        <v>0.30970441713706198</v>
      </c>
      <c r="G30" s="29"/>
    </row>
    <row r="31" spans="1:7" x14ac:dyDescent="0.2">
      <c r="A31" s="27" t="s">
        <v>143</v>
      </c>
      <c r="B31" s="27" t="s">
        <v>142</v>
      </c>
      <c r="C31" s="27" t="s">
        <v>124</v>
      </c>
      <c r="D31" s="31">
        <v>25600</v>
      </c>
      <c r="E31" s="29">
        <v>74.111999999999995</v>
      </c>
      <c r="F31" s="30">
        <v>0.29552585904902501</v>
      </c>
      <c r="G31" s="29"/>
    </row>
    <row r="32" spans="1:7" x14ac:dyDescent="0.2">
      <c r="A32" s="27" t="s">
        <v>153</v>
      </c>
      <c r="B32" s="27" t="s">
        <v>152</v>
      </c>
      <c r="C32" s="27" t="s">
        <v>154</v>
      </c>
      <c r="D32" s="31">
        <v>15700</v>
      </c>
      <c r="E32" s="29">
        <v>72.510450000000006</v>
      </c>
      <c r="F32" s="30">
        <v>0.289139586386569</v>
      </c>
      <c r="G32" s="29"/>
    </row>
    <row r="33" spans="1:7" x14ac:dyDescent="0.2">
      <c r="A33" s="27" t="s">
        <v>148</v>
      </c>
      <c r="B33" s="27" t="s">
        <v>147</v>
      </c>
      <c r="C33" s="27" t="s">
        <v>149</v>
      </c>
      <c r="D33" s="31">
        <v>20700</v>
      </c>
      <c r="E33" s="29">
        <v>72.408600000000007</v>
      </c>
      <c r="F33" s="30">
        <v>0.28873345365848002</v>
      </c>
      <c r="G33" s="29"/>
    </row>
    <row r="34" spans="1:7" x14ac:dyDescent="0.2">
      <c r="A34" s="27" t="s">
        <v>160</v>
      </c>
      <c r="B34" s="27" t="s">
        <v>159</v>
      </c>
      <c r="C34" s="27" t="s">
        <v>161</v>
      </c>
      <c r="D34" s="31">
        <v>47300</v>
      </c>
      <c r="E34" s="29">
        <v>70.500649999999993</v>
      </c>
      <c r="F34" s="30">
        <v>0.28112539338790798</v>
      </c>
      <c r="G34" s="29"/>
    </row>
    <row r="35" spans="1:7" x14ac:dyDescent="0.2">
      <c r="A35" s="27" t="s">
        <v>156</v>
      </c>
      <c r="B35" s="27" t="s">
        <v>155</v>
      </c>
      <c r="C35" s="27" t="s">
        <v>90</v>
      </c>
      <c r="D35" s="31">
        <v>56000</v>
      </c>
      <c r="E35" s="29">
        <v>70.084000000000003</v>
      </c>
      <c r="F35" s="30">
        <v>0.27946397756897501</v>
      </c>
      <c r="G35" s="29"/>
    </row>
    <row r="36" spans="1:7" x14ac:dyDescent="0.2">
      <c r="A36" s="27" t="s">
        <v>151</v>
      </c>
      <c r="B36" s="27" t="s">
        <v>150</v>
      </c>
      <c r="C36" s="27" t="s">
        <v>146</v>
      </c>
      <c r="D36" s="31">
        <v>8641</v>
      </c>
      <c r="E36" s="29">
        <v>68.337348500000004</v>
      </c>
      <c r="F36" s="30">
        <v>0.27249910433661401</v>
      </c>
      <c r="G36" s="29"/>
    </row>
    <row r="37" spans="1:7" x14ac:dyDescent="0.2">
      <c r="A37" s="27" t="s">
        <v>163</v>
      </c>
      <c r="B37" s="27" t="s">
        <v>162</v>
      </c>
      <c r="C37" s="27" t="s">
        <v>154</v>
      </c>
      <c r="D37" s="31">
        <v>5100</v>
      </c>
      <c r="E37" s="29">
        <v>64.943399999999997</v>
      </c>
      <c r="F37" s="30">
        <v>0.25896553965031899</v>
      </c>
      <c r="G37" s="29"/>
    </row>
    <row r="38" spans="1:7" x14ac:dyDescent="0.2">
      <c r="A38" s="27" t="s">
        <v>165</v>
      </c>
      <c r="B38" s="27" t="s">
        <v>164</v>
      </c>
      <c r="C38" s="27" t="s">
        <v>108</v>
      </c>
      <c r="D38" s="31">
        <v>7300</v>
      </c>
      <c r="E38" s="29">
        <v>64.615949999999998</v>
      </c>
      <c r="F38" s="30">
        <v>0.25765981395750798</v>
      </c>
      <c r="G38" s="29"/>
    </row>
    <row r="39" spans="1:7" x14ac:dyDescent="0.2">
      <c r="A39" s="27" t="s">
        <v>158</v>
      </c>
      <c r="B39" s="27" t="s">
        <v>157</v>
      </c>
      <c r="C39" s="27" t="s">
        <v>108</v>
      </c>
      <c r="D39" s="31">
        <v>45000</v>
      </c>
      <c r="E39" s="29">
        <v>61.627499999999998</v>
      </c>
      <c r="F39" s="30">
        <v>0.24574319784304599</v>
      </c>
      <c r="G39" s="29"/>
    </row>
    <row r="40" spans="1:7" x14ac:dyDescent="0.2">
      <c r="A40" s="27" t="s">
        <v>170</v>
      </c>
      <c r="B40" s="27" t="s">
        <v>169</v>
      </c>
      <c r="C40" s="27" t="s">
        <v>121</v>
      </c>
      <c r="D40" s="31">
        <v>25800</v>
      </c>
      <c r="E40" s="29">
        <v>57.546900000000001</v>
      </c>
      <c r="F40" s="30">
        <v>0.22947157084019301</v>
      </c>
      <c r="G40" s="29"/>
    </row>
    <row r="41" spans="1:7" x14ac:dyDescent="0.2">
      <c r="A41" s="27" t="s">
        <v>172</v>
      </c>
      <c r="B41" s="27" t="s">
        <v>171</v>
      </c>
      <c r="C41" s="27" t="s">
        <v>137</v>
      </c>
      <c r="D41" s="31">
        <v>66600</v>
      </c>
      <c r="E41" s="29">
        <v>53.246699999999997</v>
      </c>
      <c r="F41" s="30">
        <v>0.212324276217424</v>
      </c>
      <c r="G41" s="29"/>
    </row>
    <row r="42" spans="1:7" x14ac:dyDescent="0.2">
      <c r="A42" s="27" t="s">
        <v>174</v>
      </c>
      <c r="B42" s="27" t="s">
        <v>173</v>
      </c>
      <c r="C42" s="27" t="s">
        <v>116</v>
      </c>
      <c r="D42" s="31">
        <v>14800</v>
      </c>
      <c r="E42" s="29">
        <v>51.296799999999998</v>
      </c>
      <c r="F42" s="30">
        <v>0.204548937911081</v>
      </c>
      <c r="G42" s="29"/>
    </row>
    <row r="43" spans="1:7" x14ac:dyDescent="0.2">
      <c r="A43" s="27" t="s">
        <v>168</v>
      </c>
      <c r="B43" s="27" t="s">
        <v>1090</v>
      </c>
      <c r="C43" s="27" t="s">
        <v>131</v>
      </c>
      <c r="D43" s="31">
        <v>14000</v>
      </c>
      <c r="E43" s="29">
        <v>50.456000000000003</v>
      </c>
      <c r="F43" s="30">
        <v>0.201196199592207</v>
      </c>
      <c r="G43" s="29"/>
    </row>
    <row r="44" spans="1:7" x14ac:dyDescent="0.2">
      <c r="A44" s="27" t="s">
        <v>176</v>
      </c>
      <c r="B44" s="27" t="s">
        <v>175</v>
      </c>
      <c r="C44" s="27" t="s">
        <v>177</v>
      </c>
      <c r="D44" s="31">
        <v>27400</v>
      </c>
      <c r="E44" s="29">
        <v>44.511299999999999</v>
      </c>
      <c r="F44" s="30">
        <v>0.17749136671374199</v>
      </c>
      <c r="G44" s="29"/>
    </row>
    <row r="45" spans="1:7" x14ac:dyDescent="0.2">
      <c r="A45" s="27" t="s">
        <v>181</v>
      </c>
      <c r="B45" s="27" t="s">
        <v>180</v>
      </c>
      <c r="C45" s="27" t="s">
        <v>182</v>
      </c>
      <c r="D45" s="31">
        <v>3000</v>
      </c>
      <c r="E45" s="29">
        <v>38.167499999999997</v>
      </c>
      <c r="F45" s="30">
        <v>0.15219509964990399</v>
      </c>
      <c r="G45" s="29"/>
    </row>
    <row r="46" spans="1:7" x14ac:dyDescent="0.2">
      <c r="A46" s="27" t="s">
        <v>184</v>
      </c>
      <c r="B46" s="27" t="s">
        <v>183</v>
      </c>
      <c r="C46" s="27" t="s">
        <v>185</v>
      </c>
      <c r="D46" s="31">
        <v>5300</v>
      </c>
      <c r="E46" s="29">
        <v>35.088650000000001</v>
      </c>
      <c r="F46" s="30">
        <v>0.139918008340358</v>
      </c>
      <c r="G46" s="29"/>
    </row>
    <row r="47" spans="1:7" x14ac:dyDescent="0.2">
      <c r="A47" s="27" t="s">
        <v>187</v>
      </c>
      <c r="B47" s="27" t="s">
        <v>186</v>
      </c>
      <c r="C47" s="27" t="s">
        <v>154</v>
      </c>
      <c r="D47" s="31">
        <v>1100</v>
      </c>
      <c r="E47" s="29">
        <v>32.015500000000003</v>
      </c>
      <c r="F47" s="30">
        <v>0.12766364610837699</v>
      </c>
      <c r="G47" s="29"/>
    </row>
    <row r="48" spans="1:7" x14ac:dyDescent="0.2">
      <c r="A48" s="27" t="s">
        <v>189</v>
      </c>
      <c r="B48" s="27" t="s">
        <v>188</v>
      </c>
      <c r="C48" s="27" t="s">
        <v>190</v>
      </c>
      <c r="D48" s="31">
        <v>1600</v>
      </c>
      <c r="E48" s="29">
        <v>31.307200000000002</v>
      </c>
      <c r="F48" s="30">
        <v>0.124839259153978</v>
      </c>
      <c r="G48" s="29"/>
    </row>
    <row r="49" spans="1:9" x14ac:dyDescent="0.2">
      <c r="A49" s="26" t="s">
        <v>33</v>
      </c>
      <c r="B49" s="26"/>
      <c r="C49" s="26"/>
      <c r="D49" s="32"/>
      <c r="E49" s="33">
        <f>SUM(E7:E48)</f>
        <v>5652.5209590000004</v>
      </c>
      <c r="F49" s="34">
        <f>SUM(F7:F48)</f>
        <v>22.539752161608043</v>
      </c>
      <c r="G49" s="33"/>
      <c r="H49" s="18"/>
      <c r="I49" s="18"/>
    </row>
    <row r="50" spans="1:9" x14ac:dyDescent="0.2">
      <c r="A50" s="27"/>
      <c r="B50" s="27"/>
      <c r="C50" s="27"/>
      <c r="D50" s="28"/>
      <c r="E50" s="29"/>
      <c r="F50" s="30"/>
      <c r="G50" s="29"/>
    </row>
    <row r="51" spans="1:9" x14ac:dyDescent="0.2">
      <c r="A51" s="26" t="s">
        <v>31</v>
      </c>
      <c r="B51" s="27"/>
      <c r="C51" s="27"/>
      <c r="D51" s="28"/>
      <c r="E51" s="29"/>
      <c r="F51" s="30"/>
      <c r="G51" s="29"/>
    </row>
    <row r="52" spans="1:9" x14ac:dyDescent="0.2">
      <c r="A52" s="26" t="s">
        <v>32</v>
      </c>
      <c r="B52" s="27"/>
      <c r="C52" s="27"/>
      <c r="D52" s="28"/>
      <c r="E52" s="29"/>
      <c r="F52" s="30"/>
      <c r="G52" s="29"/>
    </row>
    <row r="53" spans="1:9" x14ac:dyDescent="0.2">
      <c r="A53" s="27" t="s">
        <v>192</v>
      </c>
      <c r="B53" s="27" t="s">
        <v>191</v>
      </c>
      <c r="C53" s="27" t="s">
        <v>78</v>
      </c>
      <c r="D53" s="31">
        <v>100</v>
      </c>
      <c r="E53" s="29">
        <v>1018.477</v>
      </c>
      <c r="F53" s="30">
        <v>4.06123556706976</v>
      </c>
      <c r="G53" s="29">
        <v>5.24</v>
      </c>
    </row>
    <row r="54" spans="1:9" x14ac:dyDescent="0.2">
      <c r="A54" s="27" t="s">
        <v>797</v>
      </c>
      <c r="B54" s="27" t="s">
        <v>798</v>
      </c>
      <c r="C54" s="27" t="s">
        <v>78</v>
      </c>
      <c r="D54" s="31">
        <v>100</v>
      </c>
      <c r="E54" s="29">
        <v>1001.697</v>
      </c>
      <c r="F54" s="30">
        <v>3.9943243527611099</v>
      </c>
      <c r="G54" s="29">
        <v>3.6857000000000002</v>
      </c>
    </row>
    <row r="55" spans="1:9" x14ac:dyDescent="0.2">
      <c r="A55" s="27" t="s">
        <v>1096</v>
      </c>
      <c r="B55" s="27" t="s">
        <v>1097</v>
      </c>
      <c r="C55" s="27" t="s">
        <v>78</v>
      </c>
      <c r="D55" s="31">
        <v>100</v>
      </c>
      <c r="E55" s="29">
        <v>997.33399999999995</v>
      </c>
      <c r="F55" s="30">
        <v>3.9769266395293701</v>
      </c>
      <c r="G55" s="29">
        <v>4.97</v>
      </c>
    </row>
    <row r="56" spans="1:9" x14ac:dyDescent="0.2">
      <c r="A56" s="27" t="s">
        <v>977</v>
      </c>
      <c r="B56" s="27" t="s">
        <v>978</v>
      </c>
      <c r="C56" s="27" t="s">
        <v>78</v>
      </c>
      <c r="D56" s="31">
        <v>50</v>
      </c>
      <c r="E56" s="29">
        <v>539.52049999999997</v>
      </c>
      <c r="F56" s="30">
        <v>2.1513689987729299</v>
      </c>
      <c r="G56" s="29">
        <v>5.8650000000000002</v>
      </c>
    </row>
    <row r="57" spans="1:9" x14ac:dyDescent="0.2">
      <c r="A57" s="26" t="s">
        <v>33</v>
      </c>
      <c r="B57" s="26"/>
      <c r="C57" s="26"/>
      <c r="D57" s="32"/>
      <c r="E57" s="33">
        <f>SUM(E52:E56)</f>
        <v>3557.0284999999999</v>
      </c>
      <c r="F57" s="34">
        <f>SUM(F52:F56)</f>
        <v>14.183855558133171</v>
      </c>
      <c r="G57" s="33"/>
      <c r="H57" s="18"/>
      <c r="I57" s="18"/>
    </row>
    <row r="58" spans="1:9" x14ac:dyDescent="0.2">
      <c r="A58" s="27"/>
      <c r="B58" s="27"/>
      <c r="C58" s="27"/>
      <c r="D58" s="28"/>
      <c r="E58" s="29"/>
      <c r="F58" s="30"/>
      <c r="G58" s="29"/>
    </row>
    <row r="59" spans="1:9" x14ac:dyDescent="0.2">
      <c r="A59" s="26" t="s">
        <v>51</v>
      </c>
      <c r="B59" s="27"/>
      <c r="C59" s="27"/>
      <c r="D59" s="28"/>
      <c r="E59" s="29"/>
      <c r="F59" s="30"/>
      <c r="G59" s="29"/>
    </row>
    <row r="60" spans="1:9" x14ac:dyDescent="0.2">
      <c r="A60" s="26" t="s">
        <v>807</v>
      </c>
      <c r="B60" s="27"/>
      <c r="C60" s="27"/>
      <c r="D60" s="28"/>
      <c r="E60" s="29"/>
      <c r="F60" s="30"/>
      <c r="G60" s="29"/>
    </row>
    <row r="61" spans="1:9" x14ac:dyDescent="0.2">
      <c r="A61" s="27" t="s">
        <v>808</v>
      </c>
      <c r="B61" s="27" t="s">
        <v>809</v>
      </c>
      <c r="C61" s="27" t="s">
        <v>52</v>
      </c>
      <c r="D61" s="31">
        <v>300</v>
      </c>
      <c r="E61" s="29">
        <v>1497.0225</v>
      </c>
      <c r="F61" s="30">
        <v>5.9694632492473501</v>
      </c>
      <c r="G61" s="29">
        <v>3.6297999999999999</v>
      </c>
    </row>
    <row r="62" spans="1:9" x14ac:dyDescent="0.2">
      <c r="A62" s="26" t="s">
        <v>33</v>
      </c>
      <c r="B62" s="26"/>
      <c r="C62" s="26"/>
      <c r="D62" s="32"/>
      <c r="E62" s="33">
        <f>SUM(E60:E61)</f>
        <v>1497.0225</v>
      </c>
      <c r="F62" s="34">
        <f>SUM(F60:F61)</f>
        <v>5.9694632492473501</v>
      </c>
      <c r="G62" s="33"/>
      <c r="H62" s="18"/>
      <c r="I62" s="18"/>
    </row>
    <row r="63" spans="1:9" x14ac:dyDescent="0.2">
      <c r="A63" s="27"/>
      <c r="B63" s="27"/>
      <c r="C63" s="27"/>
      <c r="D63" s="28"/>
      <c r="E63" s="29"/>
      <c r="F63" s="30"/>
      <c r="G63" s="29"/>
    </row>
    <row r="64" spans="1:9" x14ac:dyDescent="0.2">
      <c r="A64" s="26" t="s">
        <v>53</v>
      </c>
      <c r="B64" s="27"/>
      <c r="C64" s="27"/>
      <c r="D64" s="28"/>
      <c r="E64" s="29"/>
      <c r="F64" s="30"/>
      <c r="G64" s="29"/>
    </row>
    <row r="65" spans="1:9" x14ac:dyDescent="0.2">
      <c r="A65" s="27" t="s">
        <v>813</v>
      </c>
      <c r="B65" s="27" t="s">
        <v>814</v>
      </c>
      <c r="C65" s="27" t="s">
        <v>52</v>
      </c>
      <c r="D65" s="31">
        <v>300</v>
      </c>
      <c r="E65" s="29">
        <v>1498.3889999999999</v>
      </c>
      <c r="F65" s="30">
        <v>5.9749122465270101</v>
      </c>
      <c r="G65" s="29">
        <v>3.9243000000000001</v>
      </c>
    </row>
    <row r="66" spans="1:9" x14ac:dyDescent="0.2">
      <c r="A66" s="27" t="s">
        <v>194</v>
      </c>
      <c r="B66" s="27" t="s">
        <v>193</v>
      </c>
      <c r="C66" s="27" t="s">
        <v>52</v>
      </c>
      <c r="D66" s="31">
        <v>200</v>
      </c>
      <c r="E66" s="29">
        <v>997.12800000000004</v>
      </c>
      <c r="F66" s="30">
        <v>3.9761052026910102</v>
      </c>
      <c r="G66" s="29">
        <v>3.6252</v>
      </c>
    </row>
    <row r="67" spans="1:9" x14ac:dyDescent="0.2">
      <c r="A67" s="27" t="s">
        <v>196</v>
      </c>
      <c r="B67" s="27" t="s">
        <v>195</v>
      </c>
      <c r="C67" s="27" t="s">
        <v>52</v>
      </c>
      <c r="D67" s="31">
        <v>100</v>
      </c>
      <c r="E67" s="29">
        <v>494.44799999999998</v>
      </c>
      <c r="F67" s="30">
        <v>1.9716398148083001</v>
      </c>
      <c r="G67" s="29">
        <v>4.3601000000000001</v>
      </c>
    </row>
    <row r="68" spans="1:9" x14ac:dyDescent="0.2">
      <c r="A68" s="26" t="s">
        <v>33</v>
      </c>
      <c r="B68" s="26"/>
      <c r="C68" s="26"/>
      <c r="D68" s="32"/>
      <c r="E68" s="33">
        <f>SUM(E64:E67)</f>
        <v>2989.9649999999997</v>
      </c>
      <c r="F68" s="34">
        <f>SUM(F64:F67)</f>
        <v>11.922657264026322</v>
      </c>
      <c r="G68" s="33"/>
      <c r="H68" s="18"/>
      <c r="I68" s="18"/>
    </row>
    <row r="69" spans="1:9" x14ac:dyDescent="0.2">
      <c r="A69" s="27"/>
      <c r="B69" s="27"/>
      <c r="C69" s="27"/>
      <c r="D69" s="28"/>
      <c r="E69" s="29"/>
      <c r="F69" s="30"/>
      <c r="G69" s="29"/>
    </row>
    <row r="70" spans="1:9" x14ac:dyDescent="0.2">
      <c r="A70" s="26" t="s">
        <v>68</v>
      </c>
      <c r="B70" s="27"/>
      <c r="C70" s="27"/>
      <c r="D70" s="28"/>
      <c r="E70" s="29"/>
      <c r="F70" s="30"/>
      <c r="G70" s="29"/>
    </row>
    <row r="71" spans="1:9" x14ac:dyDescent="0.2">
      <c r="A71" s="27" t="s">
        <v>73</v>
      </c>
      <c r="B71" s="27" t="s">
        <v>72</v>
      </c>
      <c r="C71" s="27" t="s">
        <v>71</v>
      </c>
      <c r="D71" s="31">
        <v>3500000</v>
      </c>
      <c r="E71" s="29">
        <v>3428.4670000000001</v>
      </c>
      <c r="F71" s="30">
        <v>13.6712091887445</v>
      </c>
      <c r="G71" s="29">
        <v>5.7704000000000004</v>
      </c>
    </row>
    <row r="72" spans="1:9" x14ac:dyDescent="0.2">
      <c r="A72" s="27" t="s">
        <v>70</v>
      </c>
      <c r="B72" s="27" t="s">
        <v>69</v>
      </c>
      <c r="C72" s="27" t="s">
        <v>71</v>
      </c>
      <c r="D72" s="31">
        <v>900000</v>
      </c>
      <c r="E72" s="29">
        <v>889.13879999999995</v>
      </c>
      <c r="F72" s="30">
        <v>3.5454920617959198</v>
      </c>
      <c r="G72" s="29">
        <v>5.9630999999999998</v>
      </c>
    </row>
    <row r="73" spans="1:9" x14ac:dyDescent="0.2">
      <c r="A73" s="27" t="s">
        <v>198</v>
      </c>
      <c r="B73" s="27" t="s">
        <v>197</v>
      </c>
      <c r="C73" s="27" t="s">
        <v>71</v>
      </c>
      <c r="D73" s="31">
        <v>800000</v>
      </c>
      <c r="E73" s="29">
        <v>818.04319999999996</v>
      </c>
      <c r="F73" s="30">
        <v>3.26199427109258</v>
      </c>
      <c r="G73" s="29">
        <v>5.2614000000000001</v>
      </c>
    </row>
    <row r="74" spans="1:9" x14ac:dyDescent="0.2">
      <c r="A74" s="27" t="s">
        <v>75</v>
      </c>
      <c r="B74" s="27" t="s">
        <v>74</v>
      </c>
      <c r="C74" s="27" t="s">
        <v>71</v>
      </c>
      <c r="D74" s="31">
        <v>600000</v>
      </c>
      <c r="E74" s="29">
        <v>593.48519999999996</v>
      </c>
      <c r="F74" s="30">
        <v>2.3665563412521902</v>
      </c>
      <c r="G74" s="29">
        <v>5.5830000000000002</v>
      </c>
    </row>
    <row r="75" spans="1:9" x14ac:dyDescent="0.2">
      <c r="A75" s="27" t="s">
        <v>85</v>
      </c>
      <c r="B75" s="27" t="s">
        <v>84</v>
      </c>
      <c r="C75" s="27" t="s">
        <v>71</v>
      </c>
      <c r="D75" s="31">
        <v>200000</v>
      </c>
      <c r="E75" s="29">
        <v>208.9128</v>
      </c>
      <c r="F75" s="30">
        <v>0.83305179574612997</v>
      </c>
      <c r="G75" s="29">
        <v>4.8433999999999999</v>
      </c>
    </row>
    <row r="76" spans="1:9" x14ac:dyDescent="0.2">
      <c r="A76" s="26" t="s">
        <v>33</v>
      </c>
      <c r="B76" s="26"/>
      <c r="C76" s="26"/>
      <c r="D76" s="32"/>
      <c r="E76" s="33">
        <f>SUM(E71:E75)</f>
        <v>5938.0470000000005</v>
      </c>
      <c r="F76" s="34">
        <f>SUM(F71:F75)</f>
        <v>23.678303658631322</v>
      </c>
      <c r="G76" s="33"/>
      <c r="H76" s="18"/>
      <c r="I76" s="18"/>
    </row>
    <row r="77" spans="1:9" x14ac:dyDescent="0.2">
      <c r="A77" s="27"/>
      <c r="B77" s="27"/>
      <c r="C77" s="27"/>
      <c r="D77" s="28"/>
      <c r="E77" s="29"/>
      <c r="F77" s="30"/>
      <c r="G77" s="29"/>
    </row>
    <row r="78" spans="1:9" x14ac:dyDescent="0.2">
      <c r="A78" s="26" t="s">
        <v>36</v>
      </c>
      <c r="B78" s="26"/>
      <c r="C78" s="26"/>
      <c r="D78" s="32"/>
      <c r="E78" s="33">
        <f>E49+E57+E62+E68+E76</f>
        <v>19634.583959000003</v>
      </c>
      <c r="F78" s="34">
        <f>F49+F57+F62+F68+F76</f>
        <v>78.294031891646199</v>
      </c>
      <c r="G78" s="33"/>
      <c r="H78" s="18"/>
      <c r="I78" s="18"/>
    </row>
    <row r="79" spans="1:9" x14ac:dyDescent="0.2">
      <c r="A79" s="26"/>
      <c r="B79" s="26"/>
      <c r="C79" s="26"/>
      <c r="D79" s="32"/>
      <c r="E79" s="33"/>
      <c r="F79" s="34"/>
      <c r="G79" s="33"/>
      <c r="H79" s="18"/>
      <c r="I79" s="18"/>
    </row>
    <row r="80" spans="1:9" x14ac:dyDescent="0.2">
      <c r="A80" s="26" t="s">
        <v>38</v>
      </c>
      <c r="B80" s="26"/>
      <c r="C80" s="26"/>
      <c r="D80" s="32"/>
      <c r="E80" s="33">
        <f>E82-(E49+E57+E62+E68+E76)</f>
        <v>5443.4245233999973</v>
      </c>
      <c r="F80" s="34">
        <f>F82-(F49+F57+F62+F68+F76)</f>
        <v>21.705968108353801</v>
      </c>
      <c r="G80" s="33"/>
      <c r="H80" s="18"/>
      <c r="I80" s="18"/>
    </row>
    <row r="81" spans="1:9" x14ac:dyDescent="0.2">
      <c r="A81" s="26"/>
      <c r="B81" s="26"/>
      <c r="C81" s="26"/>
      <c r="D81" s="32"/>
      <c r="E81" s="33"/>
      <c r="F81" s="34"/>
      <c r="G81" s="33"/>
      <c r="H81" s="18"/>
      <c r="I81" s="18"/>
    </row>
    <row r="82" spans="1:9" x14ac:dyDescent="0.2">
      <c r="A82" s="35" t="s">
        <v>37</v>
      </c>
      <c r="B82" s="35"/>
      <c r="C82" s="35"/>
      <c r="D82" s="36"/>
      <c r="E82" s="37">
        <v>25078.008482400001</v>
      </c>
      <c r="F82" s="38">
        <v>100</v>
      </c>
      <c r="G82" s="37"/>
      <c r="H82" s="18"/>
      <c r="I82" s="18"/>
    </row>
    <row r="84" spans="1:9" x14ac:dyDescent="0.2">
      <c r="A84" s="18" t="s">
        <v>55</v>
      </c>
    </row>
    <row r="85" spans="1:9" x14ac:dyDescent="0.2">
      <c r="A85" s="18" t="s">
        <v>40</v>
      </c>
    </row>
    <row r="87" spans="1:9" x14ac:dyDescent="0.2">
      <c r="A87" s="18" t="s">
        <v>41</v>
      </c>
    </row>
    <row r="88" spans="1:9" x14ac:dyDescent="0.2">
      <c r="A88" s="18" t="s">
        <v>42</v>
      </c>
    </row>
    <row r="89" spans="1:9" x14ac:dyDescent="0.2">
      <c r="A89" s="18" t="s">
        <v>43</v>
      </c>
      <c r="B89" s="18"/>
      <c r="C89" s="39" t="s">
        <v>45</v>
      </c>
      <c r="D89" s="19" t="s">
        <v>44</v>
      </c>
    </row>
    <row r="90" spans="1:9" x14ac:dyDescent="0.2">
      <c r="A90" s="9" t="s">
        <v>59</v>
      </c>
      <c r="C90" s="40">
        <v>67.2607</v>
      </c>
      <c r="D90" s="40">
        <v>67.368499999999997</v>
      </c>
    </row>
    <row r="91" spans="1:9" x14ac:dyDescent="0.2">
      <c r="A91" s="9" t="s">
        <v>60</v>
      </c>
      <c r="C91" s="40">
        <v>13.3683</v>
      </c>
      <c r="D91" s="40">
        <v>12.883699999999999</v>
      </c>
    </row>
    <row r="92" spans="1:9" x14ac:dyDescent="0.2">
      <c r="A92" s="9" t="s">
        <v>61</v>
      </c>
      <c r="C92" s="40">
        <v>12.795199999999999</v>
      </c>
      <c r="D92" s="40">
        <v>12.297700000000001</v>
      </c>
    </row>
    <row r="93" spans="1:9" x14ac:dyDescent="0.2">
      <c r="A93" s="9" t="s">
        <v>62</v>
      </c>
      <c r="C93" s="40">
        <v>71.777199999999993</v>
      </c>
      <c r="D93" s="40">
        <v>72.174599999999998</v>
      </c>
    </row>
    <row r="94" spans="1:9" x14ac:dyDescent="0.2">
      <c r="A94" s="9" t="s">
        <v>63</v>
      </c>
      <c r="C94" s="40">
        <v>14.580500000000001</v>
      </c>
      <c r="D94" s="40">
        <v>14.1509</v>
      </c>
    </row>
    <row r="95" spans="1:9" x14ac:dyDescent="0.2">
      <c r="A95" s="9" t="s">
        <v>64</v>
      </c>
      <c r="C95" s="40">
        <v>13.9659</v>
      </c>
      <c r="D95" s="40">
        <v>13.521599999999999</v>
      </c>
    </row>
    <row r="97" spans="1:7" x14ac:dyDescent="0.2">
      <c r="A97" s="18" t="s">
        <v>47</v>
      </c>
    </row>
    <row r="98" spans="1:7" x14ac:dyDescent="0.2">
      <c r="A98" s="74" t="s">
        <v>56</v>
      </c>
      <c r="B98" s="75"/>
      <c r="C98" s="43" t="s">
        <v>57</v>
      </c>
    </row>
    <row r="99" spans="1:7" x14ac:dyDescent="0.2">
      <c r="A99" s="70" t="s">
        <v>60</v>
      </c>
      <c r="B99" s="71"/>
      <c r="C99" s="44">
        <v>0.51</v>
      </c>
    </row>
    <row r="100" spans="1:7" x14ac:dyDescent="0.2">
      <c r="A100" s="70" t="s">
        <v>61</v>
      </c>
      <c r="B100" s="71"/>
      <c r="C100" s="44">
        <v>0.52</v>
      </c>
    </row>
    <row r="101" spans="1:7" x14ac:dyDescent="0.2">
      <c r="A101" s="70" t="s">
        <v>63</v>
      </c>
      <c r="B101" s="71"/>
      <c r="C101" s="44">
        <v>0.51</v>
      </c>
    </row>
    <row r="102" spans="1:7" x14ac:dyDescent="0.2">
      <c r="A102" s="70" t="s">
        <v>64</v>
      </c>
      <c r="B102" s="71"/>
      <c r="C102" s="44">
        <v>0.52</v>
      </c>
    </row>
    <row r="103" spans="1:7" x14ac:dyDescent="0.2">
      <c r="A103" s="9" t="s">
        <v>58</v>
      </c>
    </row>
    <row r="104" spans="1:7" x14ac:dyDescent="0.2">
      <c r="A104" s="9" t="s">
        <v>46</v>
      </c>
    </row>
    <row r="106" spans="1:7" x14ac:dyDescent="0.2">
      <c r="A106" s="18" t="s">
        <v>856</v>
      </c>
      <c r="D106" s="42">
        <v>1.2839639461461601</v>
      </c>
      <c r="E106" s="13" t="s">
        <v>49</v>
      </c>
    </row>
    <row r="108" spans="1:7" x14ac:dyDescent="0.2">
      <c r="A108" s="18" t="s">
        <v>779</v>
      </c>
      <c r="D108" s="41" t="s">
        <v>48</v>
      </c>
    </row>
    <row r="110" spans="1:7" ht="25.5" customHeight="1" x14ac:dyDescent="0.3">
      <c r="A110" s="79" t="s">
        <v>1098</v>
      </c>
      <c r="B110" s="80"/>
      <c r="C110" s="80"/>
      <c r="D110" s="80"/>
      <c r="E110" s="80"/>
      <c r="F110" s="80"/>
      <c r="G110" s="80"/>
    </row>
    <row r="112" spans="1:7" x14ac:dyDescent="0.2">
      <c r="A112" s="18" t="s">
        <v>50</v>
      </c>
    </row>
    <row r="113" spans="1:1" x14ac:dyDescent="0.2">
      <c r="A113" s="46"/>
    </row>
    <row r="114" spans="1:1" x14ac:dyDescent="0.2">
      <c r="A114" s="54" t="s">
        <v>737</v>
      </c>
    </row>
    <row r="115" spans="1:1" x14ac:dyDescent="0.2">
      <c r="A115" s="48"/>
    </row>
    <row r="116" spans="1:1" x14ac:dyDescent="0.2">
      <c r="A116" s="47"/>
    </row>
    <row r="117" spans="1:1" x14ac:dyDescent="0.2">
      <c r="A117" s="47"/>
    </row>
    <row r="118" spans="1:1" x14ac:dyDescent="0.2">
      <c r="A118" s="47"/>
    </row>
    <row r="119" spans="1:1" x14ac:dyDescent="0.2">
      <c r="A119" s="47"/>
    </row>
    <row r="120" spans="1:1" x14ac:dyDescent="0.2">
      <c r="A120" s="47"/>
    </row>
    <row r="121" spans="1:1" x14ac:dyDescent="0.2">
      <c r="A121" s="47"/>
    </row>
    <row r="122" spans="1:1" x14ac:dyDescent="0.2">
      <c r="A122" s="47"/>
    </row>
    <row r="123" spans="1:1" x14ac:dyDescent="0.2">
      <c r="A123" s="47"/>
    </row>
    <row r="124" spans="1:1" x14ac:dyDescent="0.2">
      <c r="A124" s="47"/>
    </row>
    <row r="125" spans="1:1" x14ac:dyDescent="0.2">
      <c r="A125" s="47"/>
    </row>
    <row r="126" spans="1:1" x14ac:dyDescent="0.2">
      <c r="A126" s="47"/>
    </row>
    <row r="127" spans="1:1" x14ac:dyDescent="0.2">
      <c r="A127" s="46" t="s">
        <v>1099</v>
      </c>
    </row>
    <row r="128" spans="1:1" x14ac:dyDescent="0.2">
      <c r="A128" s="47"/>
    </row>
    <row r="129" spans="1:1" x14ac:dyDescent="0.2">
      <c r="A129" s="54" t="s">
        <v>738</v>
      </c>
    </row>
    <row r="130" spans="1:1" x14ac:dyDescent="0.2">
      <c r="A130" s="47"/>
    </row>
    <row r="131" spans="1:1" x14ac:dyDescent="0.2">
      <c r="A131" s="47"/>
    </row>
    <row r="132" spans="1:1" x14ac:dyDescent="0.2">
      <c r="A132" s="47"/>
    </row>
    <row r="133" spans="1:1" x14ac:dyDescent="0.2">
      <c r="A133" s="47"/>
    </row>
    <row r="134" spans="1:1" x14ac:dyDescent="0.2">
      <c r="A134" s="47"/>
    </row>
    <row r="135" spans="1:1" x14ac:dyDescent="0.2">
      <c r="A135" s="47"/>
    </row>
    <row r="136" spans="1:1" x14ac:dyDescent="0.2">
      <c r="A136" s="47"/>
    </row>
    <row r="137" spans="1:1" x14ac:dyDescent="0.2">
      <c r="A137" s="47"/>
    </row>
    <row r="138" spans="1:1" x14ac:dyDescent="0.2">
      <c r="A138" s="47"/>
    </row>
    <row r="139" spans="1:1" x14ac:dyDescent="0.2">
      <c r="A139" s="47"/>
    </row>
    <row r="140" spans="1:1" x14ac:dyDescent="0.2">
      <c r="A140" s="47"/>
    </row>
    <row r="141" spans="1:1" x14ac:dyDescent="0.2">
      <c r="A141" s="47"/>
    </row>
    <row r="142" spans="1:1" x14ac:dyDescent="0.2">
      <c r="A142" s="47"/>
    </row>
  </sheetData>
  <mergeCells count="7">
    <mergeCell ref="A110:G110"/>
    <mergeCell ref="A1:G1"/>
    <mergeCell ref="A98:B98"/>
    <mergeCell ref="A99:B99"/>
    <mergeCell ref="A100:B100"/>
    <mergeCell ref="A101:B101"/>
    <mergeCell ref="A102:B102"/>
  </mergeCells>
  <conditionalFormatting sqref="F2:F3 F5:F109 F111">
    <cfRule type="cellIs" dxfId="69" priority="2" stopIfTrue="1" operator="between">
      <formula>0.009</formula>
      <formula>-0.009</formula>
    </cfRule>
  </conditionalFormatting>
  <conditionalFormatting sqref="F112:F144">
    <cfRule type="cellIs" dxfId="68" priority="1" stopIfTrue="1" operator="between">
      <formula>0.009</formula>
      <formula>-0.009</formula>
    </cfRule>
  </conditionalFormatting>
  <hyperlinks>
    <hyperlink ref="A113" r:id="rId1" tooltip="https://www.franklintempletonindia.com/downloadsServlet/pdf/product-labels-jg9o5k7l" display="https://www.franklintempletonindia.com/downloadsServlet/pdf/product-labels-jg9o5k7l" xr:uid="{00000000-0004-0000-1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135"/>
  <sheetViews>
    <sheetView workbookViewId="0">
      <selection sqref="A1:I1"/>
    </sheetView>
  </sheetViews>
  <sheetFormatPr defaultColWidth="9.21875" defaultRowHeight="10.199999999999999" x14ac:dyDescent="0.2"/>
  <cols>
    <col min="1" max="1" width="38.77734375" style="9" bestFit="1" customWidth="1"/>
    <col min="2" max="2" width="33.44140625" style="9" bestFit="1" customWidth="1"/>
    <col min="3" max="3" width="25.21875" style="9" bestFit="1" customWidth="1"/>
    <col min="4" max="4" width="15.21875" style="10" bestFit="1" customWidth="1"/>
    <col min="5" max="5" width="23" style="13" bestFit="1" customWidth="1"/>
    <col min="6" max="6" width="13.5546875" style="14" bestFit="1" customWidth="1"/>
    <col min="7" max="8" width="13.5546875" style="14" customWidth="1"/>
    <col min="9" max="9" width="14.21875" style="13" customWidth="1"/>
    <col min="10" max="16384" width="9.21875" style="9"/>
  </cols>
  <sheetData>
    <row r="1" spans="1:9" s="1" customFormat="1" ht="13.8" x14ac:dyDescent="0.2">
      <c r="A1" s="72" t="s">
        <v>8</v>
      </c>
      <c r="B1" s="73"/>
      <c r="C1" s="73"/>
      <c r="D1" s="73"/>
      <c r="E1" s="73"/>
      <c r="F1" s="73"/>
      <c r="G1" s="73"/>
      <c r="H1" s="73"/>
      <c r="I1" s="73"/>
    </row>
    <row r="2" spans="1:9" s="1" customFormat="1" ht="11.4" x14ac:dyDescent="0.2">
      <c r="D2" s="6"/>
      <c r="E2" s="7"/>
      <c r="F2" s="12"/>
      <c r="G2" s="12"/>
      <c r="H2" s="12"/>
      <c r="I2" s="13"/>
    </row>
    <row r="3" spans="1:9" s="1" customFormat="1" ht="12" x14ac:dyDescent="0.2">
      <c r="A3" s="11" t="s">
        <v>7</v>
      </c>
      <c r="B3" s="2"/>
      <c r="C3" s="3"/>
      <c r="D3" s="4"/>
      <c r="E3" s="5"/>
      <c r="F3" s="12"/>
      <c r="G3" s="12"/>
      <c r="H3" s="12"/>
      <c r="I3" s="13"/>
    </row>
    <row r="4" spans="1:9" s="1" customFormat="1" ht="61.2" x14ac:dyDescent="0.2">
      <c r="A4" s="8" t="s">
        <v>2</v>
      </c>
      <c r="B4" s="8" t="s">
        <v>0</v>
      </c>
      <c r="C4" s="17" t="s">
        <v>5</v>
      </c>
      <c r="D4" s="16" t="s">
        <v>1</v>
      </c>
      <c r="E4" s="15" t="s">
        <v>3</v>
      </c>
      <c r="F4" s="51" t="s">
        <v>765</v>
      </c>
      <c r="G4" s="51" t="s">
        <v>766</v>
      </c>
      <c r="H4" s="52" t="s">
        <v>767</v>
      </c>
      <c r="I4" s="15" t="s">
        <v>6</v>
      </c>
    </row>
    <row r="5" spans="1:9" x14ac:dyDescent="0.2">
      <c r="A5" s="21" t="s">
        <v>87</v>
      </c>
      <c r="B5" s="22"/>
      <c r="C5" s="22"/>
      <c r="D5" s="23"/>
      <c r="E5" s="24"/>
      <c r="F5" s="25"/>
      <c r="G5" s="25"/>
      <c r="H5" s="25"/>
      <c r="I5" s="24"/>
    </row>
    <row r="6" spans="1:9" x14ac:dyDescent="0.2">
      <c r="A6" s="26" t="s">
        <v>32</v>
      </c>
      <c r="B6" s="27"/>
      <c r="C6" s="27"/>
      <c r="D6" s="28"/>
      <c r="E6" s="29"/>
      <c r="F6" s="30"/>
      <c r="G6" s="30"/>
      <c r="H6" s="30"/>
      <c r="I6" s="29"/>
    </row>
    <row r="7" spans="1:9" x14ac:dyDescent="0.2">
      <c r="A7" s="27" t="s">
        <v>200</v>
      </c>
      <c r="B7" s="27" t="s">
        <v>199</v>
      </c>
      <c r="C7" s="27" t="s">
        <v>134</v>
      </c>
      <c r="D7" s="31">
        <v>41700</v>
      </c>
      <c r="E7" s="29">
        <v>985.99649999999997</v>
      </c>
      <c r="F7" s="30">
        <v>6.8965204944675396</v>
      </c>
      <c r="G7" s="30">
        <v>-988.45680000000004</v>
      </c>
      <c r="H7" s="30">
        <v>-6.9137289829079558</v>
      </c>
      <c r="I7" s="29"/>
    </row>
    <row r="8" spans="1:9" x14ac:dyDescent="0.2">
      <c r="A8" s="27" t="s">
        <v>95</v>
      </c>
      <c r="B8" s="27" t="s">
        <v>94</v>
      </c>
      <c r="C8" s="27" t="s">
        <v>90</v>
      </c>
      <c r="D8" s="31">
        <v>129200</v>
      </c>
      <c r="E8" s="29">
        <v>959.18079999999998</v>
      </c>
      <c r="F8" s="30">
        <v>6.7089589517810397</v>
      </c>
      <c r="G8" s="30">
        <v>-624.83399999999995</v>
      </c>
      <c r="H8" s="30">
        <v>-4.3703811186349366</v>
      </c>
      <c r="I8" s="29"/>
    </row>
    <row r="9" spans="1:9" x14ac:dyDescent="0.2">
      <c r="A9" s="27" t="s">
        <v>89</v>
      </c>
      <c r="B9" s="27" t="s">
        <v>88</v>
      </c>
      <c r="C9" s="27" t="s">
        <v>90</v>
      </c>
      <c r="D9" s="31">
        <v>104200</v>
      </c>
      <c r="E9" s="29">
        <v>773.89340000000004</v>
      </c>
      <c r="F9" s="30">
        <v>5.4129722505436604</v>
      </c>
      <c r="G9" s="30">
        <v>-408.15499999999997</v>
      </c>
      <c r="H9" s="30">
        <v>-2.8548268907845005</v>
      </c>
      <c r="I9" s="29"/>
    </row>
    <row r="10" spans="1:9" x14ac:dyDescent="0.2">
      <c r="A10" s="27" t="s">
        <v>107</v>
      </c>
      <c r="B10" s="27" t="s">
        <v>106</v>
      </c>
      <c r="C10" s="27" t="s">
        <v>108</v>
      </c>
      <c r="D10" s="31">
        <v>28300</v>
      </c>
      <c r="E10" s="29">
        <v>614.70429999999999</v>
      </c>
      <c r="F10" s="30">
        <v>4.2995292609936504</v>
      </c>
      <c r="G10" s="30">
        <v>-457.24349999999998</v>
      </c>
      <c r="H10" s="30">
        <v>-3.1981748096591307</v>
      </c>
      <c r="I10" s="29"/>
    </row>
    <row r="11" spans="1:9" x14ac:dyDescent="0.2">
      <c r="A11" s="27" t="s">
        <v>102</v>
      </c>
      <c r="B11" s="27" t="s">
        <v>101</v>
      </c>
      <c r="C11" s="27" t="s">
        <v>103</v>
      </c>
      <c r="D11" s="31">
        <v>28700</v>
      </c>
      <c r="E11" s="29">
        <v>521.40724999999998</v>
      </c>
      <c r="F11" s="30">
        <v>3.6469660750205102</v>
      </c>
      <c r="G11" s="30">
        <v>-292.25524999999999</v>
      </c>
      <c r="H11" s="30">
        <v>-2.0441698537882602</v>
      </c>
      <c r="I11" s="29"/>
    </row>
    <row r="12" spans="1:9" x14ac:dyDescent="0.2">
      <c r="A12" s="27" t="s">
        <v>151</v>
      </c>
      <c r="B12" s="27" t="s">
        <v>150</v>
      </c>
      <c r="C12" s="27" t="s">
        <v>146</v>
      </c>
      <c r="D12" s="31">
        <v>65800</v>
      </c>
      <c r="E12" s="29">
        <v>520.37929999999994</v>
      </c>
      <c r="F12" s="30">
        <v>3.63977611213293</v>
      </c>
      <c r="G12" s="30">
        <v>-477.35590000000002</v>
      </c>
      <c r="H12" s="30">
        <v>-3.3388503382162096</v>
      </c>
      <c r="I12" s="29"/>
    </row>
    <row r="13" spans="1:9" x14ac:dyDescent="0.2">
      <c r="A13" s="27" t="s">
        <v>170</v>
      </c>
      <c r="B13" s="27" t="s">
        <v>169</v>
      </c>
      <c r="C13" s="27" t="s">
        <v>121</v>
      </c>
      <c r="D13" s="31">
        <v>207938</v>
      </c>
      <c r="E13" s="29">
        <v>463.80570899999998</v>
      </c>
      <c r="F13" s="30">
        <v>3.2440739673716399</v>
      </c>
      <c r="G13" s="30"/>
      <c r="H13" s="30"/>
      <c r="I13" s="29"/>
    </row>
    <row r="14" spans="1:9" x14ac:dyDescent="0.2">
      <c r="A14" s="27" t="s">
        <v>92</v>
      </c>
      <c r="B14" s="27" t="s">
        <v>91</v>
      </c>
      <c r="C14" s="27" t="s">
        <v>93</v>
      </c>
      <c r="D14" s="31">
        <v>20500</v>
      </c>
      <c r="E14" s="29">
        <v>351.69799999999998</v>
      </c>
      <c r="F14" s="30">
        <v>2.4599402379858799</v>
      </c>
      <c r="G14" s="30"/>
      <c r="H14" s="30"/>
      <c r="I14" s="29"/>
    </row>
    <row r="15" spans="1:9" x14ac:dyDescent="0.2">
      <c r="A15" s="27" t="s">
        <v>97</v>
      </c>
      <c r="B15" s="27" t="s">
        <v>96</v>
      </c>
      <c r="C15" s="27" t="s">
        <v>90</v>
      </c>
      <c r="D15" s="31">
        <v>21900</v>
      </c>
      <c r="E15" s="29">
        <v>312.34875</v>
      </c>
      <c r="F15" s="30">
        <v>2.1847131869092</v>
      </c>
      <c r="G15" s="30"/>
      <c r="H15" s="30"/>
      <c r="I15" s="29"/>
    </row>
    <row r="16" spans="1:9" x14ac:dyDescent="0.2">
      <c r="A16" s="27" t="s">
        <v>110</v>
      </c>
      <c r="B16" s="27" t="s">
        <v>109</v>
      </c>
      <c r="C16" s="27" t="s">
        <v>90</v>
      </c>
      <c r="D16" s="31">
        <v>55462</v>
      </c>
      <c r="E16" s="29">
        <v>267.99238400000002</v>
      </c>
      <c r="F16" s="30">
        <v>1.8744640255997</v>
      </c>
      <c r="G16" s="30"/>
      <c r="H16" s="30"/>
      <c r="I16" s="29"/>
    </row>
    <row r="17" spans="1:9" x14ac:dyDescent="0.2">
      <c r="A17" s="27" t="s">
        <v>99</v>
      </c>
      <c r="B17" s="27" t="s">
        <v>98</v>
      </c>
      <c r="C17" s="27" t="s">
        <v>100</v>
      </c>
      <c r="D17" s="31">
        <v>36800</v>
      </c>
      <c r="E17" s="29">
        <v>252.63200000000001</v>
      </c>
      <c r="F17" s="30">
        <v>1.76702631861099</v>
      </c>
      <c r="G17" s="30"/>
      <c r="H17" s="30"/>
      <c r="I17" s="29"/>
    </row>
    <row r="18" spans="1:9" x14ac:dyDescent="0.2">
      <c r="A18" s="27" t="s">
        <v>202</v>
      </c>
      <c r="B18" s="27" t="s">
        <v>201</v>
      </c>
      <c r="C18" s="27" t="s">
        <v>108</v>
      </c>
      <c r="D18" s="31">
        <v>41250</v>
      </c>
      <c r="E18" s="29">
        <v>232.38187500000001</v>
      </c>
      <c r="F18" s="30">
        <v>1.6253874770146699</v>
      </c>
      <c r="G18" s="30">
        <v>-232.815</v>
      </c>
      <c r="H18" s="30">
        <v>-1.6284169557594381</v>
      </c>
      <c r="I18" s="29"/>
    </row>
    <row r="19" spans="1:9" x14ac:dyDescent="0.2">
      <c r="A19" s="27" t="s">
        <v>204</v>
      </c>
      <c r="B19" s="27" t="s">
        <v>203</v>
      </c>
      <c r="C19" s="27" t="s">
        <v>108</v>
      </c>
      <c r="D19" s="31">
        <v>7200</v>
      </c>
      <c r="E19" s="29">
        <v>228.57480000000001</v>
      </c>
      <c r="F19" s="30">
        <v>1.5987590145794801</v>
      </c>
      <c r="G19" s="30">
        <v>-228.36959999999999</v>
      </c>
      <c r="H19" s="30">
        <v>-1.5973237498442994</v>
      </c>
      <c r="I19" s="29"/>
    </row>
    <row r="20" spans="1:9" x14ac:dyDescent="0.2">
      <c r="A20" s="27" t="s">
        <v>120</v>
      </c>
      <c r="B20" s="27" t="s">
        <v>119</v>
      </c>
      <c r="C20" s="27" t="s">
        <v>121</v>
      </c>
      <c r="D20" s="31">
        <v>150349</v>
      </c>
      <c r="E20" s="29">
        <v>200.715915</v>
      </c>
      <c r="F20" s="30">
        <v>1.4039009482927201</v>
      </c>
      <c r="G20" s="30"/>
      <c r="H20" s="30"/>
      <c r="I20" s="29"/>
    </row>
    <row r="21" spans="1:9" x14ac:dyDescent="0.2">
      <c r="A21" s="27" t="s">
        <v>206</v>
      </c>
      <c r="B21" s="27" t="s">
        <v>205</v>
      </c>
      <c r="C21" s="27" t="s">
        <v>134</v>
      </c>
      <c r="D21" s="31">
        <v>12000</v>
      </c>
      <c r="E21" s="29">
        <v>134.904</v>
      </c>
      <c r="F21" s="30">
        <v>0.94358164637060005</v>
      </c>
      <c r="G21" s="30">
        <v>-133.84800000000001</v>
      </c>
      <c r="H21" s="30">
        <v>-0.93619548866906899</v>
      </c>
      <c r="I21" s="29"/>
    </row>
    <row r="22" spans="1:9" x14ac:dyDescent="0.2">
      <c r="A22" s="27" t="s">
        <v>115</v>
      </c>
      <c r="B22" s="27" t="s">
        <v>114</v>
      </c>
      <c r="C22" s="27" t="s">
        <v>116</v>
      </c>
      <c r="D22" s="31">
        <v>40400</v>
      </c>
      <c r="E22" s="29">
        <v>126.95699999999999</v>
      </c>
      <c r="F22" s="30">
        <v>0.88799661298606603</v>
      </c>
      <c r="G22" s="30"/>
      <c r="H22" s="30"/>
      <c r="I22" s="29"/>
    </row>
    <row r="23" spans="1:9" x14ac:dyDescent="0.2">
      <c r="A23" s="27" t="s">
        <v>118</v>
      </c>
      <c r="B23" s="27" t="s">
        <v>117</v>
      </c>
      <c r="C23" s="27" t="s">
        <v>93</v>
      </c>
      <c r="D23" s="31">
        <v>10900</v>
      </c>
      <c r="E23" s="29">
        <v>122.83754999999999</v>
      </c>
      <c r="F23" s="30">
        <v>0.85918325375919802</v>
      </c>
      <c r="G23" s="30"/>
      <c r="H23" s="30"/>
      <c r="I23" s="29"/>
    </row>
    <row r="24" spans="1:9" x14ac:dyDescent="0.2">
      <c r="A24" s="27" t="s">
        <v>105</v>
      </c>
      <c r="B24" s="27" t="s">
        <v>104</v>
      </c>
      <c r="C24" s="27" t="s">
        <v>90</v>
      </c>
      <c r="D24" s="31">
        <v>5528</v>
      </c>
      <c r="E24" s="29">
        <v>101.86722</v>
      </c>
      <c r="F24" s="30">
        <v>0.71250696168235295</v>
      </c>
      <c r="G24" s="30"/>
      <c r="H24" s="30"/>
      <c r="I24" s="29"/>
    </row>
    <row r="25" spans="1:9" x14ac:dyDescent="0.2">
      <c r="A25" s="27" t="s">
        <v>123</v>
      </c>
      <c r="B25" s="27" t="s">
        <v>122</v>
      </c>
      <c r="C25" s="27" t="s">
        <v>124</v>
      </c>
      <c r="D25" s="31">
        <v>70000</v>
      </c>
      <c r="E25" s="29">
        <v>101.395</v>
      </c>
      <c r="F25" s="30">
        <v>0.70920403422987399</v>
      </c>
      <c r="G25" s="30"/>
      <c r="H25" s="30"/>
      <c r="I25" s="29"/>
    </row>
    <row r="26" spans="1:9" x14ac:dyDescent="0.2">
      <c r="A26" s="27" t="s">
        <v>176</v>
      </c>
      <c r="B26" s="27" t="s">
        <v>175</v>
      </c>
      <c r="C26" s="27" t="s">
        <v>177</v>
      </c>
      <c r="D26" s="31">
        <v>61251</v>
      </c>
      <c r="E26" s="29">
        <v>99.502249500000005</v>
      </c>
      <c r="F26" s="30">
        <v>0.69596525233342399</v>
      </c>
      <c r="G26" s="30"/>
      <c r="H26" s="30"/>
      <c r="I26" s="29"/>
    </row>
    <row r="27" spans="1:9" x14ac:dyDescent="0.2">
      <c r="A27" s="27" t="s">
        <v>136</v>
      </c>
      <c r="B27" s="27" t="s">
        <v>135</v>
      </c>
      <c r="C27" s="27" t="s">
        <v>137</v>
      </c>
      <c r="D27" s="31">
        <v>36500</v>
      </c>
      <c r="E27" s="29">
        <v>97.965999999999994</v>
      </c>
      <c r="F27" s="30">
        <v>0.68522000510245995</v>
      </c>
      <c r="G27" s="30"/>
      <c r="H27" s="30"/>
      <c r="I27" s="29"/>
    </row>
    <row r="28" spans="1:9" x14ac:dyDescent="0.2">
      <c r="A28" s="27" t="s">
        <v>158</v>
      </c>
      <c r="B28" s="27" t="s">
        <v>157</v>
      </c>
      <c r="C28" s="27" t="s">
        <v>108</v>
      </c>
      <c r="D28" s="31">
        <v>70000</v>
      </c>
      <c r="E28" s="29">
        <v>95.864999999999995</v>
      </c>
      <c r="F28" s="30">
        <v>0.67052462884212205</v>
      </c>
      <c r="G28" s="30"/>
      <c r="H28" s="30"/>
      <c r="I28" s="29"/>
    </row>
    <row r="29" spans="1:9" x14ac:dyDescent="0.2">
      <c r="A29" s="27" t="s">
        <v>126</v>
      </c>
      <c r="B29" s="27" t="s">
        <v>125</v>
      </c>
      <c r="C29" s="27" t="s">
        <v>108</v>
      </c>
      <c r="D29" s="31">
        <v>6200</v>
      </c>
      <c r="E29" s="29">
        <v>93.058899999999994</v>
      </c>
      <c r="F29" s="30">
        <v>0.65089745353315698</v>
      </c>
      <c r="G29" s="30"/>
      <c r="H29" s="30"/>
      <c r="I29" s="29"/>
    </row>
    <row r="30" spans="1:9" x14ac:dyDescent="0.2">
      <c r="A30" s="27" t="s">
        <v>128</v>
      </c>
      <c r="B30" s="27" t="s">
        <v>127</v>
      </c>
      <c r="C30" s="27" t="s">
        <v>116</v>
      </c>
      <c r="D30" s="31">
        <v>5500</v>
      </c>
      <c r="E30" s="29">
        <v>87.917500000000004</v>
      </c>
      <c r="F30" s="30">
        <v>0.614936098223827</v>
      </c>
      <c r="G30" s="30"/>
      <c r="H30" s="30"/>
      <c r="I30" s="29"/>
    </row>
    <row r="31" spans="1:9" x14ac:dyDescent="0.2">
      <c r="A31" s="27" t="s">
        <v>130</v>
      </c>
      <c r="B31" s="27" t="s">
        <v>129</v>
      </c>
      <c r="C31" s="27" t="s">
        <v>131</v>
      </c>
      <c r="D31" s="31">
        <v>2000</v>
      </c>
      <c r="E31" s="29">
        <v>81.268000000000001</v>
      </c>
      <c r="F31" s="30">
        <v>0.56842638644699905</v>
      </c>
      <c r="G31" s="30"/>
      <c r="H31" s="30"/>
      <c r="I31" s="29"/>
    </row>
    <row r="32" spans="1:9" x14ac:dyDescent="0.2">
      <c r="A32" s="27" t="s">
        <v>133</v>
      </c>
      <c r="B32" s="27" t="s">
        <v>132</v>
      </c>
      <c r="C32" s="27" t="s">
        <v>134</v>
      </c>
      <c r="D32" s="31">
        <v>9900</v>
      </c>
      <c r="E32" s="29">
        <v>77.769450000000006</v>
      </c>
      <c r="F32" s="30">
        <v>0.54395589210354101</v>
      </c>
      <c r="G32" s="30"/>
      <c r="H32" s="30"/>
      <c r="I32" s="29"/>
    </row>
    <row r="33" spans="1:9" x14ac:dyDescent="0.2">
      <c r="A33" s="27" t="s">
        <v>139</v>
      </c>
      <c r="B33" s="27" t="s">
        <v>138</v>
      </c>
      <c r="C33" s="27" t="s">
        <v>124</v>
      </c>
      <c r="D33" s="31">
        <v>33500</v>
      </c>
      <c r="E33" s="29">
        <v>72.125500000000002</v>
      </c>
      <c r="F33" s="30">
        <v>0.504479467141839</v>
      </c>
      <c r="G33" s="30"/>
      <c r="H33" s="30"/>
      <c r="I33" s="29"/>
    </row>
    <row r="34" spans="1:9" x14ac:dyDescent="0.2">
      <c r="A34" s="27" t="s">
        <v>141</v>
      </c>
      <c r="B34" s="27" t="s">
        <v>140</v>
      </c>
      <c r="C34" s="27" t="s">
        <v>113</v>
      </c>
      <c r="D34" s="31">
        <v>6200</v>
      </c>
      <c r="E34" s="29">
        <v>66.346199999999996</v>
      </c>
      <c r="F34" s="30">
        <v>0.46405634100125298</v>
      </c>
      <c r="G34" s="30"/>
      <c r="H34" s="30"/>
      <c r="I34" s="29"/>
    </row>
    <row r="35" spans="1:9" x14ac:dyDescent="0.2">
      <c r="A35" s="27" t="s">
        <v>145</v>
      </c>
      <c r="B35" s="27" t="s">
        <v>144</v>
      </c>
      <c r="C35" s="27" t="s">
        <v>146</v>
      </c>
      <c r="D35" s="31">
        <v>1700</v>
      </c>
      <c r="E35" s="29">
        <v>60.015949999999997</v>
      </c>
      <c r="F35" s="30">
        <v>0.41977961298030902</v>
      </c>
      <c r="G35" s="30"/>
      <c r="H35" s="30"/>
      <c r="I35" s="29"/>
    </row>
    <row r="36" spans="1:9" x14ac:dyDescent="0.2">
      <c r="A36" s="27" t="s">
        <v>143</v>
      </c>
      <c r="B36" s="27" t="s">
        <v>142</v>
      </c>
      <c r="C36" s="27" t="s">
        <v>124</v>
      </c>
      <c r="D36" s="31">
        <v>20400</v>
      </c>
      <c r="E36" s="29">
        <v>59.058</v>
      </c>
      <c r="F36" s="30">
        <v>0.41307926281915203</v>
      </c>
      <c r="G36" s="30"/>
      <c r="H36" s="30"/>
      <c r="I36" s="29"/>
    </row>
    <row r="37" spans="1:9" x14ac:dyDescent="0.2">
      <c r="A37" s="27" t="s">
        <v>148</v>
      </c>
      <c r="B37" s="27" t="s">
        <v>147</v>
      </c>
      <c r="C37" s="27" t="s">
        <v>149</v>
      </c>
      <c r="D37" s="31">
        <v>16500</v>
      </c>
      <c r="E37" s="29">
        <v>57.716999999999999</v>
      </c>
      <c r="F37" s="30">
        <v>0.40369968187430999</v>
      </c>
      <c r="G37" s="30"/>
      <c r="H37" s="30"/>
      <c r="I37" s="29"/>
    </row>
    <row r="38" spans="1:9" x14ac:dyDescent="0.2">
      <c r="A38" s="27" t="s">
        <v>153</v>
      </c>
      <c r="B38" s="27" t="s">
        <v>152</v>
      </c>
      <c r="C38" s="27" t="s">
        <v>154</v>
      </c>
      <c r="D38" s="31">
        <v>12300</v>
      </c>
      <c r="E38" s="29">
        <v>56.807549999999999</v>
      </c>
      <c r="F38" s="30">
        <v>0.39733856338789197</v>
      </c>
      <c r="G38" s="30"/>
      <c r="H38" s="30"/>
      <c r="I38" s="29"/>
    </row>
    <row r="39" spans="1:9" x14ac:dyDescent="0.2">
      <c r="A39" s="27" t="s">
        <v>156</v>
      </c>
      <c r="B39" s="27" t="s">
        <v>155</v>
      </c>
      <c r="C39" s="27" t="s">
        <v>90</v>
      </c>
      <c r="D39" s="31">
        <v>44500</v>
      </c>
      <c r="E39" s="29">
        <v>55.691749999999999</v>
      </c>
      <c r="F39" s="30">
        <v>0.38953413652864199</v>
      </c>
      <c r="G39" s="30"/>
      <c r="H39" s="30"/>
      <c r="I39" s="29"/>
    </row>
    <row r="40" spans="1:9" x14ac:dyDescent="0.2">
      <c r="A40" s="27" t="s">
        <v>160</v>
      </c>
      <c r="B40" s="27" t="s">
        <v>159</v>
      </c>
      <c r="C40" s="27" t="s">
        <v>161</v>
      </c>
      <c r="D40" s="31">
        <v>37200</v>
      </c>
      <c r="E40" s="29">
        <v>55.446599999999997</v>
      </c>
      <c r="F40" s="30">
        <v>0.38781944281601799</v>
      </c>
      <c r="G40" s="30"/>
      <c r="H40" s="30"/>
      <c r="I40" s="29"/>
    </row>
    <row r="41" spans="1:9" x14ac:dyDescent="0.2">
      <c r="A41" s="27" t="s">
        <v>165</v>
      </c>
      <c r="B41" s="27" t="s">
        <v>164</v>
      </c>
      <c r="C41" s="27" t="s">
        <v>108</v>
      </c>
      <c r="D41" s="31">
        <v>5800</v>
      </c>
      <c r="E41" s="29">
        <v>51.338700000000003</v>
      </c>
      <c r="F41" s="30">
        <v>0.35908686968901099</v>
      </c>
      <c r="G41" s="30"/>
      <c r="H41" s="30"/>
      <c r="I41" s="29"/>
    </row>
    <row r="42" spans="1:9" x14ac:dyDescent="0.2">
      <c r="A42" s="27" t="s">
        <v>163</v>
      </c>
      <c r="B42" s="27" t="s">
        <v>162</v>
      </c>
      <c r="C42" s="27" t="s">
        <v>154</v>
      </c>
      <c r="D42" s="31">
        <v>4000</v>
      </c>
      <c r="E42" s="29">
        <v>50.936</v>
      </c>
      <c r="F42" s="30">
        <v>0.35627019761855</v>
      </c>
      <c r="G42" s="30"/>
      <c r="H42" s="30"/>
      <c r="I42" s="29"/>
    </row>
    <row r="43" spans="1:9" x14ac:dyDescent="0.2">
      <c r="A43" s="27" t="s">
        <v>167</v>
      </c>
      <c r="B43" s="27" t="s">
        <v>166</v>
      </c>
      <c r="C43" s="27" t="s">
        <v>146</v>
      </c>
      <c r="D43" s="31">
        <v>10000</v>
      </c>
      <c r="E43" s="29">
        <v>45.405000000000001</v>
      </c>
      <c r="F43" s="30">
        <v>0.317583797763277</v>
      </c>
      <c r="G43" s="30"/>
      <c r="H43" s="30"/>
      <c r="I43" s="29"/>
    </row>
    <row r="44" spans="1:9" x14ac:dyDescent="0.2">
      <c r="A44" s="27" t="s">
        <v>172</v>
      </c>
      <c r="B44" s="27" t="s">
        <v>171</v>
      </c>
      <c r="C44" s="27" t="s">
        <v>137</v>
      </c>
      <c r="D44" s="31">
        <v>52400</v>
      </c>
      <c r="E44" s="29">
        <v>41.893799999999999</v>
      </c>
      <c r="F44" s="30">
        <v>0.29302482340568597</v>
      </c>
      <c r="G44" s="30"/>
      <c r="H44" s="30"/>
      <c r="I44" s="29"/>
    </row>
    <row r="45" spans="1:9" x14ac:dyDescent="0.2">
      <c r="A45" s="27" t="s">
        <v>174</v>
      </c>
      <c r="B45" s="27" t="s">
        <v>173</v>
      </c>
      <c r="C45" s="27" t="s">
        <v>116</v>
      </c>
      <c r="D45" s="31">
        <v>11600</v>
      </c>
      <c r="E45" s="29">
        <v>40.205599999999997</v>
      </c>
      <c r="F45" s="30">
        <v>0.28121676333776502</v>
      </c>
      <c r="G45" s="30"/>
      <c r="H45" s="30"/>
      <c r="I45" s="29"/>
    </row>
    <row r="46" spans="1:9" x14ac:dyDescent="0.2">
      <c r="A46" s="27" t="s">
        <v>181</v>
      </c>
      <c r="B46" s="27" t="s">
        <v>180</v>
      </c>
      <c r="C46" s="27" t="s">
        <v>182</v>
      </c>
      <c r="D46" s="31">
        <v>3000</v>
      </c>
      <c r="E46" s="29">
        <v>38.167499999999997</v>
      </c>
      <c r="F46" s="30">
        <v>0.26696133908445902</v>
      </c>
      <c r="G46" s="30"/>
      <c r="H46" s="30"/>
      <c r="I46" s="29"/>
    </row>
    <row r="47" spans="1:9" x14ac:dyDescent="0.2">
      <c r="A47" s="27" t="s">
        <v>179</v>
      </c>
      <c r="B47" s="27" t="s">
        <v>178</v>
      </c>
      <c r="C47" s="27" t="s">
        <v>108</v>
      </c>
      <c r="D47" s="31">
        <v>7400</v>
      </c>
      <c r="E47" s="29">
        <v>33.644100000000002</v>
      </c>
      <c r="F47" s="30">
        <v>0.23532256470273</v>
      </c>
      <c r="G47" s="30"/>
      <c r="H47" s="30"/>
      <c r="I47" s="29"/>
    </row>
    <row r="48" spans="1:9" x14ac:dyDescent="0.2">
      <c r="A48" s="27" t="s">
        <v>168</v>
      </c>
      <c r="B48" s="27" t="s">
        <v>1090</v>
      </c>
      <c r="C48" s="27" t="s">
        <v>131</v>
      </c>
      <c r="D48" s="31">
        <v>8800</v>
      </c>
      <c r="E48" s="29">
        <v>31.715199999999999</v>
      </c>
      <c r="F48" s="30">
        <v>0.22183093630265099</v>
      </c>
      <c r="G48" s="30"/>
      <c r="H48" s="30"/>
      <c r="I48" s="29"/>
    </row>
    <row r="49" spans="1:11" x14ac:dyDescent="0.2">
      <c r="A49" s="27" t="s">
        <v>184</v>
      </c>
      <c r="B49" s="27" t="s">
        <v>183</v>
      </c>
      <c r="C49" s="27" t="s">
        <v>185</v>
      </c>
      <c r="D49" s="31">
        <v>4400</v>
      </c>
      <c r="E49" s="29">
        <v>29.130199999999999</v>
      </c>
      <c r="F49" s="30">
        <v>0.203750237762445</v>
      </c>
      <c r="G49" s="30"/>
      <c r="H49" s="30"/>
      <c r="I49" s="29"/>
    </row>
    <row r="50" spans="1:11" x14ac:dyDescent="0.2">
      <c r="A50" s="27" t="s">
        <v>187</v>
      </c>
      <c r="B50" s="27" t="s">
        <v>186</v>
      </c>
      <c r="C50" s="27" t="s">
        <v>154</v>
      </c>
      <c r="D50" s="31">
        <v>900</v>
      </c>
      <c r="E50" s="29">
        <v>26.194500000000001</v>
      </c>
      <c r="F50" s="30">
        <v>0.18321657946283801</v>
      </c>
      <c r="G50" s="30"/>
      <c r="H50" s="30"/>
      <c r="I50" s="29"/>
    </row>
    <row r="51" spans="1:11" x14ac:dyDescent="0.2">
      <c r="A51" s="27" t="s">
        <v>189</v>
      </c>
      <c r="B51" s="27" t="s">
        <v>188</v>
      </c>
      <c r="C51" s="27" t="s">
        <v>190</v>
      </c>
      <c r="D51" s="31">
        <v>1200</v>
      </c>
      <c r="E51" s="29">
        <v>23.480399999999999</v>
      </c>
      <c r="F51" s="30">
        <v>0.16423289516574899</v>
      </c>
      <c r="G51" s="30"/>
      <c r="H51" s="30"/>
      <c r="I51" s="29"/>
    </row>
    <row r="52" spans="1:11" x14ac:dyDescent="0.2">
      <c r="A52" s="27" t="s">
        <v>208</v>
      </c>
      <c r="B52" s="27" t="s">
        <v>207</v>
      </c>
      <c r="C52" s="27" t="s">
        <v>90</v>
      </c>
      <c r="D52" s="31">
        <v>10000</v>
      </c>
      <c r="E52" s="29">
        <v>9.6999999999999993</v>
      </c>
      <c r="F52" s="30">
        <v>6.7846334947776393E-2</v>
      </c>
      <c r="G52" s="30">
        <v>-9.7249999999999996</v>
      </c>
      <c r="H52" s="30">
        <v>-6.8021196635786083E-2</v>
      </c>
      <c r="I52" s="29"/>
    </row>
    <row r="53" spans="1:11" x14ac:dyDescent="0.2">
      <c r="A53" s="26" t="s">
        <v>33</v>
      </c>
      <c r="B53" s="26"/>
      <c r="C53" s="26"/>
      <c r="D53" s="32"/>
      <c r="E53" s="33">
        <f>SUM(E7:E52)</f>
        <v>8812.0384024999985</v>
      </c>
      <c r="F53" s="34">
        <f>SUM(F7:F52)</f>
        <v>61.635516394709583</v>
      </c>
      <c r="G53" s="33">
        <f>SUM(G7:G52)</f>
        <v>-3853.0580500000001</v>
      </c>
      <c r="H53" s="34">
        <f>SUM(H7:H52)</f>
        <v>-26.950089384899588</v>
      </c>
      <c r="I53" s="33"/>
      <c r="J53" s="18"/>
      <c r="K53" s="18"/>
    </row>
    <row r="54" spans="1:11" x14ac:dyDescent="0.2">
      <c r="A54" s="27"/>
      <c r="B54" s="27"/>
      <c r="C54" s="27"/>
      <c r="D54" s="28"/>
      <c r="E54" s="29"/>
      <c r="F54" s="30"/>
      <c r="G54" s="30"/>
      <c r="H54" s="30"/>
      <c r="I54" s="29"/>
    </row>
    <row r="55" spans="1:11" x14ac:dyDescent="0.2">
      <c r="A55" s="26" t="s">
        <v>51</v>
      </c>
      <c r="B55" s="27"/>
      <c r="C55" s="27"/>
      <c r="D55" s="28"/>
      <c r="E55" s="29"/>
      <c r="F55" s="30"/>
      <c r="G55" s="30"/>
      <c r="H55" s="30"/>
      <c r="I55" s="29"/>
    </row>
    <row r="56" spans="1:11" x14ac:dyDescent="0.2">
      <c r="A56" s="26" t="s">
        <v>54</v>
      </c>
      <c r="B56" s="27"/>
      <c r="C56" s="27"/>
      <c r="D56" s="28"/>
      <c r="E56" s="29"/>
      <c r="F56" s="30"/>
      <c r="G56" s="30"/>
      <c r="H56" s="30"/>
      <c r="I56" s="29"/>
    </row>
    <row r="57" spans="1:11" x14ac:dyDescent="0.2">
      <c r="A57" s="27" t="s">
        <v>67</v>
      </c>
      <c r="B57" s="27" t="s">
        <v>66</v>
      </c>
      <c r="C57" s="27" t="s">
        <v>71</v>
      </c>
      <c r="D57" s="31">
        <v>500000</v>
      </c>
      <c r="E57" s="29">
        <v>498.63249999999999</v>
      </c>
      <c r="F57" s="30">
        <v>3.4876688258605202</v>
      </c>
      <c r="G57" s="30"/>
      <c r="H57" s="30"/>
      <c r="I57" s="29">
        <v>3.3372999999999999</v>
      </c>
    </row>
    <row r="58" spans="1:11" x14ac:dyDescent="0.2">
      <c r="A58" s="26" t="s">
        <v>33</v>
      </c>
      <c r="B58" s="26"/>
      <c r="C58" s="26"/>
      <c r="D58" s="32"/>
      <c r="E58" s="33">
        <f>SUM(E56:E57)</f>
        <v>498.63249999999999</v>
      </c>
      <c r="F58" s="34">
        <f>SUM(F56:F57)</f>
        <v>3.4876688258605202</v>
      </c>
      <c r="G58" s="33"/>
      <c r="H58" s="34"/>
      <c r="I58" s="33"/>
      <c r="J58" s="18"/>
      <c r="K58" s="18"/>
    </row>
    <row r="59" spans="1:11" x14ac:dyDescent="0.2">
      <c r="A59" s="27"/>
      <c r="B59" s="27"/>
      <c r="C59" s="27"/>
      <c r="D59" s="28"/>
      <c r="E59" s="29"/>
      <c r="F59" s="30"/>
      <c r="G59" s="30"/>
      <c r="H59" s="30"/>
      <c r="I59" s="29"/>
    </row>
    <row r="60" spans="1:11" x14ac:dyDescent="0.2">
      <c r="A60" s="26" t="s">
        <v>68</v>
      </c>
      <c r="B60" s="27"/>
      <c r="C60" s="27"/>
      <c r="D60" s="28"/>
      <c r="E60" s="29"/>
      <c r="F60" s="30"/>
      <c r="G60" s="30"/>
      <c r="H60" s="30"/>
      <c r="I60" s="29"/>
    </row>
    <row r="61" spans="1:11" x14ac:dyDescent="0.2">
      <c r="A61" s="27" t="s">
        <v>70</v>
      </c>
      <c r="B61" s="27" t="s">
        <v>69</v>
      </c>
      <c r="C61" s="27" t="s">
        <v>71</v>
      </c>
      <c r="D61" s="31">
        <v>400000</v>
      </c>
      <c r="E61" s="29">
        <v>395.1728</v>
      </c>
      <c r="F61" s="30">
        <v>2.7640233145413</v>
      </c>
      <c r="G61" s="30"/>
      <c r="H61" s="30"/>
      <c r="I61" s="29">
        <v>5.9630999999999998</v>
      </c>
    </row>
    <row r="62" spans="1:11" x14ac:dyDescent="0.2">
      <c r="A62" s="26" t="s">
        <v>33</v>
      </c>
      <c r="B62" s="26"/>
      <c r="C62" s="26"/>
      <c r="D62" s="32"/>
      <c r="E62" s="33">
        <f>SUM(E61:E61)</f>
        <v>395.1728</v>
      </c>
      <c r="F62" s="34">
        <f>SUM(F61:F61)</f>
        <v>2.7640233145413</v>
      </c>
      <c r="G62" s="34"/>
      <c r="H62" s="34"/>
      <c r="I62" s="33"/>
      <c r="J62" s="18"/>
      <c r="K62" s="18"/>
    </row>
    <row r="63" spans="1:11" x14ac:dyDescent="0.2">
      <c r="A63" s="27"/>
      <c r="B63" s="27"/>
      <c r="C63" s="27"/>
      <c r="D63" s="28"/>
      <c r="E63" s="29"/>
      <c r="F63" s="30"/>
      <c r="G63" s="30"/>
      <c r="H63" s="30"/>
      <c r="I63" s="29"/>
    </row>
    <row r="64" spans="1:11" x14ac:dyDescent="0.2">
      <c r="A64" s="26" t="s">
        <v>36</v>
      </c>
      <c r="B64" s="26"/>
      <c r="C64" s="26"/>
      <c r="D64" s="32"/>
      <c r="E64" s="33">
        <f>E53+E58+E62</f>
        <v>9705.8437024999985</v>
      </c>
      <c r="F64" s="34">
        <f>F53+F58+F62</f>
        <v>67.887208535111412</v>
      </c>
      <c r="G64" s="34"/>
      <c r="H64" s="34"/>
      <c r="I64" s="33"/>
      <c r="J64" s="18"/>
      <c r="K64" s="18"/>
    </row>
    <row r="65" spans="1:11" x14ac:dyDescent="0.2">
      <c r="A65" s="26"/>
      <c r="B65" s="26"/>
      <c r="C65" s="26"/>
      <c r="D65" s="32"/>
      <c r="E65" s="33"/>
      <c r="F65" s="34"/>
      <c r="G65" s="34"/>
      <c r="H65" s="34"/>
      <c r="I65" s="33"/>
      <c r="J65" s="18"/>
      <c r="K65" s="18"/>
    </row>
    <row r="66" spans="1:11" x14ac:dyDescent="0.2">
      <c r="A66" s="26" t="s">
        <v>1204</v>
      </c>
      <c r="B66" s="26"/>
      <c r="C66" s="26"/>
      <c r="D66" s="32"/>
      <c r="E66" s="33">
        <v>1598.778305</v>
      </c>
      <c r="F66" s="34">
        <f>E66/E69*100</f>
        <v>11.182602926625581</v>
      </c>
      <c r="G66" s="34"/>
      <c r="H66" s="34"/>
      <c r="I66" s="33"/>
      <c r="J66" s="18"/>
      <c r="K66" s="18"/>
    </row>
    <row r="67" spans="1:11" x14ac:dyDescent="0.2">
      <c r="A67" s="26" t="s">
        <v>38</v>
      </c>
      <c r="B67" s="26"/>
      <c r="C67" s="26"/>
      <c r="D67" s="32"/>
      <c r="E67" s="33">
        <f>(E69-(E53+E58+E62))-1598.778305</f>
        <v>2992.3919837000012</v>
      </c>
      <c r="F67" s="34">
        <f>(F69-(F53+F58+F62))-11.1826029266256</f>
        <v>20.930188538263007</v>
      </c>
      <c r="G67" s="34"/>
      <c r="H67" s="34"/>
      <c r="I67" s="33"/>
      <c r="J67" s="18"/>
      <c r="K67" s="18"/>
    </row>
    <row r="68" spans="1:11" x14ac:dyDescent="0.2">
      <c r="A68" s="26"/>
      <c r="B68" s="26"/>
      <c r="C68" s="26"/>
      <c r="D68" s="32"/>
      <c r="E68" s="33"/>
      <c r="F68" s="34"/>
      <c r="G68" s="34"/>
      <c r="H68" s="34"/>
      <c r="I68" s="33"/>
      <c r="J68" s="18"/>
      <c r="K68" s="18"/>
    </row>
    <row r="69" spans="1:11" x14ac:dyDescent="0.2">
      <c r="A69" s="35" t="s">
        <v>37</v>
      </c>
      <c r="B69" s="35"/>
      <c r="C69" s="35"/>
      <c r="D69" s="36"/>
      <c r="E69" s="37">
        <v>14297.0139912</v>
      </c>
      <c r="F69" s="38">
        <v>100</v>
      </c>
      <c r="G69" s="38"/>
      <c r="H69" s="38"/>
      <c r="I69" s="37"/>
      <c r="J69" s="18"/>
      <c r="K69" s="18"/>
    </row>
    <row r="72" spans="1:11" x14ac:dyDescent="0.2">
      <c r="A72" s="18" t="s">
        <v>41</v>
      </c>
    </row>
    <row r="73" spans="1:11" x14ac:dyDescent="0.2">
      <c r="A73" s="18" t="s">
        <v>42</v>
      </c>
    </row>
    <row r="74" spans="1:11" x14ac:dyDescent="0.2">
      <c r="A74" s="18" t="s">
        <v>43</v>
      </c>
      <c r="B74" s="18"/>
      <c r="C74" s="39" t="s">
        <v>45</v>
      </c>
      <c r="D74" s="19" t="s">
        <v>44</v>
      </c>
    </row>
    <row r="75" spans="1:11" x14ac:dyDescent="0.2">
      <c r="A75" s="9" t="s">
        <v>59</v>
      </c>
      <c r="C75" s="40">
        <v>12.486700000000001</v>
      </c>
      <c r="D75" s="40">
        <v>12.5756</v>
      </c>
    </row>
    <row r="76" spans="1:11" x14ac:dyDescent="0.2">
      <c r="A76" s="9" t="s">
        <v>82</v>
      </c>
      <c r="C76" s="40">
        <v>11.981</v>
      </c>
      <c r="D76" s="40">
        <v>12.0665</v>
      </c>
    </row>
    <row r="77" spans="1:11" x14ac:dyDescent="0.2">
      <c r="A77" s="9" t="s">
        <v>60</v>
      </c>
      <c r="C77" s="40">
        <v>11.897500000000001</v>
      </c>
      <c r="D77" s="40">
        <v>11.725300000000001</v>
      </c>
    </row>
    <row r="78" spans="1:11" x14ac:dyDescent="0.2">
      <c r="A78" s="9" t="s">
        <v>61</v>
      </c>
      <c r="C78" s="40">
        <v>11.7959</v>
      </c>
      <c r="D78" s="40">
        <v>11.445600000000001</v>
      </c>
    </row>
    <row r="79" spans="1:11" x14ac:dyDescent="0.2">
      <c r="A79" s="9" t="s">
        <v>62</v>
      </c>
      <c r="C79" s="40">
        <v>13.1136</v>
      </c>
      <c r="D79" s="40">
        <v>13.290800000000001</v>
      </c>
    </row>
    <row r="80" spans="1:11" x14ac:dyDescent="0.2">
      <c r="A80" s="9" t="s">
        <v>83</v>
      </c>
      <c r="C80" s="40">
        <v>12.607699999999999</v>
      </c>
      <c r="D80" s="40">
        <v>12.7759</v>
      </c>
    </row>
    <row r="81" spans="1:4" x14ac:dyDescent="0.2">
      <c r="A81" s="9" t="s">
        <v>63</v>
      </c>
      <c r="C81" s="40">
        <v>12.5169</v>
      </c>
      <c r="D81" s="40">
        <v>12.4262</v>
      </c>
    </row>
    <row r="82" spans="1:4" x14ac:dyDescent="0.2">
      <c r="A82" s="9" t="s">
        <v>64</v>
      </c>
      <c r="C82" s="40">
        <v>12.4183</v>
      </c>
      <c r="D82" s="40">
        <v>12.148899999999999</v>
      </c>
    </row>
    <row r="84" spans="1:4" x14ac:dyDescent="0.2">
      <c r="A84" s="18" t="s">
        <v>47</v>
      </c>
    </row>
    <row r="85" spans="1:4" x14ac:dyDescent="0.2">
      <c r="A85" s="74" t="s">
        <v>56</v>
      </c>
      <c r="B85" s="75"/>
      <c r="C85" s="43" t="s">
        <v>57</v>
      </c>
    </row>
    <row r="86" spans="1:4" x14ac:dyDescent="0.2">
      <c r="A86" s="70" t="s">
        <v>60</v>
      </c>
      <c r="B86" s="71"/>
      <c r="C86" s="44">
        <v>0.26</v>
      </c>
    </row>
    <row r="87" spans="1:4" x14ac:dyDescent="0.2">
      <c r="A87" s="70" t="s">
        <v>61</v>
      </c>
      <c r="B87" s="71"/>
      <c r="C87" s="44">
        <v>0.44</v>
      </c>
    </row>
    <row r="88" spans="1:4" x14ac:dyDescent="0.2">
      <c r="A88" s="70" t="s">
        <v>63</v>
      </c>
      <c r="B88" s="71"/>
      <c r="C88" s="44">
        <v>0.26</v>
      </c>
    </row>
    <row r="89" spans="1:4" x14ac:dyDescent="0.2">
      <c r="A89" s="70" t="s">
        <v>64</v>
      </c>
      <c r="B89" s="71"/>
      <c r="C89" s="44">
        <v>0.44</v>
      </c>
    </row>
    <row r="90" spans="1:4" x14ac:dyDescent="0.2">
      <c r="A90" s="9" t="s">
        <v>58</v>
      </c>
    </row>
    <row r="91" spans="1:4" x14ac:dyDescent="0.2">
      <c r="A91" s="9" t="s">
        <v>46</v>
      </c>
    </row>
    <row r="93" spans="1:4" x14ac:dyDescent="0.2">
      <c r="A93" s="46" t="s">
        <v>772</v>
      </c>
      <c r="D93" s="53" t="s">
        <v>773</v>
      </c>
    </row>
    <row r="95" spans="1:4" x14ac:dyDescent="0.2">
      <c r="A95" s="18" t="s">
        <v>768</v>
      </c>
      <c r="D95" s="42">
        <f>-H53</f>
        <v>26.950089384899588</v>
      </c>
    </row>
    <row r="97" spans="1:11" x14ac:dyDescent="0.2">
      <c r="A97" s="18" t="s">
        <v>769</v>
      </c>
      <c r="D97" s="45">
        <v>2.367</v>
      </c>
    </row>
    <row r="99" spans="1:11" x14ac:dyDescent="0.2">
      <c r="A99" s="18" t="s">
        <v>770</v>
      </c>
      <c r="D99" s="42">
        <v>0.40852296564174501</v>
      </c>
      <c r="E99" s="13" t="s">
        <v>49</v>
      </c>
    </row>
    <row r="101" spans="1:11" x14ac:dyDescent="0.2">
      <c r="A101" s="18" t="s">
        <v>771</v>
      </c>
      <c r="D101" s="41" t="s">
        <v>48</v>
      </c>
    </row>
    <row r="103" spans="1:11" x14ac:dyDescent="0.2">
      <c r="A103" s="18" t="s">
        <v>65</v>
      </c>
      <c r="I103" s="14"/>
      <c r="J103" s="14"/>
      <c r="K103" s="13"/>
    </row>
    <row r="104" spans="1:11" x14ac:dyDescent="0.2">
      <c r="A104" s="50"/>
      <c r="I104" s="14"/>
      <c r="J104" s="14"/>
      <c r="K104" s="13"/>
    </row>
    <row r="105" spans="1:11" x14ac:dyDescent="0.2">
      <c r="A105" s="46" t="s">
        <v>737</v>
      </c>
      <c r="I105" s="14"/>
      <c r="J105" s="14"/>
      <c r="K105" s="13"/>
    </row>
    <row r="106" spans="1:11" x14ac:dyDescent="0.2">
      <c r="A106" s="48"/>
      <c r="I106" s="14"/>
      <c r="J106" s="14"/>
      <c r="K106" s="13"/>
    </row>
    <row r="107" spans="1:11" x14ac:dyDescent="0.2">
      <c r="A107" s="47"/>
      <c r="I107" s="14"/>
      <c r="J107" s="14"/>
      <c r="K107" s="13"/>
    </row>
    <row r="108" spans="1:11" x14ac:dyDescent="0.2">
      <c r="A108" s="47"/>
      <c r="I108" s="14"/>
      <c r="J108" s="14"/>
      <c r="K108" s="13"/>
    </row>
    <row r="109" spans="1:11" x14ac:dyDescent="0.2">
      <c r="A109" s="47"/>
      <c r="I109" s="14"/>
      <c r="J109" s="14"/>
      <c r="K109" s="13"/>
    </row>
    <row r="110" spans="1:11" x14ac:dyDescent="0.2">
      <c r="A110" s="47"/>
      <c r="I110" s="14"/>
      <c r="J110" s="14"/>
      <c r="K110" s="13"/>
    </row>
    <row r="111" spans="1:11" x14ac:dyDescent="0.2">
      <c r="A111" s="47"/>
      <c r="I111" s="14"/>
      <c r="J111" s="14"/>
      <c r="K111" s="13"/>
    </row>
    <row r="112" spans="1:11" x14ac:dyDescent="0.2">
      <c r="A112" s="47"/>
      <c r="I112" s="14"/>
      <c r="J112" s="14"/>
      <c r="K112" s="13"/>
    </row>
    <row r="113" spans="1:11" x14ac:dyDescent="0.2">
      <c r="A113" s="47"/>
      <c r="I113" s="14"/>
      <c r="J113" s="14"/>
      <c r="K113" s="13"/>
    </row>
    <row r="114" spans="1:11" x14ac:dyDescent="0.2">
      <c r="A114" s="47"/>
      <c r="I114" s="14"/>
      <c r="J114" s="14"/>
      <c r="K114" s="13"/>
    </row>
    <row r="115" spans="1:11" x14ac:dyDescent="0.2">
      <c r="A115" s="47"/>
      <c r="I115" s="14"/>
      <c r="J115" s="14"/>
      <c r="K115" s="13"/>
    </row>
    <row r="116" spans="1:11" x14ac:dyDescent="0.2">
      <c r="A116" s="47"/>
      <c r="I116" s="14"/>
      <c r="J116" s="14"/>
      <c r="K116" s="13"/>
    </row>
    <row r="117" spans="1:11" x14ac:dyDescent="0.2">
      <c r="A117" s="47"/>
      <c r="I117" s="14"/>
      <c r="J117" s="14"/>
      <c r="K117" s="13"/>
    </row>
    <row r="118" spans="1:11" x14ac:dyDescent="0.2">
      <c r="A118" s="46" t="s">
        <v>739</v>
      </c>
      <c r="I118" s="14"/>
      <c r="J118" s="14"/>
      <c r="K118" s="13"/>
    </row>
    <row r="119" spans="1:11" x14ac:dyDescent="0.2">
      <c r="A119" s="47"/>
      <c r="I119" s="14"/>
      <c r="J119" s="14"/>
      <c r="K119" s="13"/>
    </row>
    <row r="120" spans="1:11" x14ac:dyDescent="0.2">
      <c r="A120" s="46" t="s">
        <v>738</v>
      </c>
      <c r="I120" s="14"/>
      <c r="J120" s="14"/>
      <c r="K120" s="13"/>
    </row>
    <row r="121" spans="1:11" x14ac:dyDescent="0.2">
      <c r="A121" s="47"/>
      <c r="I121" s="14"/>
      <c r="J121" s="14"/>
      <c r="K121" s="13"/>
    </row>
    <row r="122" spans="1:11" x14ac:dyDescent="0.2">
      <c r="A122" s="47"/>
      <c r="I122" s="14"/>
      <c r="J122" s="14"/>
      <c r="K122" s="13"/>
    </row>
    <row r="123" spans="1:11" x14ac:dyDescent="0.2">
      <c r="A123" s="47"/>
      <c r="I123" s="14"/>
      <c r="J123" s="14"/>
      <c r="K123" s="13"/>
    </row>
    <row r="124" spans="1:11" x14ac:dyDescent="0.2">
      <c r="A124" s="47"/>
      <c r="I124" s="14"/>
      <c r="J124" s="14"/>
      <c r="K124" s="13"/>
    </row>
    <row r="125" spans="1:11" x14ac:dyDescent="0.2">
      <c r="A125" s="47"/>
      <c r="I125" s="14"/>
      <c r="J125" s="14"/>
      <c r="K125" s="13"/>
    </row>
    <row r="126" spans="1:11" x14ac:dyDescent="0.2">
      <c r="A126" s="47"/>
      <c r="I126" s="14"/>
      <c r="J126" s="14"/>
      <c r="K126" s="13"/>
    </row>
    <row r="127" spans="1:11" x14ac:dyDescent="0.2">
      <c r="A127" s="47"/>
      <c r="I127" s="14"/>
      <c r="J127" s="14"/>
      <c r="K127" s="13"/>
    </row>
    <row r="128" spans="1:11" x14ac:dyDescent="0.2">
      <c r="A128" s="47"/>
      <c r="I128" s="14"/>
      <c r="J128" s="14"/>
      <c r="K128" s="13"/>
    </row>
    <row r="129" spans="1:11" x14ac:dyDescent="0.2">
      <c r="A129" s="47"/>
      <c r="I129" s="14"/>
      <c r="J129" s="14"/>
      <c r="K129" s="13"/>
    </row>
    <row r="130" spans="1:11" x14ac:dyDescent="0.2">
      <c r="A130" s="47"/>
      <c r="I130" s="14"/>
      <c r="J130" s="14"/>
      <c r="K130" s="13"/>
    </row>
    <row r="131" spans="1:11" x14ac:dyDescent="0.2">
      <c r="A131" s="47"/>
      <c r="I131" s="14"/>
      <c r="J131" s="14"/>
      <c r="K131" s="13"/>
    </row>
    <row r="132" spans="1:11" x14ac:dyDescent="0.2">
      <c r="A132" s="47"/>
      <c r="I132" s="14"/>
      <c r="J132" s="14"/>
      <c r="K132" s="13"/>
    </row>
    <row r="133" spans="1:11" x14ac:dyDescent="0.2">
      <c r="A133" s="47"/>
      <c r="I133" s="14"/>
      <c r="J133" s="14"/>
      <c r="K133" s="13"/>
    </row>
    <row r="134" spans="1:11" x14ac:dyDescent="0.2">
      <c r="I134" s="14"/>
      <c r="J134" s="14"/>
      <c r="K134" s="13"/>
    </row>
    <row r="135" spans="1:11" x14ac:dyDescent="0.2">
      <c r="I135" s="14"/>
      <c r="J135" s="14"/>
      <c r="K135" s="13"/>
    </row>
  </sheetData>
  <mergeCells count="6">
    <mergeCell ref="A89:B89"/>
    <mergeCell ref="A1:I1"/>
    <mergeCell ref="A85:B85"/>
    <mergeCell ref="A86:B86"/>
    <mergeCell ref="A87:B87"/>
    <mergeCell ref="A88:B88"/>
  </mergeCells>
  <conditionalFormatting sqref="F2:H3 F136:H65541 F5:H52 F59:H102 F58 F54:H57 F53">
    <cfRule type="cellIs" dxfId="67" priority="4" stopIfTrue="1" operator="between">
      <formula>0.009</formula>
      <formula>-0.009</formula>
    </cfRule>
  </conditionalFormatting>
  <conditionalFormatting sqref="F103:J135">
    <cfRule type="cellIs" dxfId="66" priority="3" stopIfTrue="1" operator="between">
      <formula>0.009</formula>
      <formula>-0.009</formula>
    </cfRule>
  </conditionalFormatting>
  <conditionalFormatting sqref="H58">
    <cfRule type="cellIs" dxfId="65" priority="2" stopIfTrue="1" operator="between">
      <formula>0.009</formula>
      <formula>-0.009</formula>
    </cfRule>
  </conditionalFormatting>
  <conditionalFormatting sqref="H53">
    <cfRule type="cellIs" dxfId="64"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I139"/>
  <sheetViews>
    <sheetView workbookViewId="0">
      <selection sqref="A1:G1"/>
    </sheetView>
  </sheetViews>
  <sheetFormatPr defaultColWidth="9.21875" defaultRowHeight="10.199999999999999" x14ac:dyDescent="0.2"/>
  <cols>
    <col min="1" max="1" width="38.77734375" style="9" bestFit="1" customWidth="1"/>
    <col min="2" max="2" width="51.77734375" style="9" bestFit="1" customWidth="1"/>
    <col min="3" max="3" width="25.21875" style="9" bestFit="1" customWidth="1"/>
    <col min="4" max="4" width="15.21875" style="10" bestFit="1" customWidth="1"/>
    <col min="5" max="5" width="23" style="13" bestFit="1" customWidth="1"/>
    <col min="6" max="6" width="13.5546875" style="14" bestFit="1" customWidth="1"/>
    <col min="7" max="7" width="14.21875" style="13" customWidth="1"/>
    <col min="8" max="16384" width="9.21875" style="9"/>
  </cols>
  <sheetData>
    <row r="1" spans="1:7" s="1" customFormat="1" ht="13.8" x14ac:dyDescent="0.2">
      <c r="A1" s="72" t="s">
        <v>9</v>
      </c>
      <c r="B1" s="73"/>
      <c r="C1" s="73"/>
      <c r="D1" s="73"/>
      <c r="E1" s="73"/>
      <c r="F1" s="73"/>
      <c r="G1" s="73"/>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5</v>
      </c>
      <c r="D4" s="16" t="s">
        <v>1</v>
      </c>
      <c r="E4" s="15" t="s">
        <v>3</v>
      </c>
      <c r="F4" s="15" t="s">
        <v>4</v>
      </c>
      <c r="G4" s="15" t="s">
        <v>6</v>
      </c>
    </row>
    <row r="5" spans="1:7" x14ac:dyDescent="0.2">
      <c r="A5" s="21" t="s">
        <v>87</v>
      </c>
      <c r="B5" s="22"/>
      <c r="C5" s="22"/>
      <c r="D5" s="23"/>
      <c r="E5" s="24"/>
      <c r="F5" s="25"/>
      <c r="G5" s="24"/>
    </row>
    <row r="6" spans="1:7" x14ac:dyDescent="0.2">
      <c r="A6" s="26" t="s">
        <v>32</v>
      </c>
      <c r="B6" s="27"/>
      <c r="C6" s="27"/>
      <c r="D6" s="28"/>
      <c r="E6" s="29"/>
      <c r="F6" s="30"/>
      <c r="G6" s="29"/>
    </row>
    <row r="7" spans="1:7" x14ac:dyDescent="0.2">
      <c r="A7" s="27" t="s">
        <v>89</v>
      </c>
      <c r="B7" s="27" t="s">
        <v>88</v>
      </c>
      <c r="C7" s="27" t="s">
        <v>90</v>
      </c>
      <c r="D7" s="31">
        <v>976500</v>
      </c>
      <c r="E7" s="29">
        <v>7252.4655000000002</v>
      </c>
      <c r="F7" s="30">
        <v>5.3290928079834297</v>
      </c>
      <c r="G7" s="29"/>
    </row>
    <row r="8" spans="1:7" x14ac:dyDescent="0.2">
      <c r="A8" s="27" t="s">
        <v>92</v>
      </c>
      <c r="B8" s="27" t="s">
        <v>91</v>
      </c>
      <c r="C8" s="27" t="s">
        <v>93</v>
      </c>
      <c r="D8" s="31">
        <v>409000</v>
      </c>
      <c r="E8" s="29">
        <v>7016.8040000000001</v>
      </c>
      <c r="F8" s="30">
        <v>5.1559293500161303</v>
      </c>
      <c r="G8" s="29"/>
    </row>
    <row r="9" spans="1:7" x14ac:dyDescent="0.2">
      <c r="A9" s="27" t="s">
        <v>95</v>
      </c>
      <c r="B9" s="27" t="s">
        <v>94</v>
      </c>
      <c r="C9" s="27" t="s">
        <v>90</v>
      </c>
      <c r="D9" s="31">
        <v>903500</v>
      </c>
      <c r="E9" s="29">
        <v>6707.5839999999998</v>
      </c>
      <c r="F9" s="30">
        <v>4.9287152973488499</v>
      </c>
      <c r="G9" s="29"/>
    </row>
    <row r="10" spans="1:7" x14ac:dyDescent="0.2">
      <c r="A10" s="27" t="s">
        <v>97</v>
      </c>
      <c r="B10" s="27" t="s">
        <v>96</v>
      </c>
      <c r="C10" s="27" t="s">
        <v>90</v>
      </c>
      <c r="D10" s="31">
        <v>438200</v>
      </c>
      <c r="E10" s="29">
        <v>6249.8275000000003</v>
      </c>
      <c r="F10" s="30">
        <v>4.5923570103693798</v>
      </c>
      <c r="G10" s="29"/>
    </row>
    <row r="11" spans="1:7" x14ac:dyDescent="0.2">
      <c r="A11" s="27" t="s">
        <v>99</v>
      </c>
      <c r="B11" s="27" t="s">
        <v>98</v>
      </c>
      <c r="C11" s="27" t="s">
        <v>100</v>
      </c>
      <c r="D11" s="31">
        <v>750371</v>
      </c>
      <c r="E11" s="29">
        <v>5151.2969149999999</v>
      </c>
      <c r="F11" s="30">
        <v>3.7851595904197999</v>
      </c>
      <c r="G11" s="29"/>
    </row>
    <row r="12" spans="1:7" x14ac:dyDescent="0.2">
      <c r="A12" s="27" t="s">
        <v>102</v>
      </c>
      <c r="B12" s="27" t="s">
        <v>101</v>
      </c>
      <c r="C12" s="27" t="s">
        <v>103</v>
      </c>
      <c r="D12" s="31">
        <v>258927</v>
      </c>
      <c r="E12" s="29">
        <v>4704.0562730000001</v>
      </c>
      <c r="F12" s="30">
        <v>3.4565283285792501</v>
      </c>
      <c r="G12" s="29"/>
    </row>
    <row r="13" spans="1:7" x14ac:dyDescent="0.2">
      <c r="A13" s="27" t="s">
        <v>105</v>
      </c>
      <c r="B13" s="27" t="s">
        <v>104</v>
      </c>
      <c r="C13" s="27" t="s">
        <v>90</v>
      </c>
      <c r="D13" s="31">
        <v>180000</v>
      </c>
      <c r="E13" s="29">
        <v>3316.95</v>
      </c>
      <c r="F13" s="30">
        <v>2.4372862427874602</v>
      </c>
      <c r="G13" s="29"/>
    </row>
    <row r="14" spans="1:7" x14ac:dyDescent="0.2">
      <c r="A14" s="27" t="s">
        <v>107</v>
      </c>
      <c r="B14" s="27" t="s">
        <v>106</v>
      </c>
      <c r="C14" s="27" t="s">
        <v>108</v>
      </c>
      <c r="D14" s="31">
        <v>149000</v>
      </c>
      <c r="E14" s="29">
        <v>3236.4290000000001</v>
      </c>
      <c r="F14" s="30">
        <v>2.3781196211755899</v>
      </c>
      <c r="G14" s="29"/>
    </row>
    <row r="15" spans="1:7" x14ac:dyDescent="0.2">
      <c r="A15" s="27" t="s">
        <v>110</v>
      </c>
      <c r="B15" s="27" t="s">
        <v>109</v>
      </c>
      <c r="C15" s="27" t="s">
        <v>90</v>
      </c>
      <c r="D15" s="31">
        <v>635800</v>
      </c>
      <c r="E15" s="29">
        <v>3072.1855999999998</v>
      </c>
      <c r="F15" s="30">
        <v>2.25743399754887</v>
      </c>
      <c r="G15" s="29"/>
    </row>
    <row r="16" spans="1:7" x14ac:dyDescent="0.2">
      <c r="A16" s="27" t="s">
        <v>112</v>
      </c>
      <c r="B16" s="27" t="s">
        <v>111</v>
      </c>
      <c r="C16" s="27" t="s">
        <v>113</v>
      </c>
      <c r="D16" s="31">
        <v>204626</v>
      </c>
      <c r="E16" s="29">
        <v>2584.7333189999999</v>
      </c>
      <c r="F16" s="30">
        <v>1.89925532783824</v>
      </c>
      <c r="G16" s="29"/>
    </row>
    <row r="17" spans="1:7" x14ac:dyDescent="0.2">
      <c r="A17" s="27" t="s">
        <v>118</v>
      </c>
      <c r="B17" s="27" t="s">
        <v>117</v>
      </c>
      <c r="C17" s="27" t="s">
        <v>93</v>
      </c>
      <c r="D17" s="31">
        <v>217400</v>
      </c>
      <c r="E17" s="29">
        <v>2449.9893000000002</v>
      </c>
      <c r="F17" s="30">
        <v>1.80024577273292</v>
      </c>
      <c r="G17" s="29"/>
    </row>
    <row r="18" spans="1:7" x14ac:dyDescent="0.2">
      <c r="A18" s="27" t="s">
        <v>115</v>
      </c>
      <c r="B18" s="27" t="s">
        <v>114</v>
      </c>
      <c r="C18" s="27" t="s">
        <v>116</v>
      </c>
      <c r="D18" s="31">
        <v>768000</v>
      </c>
      <c r="E18" s="29">
        <v>2413.44</v>
      </c>
      <c r="F18" s="30">
        <v>1.7733894420455401</v>
      </c>
      <c r="G18" s="29"/>
    </row>
    <row r="19" spans="1:7" x14ac:dyDescent="0.2">
      <c r="A19" s="27" t="s">
        <v>120</v>
      </c>
      <c r="B19" s="27" t="s">
        <v>119</v>
      </c>
      <c r="C19" s="27" t="s">
        <v>121</v>
      </c>
      <c r="D19" s="31">
        <v>1753370</v>
      </c>
      <c r="E19" s="29">
        <v>2340.7489500000001</v>
      </c>
      <c r="F19" s="30">
        <v>1.71997624735199</v>
      </c>
      <c r="G19" s="29"/>
    </row>
    <row r="20" spans="1:7" x14ac:dyDescent="0.2">
      <c r="A20" s="27" t="s">
        <v>123</v>
      </c>
      <c r="B20" s="27" t="s">
        <v>122</v>
      </c>
      <c r="C20" s="27" t="s">
        <v>124</v>
      </c>
      <c r="D20" s="31">
        <v>1425000</v>
      </c>
      <c r="E20" s="29">
        <v>2064.1125000000002</v>
      </c>
      <c r="F20" s="30">
        <v>1.51670450257484</v>
      </c>
      <c r="G20" s="29"/>
    </row>
    <row r="21" spans="1:7" x14ac:dyDescent="0.2">
      <c r="A21" s="27" t="s">
        <v>126</v>
      </c>
      <c r="B21" s="27" t="s">
        <v>125</v>
      </c>
      <c r="C21" s="27" t="s">
        <v>108</v>
      </c>
      <c r="D21" s="31">
        <v>131700</v>
      </c>
      <c r="E21" s="29">
        <v>1976.7511500000001</v>
      </c>
      <c r="F21" s="30">
        <v>1.45251160955374</v>
      </c>
      <c r="G21" s="29"/>
    </row>
    <row r="22" spans="1:7" x14ac:dyDescent="0.2">
      <c r="A22" s="27" t="s">
        <v>136</v>
      </c>
      <c r="B22" s="27" t="s">
        <v>135</v>
      </c>
      <c r="C22" s="27" t="s">
        <v>137</v>
      </c>
      <c r="D22" s="31">
        <v>724973</v>
      </c>
      <c r="E22" s="29">
        <v>1945.827532</v>
      </c>
      <c r="F22" s="30">
        <v>1.4297890153848201</v>
      </c>
      <c r="G22" s="29"/>
    </row>
    <row r="23" spans="1:7" x14ac:dyDescent="0.2">
      <c r="A23" s="27" t="s">
        <v>128</v>
      </c>
      <c r="B23" s="27" t="s">
        <v>127</v>
      </c>
      <c r="C23" s="27" t="s">
        <v>116</v>
      </c>
      <c r="D23" s="31">
        <v>117000</v>
      </c>
      <c r="E23" s="29">
        <v>1870.2449999999999</v>
      </c>
      <c r="F23" s="30">
        <v>1.3742511672295401</v>
      </c>
      <c r="G23" s="29"/>
    </row>
    <row r="24" spans="1:7" x14ac:dyDescent="0.2">
      <c r="A24" s="27" t="s">
        <v>130</v>
      </c>
      <c r="B24" s="27" t="s">
        <v>129</v>
      </c>
      <c r="C24" s="27" t="s">
        <v>131</v>
      </c>
      <c r="D24" s="31">
        <v>43300</v>
      </c>
      <c r="E24" s="29">
        <v>1759.4521999999999</v>
      </c>
      <c r="F24" s="30">
        <v>1.29284090562177</v>
      </c>
      <c r="G24" s="29"/>
    </row>
    <row r="25" spans="1:7" x14ac:dyDescent="0.2">
      <c r="A25" s="27" t="s">
        <v>133</v>
      </c>
      <c r="B25" s="27" t="s">
        <v>132</v>
      </c>
      <c r="C25" s="27" t="s">
        <v>134</v>
      </c>
      <c r="D25" s="31">
        <v>210400</v>
      </c>
      <c r="E25" s="29">
        <v>1652.7972</v>
      </c>
      <c r="F25" s="30">
        <v>1.21447108870427</v>
      </c>
      <c r="G25" s="29"/>
    </row>
    <row r="26" spans="1:7" x14ac:dyDescent="0.2">
      <c r="A26" s="27" t="s">
        <v>139</v>
      </c>
      <c r="B26" s="27" t="s">
        <v>138</v>
      </c>
      <c r="C26" s="27" t="s">
        <v>124</v>
      </c>
      <c r="D26" s="31">
        <v>688400</v>
      </c>
      <c r="E26" s="29">
        <v>1482.1251999999999</v>
      </c>
      <c r="F26" s="30">
        <v>1.0890617464986201</v>
      </c>
      <c r="G26" s="29"/>
    </row>
    <row r="27" spans="1:7" x14ac:dyDescent="0.2">
      <c r="A27" s="27" t="s">
        <v>141</v>
      </c>
      <c r="B27" s="27" t="s">
        <v>140</v>
      </c>
      <c r="C27" s="27" t="s">
        <v>113</v>
      </c>
      <c r="D27" s="31">
        <v>126600</v>
      </c>
      <c r="E27" s="29">
        <v>1354.7465999999999</v>
      </c>
      <c r="F27" s="30">
        <v>0.995464282139641</v>
      </c>
      <c r="G27" s="29"/>
    </row>
    <row r="28" spans="1:7" x14ac:dyDescent="0.2">
      <c r="A28" s="27" t="s">
        <v>158</v>
      </c>
      <c r="B28" s="27" t="s">
        <v>157</v>
      </c>
      <c r="C28" s="27" t="s">
        <v>108</v>
      </c>
      <c r="D28" s="31">
        <v>900000</v>
      </c>
      <c r="E28" s="29">
        <v>1232.55</v>
      </c>
      <c r="F28" s="30">
        <v>0.90567453791817198</v>
      </c>
      <c r="G28" s="29"/>
    </row>
    <row r="29" spans="1:7" x14ac:dyDescent="0.2">
      <c r="A29" s="27" t="s">
        <v>143</v>
      </c>
      <c r="B29" s="27" t="s">
        <v>142</v>
      </c>
      <c r="C29" s="27" t="s">
        <v>124</v>
      </c>
      <c r="D29" s="31">
        <v>412800</v>
      </c>
      <c r="E29" s="29">
        <v>1195.056</v>
      </c>
      <c r="F29" s="30">
        <v>0.87812404412505696</v>
      </c>
      <c r="G29" s="29"/>
    </row>
    <row r="30" spans="1:7" x14ac:dyDescent="0.2">
      <c r="A30" s="27" t="s">
        <v>145</v>
      </c>
      <c r="B30" s="27" t="s">
        <v>144</v>
      </c>
      <c r="C30" s="27" t="s">
        <v>146</v>
      </c>
      <c r="D30" s="31">
        <v>33600</v>
      </c>
      <c r="E30" s="29">
        <v>1186.1976</v>
      </c>
      <c r="F30" s="30">
        <v>0.871614914818583</v>
      </c>
      <c r="G30" s="29"/>
    </row>
    <row r="31" spans="1:7" x14ac:dyDescent="0.2">
      <c r="A31" s="27" t="s">
        <v>148</v>
      </c>
      <c r="B31" s="27" t="s">
        <v>147</v>
      </c>
      <c r="C31" s="27" t="s">
        <v>149</v>
      </c>
      <c r="D31" s="31">
        <v>334400</v>
      </c>
      <c r="E31" s="29">
        <v>1169.7311999999999</v>
      </c>
      <c r="F31" s="30">
        <v>0.85951544687717996</v>
      </c>
      <c r="G31" s="29"/>
    </row>
    <row r="32" spans="1:7" x14ac:dyDescent="0.2">
      <c r="A32" s="27" t="s">
        <v>170</v>
      </c>
      <c r="B32" s="27" t="s">
        <v>169</v>
      </c>
      <c r="C32" s="27" t="s">
        <v>121</v>
      </c>
      <c r="D32" s="31">
        <v>521200</v>
      </c>
      <c r="E32" s="29">
        <v>1162.5365999999999</v>
      </c>
      <c r="F32" s="30">
        <v>0.85422887348826604</v>
      </c>
      <c r="G32" s="29"/>
    </row>
    <row r="33" spans="1:7" x14ac:dyDescent="0.2">
      <c r="A33" s="27" t="s">
        <v>151</v>
      </c>
      <c r="B33" s="27" t="s">
        <v>150</v>
      </c>
      <c r="C33" s="27" t="s">
        <v>146</v>
      </c>
      <c r="D33" s="31">
        <v>146320</v>
      </c>
      <c r="E33" s="29">
        <v>1157.1717200000001</v>
      </c>
      <c r="F33" s="30">
        <v>0.850286773601863</v>
      </c>
      <c r="G33" s="29"/>
    </row>
    <row r="34" spans="1:7" x14ac:dyDescent="0.2">
      <c r="A34" s="27" t="s">
        <v>153</v>
      </c>
      <c r="B34" s="27" t="s">
        <v>152</v>
      </c>
      <c r="C34" s="27" t="s">
        <v>154</v>
      </c>
      <c r="D34" s="31">
        <v>249300</v>
      </c>
      <c r="E34" s="29">
        <v>1151.3920499999999</v>
      </c>
      <c r="F34" s="30">
        <v>0.84603988710105604</v>
      </c>
      <c r="G34" s="29"/>
    </row>
    <row r="35" spans="1:7" x14ac:dyDescent="0.2">
      <c r="A35" s="27" t="s">
        <v>156</v>
      </c>
      <c r="B35" s="27" t="s">
        <v>155</v>
      </c>
      <c r="C35" s="27" t="s">
        <v>90</v>
      </c>
      <c r="D35" s="31">
        <v>908500</v>
      </c>
      <c r="E35" s="29">
        <v>1136.98775</v>
      </c>
      <c r="F35" s="30">
        <v>0.83545564488245605</v>
      </c>
      <c r="G35" s="29"/>
    </row>
    <row r="36" spans="1:7" x14ac:dyDescent="0.2">
      <c r="A36" s="27" t="s">
        <v>160</v>
      </c>
      <c r="B36" s="27" t="s">
        <v>159</v>
      </c>
      <c r="C36" s="27" t="s">
        <v>161</v>
      </c>
      <c r="D36" s="31">
        <v>752200</v>
      </c>
      <c r="E36" s="29">
        <v>1121.1541</v>
      </c>
      <c r="F36" s="30">
        <v>0.82382111999721197</v>
      </c>
      <c r="G36" s="29"/>
    </row>
    <row r="37" spans="1:7" x14ac:dyDescent="0.2">
      <c r="A37" s="27" t="s">
        <v>168</v>
      </c>
      <c r="B37" s="27" t="s">
        <v>1090</v>
      </c>
      <c r="C37" s="27" t="s">
        <v>131</v>
      </c>
      <c r="D37" s="31">
        <v>290000</v>
      </c>
      <c r="E37" s="29">
        <v>1045.1600000000001</v>
      </c>
      <c r="F37" s="30">
        <v>0.76798085274476202</v>
      </c>
      <c r="G37" s="29"/>
    </row>
    <row r="38" spans="1:7" x14ac:dyDescent="0.2">
      <c r="A38" s="27" t="s">
        <v>163</v>
      </c>
      <c r="B38" s="27" t="s">
        <v>162</v>
      </c>
      <c r="C38" s="27" t="s">
        <v>154</v>
      </c>
      <c r="D38" s="31">
        <v>81000</v>
      </c>
      <c r="E38" s="29">
        <v>1031.454</v>
      </c>
      <c r="F38" s="30">
        <v>0.75790971955202602</v>
      </c>
      <c r="G38" s="29"/>
    </row>
    <row r="39" spans="1:7" x14ac:dyDescent="0.2">
      <c r="A39" s="27" t="s">
        <v>165</v>
      </c>
      <c r="B39" s="27" t="s">
        <v>164</v>
      </c>
      <c r="C39" s="27" t="s">
        <v>108</v>
      </c>
      <c r="D39" s="31">
        <v>116400</v>
      </c>
      <c r="E39" s="29">
        <v>1030.3145999999999</v>
      </c>
      <c r="F39" s="30">
        <v>0.75707249139210997</v>
      </c>
      <c r="G39" s="29"/>
    </row>
    <row r="40" spans="1:7" x14ac:dyDescent="0.2">
      <c r="A40" s="27" t="s">
        <v>167</v>
      </c>
      <c r="B40" s="27" t="s">
        <v>166</v>
      </c>
      <c r="C40" s="27" t="s">
        <v>146</v>
      </c>
      <c r="D40" s="31">
        <v>213600</v>
      </c>
      <c r="E40" s="29">
        <v>969.85080000000005</v>
      </c>
      <c r="F40" s="30">
        <v>0.71264384823298799</v>
      </c>
      <c r="G40" s="29"/>
    </row>
    <row r="41" spans="1:7" x14ac:dyDescent="0.2">
      <c r="A41" s="27" t="s">
        <v>176</v>
      </c>
      <c r="B41" s="27" t="s">
        <v>175</v>
      </c>
      <c r="C41" s="27" t="s">
        <v>177</v>
      </c>
      <c r="D41" s="31">
        <v>560683</v>
      </c>
      <c r="E41" s="29">
        <v>910.82953350000003</v>
      </c>
      <c r="F41" s="30">
        <v>0.66927517494206001</v>
      </c>
      <c r="G41" s="29"/>
    </row>
    <row r="42" spans="1:7" x14ac:dyDescent="0.2">
      <c r="A42" s="27" t="s">
        <v>172</v>
      </c>
      <c r="B42" s="27" t="s">
        <v>171</v>
      </c>
      <c r="C42" s="27" t="s">
        <v>137</v>
      </c>
      <c r="D42" s="31">
        <v>1059500</v>
      </c>
      <c r="E42" s="29">
        <v>847.07024999999999</v>
      </c>
      <c r="F42" s="30">
        <v>0.62242501906858105</v>
      </c>
      <c r="G42" s="29"/>
    </row>
    <row r="43" spans="1:7" x14ac:dyDescent="0.2">
      <c r="A43" s="27" t="s">
        <v>174</v>
      </c>
      <c r="B43" s="27" t="s">
        <v>173</v>
      </c>
      <c r="C43" s="27" t="s">
        <v>116</v>
      </c>
      <c r="D43" s="31">
        <v>234700</v>
      </c>
      <c r="E43" s="29">
        <v>813.47019999999998</v>
      </c>
      <c r="F43" s="30">
        <v>0.597735789619247</v>
      </c>
      <c r="G43" s="29"/>
    </row>
    <row r="44" spans="1:7" x14ac:dyDescent="0.2">
      <c r="A44" s="27" t="s">
        <v>179</v>
      </c>
      <c r="B44" s="27" t="s">
        <v>178</v>
      </c>
      <c r="C44" s="27" t="s">
        <v>108</v>
      </c>
      <c r="D44" s="31">
        <v>171700</v>
      </c>
      <c r="E44" s="29">
        <v>780.63405</v>
      </c>
      <c r="F44" s="30">
        <v>0.57360787190535101</v>
      </c>
      <c r="G44" s="29"/>
    </row>
    <row r="45" spans="1:7" x14ac:dyDescent="0.2">
      <c r="A45" s="27" t="s">
        <v>181</v>
      </c>
      <c r="B45" s="27" t="s">
        <v>180</v>
      </c>
      <c r="C45" s="27" t="s">
        <v>182</v>
      </c>
      <c r="D45" s="31">
        <v>60000</v>
      </c>
      <c r="E45" s="29">
        <v>763.35</v>
      </c>
      <c r="F45" s="30">
        <v>0.56090759686814795</v>
      </c>
      <c r="G45" s="29"/>
    </row>
    <row r="46" spans="1:7" x14ac:dyDescent="0.2">
      <c r="A46" s="27" t="s">
        <v>184</v>
      </c>
      <c r="B46" s="27" t="s">
        <v>183</v>
      </c>
      <c r="C46" s="27" t="s">
        <v>185</v>
      </c>
      <c r="D46" s="31">
        <v>93000</v>
      </c>
      <c r="E46" s="29">
        <v>615.70650000000001</v>
      </c>
      <c r="F46" s="30">
        <v>0.45241953663600998</v>
      </c>
      <c r="G46" s="29"/>
    </row>
    <row r="47" spans="1:7" x14ac:dyDescent="0.2">
      <c r="A47" s="27" t="s">
        <v>189</v>
      </c>
      <c r="B47" s="27" t="s">
        <v>188</v>
      </c>
      <c r="C47" s="27" t="s">
        <v>190</v>
      </c>
      <c r="D47" s="31">
        <v>24500</v>
      </c>
      <c r="E47" s="29">
        <v>479.39150000000001</v>
      </c>
      <c r="F47" s="30">
        <v>0.352255628773193</v>
      </c>
      <c r="G47" s="29"/>
    </row>
    <row r="48" spans="1:7" x14ac:dyDescent="0.2">
      <c r="A48" s="27" t="s">
        <v>187</v>
      </c>
      <c r="B48" s="27" t="s">
        <v>186</v>
      </c>
      <c r="C48" s="27" t="s">
        <v>154</v>
      </c>
      <c r="D48" s="31">
        <v>16400</v>
      </c>
      <c r="E48" s="29">
        <v>477.322</v>
      </c>
      <c r="F48" s="30">
        <v>0.35073496554961497</v>
      </c>
      <c r="G48" s="29"/>
    </row>
    <row r="49" spans="1:9" x14ac:dyDescent="0.2">
      <c r="A49" s="26" t="s">
        <v>33</v>
      </c>
      <c r="B49" s="26"/>
      <c r="C49" s="26"/>
      <c r="D49" s="32"/>
      <c r="E49" s="33">
        <f>SUM(E7:E48)</f>
        <v>90879.898192499983</v>
      </c>
      <c r="F49" s="34">
        <f>SUM(F7:F48)</f>
        <v>66.778313091998655</v>
      </c>
      <c r="G49" s="33"/>
      <c r="H49" s="18"/>
      <c r="I49" s="18"/>
    </row>
    <row r="50" spans="1:9" x14ac:dyDescent="0.2">
      <c r="A50" s="27"/>
      <c r="B50" s="27"/>
      <c r="C50" s="27"/>
      <c r="D50" s="28"/>
      <c r="E50" s="29"/>
      <c r="F50" s="30"/>
      <c r="G50" s="29"/>
    </row>
    <row r="51" spans="1:9" x14ac:dyDescent="0.2">
      <c r="A51" s="26" t="s">
        <v>212</v>
      </c>
      <c r="B51" s="27"/>
      <c r="C51" s="27"/>
      <c r="D51" s="28"/>
      <c r="E51" s="29"/>
      <c r="F51" s="30"/>
      <c r="G51" s="29"/>
    </row>
    <row r="52" spans="1:9" x14ac:dyDescent="0.2">
      <c r="A52" s="27" t="s">
        <v>213</v>
      </c>
      <c r="B52" s="27" t="s">
        <v>774</v>
      </c>
      <c r="C52" s="27" t="s">
        <v>93</v>
      </c>
      <c r="D52" s="31">
        <v>270000</v>
      </c>
      <c r="E52" s="29">
        <v>2.7E-2</v>
      </c>
      <c r="F52" s="30">
        <v>1.9839529855819801E-5</v>
      </c>
      <c r="G52" s="29"/>
    </row>
    <row r="53" spans="1:9" x14ac:dyDescent="0.2">
      <c r="A53" s="27"/>
      <c r="B53" s="27" t="s">
        <v>775</v>
      </c>
      <c r="C53" s="27" t="s">
        <v>134</v>
      </c>
      <c r="D53" s="31">
        <v>27500</v>
      </c>
      <c r="E53" s="29">
        <v>2.7499999999999998E-3</v>
      </c>
      <c r="F53" s="30">
        <v>2.0206928556853399E-6</v>
      </c>
      <c r="G53" s="29"/>
    </row>
    <row r="54" spans="1:9" x14ac:dyDescent="0.2">
      <c r="A54" s="26" t="s">
        <v>33</v>
      </c>
      <c r="B54" s="26"/>
      <c r="C54" s="26"/>
      <c r="D54" s="32"/>
      <c r="E54" s="33">
        <f>SUM(E51:E53)</f>
        <v>2.9749999999999999E-2</v>
      </c>
      <c r="F54" s="34">
        <f>SUM(F51:F53)</f>
        <v>2.1860222711505139E-5</v>
      </c>
      <c r="G54" s="33"/>
      <c r="H54" s="18"/>
      <c r="I54" s="18"/>
    </row>
    <row r="55" spans="1:9" x14ac:dyDescent="0.2">
      <c r="A55" s="27"/>
      <c r="B55" s="27"/>
      <c r="C55" s="27"/>
      <c r="D55" s="28"/>
      <c r="E55" s="29"/>
      <c r="F55" s="30"/>
      <c r="G55" s="29"/>
    </row>
    <row r="56" spans="1:9" x14ac:dyDescent="0.2">
      <c r="A56" s="26" t="s">
        <v>31</v>
      </c>
      <c r="B56" s="27"/>
      <c r="C56" s="27"/>
      <c r="D56" s="28"/>
      <c r="E56" s="29"/>
      <c r="F56" s="30"/>
      <c r="G56" s="29"/>
    </row>
    <row r="57" spans="1:9" x14ac:dyDescent="0.2">
      <c r="A57" s="26" t="s">
        <v>32</v>
      </c>
      <c r="B57" s="27"/>
      <c r="C57" s="27"/>
      <c r="D57" s="28"/>
      <c r="E57" s="29"/>
      <c r="F57" s="30"/>
      <c r="G57" s="29"/>
    </row>
    <row r="58" spans="1:9" x14ac:dyDescent="0.2">
      <c r="A58" s="27" t="s">
        <v>80</v>
      </c>
      <c r="B58" s="27" t="s">
        <v>79</v>
      </c>
      <c r="C58" s="27" t="s">
        <v>81</v>
      </c>
      <c r="D58" s="31">
        <v>450</v>
      </c>
      <c r="E58" s="29">
        <v>4496.1480000000001</v>
      </c>
      <c r="F58" s="30">
        <v>3.3037578697105299</v>
      </c>
      <c r="G58" s="29">
        <v>9.4740000000000002</v>
      </c>
    </row>
    <row r="59" spans="1:9" x14ac:dyDescent="0.2">
      <c r="A59" s="27" t="s">
        <v>192</v>
      </c>
      <c r="B59" s="27" t="s">
        <v>191</v>
      </c>
      <c r="C59" s="27" t="s">
        <v>78</v>
      </c>
      <c r="D59" s="31">
        <v>50</v>
      </c>
      <c r="E59" s="29">
        <v>509.23849999999999</v>
      </c>
      <c r="F59" s="30">
        <v>0.374187126832699</v>
      </c>
      <c r="G59" s="29">
        <v>5.24</v>
      </c>
    </row>
    <row r="60" spans="1:9" x14ac:dyDescent="0.2">
      <c r="A60" s="26" t="s">
        <v>33</v>
      </c>
      <c r="B60" s="26"/>
      <c r="C60" s="26"/>
      <c r="D60" s="32"/>
      <c r="E60" s="33">
        <f>SUM(E57:E59)</f>
        <v>5005.3865000000005</v>
      </c>
      <c r="F60" s="34">
        <f>SUM(F57:F59)</f>
        <v>3.6779449965432289</v>
      </c>
      <c r="G60" s="33"/>
      <c r="H60" s="18"/>
      <c r="I60" s="18"/>
    </row>
    <row r="61" spans="1:9" x14ac:dyDescent="0.2">
      <c r="A61" s="27"/>
      <c r="B61" s="27"/>
      <c r="C61" s="27"/>
      <c r="D61" s="28"/>
      <c r="E61" s="29"/>
      <c r="F61" s="30"/>
      <c r="G61" s="29"/>
    </row>
    <row r="62" spans="1:9" x14ac:dyDescent="0.2">
      <c r="A62" s="26" t="s">
        <v>51</v>
      </c>
      <c r="B62" s="27"/>
      <c r="C62" s="27"/>
      <c r="D62" s="28"/>
      <c r="E62" s="29"/>
      <c r="F62" s="30"/>
      <c r="G62" s="29"/>
    </row>
    <row r="63" spans="1:9" x14ac:dyDescent="0.2">
      <c r="A63" s="26" t="s">
        <v>53</v>
      </c>
      <c r="B63" s="27"/>
      <c r="C63" s="27"/>
      <c r="D63" s="28"/>
      <c r="E63" s="29"/>
      <c r="F63" s="30"/>
      <c r="G63" s="29"/>
    </row>
    <row r="64" spans="1:9" x14ac:dyDescent="0.2">
      <c r="A64" s="27" t="s">
        <v>194</v>
      </c>
      <c r="B64" s="27" t="s">
        <v>193</v>
      </c>
      <c r="C64" s="27" t="s">
        <v>52</v>
      </c>
      <c r="D64" s="31">
        <v>600</v>
      </c>
      <c r="E64" s="29">
        <v>2991.384</v>
      </c>
      <c r="F64" s="30">
        <v>2.19806119178598</v>
      </c>
      <c r="G64" s="29">
        <v>3.6252</v>
      </c>
    </row>
    <row r="65" spans="1:9" x14ac:dyDescent="0.2">
      <c r="A65" s="27" t="s">
        <v>196</v>
      </c>
      <c r="B65" s="27" t="s">
        <v>195</v>
      </c>
      <c r="C65" s="27" t="s">
        <v>52</v>
      </c>
      <c r="D65" s="31">
        <v>500</v>
      </c>
      <c r="E65" s="29">
        <v>2472.2399999999998</v>
      </c>
      <c r="F65" s="30">
        <v>1.8165955292871001</v>
      </c>
      <c r="G65" s="29">
        <v>4.3601000000000001</v>
      </c>
    </row>
    <row r="66" spans="1:9" x14ac:dyDescent="0.2">
      <c r="A66" s="26" t="s">
        <v>33</v>
      </c>
      <c r="B66" s="26"/>
      <c r="C66" s="26"/>
      <c r="D66" s="32"/>
      <c r="E66" s="33">
        <f>SUM(E63:E65)</f>
        <v>5463.6239999999998</v>
      </c>
      <c r="F66" s="34">
        <f>SUM(F63:F65)</f>
        <v>4.0146567210730799</v>
      </c>
      <c r="G66" s="33"/>
      <c r="H66" s="18"/>
      <c r="I66" s="18"/>
    </row>
    <row r="67" spans="1:9" x14ac:dyDescent="0.2">
      <c r="A67" s="27"/>
      <c r="B67" s="27"/>
      <c r="C67" s="27"/>
      <c r="D67" s="28"/>
      <c r="E67" s="29"/>
      <c r="F67" s="30"/>
      <c r="G67" s="29"/>
    </row>
    <row r="68" spans="1:9" x14ac:dyDescent="0.2">
      <c r="A68" s="26" t="s">
        <v>54</v>
      </c>
      <c r="B68" s="27"/>
      <c r="C68" s="27"/>
      <c r="D68" s="28"/>
      <c r="E68" s="29"/>
      <c r="F68" s="30"/>
      <c r="G68" s="29"/>
    </row>
    <row r="69" spans="1:9" x14ac:dyDescent="0.2">
      <c r="A69" s="27" t="s">
        <v>67</v>
      </c>
      <c r="B69" s="27" t="s">
        <v>66</v>
      </c>
      <c r="C69" s="27" t="s">
        <v>71</v>
      </c>
      <c r="D69" s="31">
        <v>2500000</v>
      </c>
      <c r="E69" s="29">
        <v>2493.1624999999999</v>
      </c>
      <c r="F69" s="30">
        <v>1.8319693279318601</v>
      </c>
      <c r="G69" s="29">
        <v>3.3372999999999999</v>
      </c>
    </row>
    <row r="70" spans="1:9" x14ac:dyDescent="0.2">
      <c r="A70" s="26" t="s">
        <v>33</v>
      </c>
      <c r="B70" s="26"/>
      <c r="C70" s="26"/>
      <c r="D70" s="32"/>
      <c r="E70" s="33">
        <f>SUM(E68:E69)</f>
        <v>2493.1624999999999</v>
      </c>
      <c r="F70" s="34">
        <f>SUM(F68:F69)</f>
        <v>1.8319693279318601</v>
      </c>
      <c r="G70" s="33"/>
      <c r="H70" s="18"/>
      <c r="I70" s="18"/>
    </row>
    <row r="71" spans="1:9" x14ac:dyDescent="0.2">
      <c r="A71" s="27"/>
      <c r="B71" s="27"/>
      <c r="C71" s="27"/>
      <c r="D71" s="28"/>
      <c r="E71" s="29"/>
      <c r="F71" s="30"/>
      <c r="G71" s="29"/>
    </row>
    <row r="72" spans="1:9" x14ac:dyDescent="0.2">
      <c r="A72" s="26" t="s">
        <v>68</v>
      </c>
      <c r="B72" s="27"/>
      <c r="C72" s="27"/>
      <c r="D72" s="28"/>
      <c r="E72" s="29"/>
      <c r="F72" s="30"/>
      <c r="G72" s="29"/>
    </row>
    <row r="73" spans="1:9" x14ac:dyDescent="0.2">
      <c r="A73" s="27" t="s">
        <v>73</v>
      </c>
      <c r="B73" s="27" t="s">
        <v>72</v>
      </c>
      <c r="C73" s="27" t="s">
        <v>71</v>
      </c>
      <c r="D73" s="31">
        <v>10000000</v>
      </c>
      <c r="E73" s="29">
        <v>9795.6200000000008</v>
      </c>
      <c r="F73" s="30">
        <v>7.1977961276394504</v>
      </c>
      <c r="G73" s="29">
        <v>5.7704000000000004</v>
      </c>
    </row>
    <row r="74" spans="1:9" x14ac:dyDescent="0.2">
      <c r="A74" s="27" t="s">
        <v>70</v>
      </c>
      <c r="B74" s="27" t="s">
        <v>69</v>
      </c>
      <c r="C74" s="27" t="s">
        <v>71</v>
      </c>
      <c r="D74" s="31">
        <v>7400000</v>
      </c>
      <c r="E74" s="29">
        <v>7310.6967999999997</v>
      </c>
      <c r="F74" s="30">
        <v>5.3718810159424404</v>
      </c>
      <c r="G74" s="29">
        <v>5.9630999999999998</v>
      </c>
    </row>
    <row r="75" spans="1:9" x14ac:dyDescent="0.2">
      <c r="A75" s="27" t="s">
        <v>198</v>
      </c>
      <c r="B75" s="27" t="s">
        <v>197</v>
      </c>
      <c r="C75" s="27" t="s">
        <v>71</v>
      </c>
      <c r="D75" s="31">
        <v>300000</v>
      </c>
      <c r="E75" s="29">
        <v>306.76620000000003</v>
      </c>
      <c r="F75" s="30">
        <v>0.225411006802088</v>
      </c>
      <c r="G75" s="29">
        <v>5.2614000000000001</v>
      </c>
    </row>
    <row r="76" spans="1:9" x14ac:dyDescent="0.2">
      <c r="A76" s="27" t="s">
        <v>85</v>
      </c>
      <c r="B76" s="27" t="s">
        <v>84</v>
      </c>
      <c r="C76" s="27" t="s">
        <v>71</v>
      </c>
      <c r="D76" s="31">
        <v>100000</v>
      </c>
      <c r="E76" s="29">
        <v>104.4564</v>
      </c>
      <c r="F76" s="30">
        <v>7.6754291349312997E-2</v>
      </c>
      <c r="G76" s="29">
        <v>4.8433999999999999</v>
      </c>
    </row>
    <row r="77" spans="1:9" x14ac:dyDescent="0.2">
      <c r="A77" s="27" t="s">
        <v>75</v>
      </c>
      <c r="B77" s="27" t="s">
        <v>74</v>
      </c>
      <c r="C77" s="27" t="s">
        <v>71</v>
      </c>
      <c r="D77" s="31">
        <v>100000</v>
      </c>
      <c r="E77" s="29">
        <v>98.914199999999994</v>
      </c>
      <c r="F77" s="30">
        <v>7.2681897187575006E-2</v>
      </c>
      <c r="G77" s="29">
        <v>5.5830000000000002</v>
      </c>
    </row>
    <row r="78" spans="1:9" x14ac:dyDescent="0.2">
      <c r="A78" s="26" t="s">
        <v>33</v>
      </c>
      <c r="B78" s="26"/>
      <c r="C78" s="26"/>
      <c r="D78" s="32"/>
      <c r="E78" s="33">
        <f>SUM(E73:E77)</f>
        <v>17616.453599999997</v>
      </c>
      <c r="F78" s="34">
        <f>SUM(F73:F77)</f>
        <v>12.944524338920868</v>
      </c>
      <c r="G78" s="33"/>
      <c r="H78" s="18"/>
      <c r="I78" s="18"/>
    </row>
    <row r="79" spans="1:9" x14ac:dyDescent="0.2">
      <c r="A79" s="27"/>
      <c r="B79" s="27"/>
      <c r="C79" s="27"/>
      <c r="D79" s="28"/>
      <c r="E79" s="29"/>
      <c r="F79" s="30"/>
      <c r="G79" s="29"/>
    </row>
    <row r="80" spans="1:9" x14ac:dyDescent="0.2">
      <c r="A80" s="26" t="s">
        <v>36</v>
      </c>
      <c r="B80" s="26"/>
      <c r="C80" s="26"/>
      <c r="D80" s="32"/>
      <c r="E80" s="33">
        <f>E49+E54+E60+E66+E70+E78</f>
        <v>121458.55454249997</v>
      </c>
      <c r="F80" s="34">
        <f>F49+F54+F60+F66+F70+F78</f>
        <v>89.247430336690414</v>
      </c>
      <c r="G80" s="33"/>
      <c r="H80" s="18"/>
      <c r="I80" s="18"/>
    </row>
    <row r="81" spans="1:9" x14ac:dyDescent="0.2">
      <c r="A81" s="26"/>
      <c r="B81" s="26"/>
      <c r="C81" s="26"/>
      <c r="D81" s="32"/>
      <c r="E81" s="33"/>
      <c r="F81" s="34"/>
      <c r="G81" s="33"/>
      <c r="H81" s="18"/>
      <c r="I81" s="18"/>
    </row>
    <row r="82" spans="1:9" x14ac:dyDescent="0.2">
      <c r="A82" s="26" t="s">
        <v>38</v>
      </c>
      <c r="B82" s="26"/>
      <c r="C82" s="26"/>
      <c r="D82" s="32"/>
      <c r="E82" s="33">
        <f>E84-(E49+E54+E60+E66+E70+E78)</f>
        <v>14633.38007600003</v>
      </c>
      <c r="F82" s="34">
        <f>F84-(F49+F54+F60+F66+F70+F78)</f>
        <v>10.752569663309586</v>
      </c>
      <c r="G82" s="33"/>
      <c r="H82" s="18"/>
      <c r="I82" s="18"/>
    </row>
    <row r="83" spans="1:9" x14ac:dyDescent="0.2">
      <c r="A83" s="26"/>
      <c r="B83" s="26"/>
      <c r="C83" s="26"/>
      <c r="D83" s="32"/>
      <c r="E83" s="33"/>
      <c r="F83" s="34"/>
      <c r="G83" s="33"/>
      <c r="H83" s="18"/>
      <c r="I83" s="18"/>
    </row>
    <row r="84" spans="1:9" x14ac:dyDescent="0.2">
      <c r="A84" s="35" t="s">
        <v>37</v>
      </c>
      <c r="B84" s="35"/>
      <c r="C84" s="35"/>
      <c r="D84" s="36"/>
      <c r="E84" s="37">
        <v>136091.9346185</v>
      </c>
      <c r="F84" s="38">
        <v>100</v>
      </c>
      <c r="G84" s="37"/>
      <c r="H84" s="18"/>
      <c r="I84" s="18"/>
    </row>
    <row r="85" spans="1:9" x14ac:dyDescent="0.2">
      <c r="F85" s="20" t="s">
        <v>530</v>
      </c>
    </row>
    <row r="86" spans="1:9" x14ac:dyDescent="0.2">
      <c r="A86" s="18" t="s">
        <v>55</v>
      </c>
    </row>
    <row r="87" spans="1:9" x14ac:dyDescent="0.2">
      <c r="A87" s="18" t="s">
        <v>40</v>
      </c>
    </row>
    <row r="88" spans="1:9" x14ac:dyDescent="0.2">
      <c r="A88" s="18" t="s">
        <v>776</v>
      </c>
    </row>
    <row r="90" spans="1:9" x14ac:dyDescent="0.2">
      <c r="A90" s="18" t="s">
        <v>41</v>
      </c>
    </row>
    <row r="91" spans="1:9" x14ac:dyDescent="0.2">
      <c r="A91" s="18" t="s">
        <v>42</v>
      </c>
    </row>
    <row r="92" spans="1:9" x14ac:dyDescent="0.2">
      <c r="A92" s="18" t="s">
        <v>43</v>
      </c>
      <c r="B92" s="18"/>
      <c r="C92" s="39" t="s">
        <v>45</v>
      </c>
      <c r="D92" s="19" t="s">
        <v>44</v>
      </c>
    </row>
    <row r="93" spans="1:9" x14ac:dyDescent="0.2">
      <c r="A93" s="9" t="s">
        <v>59</v>
      </c>
      <c r="C93" s="40">
        <v>174.17169999999999</v>
      </c>
      <c r="D93" s="40">
        <v>169.33580000000001</v>
      </c>
    </row>
    <row r="94" spans="1:9" x14ac:dyDescent="0.2">
      <c r="A94" s="9" t="s">
        <v>82</v>
      </c>
      <c r="C94" s="40">
        <v>25.842199999999998</v>
      </c>
      <c r="D94" s="40">
        <v>25.1248</v>
      </c>
    </row>
    <row r="95" spans="1:9" x14ac:dyDescent="0.2">
      <c r="A95" s="9" t="s">
        <v>62</v>
      </c>
      <c r="C95" s="40">
        <v>191.1318</v>
      </c>
      <c r="D95" s="40">
        <v>186.7516</v>
      </c>
    </row>
    <row r="96" spans="1:9" x14ac:dyDescent="0.2">
      <c r="A96" s="9" t="s">
        <v>83</v>
      </c>
      <c r="C96" s="40">
        <v>29.419</v>
      </c>
      <c r="D96" s="40">
        <v>28.743500000000001</v>
      </c>
    </row>
    <row r="98" spans="1:5" x14ac:dyDescent="0.2">
      <c r="A98" s="9" t="s">
        <v>46</v>
      </c>
    </row>
    <row r="100" spans="1:5" x14ac:dyDescent="0.2">
      <c r="A100" s="18" t="s">
        <v>47</v>
      </c>
      <c r="D100" s="41" t="s">
        <v>48</v>
      </c>
    </row>
    <row r="102" spans="1:5" x14ac:dyDescent="0.2">
      <c r="A102" s="18" t="s">
        <v>209</v>
      </c>
      <c r="D102" s="45">
        <v>0.49630000000000002</v>
      </c>
    </row>
    <row r="104" spans="1:5" x14ac:dyDescent="0.2">
      <c r="A104" s="18" t="s">
        <v>210</v>
      </c>
      <c r="D104" s="42">
        <v>1.6158023380108499</v>
      </c>
      <c r="E104" s="13" t="s">
        <v>49</v>
      </c>
    </row>
    <row r="106" spans="1:5" x14ac:dyDescent="0.2">
      <c r="A106" s="18" t="s">
        <v>211</v>
      </c>
      <c r="D106" s="41" t="s">
        <v>48</v>
      </c>
    </row>
    <row r="107" spans="1:5" x14ac:dyDescent="0.2">
      <c r="A107" s="9" t="s">
        <v>777</v>
      </c>
      <c r="D107" s="41"/>
    </row>
    <row r="108" spans="1:5" x14ac:dyDescent="0.2">
      <c r="A108" s="50" t="s">
        <v>778</v>
      </c>
      <c r="D108" s="41"/>
    </row>
    <row r="110" spans="1:5" x14ac:dyDescent="0.2">
      <c r="A110" s="18" t="s">
        <v>50</v>
      </c>
    </row>
    <row r="111" spans="1:5" x14ac:dyDescent="0.2">
      <c r="A111" s="18"/>
    </row>
    <row r="112" spans="1:5" x14ac:dyDescent="0.2">
      <c r="A112" s="46" t="s">
        <v>737</v>
      </c>
    </row>
    <row r="113" spans="1:1" x14ac:dyDescent="0.2">
      <c r="A113" s="48"/>
    </row>
    <row r="114" spans="1:1" x14ac:dyDescent="0.2">
      <c r="A114" s="47"/>
    </row>
    <row r="115" spans="1:1" x14ac:dyDescent="0.2">
      <c r="A115" s="47"/>
    </row>
    <row r="116" spans="1:1" x14ac:dyDescent="0.2">
      <c r="A116" s="47"/>
    </row>
    <row r="117" spans="1:1" x14ac:dyDescent="0.2">
      <c r="A117" s="47"/>
    </row>
    <row r="118" spans="1:1" x14ac:dyDescent="0.2">
      <c r="A118" s="47"/>
    </row>
    <row r="119" spans="1:1" x14ac:dyDescent="0.2">
      <c r="A119" s="47"/>
    </row>
    <row r="120" spans="1:1" x14ac:dyDescent="0.2">
      <c r="A120" s="47"/>
    </row>
    <row r="121" spans="1:1" x14ac:dyDescent="0.2">
      <c r="A121" s="47"/>
    </row>
    <row r="122" spans="1:1" x14ac:dyDescent="0.2">
      <c r="A122" s="47"/>
    </row>
    <row r="123" spans="1:1" x14ac:dyDescent="0.2">
      <c r="A123" s="47"/>
    </row>
    <row r="124" spans="1:1" x14ac:dyDescent="0.2">
      <c r="A124" s="47"/>
    </row>
    <row r="125" spans="1:1" x14ac:dyDescent="0.2">
      <c r="A125" s="46" t="s">
        <v>740</v>
      </c>
    </row>
    <row r="126" spans="1:1" x14ac:dyDescent="0.2">
      <c r="A126" s="47"/>
    </row>
    <row r="127" spans="1:1" x14ac:dyDescent="0.2">
      <c r="A127" s="46" t="s">
        <v>738</v>
      </c>
    </row>
    <row r="128" spans="1:1" x14ac:dyDescent="0.2">
      <c r="A128" s="47"/>
    </row>
    <row r="129" spans="1:1" x14ac:dyDescent="0.2">
      <c r="A129" s="47"/>
    </row>
    <row r="130" spans="1:1" x14ac:dyDescent="0.2">
      <c r="A130" s="47"/>
    </row>
    <row r="131" spans="1:1" x14ac:dyDescent="0.2">
      <c r="A131" s="47"/>
    </row>
    <row r="132" spans="1:1" x14ac:dyDescent="0.2">
      <c r="A132" s="47"/>
    </row>
    <row r="133" spans="1:1" x14ac:dyDescent="0.2">
      <c r="A133" s="47"/>
    </row>
    <row r="134" spans="1:1" x14ac:dyDescent="0.2">
      <c r="A134" s="47"/>
    </row>
    <row r="135" spans="1:1" x14ac:dyDescent="0.2">
      <c r="A135" s="47"/>
    </row>
    <row r="136" spans="1:1" x14ac:dyDescent="0.2">
      <c r="A136" s="47"/>
    </row>
    <row r="137" spans="1:1" x14ac:dyDescent="0.2">
      <c r="A137" s="47"/>
    </row>
    <row r="138" spans="1:1" x14ac:dyDescent="0.2">
      <c r="A138" s="47"/>
    </row>
    <row r="139" spans="1:1" x14ac:dyDescent="0.2">
      <c r="A139" s="47"/>
    </row>
  </sheetData>
  <mergeCells count="1">
    <mergeCell ref="A1:G1"/>
  </mergeCells>
  <conditionalFormatting sqref="F2:F3 F5:F84 F142:F65540 F86:F109">
    <cfRule type="cellIs" dxfId="63" priority="3" stopIfTrue="1" operator="between">
      <formula>0.009</formula>
      <formula>-0.009</formula>
    </cfRule>
  </conditionalFormatting>
  <conditionalFormatting sqref="F110:F141">
    <cfRule type="cellIs" dxfId="62" priority="2" stopIfTrue="1" operator="between">
      <formula>0.009</formula>
      <formula>-0.009</formula>
    </cfRule>
  </conditionalFormatting>
  <conditionalFormatting sqref="F85">
    <cfRule type="cellIs" dxfId="61" priority="1" stopIfTrue="1" operator="between">
      <formula>0.009</formula>
      <formula>-0.009</formula>
    </cfRule>
  </conditionalFormatting>
  <hyperlinks>
    <hyperlink ref="A108" r:id="rId1" xr:uid="{00000000-0004-0000-1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70"/>
  <sheetViews>
    <sheetView workbookViewId="0">
      <selection sqref="A1:G1"/>
    </sheetView>
  </sheetViews>
  <sheetFormatPr defaultColWidth="9.21875" defaultRowHeight="10.199999999999999" x14ac:dyDescent="0.2"/>
  <cols>
    <col min="1" max="1" width="35.5546875" style="9" bestFit="1" customWidth="1"/>
    <col min="2" max="2" width="20" style="9" bestFit="1" customWidth="1"/>
    <col min="3" max="3" width="24.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21875" style="9"/>
  </cols>
  <sheetData>
    <row r="1" spans="1:9" s="1" customFormat="1" ht="13.8" x14ac:dyDescent="0.2">
      <c r="A1" s="72" t="s">
        <v>859</v>
      </c>
      <c r="B1" s="73"/>
      <c r="C1" s="73"/>
      <c r="D1" s="73"/>
      <c r="E1" s="73"/>
      <c r="F1" s="73"/>
      <c r="G1" s="73"/>
    </row>
    <row r="2" spans="1:9" s="1" customFormat="1" ht="11.4" x14ac:dyDescent="0.2">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39</v>
      </c>
      <c r="D4" s="16" t="s">
        <v>1</v>
      </c>
      <c r="E4" s="15" t="s">
        <v>3</v>
      </c>
      <c r="F4" s="15" t="s">
        <v>4</v>
      </c>
      <c r="G4" s="15" t="s">
        <v>6</v>
      </c>
    </row>
    <row r="5" spans="1:9" x14ac:dyDescent="0.2">
      <c r="A5" s="26" t="s">
        <v>38</v>
      </c>
      <c r="B5" s="26"/>
      <c r="C5" s="26"/>
      <c r="D5" s="32"/>
      <c r="E5" s="33">
        <v>11773.7588466</v>
      </c>
      <c r="F5" s="34">
        <v>100</v>
      </c>
      <c r="G5" s="33"/>
      <c r="H5" s="18"/>
      <c r="I5" s="18"/>
    </row>
    <row r="6" spans="1:9" x14ac:dyDescent="0.2">
      <c r="A6" s="26"/>
      <c r="B6" s="26"/>
      <c r="C6" s="26"/>
      <c r="D6" s="32"/>
      <c r="E6" s="33"/>
      <c r="F6" s="34"/>
      <c r="G6" s="33"/>
      <c r="H6" s="18"/>
      <c r="I6" s="18"/>
    </row>
    <row r="7" spans="1:9" x14ac:dyDescent="0.2">
      <c r="A7" s="35" t="s">
        <v>37</v>
      </c>
      <c r="B7" s="35"/>
      <c r="C7" s="35"/>
      <c r="D7" s="36"/>
      <c r="E7" s="37">
        <v>11773.7588466</v>
      </c>
      <c r="F7" s="38">
        <v>100</v>
      </c>
      <c r="G7" s="37"/>
      <c r="H7" s="18"/>
      <c r="I7" s="18"/>
    </row>
    <row r="9" spans="1:9" x14ac:dyDescent="0.2">
      <c r="A9" s="18" t="s">
        <v>41</v>
      </c>
    </row>
    <row r="10" spans="1:9" x14ac:dyDescent="0.2">
      <c r="A10" s="18" t="s">
        <v>42</v>
      </c>
    </row>
    <row r="11" spans="1:9" x14ac:dyDescent="0.2">
      <c r="A11" s="18" t="s">
        <v>43</v>
      </c>
      <c r="B11" s="18"/>
      <c r="C11" s="39" t="s">
        <v>45</v>
      </c>
      <c r="D11" s="19" t="s">
        <v>44</v>
      </c>
    </row>
    <row r="12" spans="1:9" x14ac:dyDescent="0.2">
      <c r="A12" s="9" t="s">
        <v>59</v>
      </c>
      <c r="C12" s="40">
        <v>1088.0885000000001</v>
      </c>
      <c r="D12" s="40">
        <v>1105.4375</v>
      </c>
    </row>
    <row r="13" spans="1:9" x14ac:dyDescent="0.2">
      <c r="A13" s="9" t="s">
        <v>860</v>
      </c>
      <c r="C13" s="40">
        <v>1000</v>
      </c>
      <c r="D13" s="40">
        <v>1000</v>
      </c>
    </row>
    <row r="14" spans="1:9" x14ac:dyDescent="0.2">
      <c r="A14" s="9" t="s">
        <v>861</v>
      </c>
      <c r="C14" s="40">
        <v>1000.1607</v>
      </c>
      <c r="D14" s="40">
        <v>1000.0815</v>
      </c>
    </row>
    <row r="15" spans="1:9" x14ac:dyDescent="0.2">
      <c r="A15" s="9" t="s">
        <v>62</v>
      </c>
      <c r="C15" s="40">
        <v>1089.5197000000001</v>
      </c>
      <c r="D15" s="40">
        <v>1107.1663000000001</v>
      </c>
    </row>
    <row r="16" spans="1:9" x14ac:dyDescent="0.2">
      <c r="A16" s="9" t="s">
        <v>862</v>
      </c>
      <c r="C16" s="40">
        <v>1000</v>
      </c>
      <c r="D16" s="40">
        <v>1000</v>
      </c>
    </row>
    <row r="17" spans="1:4" x14ac:dyDescent="0.2">
      <c r="A17" s="9" t="s">
        <v>863</v>
      </c>
      <c r="C17" s="40">
        <v>1000.1629</v>
      </c>
      <c r="D17" s="40">
        <v>1000.0841</v>
      </c>
    </row>
    <row r="18" spans="1:4" x14ac:dyDescent="0.2">
      <c r="A18" s="9" t="s">
        <v>864</v>
      </c>
      <c r="C18" s="57" t="s">
        <v>865</v>
      </c>
      <c r="D18" s="40">
        <v>10.0489</v>
      </c>
    </row>
    <row r="19" spans="1:4" x14ac:dyDescent="0.2">
      <c r="A19" s="9" t="s">
        <v>1199</v>
      </c>
      <c r="C19" s="57" t="s">
        <v>865</v>
      </c>
      <c r="D19" s="40">
        <v>10.0489</v>
      </c>
    </row>
    <row r="20" spans="1:4" x14ac:dyDescent="0.2">
      <c r="A20" s="9" t="s">
        <v>866</v>
      </c>
      <c r="C20" s="57" t="s">
        <v>865</v>
      </c>
      <c r="D20" s="40">
        <v>10</v>
      </c>
    </row>
    <row r="21" spans="1:4" x14ac:dyDescent="0.2">
      <c r="A21" s="9" t="s">
        <v>1200</v>
      </c>
      <c r="C21" s="57" t="s">
        <v>865</v>
      </c>
      <c r="D21" s="40">
        <v>10</v>
      </c>
    </row>
    <row r="23" spans="1:4" x14ac:dyDescent="0.2">
      <c r="A23" s="18" t="s">
        <v>867</v>
      </c>
    </row>
    <row r="25" spans="1:4" x14ac:dyDescent="0.2">
      <c r="A25" s="18" t="s">
        <v>47</v>
      </c>
    </row>
    <row r="26" spans="1:4" x14ac:dyDescent="0.2">
      <c r="A26" s="74" t="s">
        <v>56</v>
      </c>
      <c r="B26" s="75"/>
      <c r="C26" s="43" t="s">
        <v>57</v>
      </c>
    </row>
    <row r="27" spans="1:4" x14ac:dyDescent="0.2">
      <c r="A27" s="70" t="s">
        <v>860</v>
      </c>
      <c r="B27" s="71"/>
      <c r="C27" s="44">
        <v>15.96694222</v>
      </c>
    </row>
    <row r="28" spans="1:4" x14ac:dyDescent="0.2">
      <c r="A28" s="70" t="s">
        <v>861</v>
      </c>
      <c r="B28" s="71"/>
      <c r="C28" s="44">
        <v>16.518299249999998</v>
      </c>
    </row>
    <row r="29" spans="1:4" x14ac:dyDescent="0.2">
      <c r="A29" s="70" t="s">
        <v>862</v>
      </c>
      <c r="B29" s="71"/>
      <c r="C29" s="44">
        <v>16.23882395</v>
      </c>
    </row>
    <row r="30" spans="1:4" x14ac:dyDescent="0.2">
      <c r="A30" s="70" t="s">
        <v>863</v>
      </c>
      <c r="B30" s="71"/>
      <c r="C30" s="44">
        <v>16.77865285</v>
      </c>
    </row>
    <row r="31" spans="1:4" x14ac:dyDescent="0.2">
      <c r="A31" s="9" t="s">
        <v>58</v>
      </c>
    </row>
    <row r="32" spans="1:4" x14ac:dyDescent="0.2">
      <c r="A32" s="9" t="s">
        <v>46</v>
      </c>
    </row>
    <row r="34" spans="1:5" x14ac:dyDescent="0.2">
      <c r="A34" s="18" t="s">
        <v>856</v>
      </c>
      <c r="D34" s="42">
        <v>5.4794520547945197E-3</v>
      </c>
      <c r="E34" s="13" t="s">
        <v>49</v>
      </c>
    </row>
    <row r="36" spans="1:5" ht="29.25" customHeight="1" x14ac:dyDescent="0.3">
      <c r="A36" s="76" t="s">
        <v>779</v>
      </c>
      <c r="B36" s="77"/>
      <c r="C36" s="77"/>
      <c r="D36" s="41" t="s">
        <v>48</v>
      </c>
    </row>
    <row r="38" spans="1:5" x14ac:dyDescent="0.2">
      <c r="A38" s="46" t="s">
        <v>868</v>
      </c>
    </row>
    <row r="39" spans="1:5" x14ac:dyDescent="0.2">
      <c r="A39" s="46"/>
    </row>
    <row r="40" spans="1:5" x14ac:dyDescent="0.2">
      <c r="A40" s="46" t="s">
        <v>737</v>
      </c>
    </row>
    <row r="41" spans="1:5" x14ac:dyDescent="0.2">
      <c r="A41" s="48"/>
    </row>
    <row r="42" spans="1:5" x14ac:dyDescent="0.2">
      <c r="A42" s="47"/>
    </row>
    <row r="43" spans="1:5" x14ac:dyDescent="0.2">
      <c r="A43" s="47"/>
    </row>
    <row r="44" spans="1:5" x14ac:dyDescent="0.2">
      <c r="A44" s="47"/>
    </row>
    <row r="45" spans="1:5" x14ac:dyDescent="0.2">
      <c r="A45" s="47"/>
    </row>
    <row r="46" spans="1:5" x14ac:dyDescent="0.2">
      <c r="A46" s="47"/>
    </row>
    <row r="47" spans="1:5" x14ac:dyDescent="0.2">
      <c r="A47" s="47"/>
    </row>
    <row r="48" spans="1:5" x14ac:dyDescent="0.2">
      <c r="A48" s="47"/>
    </row>
    <row r="49" spans="1:1" x14ac:dyDescent="0.2">
      <c r="A49" s="47"/>
    </row>
    <row r="50" spans="1:1" x14ac:dyDescent="0.2">
      <c r="A50" s="47"/>
    </row>
    <row r="51" spans="1:1" x14ac:dyDescent="0.2">
      <c r="A51" s="47"/>
    </row>
    <row r="52" spans="1:1" x14ac:dyDescent="0.2">
      <c r="A52" s="47"/>
    </row>
    <row r="53" spans="1:1" x14ac:dyDescent="0.2">
      <c r="A53" s="47"/>
    </row>
    <row r="54" spans="1:1" x14ac:dyDescent="0.2">
      <c r="A54" s="46" t="s">
        <v>869</v>
      </c>
    </row>
    <row r="55" spans="1:1" x14ac:dyDescent="0.2">
      <c r="A55" s="47"/>
    </row>
    <row r="56" spans="1:1" x14ac:dyDescent="0.2">
      <c r="A56" s="46" t="s">
        <v>738</v>
      </c>
    </row>
    <row r="57" spans="1:1" x14ac:dyDescent="0.2">
      <c r="A57" s="47"/>
    </row>
    <row r="58" spans="1:1" x14ac:dyDescent="0.2">
      <c r="A58" s="47"/>
    </row>
    <row r="59" spans="1:1" x14ac:dyDescent="0.2">
      <c r="A59" s="47"/>
    </row>
    <row r="60" spans="1:1" x14ac:dyDescent="0.2">
      <c r="A60" s="47"/>
    </row>
    <row r="61" spans="1:1" x14ac:dyDescent="0.2">
      <c r="A61" s="47"/>
    </row>
    <row r="62" spans="1:1" x14ac:dyDescent="0.2">
      <c r="A62" s="47"/>
    </row>
    <row r="63" spans="1:1" x14ac:dyDescent="0.2">
      <c r="A63" s="47"/>
    </row>
    <row r="64" spans="1:1" x14ac:dyDescent="0.2">
      <c r="A64" s="47"/>
    </row>
    <row r="65" spans="1:1" x14ac:dyDescent="0.2">
      <c r="A65" s="47"/>
    </row>
    <row r="66" spans="1:1" x14ac:dyDescent="0.2">
      <c r="A66" s="47"/>
    </row>
    <row r="67" spans="1:1" x14ac:dyDescent="0.2">
      <c r="A67" s="47"/>
    </row>
    <row r="68" spans="1:1" x14ac:dyDescent="0.2">
      <c r="A68" s="47"/>
    </row>
    <row r="69" spans="1:1" x14ac:dyDescent="0.2">
      <c r="A69" s="47"/>
    </row>
    <row r="70" spans="1:1" x14ac:dyDescent="0.2">
      <c r="A70" s="47"/>
    </row>
  </sheetData>
  <mergeCells count="7">
    <mergeCell ref="A36:C36"/>
    <mergeCell ref="A1:G1"/>
    <mergeCell ref="A26:B26"/>
    <mergeCell ref="A27:B27"/>
    <mergeCell ref="A28:B28"/>
    <mergeCell ref="A29:B29"/>
    <mergeCell ref="A30:B30"/>
  </mergeCells>
  <conditionalFormatting sqref="F2:F3 F5:F37">
    <cfRule type="cellIs" dxfId="100" priority="2" stopIfTrue="1" operator="between">
      <formula>0.009</formula>
      <formula>-0.009</formula>
    </cfRule>
  </conditionalFormatting>
  <conditionalFormatting sqref="F38:F72">
    <cfRule type="cellIs" dxfId="99" priority="1" stopIfTrue="1" operator="between">
      <formula>0.009</formula>
      <formula>-0.009</formula>
    </cfRule>
  </conditionalFormatting>
  <hyperlinks>
    <hyperlink ref="A39" r:id="rId1" tooltip="https://www.franklintempletonindia.com/downloadsServlet/pdf/product-labels-jg9o5k7l" display="https://www.franklintempletonindia.com/downloadsServlet/pdf/product-labels-jg9o5k7l" xr:uid="{00000000-0004-0000-0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I101"/>
  <sheetViews>
    <sheetView workbookViewId="0">
      <selection sqref="A1:F1"/>
    </sheetView>
  </sheetViews>
  <sheetFormatPr defaultColWidth="9.21875" defaultRowHeight="10.199999999999999" x14ac:dyDescent="0.2"/>
  <cols>
    <col min="1" max="1" width="40.5546875" style="9" bestFit="1" customWidth="1"/>
    <col min="2" max="2" width="25.77734375" style="9" bestFit="1" customWidth="1"/>
    <col min="3" max="3" width="24.77734375" style="9" bestFit="1" customWidth="1"/>
    <col min="4" max="4" width="15.21875" style="10" bestFit="1" customWidth="1"/>
    <col min="5" max="5" width="23" style="13" bestFit="1" customWidth="1"/>
    <col min="6" max="6" width="13.5546875" style="14" bestFit="1" customWidth="1"/>
    <col min="7" max="16384" width="9.21875" style="9"/>
  </cols>
  <sheetData>
    <row r="1" spans="1:6" s="1" customFormat="1" ht="13.8" x14ac:dyDescent="0.2">
      <c r="A1" s="72" t="s">
        <v>10</v>
      </c>
      <c r="B1" s="73"/>
      <c r="C1" s="73"/>
      <c r="D1" s="73"/>
      <c r="E1" s="73"/>
      <c r="F1" s="73"/>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256</v>
      </c>
      <c r="D4" s="16" t="s">
        <v>1</v>
      </c>
      <c r="E4" s="15" t="s">
        <v>3</v>
      </c>
      <c r="F4" s="15" t="s">
        <v>4</v>
      </c>
    </row>
    <row r="5" spans="1:6" x14ac:dyDescent="0.2">
      <c r="A5" s="21" t="s">
        <v>87</v>
      </c>
      <c r="B5" s="22"/>
      <c r="C5" s="22"/>
      <c r="D5" s="23"/>
      <c r="E5" s="24"/>
      <c r="F5" s="25"/>
    </row>
    <row r="6" spans="1:6" x14ac:dyDescent="0.2">
      <c r="A6" s="26" t="s">
        <v>32</v>
      </c>
      <c r="B6" s="27"/>
      <c r="C6" s="27"/>
      <c r="D6" s="28"/>
      <c r="E6" s="29"/>
      <c r="F6" s="30"/>
    </row>
    <row r="7" spans="1:6" x14ac:dyDescent="0.2">
      <c r="A7" s="27" t="s">
        <v>89</v>
      </c>
      <c r="B7" s="27" t="s">
        <v>88</v>
      </c>
      <c r="C7" s="27" t="s">
        <v>90</v>
      </c>
      <c r="D7" s="31">
        <v>750000</v>
      </c>
      <c r="E7" s="29">
        <v>5570.25</v>
      </c>
      <c r="F7" s="30">
        <v>9.2164282197376597</v>
      </c>
    </row>
    <row r="8" spans="1:6" x14ac:dyDescent="0.2">
      <c r="A8" s="27" t="s">
        <v>110</v>
      </c>
      <c r="B8" s="27" t="s">
        <v>109</v>
      </c>
      <c r="C8" s="27" t="s">
        <v>90</v>
      </c>
      <c r="D8" s="31">
        <v>1000000</v>
      </c>
      <c r="E8" s="29">
        <v>4832</v>
      </c>
      <c r="F8" s="30">
        <v>7.9949340079480002</v>
      </c>
    </row>
    <row r="9" spans="1:6" x14ac:dyDescent="0.2">
      <c r="A9" s="27" t="s">
        <v>95</v>
      </c>
      <c r="B9" s="27" t="s">
        <v>94</v>
      </c>
      <c r="C9" s="27" t="s">
        <v>90</v>
      </c>
      <c r="D9" s="31">
        <v>600000</v>
      </c>
      <c r="E9" s="29">
        <v>4454.3999999999996</v>
      </c>
      <c r="F9" s="30">
        <v>7.3701643305057098</v>
      </c>
    </row>
    <row r="10" spans="1:6" x14ac:dyDescent="0.2">
      <c r="A10" s="27" t="s">
        <v>128</v>
      </c>
      <c r="B10" s="27" t="s">
        <v>127</v>
      </c>
      <c r="C10" s="27" t="s">
        <v>116</v>
      </c>
      <c r="D10" s="31">
        <v>190000</v>
      </c>
      <c r="E10" s="29">
        <v>3037.15</v>
      </c>
      <c r="F10" s="30">
        <v>5.0252098142051498</v>
      </c>
    </row>
    <row r="11" spans="1:6" x14ac:dyDescent="0.2">
      <c r="A11" s="27" t="s">
        <v>215</v>
      </c>
      <c r="B11" s="27" t="s">
        <v>214</v>
      </c>
      <c r="C11" s="27" t="s">
        <v>146</v>
      </c>
      <c r="D11" s="31">
        <v>1400000</v>
      </c>
      <c r="E11" s="29">
        <v>3035.2</v>
      </c>
      <c r="F11" s="30">
        <v>5.0219833818137003</v>
      </c>
    </row>
    <row r="12" spans="1:6" x14ac:dyDescent="0.2">
      <c r="A12" s="27" t="s">
        <v>120</v>
      </c>
      <c r="B12" s="27" t="s">
        <v>119</v>
      </c>
      <c r="C12" s="27" t="s">
        <v>121</v>
      </c>
      <c r="D12" s="31">
        <v>1900000</v>
      </c>
      <c r="E12" s="29">
        <v>2536.5</v>
      </c>
      <c r="F12" s="30">
        <v>4.1968439799586301</v>
      </c>
    </row>
    <row r="13" spans="1:6" x14ac:dyDescent="0.2">
      <c r="A13" s="27" t="s">
        <v>118</v>
      </c>
      <c r="B13" s="27" t="s">
        <v>117</v>
      </c>
      <c r="C13" s="27" t="s">
        <v>93</v>
      </c>
      <c r="D13" s="31">
        <v>225000</v>
      </c>
      <c r="E13" s="29">
        <v>2535.6374999999998</v>
      </c>
      <c r="F13" s="30">
        <v>4.1954169040931797</v>
      </c>
    </row>
    <row r="14" spans="1:6" x14ac:dyDescent="0.2">
      <c r="A14" s="27" t="s">
        <v>217</v>
      </c>
      <c r="B14" s="27" t="s">
        <v>216</v>
      </c>
      <c r="C14" s="27" t="s">
        <v>218</v>
      </c>
      <c r="D14" s="31">
        <v>1000000</v>
      </c>
      <c r="E14" s="29">
        <v>2104.5</v>
      </c>
      <c r="F14" s="30">
        <v>3.4820651116983798</v>
      </c>
    </row>
    <row r="15" spans="1:6" x14ac:dyDescent="0.2">
      <c r="A15" s="27" t="s">
        <v>99</v>
      </c>
      <c r="B15" s="27" t="s">
        <v>98</v>
      </c>
      <c r="C15" s="27" t="s">
        <v>100</v>
      </c>
      <c r="D15" s="31">
        <v>300000</v>
      </c>
      <c r="E15" s="29">
        <v>2059.5</v>
      </c>
      <c r="F15" s="30">
        <v>3.4076089795879398</v>
      </c>
    </row>
    <row r="16" spans="1:6" x14ac:dyDescent="0.2">
      <c r="A16" s="27" t="s">
        <v>220</v>
      </c>
      <c r="B16" s="27" t="s">
        <v>219</v>
      </c>
      <c r="C16" s="27" t="s">
        <v>108</v>
      </c>
      <c r="D16" s="31">
        <v>900000</v>
      </c>
      <c r="E16" s="29">
        <v>1942.65</v>
      </c>
      <c r="F16" s="30">
        <v>3.2142712232078199</v>
      </c>
    </row>
    <row r="17" spans="1:6" x14ac:dyDescent="0.2">
      <c r="A17" s="27" t="s">
        <v>145</v>
      </c>
      <c r="B17" s="27" t="s">
        <v>144</v>
      </c>
      <c r="C17" s="27" t="s">
        <v>146</v>
      </c>
      <c r="D17" s="31">
        <v>50000</v>
      </c>
      <c r="E17" s="29">
        <v>1765.175</v>
      </c>
      <c r="F17" s="30">
        <v>2.9206245110678002</v>
      </c>
    </row>
    <row r="18" spans="1:6" x14ac:dyDescent="0.2">
      <c r="A18" s="27" t="s">
        <v>123</v>
      </c>
      <c r="B18" s="27" t="s">
        <v>122</v>
      </c>
      <c r="C18" s="27" t="s">
        <v>124</v>
      </c>
      <c r="D18" s="31">
        <v>1200000</v>
      </c>
      <c r="E18" s="29">
        <v>1738.2</v>
      </c>
      <c r="F18" s="30">
        <v>2.8759921963193702</v>
      </c>
    </row>
    <row r="19" spans="1:6" x14ac:dyDescent="0.2">
      <c r="A19" s="27" t="s">
        <v>222</v>
      </c>
      <c r="B19" s="27" t="s">
        <v>221</v>
      </c>
      <c r="C19" s="27" t="s">
        <v>223</v>
      </c>
      <c r="D19" s="31">
        <v>1000000</v>
      </c>
      <c r="E19" s="29">
        <v>1695.5</v>
      </c>
      <c r="F19" s="30">
        <v>2.8053415998501299</v>
      </c>
    </row>
    <row r="20" spans="1:6" x14ac:dyDescent="0.2">
      <c r="A20" s="27" t="s">
        <v>208</v>
      </c>
      <c r="B20" s="27" t="s">
        <v>207</v>
      </c>
      <c r="C20" s="27" t="s">
        <v>90</v>
      </c>
      <c r="D20" s="31">
        <v>1600000</v>
      </c>
      <c r="E20" s="29">
        <v>1552</v>
      </c>
      <c r="F20" s="30">
        <v>2.5679092674535</v>
      </c>
    </row>
    <row r="21" spans="1:6" x14ac:dyDescent="0.2">
      <c r="A21" s="27" t="s">
        <v>143</v>
      </c>
      <c r="B21" s="27" t="s">
        <v>142</v>
      </c>
      <c r="C21" s="27" t="s">
        <v>124</v>
      </c>
      <c r="D21" s="31">
        <v>500000</v>
      </c>
      <c r="E21" s="29">
        <v>1447.5</v>
      </c>
      <c r="F21" s="30">
        <v>2.39500558288591</v>
      </c>
    </row>
    <row r="22" spans="1:6" x14ac:dyDescent="0.2">
      <c r="A22" s="27" t="s">
        <v>97</v>
      </c>
      <c r="B22" s="27" t="s">
        <v>96</v>
      </c>
      <c r="C22" s="27" t="s">
        <v>90</v>
      </c>
      <c r="D22" s="31">
        <v>100000</v>
      </c>
      <c r="E22" s="29">
        <v>1426.25</v>
      </c>
      <c r="F22" s="30">
        <v>2.35984574272265</v>
      </c>
    </row>
    <row r="23" spans="1:6" x14ac:dyDescent="0.2">
      <c r="A23" s="27" t="s">
        <v>225</v>
      </c>
      <c r="B23" s="27" t="s">
        <v>224</v>
      </c>
      <c r="C23" s="27" t="s">
        <v>149</v>
      </c>
      <c r="D23" s="31">
        <v>1200000</v>
      </c>
      <c r="E23" s="29">
        <v>1380</v>
      </c>
      <c r="F23" s="30">
        <v>2.2833213847202498</v>
      </c>
    </row>
    <row r="24" spans="1:6" x14ac:dyDescent="0.2">
      <c r="A24" s="27" t="s">
        <v>174</v>
      </c>
      <c r="B24" s="27" t="s">
        <v>173</v>
      </c>
      <c r="C24" s="27" t="s">
        <v>116</v>
      </c>
      <c r="D24" s="31">
        <v>370605</v>
      </c>
      <c r="E24" s="29">
        <v>1284.51693</v>
      </c>
      <c r="F24" s="30">
        <v>2.12533693862623</v>
      </c>
    </row>
    <row r="25" spans="1:6" x14ac:dyDescent="0.2">
      <c r="A25" s="27" t="s">
        <v>227</v>
      </c>
      <c r="B25" s="27" t="s">
        <v>226</v>
      </c>
      <c r="C25" s="27" t="s">
        <v>228</v>
      </c>
      <c r="D25" s="31">
        <v>275000</v>
      </c>
      <c r="E25" s="29">
        <v>1137.4000000000001</v>
      </c>
      <c r="F25" s="30">
        <v>1.8819201036092801</v>
      </c>
    </row>
    <row r="26" spans="1:6" x14ac:dyDescent="0.2">
      <c r="A26" s="27" t="s">
        <v>230</v>
      </c>
      <c r="B26" s="27" t="s">
        <v>229</v>
      </c>
      <c r="C26" s="27" t="s">
        <v>93</v>
      </c>
      <c r="D26" s="31">
        <v>80000</v>
      </c>
      <c r="E26" s="29">
        <v>1128</v>
      </c>
      <c r="F26" s="30">
        <v>1.86636704490177</v>
      </c>
    </row>
    <row r="27" spans="1:6" x14ac:dyDescent="0.2">
      <c r="A27" s="27" t="s">
        <v>232</v>
      </c>
      <c r="B27" s="27" t="s">
        <v>231</v>
      </c>
      <c r="C27" s="27" t="s">
        <v>116</v>
      </c>
      <c r="D27" s="31">
        <v>50000</v>
      </c>
      <c r="E27" s="29">
        <v>1044.575</v>
      </c>
      <c r="F27" s="30">
        <v>1.72833364887258</v>
      </c>
    </row>
    <row r="28" spans="1:6" x14ac:dyDescent="0.2">
      <c r="A28" s="27" t="s">
        <v>234</v>
      </c>
      <c r="B28" s="27" t="s">
        <v>233</v>
      </c>
      <c r="C28" s="27" t="s">
        <v>235</v>
      </c>
      <c r="D28" s="31">
        <v>130000</v>
      </c>
      <c r="E28" s="29">
        <v>994.04499999999996</v>
      </c>
      <c r="F28" s="30">
        <v>1.6447276854161199</v>
      </c>
    </row>
    <row r="29" spans="1:6" x14ac:dyDescent="0.2">
      <c r="A29" s="27" t="s">
        <v>237</v>
      </c>
      <c r="B29" s="27" t="s">
        <v>236</v>
      </c>
      <c r="C29" s="27" t="s">
        <v>121</v>
      </c>
      <c r="D29" s="31">
        <v>400000</v>
      </c>
      <c r="E29" s="29">
        <v>836.6</v>
      </c>
      <c r="F29" s="30">
        <v>1.3842222249688101</v>
      </c>
    </row>
    <row r="30" spans="1:6" x14ac:dyDescent="0.2">
      <c r="A30" s="27" t="s">
        <v>151</v>
      </c>
      <c r="B30" s="27" t="s">
        <v>150</v>
      </c>
      <c r="C30" s="27" t="s">
        <v>146</v>
      </c>
      <c r="D30" s="31">
        <v>100000</v>
      </c>
      <c r="E30" s="29">
        <v>790.85</v>
      </c>
      <c r="F30" s="30">
        <v>1.30852515732319</v>
      </c>
    </row>
    <row r="31" spans="1:6" x14ac:dyDescent="0.2">
      <c r="A31" s="27" t="s">
        <v>239</v>
      </c>
      <c r="B31" s="27" t="s">
        <v>238</v>
      </c>
      <c r="C31" s="27" t="s">
        <v>218</v>
      </c>
      <c r="D31" s="31">
        <v>55000</v>
      </c>
      <c r="E31" s="29">
        <v>763.26250000000005</v>
      </c>
      <c r="F31" s="30">
        <v>1.26287941188771</v>
      </c>
    </row>
    <row r="32" spans="1:6" x14ac:dyDescent="0.2">
      <c r="A32" s="27" t="s">
        <v>148</v>
      </c>
      <c r="B32" s="27" t="s">
        <v>147</v>
      </c>
      <c r="C32" s="27" t="s">
        <v>149</v>
      </c>
      <c r="D32" s="31">
        <v>200000</v>
      </c>
      <c r="E32" s="29">
        <v>699.6</v>
      </c>
      <c r="F32" s="30">
        <v>1.15754466721035</v>
      </c>
    </row>
    <row r="33" spans="1:9" x14ac:dyDescent="0.2">
      <c r="A33" s="27" t="s">
        <v>156</v>
      </c>
      <c r="B33" s="27" t="s">
        <v>155</v>
      </c>
      <c r="C33" s="27" t="s">
        <v>90</v>
      </c>
      <c r="D33" s="31">
        <v>500000</v>
      </c>
      <c r="E33" s="29">
        <v>625.75</v>
      </c>
      <c r="F33" s="30">
        <v>1.0353538815135499</v>
      </c>
    </row>
    <row r="34" spans="1:9" x14ac:dyDescent="0.2">
      <c r="A34" s="27" t="s">
        <v>241</v>
      </c>
      <c r="B34" s="27" t="s">
        <v>240</v>
      </c>
      <c r="C34" s="27" t="s">
        <v>124</v>
      </c>
      <c r="D34" s="31">
        <v>175000</v>
      </c>
      <c r="E34" s="29">
        <v>606.98749999999995</v>
      </c>
      <c r="F34" s="30">
        <v>1.0043098108752799</v>
      </c>
    </row>
    <row r="35" spans="1:9" x14ac:dyDescent="0.2">
      <c r="A35" s="27" t="s">
        <v>160</v>
      </c>
      <c r="B35" s="27" t="s">
        <v>159</v>
      </c>
      <c r="C35" s="27" t="s">
        <v>161</v>
      </c>
      <c r="D35" s="31">
        <v>400000</v>
      </c>
      <c r="E35" s="29">
        <v>596.20000000000005</v>
      </c>
      <c r="F35" s="30">
        <v>0.98646102142768999</v>
      </c>
    </row>
    <row r="36" spans="1:9" x14ac:dyDescent="0.2">
      <c r="A36" s="27" t="s">
        <v>243</v>
      </c>
      <c r="B36" s="27" t="s">
        <v>242</v>
      </c>
      <c r="C36" s="27" t="s">
        <v>108</v>
      </c>
      <c r="D36" s="31">
        <v>77000</v>
      </c>
      <c r="E36" s="29">
        <v>591.32150000000001</v>
      </c>
      <c r="F36" s="30">
        <v>0.97838914941656097</v>
      </c>
    </row>
    <row r="37" spans="1:9" x14ac:dyDescent="0.2">
      <c r="A37" s="27" t="s">
        <v>245</v>
      </c>
      <c r="B37" s="27" t="s">
        <v>244</v>
      </c>
      <c r="C37" s="27" t="s">
        <v>246</v>
      </c>
      <c r="D37" s="31">
        <v>250000</v>
      </c>
      <c r="E37" s="29">
        <v>584.75</v>
      </c>
      <c r="F37" s="30">
        <v>0.96751607225736602</v>
      </c>
    </row>
    <row r="38" spans="1:9" x14ac:dyDescent="0.2">
      <c r="A38" s="27" t="s">
        <v>248</v>
      </c>
      <c r="B38" s="27" t="s">
        <v>247</v>
      </c>
      <c r="C38" s="27" t="s">
        <v>228</v>
      </c>
      <c r="D38" s="31">
        <v>400000</v>
      </c>
      <c r="E38" s="29">
        <v>528</v>
      </c>
      <c r="F38" s="30">
        <v>0.87361861676253005</v>
      </c>
    </row>
    <row r="39" spans="1:9" x14ac:dyDescent="0.2">
      <c r="A39" s="27" t="s">
        <v>250</v>
      </c>
      <c r="B39" s="27" t="s">
        <v>249</v>
      </c>
      <c r="C39" s="27" t="s">
        <v>131</v>
      </c>
      <c r="D39" s="31">
        <v>60000</v>
      </c>
      <c r="E39" s="29">
        <v>447.51</v>
      </c>
      <c r="F39" s="30">
        <v>0.74044141512765105</v>
      </c>
    </row>
    <row r="40" spans="1:9" x14ac:dyDescent="0.2">
      <c r="A40" s="27" t="s">
        <v>252</v>
      </c>
      <c r="B40" s="27" t="s">
        <v>251</v>
      </c>
      <c r="C40" s="27" t="s">
        <v>149</v>
      </c>
      <c r="D40" s="31">
        <v>14439</v>
      </c>
      <c r="E40" s="29">
        <v>63.798721499999999</v>
      </c>
      <c r="F40" s="30">
        <v>0.10556013414403</v>
      </c>
    </row>
    <row r="41" spans="1:9" x14ac:dyDescent="0.2">
      <c r="A41" s="26" t="s">
        <v>33</v>
      </c>
      <c r="B41" s="26"/>
      <c r="C41" s="26"/>
      <c r="D41" s="32"/>
      <c r="E41" s="33">
        <f>SUM(E7:E40)</f>
        <v>55835.579651499989</v>
      </c>
      <c r="F41" s="34">
        <f>SUM(F7:F40)</f>
        <v>92.384473222116455</v>
      </c>
      <c r="G41" s="18"/>
      <c r="H41" s="18"/>
      <c r="I41" s="18"/>
    </row>
    <row r="42" spans="1:9" x14ac:dyDescent="0.2">
      <c r="A42" s="27"/>
      <c r="B42" s="27"/>
      <c r="C42" s="27"/>
      <c r="D42" s="28"/>
      <c r="E42" s="29"/>
      <c r="F42" s="30"/>
    </row>
    <row r="43" spans="1:9" x14ac:dyDescent="0.2">
      <c r="A43" s="26" t="s">
        <v>253</v>
      </c>
      <c r="B43" s="27"/>
      <c r="C43" s="27"/>
      <c r="D43" s="28"/>
      <c r="E43" s="29"/>
      <c r="F43" s="30"/>
    </row>
    <row r="44" spans="1:9" x14ac:dyDescent="0.2">
      <c r="A44" s="27" t="s">
        <v>255</v>
      </c>
      <c r="B44" s="27" t="s">
        <v>254</v>
      </c>
      <c r="C44" s="27" t="s">
        <v>362</v>
      </c>
      <c r="D44" s="31">
        <v>600000</v>
      </c>
      <c r="E44" s="29">
        <v>2243.46</v>
      </c>
      <c r="F44" s="30">
        <v>3.71198564765543</v>
      </c>
    </row>
    <row r="45" spans="1:9" x14ac:dyDescent="0.2">
      <c r="A45" s="26" t="s">
        <v>33</v>
      </c>
      <c r="B45" s="26"/>
      <c r="C45" s="26"/>
      <c r="D45" s="32"/>
      <c r="E45" s="33">
        <f>SUM(E43:E44)</f>
        <v>2243.46</v>
      </c>
      <c r="F45" s="34">
        <f>SUM(F43:F44)</f>
        <v>3.71198564765543</v>
      </c>
      <c r="G45" s="18"/>
      <c r="H45" s="18"/>
      <c r="I45" s="18"/>
    </row>
    <row r="46" spans="1:9" x14ac:dyDescent="0.2">
      <c r="A46" s="27"/>
      <c r="B46" s="27"/>
      <c r="C46" s="27"/>
      <c r="D46" s="28"/>
      <c r="E46" s="29"/>
      <c r="F46" s="30"/>
    </row>
    <row r="47" spans="1:9" x14ac:dyDescent="0.2">
      <c r="A47" s="26" t="s">
        <v>36</v>
      </c>
      <c r="B47" s="26"/>
      <c r="C47" s="26"/>
      <c r="D47" s="32"/>
      <c r="E47" s="33">
        <f>E41+E45</f>
        <v>58079.039651499988</v>
      </c>
      <c r="F47" s="34">
        <f>F41+F45</f>
        <v>96.09645886977188</v>
      </c>
      <c r="G47" s="18"/>
      <c r="H47" s="18"/>
      <c r="I47" s="18"/>
    </row>
    <row r="48" spans="1:9" x14ac:dyDescent="0.2">
      <c r="A48" s="26"/>
      <c r="B48" s="26"/>
      <c r="C48" s="26"/>
      <c r="D48" s="32"/>
      <c r="E48" s="33"/>
      <c r="F48" s="34"/>
      <c r="G48" s="18"/>
      <c r="H48" s="18"/>
      <c r="I48" s="18"/>
    </row>
    <row r="49" spans="1:9" x14ac:dyDescent="0.2">
      <c r="A49" s="26" t="s">
        <v>38</v>
      </c>
      <c r="B49" s="26"/>
      <c r="C49" s="26"/>
      <c r="D49" s="32"/>
      <c r="E49" s="33">
        <f>E51-(E41+E45)</f>
        <v>2359.2328245000099</v>
      </c>
      <c r="F49" s="34">
        <f>F51-(F41+F45)</f>
        <v>3.9035411302281204</v>
      </c>
      <c r="G49" s="18"/>
      <c r="H49" s="18"/>
      <c r="I49" s="18"/>
    </row>
    <row r="50" spans="1:9" x14ac:dyDescent="0.2">
      <c r="A50" s="26"/>
      <c r="B50" s="26"/>
      <c r="C50" s="26"/>
      <c r="D50" s="32"/>
      <c r="E50" s="33"/>
      <c r="F50" s="34"/>
      <c r="G50" s="18"/>
      <c r="H50" s="18"/>
      <c r="I50" s="18"/>
    </row>
    <row r="51" spans="1:9" x14ac:dyDescent="0.2">
      <c r="A51" s="35" t="s">
        <v>37</v>
      </c>
      <c r="B51" s="35"/>
      <c r="C51" s="35"/>
      <c r="D51" s="36"/>
      <c r="E51" s="37">
        <v>60438.272475999998</v>
      </c>
      <c r="F51" s="38">
        <v>100</v>
      </c>
      <c r="G51" s="18"/>
      <c r="H51" s="18"/>
      <c r="I51" s="18"/>
    </row>
    <row r="54" spans="1:9" x14ac:dyDescent="0.2">
      <c r="A54" s="18" t="s">
        <v>41</v>
      </c>
    </row>
    <row r="55" spans="1:9" x14ac:dyDescent="0.2">
      <c r="A55" s="18" t="s">
        <v>42</v>
      </c>
    </row>
    <row r="56" spans="1:9" x14ac:dyDescent="0.2">
      <c r="A56" s="18" t="s">
        <v>43</v>
      </c>
      <c r="B56" s="18"/>
      <c r="C56" s="39" t="s">
        <v>45</v>
      </c>
      <c r="D56" s="19" t="s">
        <v>44</v>
      </c>
    </row>
    <row r="57" spans="1:9" x14ac:dyDescent="0.2">
      <c r="A57" s="9" t="s">
        <v>59</v>
      </c>
      <c r="C57" s="40">
        <v>372.65109999999999</v>
      </c>
      <c r="D57" s="40">
        <v>388.57920000000001</v>
      </c>
    </row>
    <row r="58" spans="1:9" x14ac:dyDescent="0.2">
      <c r="A58" s="9" t="s">
        <v>82</v>
      </c>
      <c r="C58" s="40">
        <v>74.748800000000003</v>
      </c>
      <c r="D58" s="40">
        <v>71.664500000000004</v>
      </c>
    </row>
    <row r="59" spans="1:9" x14ac:dyDescent="0.2">
      <c r="A59" s="9" t="s">
        <v>62</v>
      </c>
      <c r="C59" s="40">
        <v>397.82580000000002</v>
      </c>
      <c r="D59" s="40">
        <v>416.62439999999998</v>
      </c>
    </row>
    <row r="60" spans="1:9" x14ac:dyDescent="0.2">
      <c r="A60" s="9" t="s">
        <v>83</v>
      </c>
      <c r="C60" s="40">
        <v>81.794700000000006</v>
      </c>
      <c r="D60" s="40">
        <v>79.355999999999995</v>
      </c>
    </row>
    <row r="62" spans="1:9" x14ac:dyDescent="0.2">
      <c r="A62" s="18" t="s">
        <v>47</v>
      </c>
    </row>
    <row r="63" spans="1:9" x14ac:dyDescent="0.2">
      <c r="A63" s="74" t="s">
        <v>56</v>
      </c>
      <c r="B63" s="75"/>
      <c r="C63" s="43" t="s">
        <v>57</v>
      </c>
    </row>
    <row r="64" spans="1:9" x14ac:dyDescent="0.2">
      <c r="A64" s="70" t="s">
        <v>82</v>
      </c>
      <c r="B64" s="71"/>
      <c r="C64" s="44">
        <v>6.5</v>
      </c>
    </row>
    <row r="65" spans="1:4" x14ac:dyDescent="0.2">
      <c r="A65" s="70" t="s">
        <v>83</v>
      </c>
      <c r="B65" s="71"/>
      <c r="C65" s="44">
        <v>6.5</v>
      </c>
    </row>
    <row r="66" spans="1:4" x14ac:dyDescent="0.2">
      <c r="A66" s="9" t="s">
        <v>58</v>
      </c>
    </row>
    <row r="67" spans="1:4" x14ac:dyDescent="0.2">
      <c r="A67" s="9" t="s">
        <v>46</v>
      </c>
    </row>
    <row r="69" spans="1:4" x14ac:dyDescent="0.2">
      <c r="A69" s="18" t="s">
        <v>209</v>
      </c>
      <c r="D69" s="45">
        <v>0.1217</v>
      </c>
    </row>
    <row r="71" spans="1:4" x14ac:dyDescent="0.2">
      <c r="A71" s="18" t="s">
        <v>86</v>
      </c>
    </row>
    <row r="72" spans="1:4" x14ac:dyDescent="0.2">
      <c r="A72" s="50"/>
    </row>
    <row r="73" spans="1:4" x14ac:dyDescent="0.2">
      <c r="A73" s="46" t="s">
        <v>737</v>
      </c>
    </row>
    <row r="74" spans="1:4" x14ac:dyDescent="0.2">
      <c r="A74" s="48"/>
    </row>
    <row r="75" spans="1:4" x14ac:dyDescent="0.2">
      <c r="A75" s="47"/>
    </row>
    <row r="76" spans="1:4" x14ac:dyDescent="0.2">
      <c r="A76" s="47"/>
    </row>
    <row r="77" spans="1:4" x14ac:dyDescent="0.2">
      <c r="A77" s="47"/>
    </row>
    <row r="78" spans="1:4" x14ac:dyDescent="0.2">
      <c r="A78" s="47"/>
    </row>
    <row r="79" spans="1:4" x14ac:dyDescent="0.2">
      <c r="A79" s="47"/>
    </row>
    <row r="80" spans="1:4" x14ac:dyDescent="0.2">
      <c r="A80" s="47"/>
    </row>
    <row r="81" spans="1:1" x14ac:dyDescent="0.2">
      <c r="A81" s="47"/>
    </row>
    <row r="82" spans="1:1" x14ac:dyDescent="0.2">
      <c r="A82" s="47"/>
    </row>
    <row r="83" spans="1:1" x14ac:dyDescent="0.2">
      <c r="A83" s="47"/>
    </row>
    <row r="84" spans="1:1" x14ac:dyDescent="0.2">
      <c r="A84" s="47"/>
    </row>
    <row r="85" spans="1:1" x14ac:dyDescent="0.2">
      <c r="A85" s="47"/>
    </row>
    <row r="86" spans="1:1" x14ac:dyDescent="0.2">
      <c r="A86" s="47"/>
    </row>
    <row r="87" spans="1:1" x14ac:dyDescent="0.2">
      <c r="A87" s="46" t="s">
        <v>741</v>
      </c>
    </row>
    <row r="88" spans="1:1" x14ac:dyDescent="0.2">
      <c r="A88" s="47"/>
    </row>
    <row r="89" spans="1:1" x14ac:dyDescent="0.2">
      <c r="A89" s="46" t="s">
        <v>738</v>
      </c>
    </row>
    <row r="90" spans="1:1" x14ac:dyDescent="0.2">
      <c r="A90" s="47"/>
    </row>
    <row r="91" spans="1:1" x14ac:dyDescent="0.2">
      <c r="A91" s="47"/>
    </row>
    <row r="92" spans="1:1" x14ac:dyDescent="0.2">
      <c r="A92" s="47"/>
    </row>
    <row r="93" spans="1:1" x14ac:dyDescent="0.2">
      <c r="A93" s="47"/>
    </row>
    <row r="94" spans="1:1" x14ac:dyDescent="0.2">
      <c r="A94" s="47"/>
    </row>
    <row r="95" spans="1:1" x14ac:dyDescent="0.2">
      <c r="A95" s="47"/>
    </row>
    <row r="96" spans="1:1" x14ac:dyDescent="0.2">
      <c r="A96" s="47"/>
    </row>
    <row r="97" spans="1:1" x14ac:dyDescent="0.2">
      <c r="A97" s="47"/>
    </row>
    <row r="98" spans="1:1" x14ac:dyDescent="0.2">
      <c r="A98" s="47"/>
    </row>
    <row r="99" spans="1:1" x14ac:dyDescent="0.2">
      <c r="A99" s="47"/>
    </row>
    <row r="100" spans="1:1" x14ac:dyDescent="0.2">
      <c r="A100" s="47"/>
    </row>
    <row r="101" spans="1:1" x14ac:dyDescent="0.2">
      <c r="A101" s="47"/>
    </row>
  </sheetData>
  <mergeCells count="4">
    <mergeCell ref="A1:F1"/>
    <mergeCell ref="A63:B63"/>
    <mergeCell ref="A64:B64"/>
    <mergeCell ref="A65:B65"/>
  </mergeCells>
  <conditionalFormatting sqref="F2:F3 F5:F70 F104:F65534">
    <cfRule type="cellIs" dxfId="60" priority="2" stopIfTrue="1" operator="between">
      <formula>0.009</formula>
      <formula>-0.009</formula>
    </cfRule>
  </conditionalFormatting>
  <conditionalFormatting sqref="F71:F103">
    <cfRule type="cellIs" dxfId="59" priority="1" stopIfTrue="1" operator="between">
      <formula>0.009</formula>
      <formula>-0.009</formula>
    </cfRule>
  </conditionalFormatting>
  <hyperlinks>
    <hyperlink ref="A72" r:id="rId1" tooltip="https://www.franklintempletonindia.com/downloadsServlet/pdf/product-labels-jg9o5k7l" display="https://www.franklintempletonindia.com/downloadsServlet/pdf/product-labels-jg9o5k7l" xr:uid="{00000000-0004-0000-1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105"/>
  <sheetViews>
    <sheetView workbookViewId="0">
      <selection sqref="A1:F1"/>
    </sheetView>
  </sheetViews>
  <sheetFormatPr defaultColWidth="9.21875" defaultRowHeight="10.199999999999999" x14ac:dyDescent="0.2"/>
  <cols>
    <col min="1" max="1" width="40.5546875" style="9" bestFit="1" customWidth="1"/>
    <col min="2" max="2" width="26.5546875" style="9" bestFit="1" customWidth="1"/>
    <col min="3" max="3" width="24.77734375" style="9" bestFit="1" customWidth="1"/>
    <col min="4" max="4" width="15.21875" style="10" bestFit="1" customWidth="1"/>
    <col min="5" max="5" width="23" style="13" bestFit="1" customWidth="1"/>
    <col min="6" max="6" width="13.5546875" style="14" bestFit="1" customWidth="1"/>
    <col min="7" max="16384" width="9.21875" style="9"/>
  </cols>
  <sheetData>
    <row r="1" spans="1:6" s="1" customFormat="1" ht="13.8" x14ac:dyDescent="0.2">
      <c r="A1" s="72" t="s">
        <v>11</v>
      </c>
      <c r="B1" s="73"/>
      <c r="C1" s="73"/>
      <c r="D1" s="73"/>
      <c r="E1" s="73"/>
      <c r="F1" s="73"/>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256</v>
      </c>
      <c r="D4" s="16" t="s">
        <v>1</v>
      </c>
      <c r="E4" s="15" t="s">
        <v>3</v>
      </c>
      <c r="F4" s="15" t="s">
        <v>4</v>
      </c>
    </row>
    <row r="5" spans="1:6" x14ac:dyDescent="0.2">
      <c r="A5" s="21" t="s">
        <v>87</v>
      </c>
      <c r="B5" s="22"/>
      <c r="C5" s="22"/>
      <c r="D5" s="23"/>
      <c r="E5" s="24"/>
      <c r="F5" s="25"/>
    </row>
    <row r="6" spans="1:6" x14ac:dyDescent="0.2">
      <c r="A6" s="26" t="s">
        <v>32</v>
      </c>
      <c r="B6" s="27"/>
      <c r="C6" s="27"/>
      <c r="D6" s="28"/>
      <c r="E6" s="29"/>
      <c r="F6" s="30"/>
    </row>
    <row r="7" spans="1:6" x14ac:dyDescent="0.2">
      <c r="A7" s="27" t="s">
        <v>237</v>
      </c>
      <c r="B7" s="27" t="s">
        <v>236</v>
      </c>
      <c r="C7" s="27" t="s">
        <v>121</v>
      </c>
      <c r="D7" s="31">
        <v>5000000</v>
      </c>
      <c r="E7" s="29">
        <v>10457.5</v>
      </c>
      <c r="F7" s="30">
        <v>8.6066200478930295</v>
      </c>
    </row>
    <row r="8" spans="1:6" x14ac:dyDescent="0.2">
      <c r="A8" s="27" t="s">
        <v>92</v>
      </c>
      <c r="B8" s="27" t="s">
        <v>91</v>
      </c>
      <c r="C8" s="27" t="s">
        <v>93</v>
      </c>
      <c r="D8" s="31">
        <v>550000</v>
      </c>
      <c r="E8" s="29">
        <v>9435.7999999999993</v>
      </c>
      <c r="F8" s="30">
        <v>7.7657514174428997</v>
      </c>
    </row>
    <row r="9" spans="1:6" x14ac:dyDescent="0.2">
      <c r="A9" s="27" t="s">
        <v>170</v>
      </c>
      <c r="B9" s="27" t="s">
        <v>169</v>
      </c>
      <c r="C9" s="27" t="s">
        <v>121</v>
      </c>
      <c r="D9" s="31">
        <v>2300000</v>
      </c>
      <c r="E9" s="29">
        <v>5130.1499999999996</v>
      </c>
      <c r="F9" s="30">
        <v>4.2221613042025803</v>
      </c>
    </row>
    <row r="10" spans="1:6" x14ac:dyDescent="0.2">
      <c r="A10" s="27" t="s">
        <v>120</v>
      </c>
      <c r="B10" s="27" t="s">
        <v>119</v>
      </c>
      <c r="C10" s="27" t="s">
        <v>121</v>
      </c>
      <c r="D10" s="31">
        <v>3800000</v>
      </c>
      <c r="E10" s="29">
        <v>5073</v>
      </c>
      <c r="F10" s="30">
        <v>4.1751263211055596</v>
      </c>
    </row>
    <row r="11" spans="1:6" x14ac:dyDescent="0.2">
      <c r="A11" s="27" t="s">
        <v>107</v>
      </c>
      <c r="B11" s="27" t="s">
        <v>106</v>
      </c>
      <c r="C11" s="27" t="s">
        <v>108</v>
      </c>
      <c r="D11" s="31">
        <v>200000</v>
      </c>
      <c r="E11" s="29">
        <v>4344.2</v>
      </c>
      <c r="F11" s="30">
        <v>3.5753171228359499</v>
      </c>
    </row>
    <row r="12" spans="1:6" x14ac:dyDescent="0.2">
      <c r="A12" s="27" t="s">
        <v>220</v>
      </c>
      <c r="B12" s="27" t="s">
        <v>219</v>
      </c>
      <c r="C12" s="27" t="s">
        <v>108</v>
      </c>
      <c r="D12" s="31">
        <v>2000000</v>
      </c>
      <c r="E12" s="29">
        <v>4317</v>
      </c>
      <c r="F12" s="30">
        <v>3.55293126911348</v>
      </c>
    </row>
    <row r="13" spans="1:6" x14ac:dyDescent="0.2">
      <c r="A13" s="27" t="s">
        <v>145</v>
      </c>
      <c r="B13" s="27" t="s">
        <v>144</v>
      </c>
      <c r="C13" s="27" t="s">
        <v>146</v>
      </c>
      <c r="D13" s="31">
        <v>120000</v>
      </c>
      <c r="E13" s="29">
        <v>4236.42</v>
      </c>
      <c r="F13" s="30">
        <v>3.4866131774606699</v>
      </c>
    </row>
    <row r="14" spans="1:6" x14ac:dyDescent="0.2">
      <c r="A14" s="27" t="s">
        <v>258</v>
      </c>
      <c r="B14" s="27" t="s">
        <v>257</v>
      </c>
      <c r="C14" s="27" t="s">
        <v>121</v>
      </c>
      <c r="D14" s="31">
        <v>14000000</v>
      </c>
      <c r="E14" s="29">
        <v>3836</v>
      </c>
      <c r="F14" s="30">
        <v>3.1570637823301602</v>
      </c>
    </row>
    <row r="15" spans="1:6" x14ac:dyDescent="0.2">
      <c r="A15" s="27" t="s">
        <v>118</v>
      </c>
      <c r="B15" s="27" t="s">
        <v>117</v>
      </c>
      <c r="C15" s="27" t="s">
        <v>93</v>
      </c>
      <c r="D15" s="31">
        <v>300000</v>
      </c>
      <c r="E15" s="29">
        <v>3380.85</v>
      </c>
      <c r="F15" s="30">
        <v>2.7824710866764701</v>
      </c>
    </row>
    <row r="16" spans="1:6" x14ac:dyDescent="0.2">
      <c r="A16" s="27" t="s">
        <v>123</v>
      </c>
      <c r="B16" s="27" t="s">
        <v>122</v>
      </c>
      <c r="C16" s="27" t="s">
        <v>124</v>
      </c>
      <c r="D16" s="31">
        <v>2300000</v>
      </c>
      <c r="E16" s="29">
        <v>3331.55</v>
      </c>
      <c r="F16" s="30">
        <v>2.7418967268044998</v>
      </c>
    </row>
    <row r="17" spans="1:6" x14ac:dyDescent="0.2">
      <c r="A17" s="27" t="s">
        <v>139</v>
      </c>
      <c r="B17" s="27" t="s">
        <v>138</v>
      </c>
      <c r="C17" s="27" t="s">
        <v>124</v>
      </c>
      <c r="D17" s="31">
        <v>1500000</v>
      </c>
      <c r="E17" s="29">
        <v>3229.5</v>
      </c>
      <c r="F17" s="30">
        <v>2.6579086248788499</v>
      </c>
    </row>
    <row r="18" spans="1:6" x14ac:dyDescent="0.2">
      <c r="A18" s="27" t="s">
        <v>222</v>
      </c>
      <c r="B18" s="27" t="s">
        <v>221</v>
      </c>
      <c r="C18" s="27" t="s">
        <v>223</v>
      </c>
      <c r="D18" s="31">
        <v>1900000</v>
      </c>
      <c r="E18" s="29">
        <v>3221.45</v>
      </c>
      <c r="F18" s="30">
        <v>2.6512833997881899</v>
      </c>
    </row>
    <row r="19" spans="1:6" x14ac:dyDescent="0.2">
      <c r="A19" s="27" t="s">
        <v>260</v>
      </c>
      <c r="B19" s="27" t="s">
        <v>259</v>
      </c>
      <c r="C19" s="27" t="s">
        <v>228</v>
      </c>
      <c r="D19" s="31">
        <v>2000000</v>
      </c>
      <c r="E19" s="29">
        <v>3058</v>
      </c>
      <c r="F19" s="30">
        <v>2.5167625251213899</v>
      </c>
    </row>
    <row r="20" spans="1:6" x14ac:dyDescent="0.2">
      <c r="A20" s="27" t="s">
        <v>262</v>
      </c>
      <c r="B20" s="27" t="s">
        <v>261</v>
      </c>
      <c r="C20" s="27" t="s">
        <v>93</v>
      </c>
      <c r="D20" s="31">
        <v>75000</v>
      </c>
      <c r="E20" s="29">
        <v>2665.65</v>
      </c>
      <c r="F20" s="30">
        <v>2.1938548152680899</v>
      </c>
    </row>
    <row r="21" spans="1:6" x14ac:dyDescent="0.2">
      <c r="A21" s="27" t="s">
        <v>230</v>
      </c>
      <c r="B21" s="27" t="s">
        <v>229</v>
      </c>
      <c r="C21" s="27" t="s">
        <v>93</v>
      </c>
      <c r="D21" s="31">
        <v>150000</v>
      </c>
      <c r="E21" s="29">
        <v>2115</v>
      </c>
      <c r="F21" s="30">
        <v>1.74066472878735</v>
      </c>
    </row>
    <row r="22" spans="1:6" x14ac:dyDescent="0.2">
      <c r="A22" s="27" t="s">
        <v>264</v>
      </c>
      <c r="B22" s="27" t="s">
        <v>263</v>
      </c>
      <c r="C22" s="27" t="s">
        <v>146</v>
      </c>
      <c r="D22" s="31">
        <v>80000</v>
      </c>
      <c r="E22" s="29">
        <v>2028.36</v>
      </c>
      <c r="F22" s="30">
        <v>1.66935920060668</v>
      </c>
    </row>
    <row r="23" spans="1:6" x14ac:dyDescent="0.2">
      <c r="A23" s="27" t="s">
        <v>225</v>
      </c>
      <c r="B23" s="27" t="s">
        <v>224</v>
      </c>
      <c r="C23" s="27" t="s">
        <v>149</v>
      </c>
      <c r="D23" s="31">
        <v>1700000</v>
      </c>
      <c r="E23" s="29">
        <v>1955</v>
      </c>
      <c r="F23" s="30">
        <v>1.60898323630226</v>
      </c>
    </row>
    <row r="24" spans="1:6" x14ac:dyDescent="0.2">
      <c r="A24" s="27" t="s">
        <v>208</v>
      </c>
      <c r="B24" s="27" t="s">
        <v>207</v>
      </c>
      <c r="C24" s="27" t="s">
        <v>90</v>
      </c>
      <c r="D24" s="31">
        <v>2000000</v>
      </c>
      <c r="E24" s="29">
        <v>1940</v>
      </c>
      <c r="F24" s="30">
        <v>1.5966380963817799</v>
      </c>
    </row>
    <row r="25" spans="1:6" x14ac:dyDescent="0.2">
      <c r="A25" s="27" t="s">
        <v>215</v>
      </c>
      <c r="B25" s="27" t="s">
        <v>214</v>
      </c>
      <c r="C25" s="27" t="s">
        <v>146</v>
      </c>
      <c r="D25" s="31">
        <v>800000</v>
      </c>
      <c r="E25" s="29">
        <v>1734.4</v>
      </c>
      <c r="F25" s="30">
        <v>1.4274273785384299</v>
      </c>
    </row>
    <row r="26" spans="1:6" x14ac:dyDescent="0.2">
      <c r="A26" s="27" t="s">
        <v>217</v>
      </c>
      <c r="B26" s="27" t="s">
        <v>216</v>
      </c>
      <c r="C26" s="27" t="s">
        <v>218</v>
      </c>
      <c r="D26" s="31">
        <v>821499</v>
      </c>
      <c r="E26" s="29">
        <v>1728.844646</v>
      </c>
      <c r="F26" s="30">
        <v>1.4228552703759101</v>
      </c>
    </row>
    <row r="27" spans="1:6" x14ac:dyDescent="0.2">
      <c r="A27" s="27" t="s">
        <v>266</v>
      </c>
      <c r="B27" s="27" t="s">
        <v>265</v>
      </c>
      <c r="C27" s="27" t="s">
        <v>267</v>
      </c>
      <c r="D27" s="31">
        <v>1000000</v>
      </c>
      <c r="E27" s="29">
        <v>1606.5</v>
      </c>
      <c r="F27" s="30">
        <v>1.32216448548316</v>
      </c>
    </row>
    <row r="28" spans="1:6" x14ac:dyDescent="0.2">
      <c r="A28" s="27" t="s">
        <v>128</v>
      </c>
      <c r="B28" s="27" t="s">
        <v>127</v>
      </c>
      <c r="C28" s="27" t="s">
        <v>116</v>
      </c>
      <c r="D28" s="31">
        <v>100000</v>
      </c>
      <c r="E28" s="29">
        <v>1598.5</v>
      </c>
      <c r="F28" s="30">
        <v>1.31558041085891</v>
      </c>
    </row>
    <row r="29" spans="1:6" x14ac:dyDescent="0.2">
      <c r="A29" s="27" t="s">
        <v>269</v>
      </c>
      <c r="B29" s="27" t="s">
        <v>268</v>
      </c>
      <c r="C29" s="27" t="s">
        <v>108</v>
      </c>
      <c r="D29" s="31">
        <v>100000</v>
      </c>
      <c r="E29" s="29">
        <v>1450.4</v>
      </c>
      <c r="F29" s="30">
        <v>1.19369272937739</v>
      </c>
    </row>
    <row r="30" spans="1:6" x14ac:dyDescent="0.2">
      <c r="A30" s="27" t="s">
        <v>143</v>
      </c>
      <c r="B30" s="27" t="s">
        <v>142</v>
      </c>
      <c r="C30" s="27" t="s">
        <v>124</v>
      </c>
      <c r="D30" s="31">
        <v>500000</v>
      </c>
      <c r="E30" s="29">
        <v>1447.5</v>
      </c>
      <c r="F30" s="30">
        <v>1.1913060023261</v>
      </c>
    </row>
    <row r="31" spans="1:6" x14ac:dyDescent="0.2">
      <c r="A31" s="27" t="s">
        <v>271</v>
      </c>
      <c r="B31" s="27" t="s">
        <v>270</v>
      </c>
      <c r="C31" s="27" t="s">
        <v>149</v>
      </c>
      <c r="D31" s="31">
        <v>500000</v>
      </c>
      <c r="E31" s="29">
        <v>1366.25</v>
      </c>
      <c r="F31" s="30">
        <v>1.1244364944235099</v>
      </c>
    </row>
    <row r="32" spans="1:6" x14ac:dyDescent="0.2">
      <c r="A32" s="27" t="s">
        <v>130</v>
      </c>
      <c r="B32" s="27" t="s">
        <v>129</v>
      </c>
      <c r="C32" s="27" t="s">
        <v>131</v>
      </c>
      <c r="D32" s="31">
        <v>30000</v>
      </c>
      <c r="E32" s="29">
        <v>1219.02</v>
      </c>
      <c r="F32" s="30">
        <v>1.00326483105738</v>
      </c>
    </row>
    <row r="33" spans="1:9" x14ac:dyDescent="0.2">
      <c r="A33" s="27" t="s">
        <v>273</v>
      </c>
      <c r="B33" s="27" t="s">
        <v>272</v>
      </c>
      <c r="C33" s="27" t="s">
        <v>121</v>
      </c>
      <c r="D33" s="31">
        <v>1500000</v>
      </c>
      <c r="E33" s="29">
        <v>1174.5</v>
      </c>
      <c r="F33" s="30">
        <v>0.96662445577340295</v>
      </c>
    </row>
    <row r="34" spans="1:9" x14ac:dyDescent="0.2">
      <c r="A34" s="27" t="s">
        <v>245</v>
      </c>
      <c r="B34" s="27" t="s">
        <v>244</v>
      </c>
      <c r="C34" s="27" t="s">
        <v>246</v>
      </c>
      <c r="D34" s="31">
        <v>450000</v>
      </c>
      <c r="E34" s="29">
        <v>1052.55</v>
      </c>
      <c r="F34" s="30">
        <v>0.86625846821992003</v>
      </c>
    </row>
    <row r="35" spans="1:9" x14ac:dyDescent="0.2">
      <c r="A35" s="26" t="s">
        <v>33</v>
      </c>
      <c r="B35" s="26"/>
      <c r="C35" s="26"/>
      <c r="D35" s="32"/>
      <c r="E35" s="33">
        <f>SUM(E7:E34)</f>
        <v>88133.894645999986</v>
      </c>
      <c r="F35" s="34">
        <f>SUM(F7:F34)</f>
        <v>72.535017409434005</v>
      </c>
      <c r="G35" s="18"/>
      <c r="H35" s="18"/>
      <c r="I35" s="18"/>
    </row>
    <row r="36" spans="1:9" x14ac:dyDescent="0.2">
      <c r="A36" s="27"/>
      <c r="B36" s="27"/>
      <c r="C36" s="27"/>
      <c r="D36" s="28"/>
      <c r="E36" s="29"/>
      <c r="F36" s="30"/>
    </row>
    <row r="37" spans="1:9" x14ac:dyDescent="0.2">
      <c r="A37" s="26" t="s">
        <v>253</v>
      </c>
      <c r="B37" s="27"/>
      <c r="C37" s="27"/>
      <c r="D37" s="28"/>
      <c r="E37" s="29"/>
      <c r="F37" s="30"/>
    </row>
    <row r="38" spans="1:9" x14ac:dyDescent="0.2">
      <c r="A38" s="27" t="s">
        <v>255</v>
      </c>
      <c r="B38" s="27" t="s">
        <v>254</v>
      </c>
      <c r="C38" s="27" t="s">
        <v>362</v>
      </c>
      <c r="D38" s="31">
        <v>1500000</v>
      </c>
      <c r="E38" s="29">
        <v>5608.65</v>
      </c>
      <c r="F38" s="30">
        <v>4.6159712676658096</v>
      </c>
    </row>
    <row r="39" spans="1:9" x14ac:dyDescent="0.2">
      <c r="A39" s="27" t="s">
        <v>275</v>
      </c>
      <c r="B39" s="27" t="s">
        <v>274</v>
      </c>
      <c r="C39" s="27" t="s">
        <v>362</v>
      </c>
      <c r="D39" s="31">
        <v>1700000</v>
      </c>
      <c r="E39" s="29">
        <v>5166.6400000000003</v>
      </c>
      <c r="F39" s="30">
        <v>4.2521929145824604</v>
      </c>
    </row>
    <row r="40" spans="1:9" x14ac:dyDescent="0.2">
      <c r="A40" s="26" t="s">
        <v>33</v>
      </c>
      <c r="B40" s="26"/>
      <c r="C40" s="26"/>
      <c r="D40" s="32"/>
      <c r="E40" s="33">
        <f>SUM(E37:E39)</f>
        <v>10775.29</v>
      </c>
      <c r="F40" s="34">
        <f>SUM(F37:F39)</f>
        <v>8.86816418224827</v>
      </c>
      <c r="G40" s="18"/>
      <c r="H40" s="18"/>
      <c r="I40" s="18"/>
    </row>
    <row r="41" spans="1:9" x14ac:dyDescent="0.2">
      <c r="A41" s="27"/>
      <c r="B41" s="27"/>
      <c r="C41" s="27"/>
      <c r="D41" s="28"/>
      <c r="E41" s="29"/>
      <c r="F41" s="30"/>
    </row>
    <row r="42" spans="1:9" x14ac:dyDescent="0.2">
      <c r="A42" s="26" t="s">
        <v>276</v>
      </c>
      <c r="B42" s="27"/>
      <c r="C42" s="27"/>
      <c r="D42" s="28"/>
      <c r="E42" s="29"/>
      <c r="F42" s="30"/>
    </row>
    <row r="43" spans="1:9" x14ac:dyDescent="0.2">
      <c r="A43" s="27" t="s">
        <v>278</v>
      </c>
      <c r="B43" s="27" t="s">
        <v>277</v>
      </c>
      <c r="C43" s="27" t="s">
        <v>108</v>
      </c>
      <c r="D43" s="31">
        <v>86900</v>
      </c>
      <c r="E43" s="29">
        <v>3309.4219330000001</v>
      </c>
      <c r="F43" s="30">
        <v>2.72368512125218</v>
      </c>
    </row>
    <row r="44" spans="1:9" x14ac:dyDescent="0.2">
      <c r="A44" s="27" t="s">
        <v>280</v>
      </c>
      <c r="B44" s="27" t="s">
        <v>279</v>
      </c>
      <c r="C44" s="27" t="s">
        <v>113</v>
      </c>
      <c r="D44" s="31">
        <v>2297307</v>
      </c>
      <c r="E44" s="29">
        <v>2857.0742959999998</v>
      </c>
      <c r="F44" s="30">
        <v>2.3513987964880201</v>
      </c>
    </row>
    <row r="45" spans="1:9" x14ac:dyDescent="0.2">
      <c r="A45" s="27" t="s">
        <v>282</v>
      </c>
      <c r="B45" s="27" t="s">
        <v>281</v>
      </c>
      <c r="C45" s="27" t="s">
        <v>228</v>
      </c>
      <c r="D45" s="31">
        <v>187038</v>
      </c>
      <c r="E45" s="29">
        <v>2292.9919209999998</v>
      </c>
      <c r="F45" s="30">
        <v>1.8871537400846601</v>
      </c>
    </row>
    <row r="46" spans="1:9" x14ac:dyDescent="0.2">
      <c r="A46" s="27" t="s">
        <v>284</v>
      </c>
      <c r="B46" s="27" t="s">
        <v>283</v>
      </c>
      <c r="C46" s="27" t="s">
        <v>285</v>
      </c>
      <c r="D46" s="31">
        <v>1575983</v>
      </c>
      <c r="E46" s="29">
        <v>2145.3542400000001</v>
      </c>
      <c r="F46" s="30">
        <v>1.76564655145267</v>
      </c>
    </row>
    <row r="47" spans="1:9" x14ac:dyDescent="0.2">
      <c r="A47" s="27" t="s">
        <v>287</v>
      </c>
      <c r="B47" s="27" t="s">
        <v>286</v>
      </c>
      <c r="C47" s="27" t="s">
        <v>288</v>
      </c>
      <c r="D47" s="31">
        <v>47000</v>
      </c>
      <c r="E47" s="29">
        <v>1369.491966</v>
      </c>
      <c r="F47" s="30">
        <v>1.12710466268267</v>
      </c>
    </row>
    <row r="48" spans="1:9" x14ac:dyDescent="0.2">
      <c r="A48" s="27" t="s">
        <v>290</v>
      </c>
      <c r="B48" s="27" t="s">
        <v>289</v>
      </c>
      <c r="C48" s="27" t="s">
        <v>93</v>
      </c>
      <c r="D48" s="31">
        <v>633055</v>
      </c>
      <c r="E48" s="29">
        <v>898.38406699999996</v>
      </c>
      <c r="F48" s="30">
        <v>0.73937846729618695</v>
      </c>
    </row>
    <row r="49" spans="1:9" x14ac:dyDescent="0.2">
      <c r="A49" s="27" t="s">
        <v>292</v>
      </c>
      <c r="B49" s="27" t="s">
        <v>291</v>
      </c>
      <c r="C49" s="27" t="s">
        <v>288</v>
      </c>
      <c r="D49" s="31">
        <v>500000</v>
      </c>
      <c r="E49" s="29">
        <v>702.2691423</v>
      </c>
      <c r="F49" s="30">
        <v>0.57797405490182396</v>
      </c>
    </row>
    <row r="50" spans="1:9" x14ac:dyDescent="0.2">
      <c r="A50" s="26" t="s">
        <v>33</v>
      </c>
      <c r="B50" s="26"/>
      <c r="C50" s="26"/>
      <c r="D50" s="32"/>
      <c r="E50" s="33">
        <f>SUM(E42:E49)</f>
        <v>13574.987565300002</v>
      </c>
      <c r="F50" s="34">
        <f>SUM(F42:F49)</f>
        <v>11.172341394158211</v>
      </c>
      <c r="G50" s="18"/>
      <c r="H50" s="18"/>
      <c r="I50" s="18"/>
    </row>
    <row r="51" spans="1:9" x14ac:dyDescent="0.2">
      <c r="A51" s="27"/>
      <c r="B51" s="27"/>
      <c r="C51" s="27"/>
      <c r="D51" s="28"/>
      <c r="E51" s="29"/>
      <c r="F51" s="30"/>
    </row>
    <row r="52" spans="1:9" x14ac:dyDescent="0.2">
      <c r="A52" s="26" t="s">
        <v>36</v>
      </c>
      <c r="B52" s="26"/>
      <c r="C52" s="26"/>
      <c r="D52" s="32"/>
      <c r="E52" s="33">
        <f>E35+E40+E50</f>
        <v>112484.17221129999</v>
      </c>
      <c r="F52" s="34">
        <f>F35+F40+F50</f>
        <v>92.575522985840479</v>
      </c>
      <c r="G52" s="18"/>
      <c r="H52" s="18"/>
      <c r="I52" s="18"/>
    </row>
    <row r="53" spans="1:9" x14ac:dyDescent="0.2">
      <c r="A53" s="26"/>
      <c r="B53" s="26"/>
      <c r="C53" s="26"/>
      <c r="D53" s="32"/>
      <c r="E53" s="33"/>
      <c r="F53" s="34"/>
      <c r="G53" s="18"/>
      <c r="H53" s="18"/>
      <c r="I53" s="18"/>
    </row>
    <row r="54" spans="1:9" x14ac:dyDescent="0.2">
      <c r="A54" s="26" t="s">
        <v>38</v>
      </c>
      <c r="B54" s="26"/>
      <c r="C54" s="26"/>
      <c r="D54" s="32"/>
      <c r="E54" s="33">
        <f>E56-(E35+E40+E50)</f>
        <v>9021.1334930000157</v>
      </c>
      <c r="F54" s="34">
        <f>F56-(F35+F40+F50)</f>
        <v>7.4244770141595211</v>
      </c>
      <c r="G54" s="18"/>
      <c r="H54" s="18"/>
      <c r="I54" s="18"/>
    </row>
    <row r="55" spans="1:9" x14ac:dyDescent="0.2">
      <c r="A55" s="26"/>
      <c r="B55" s="26"/>
      <c r="C55" s="26"/>
      <c r="D55" s="32"/>
      <c r="E55" s="33"/>
      <c r="F55" s="34"/>
      <c r="G55" s="18"/>
      <c r="H55" s="18"/>
      <c r="I55" s="18"/>
    </row>
    <row r="56" spans="1:9" x14ac:dyDescent="0.2">
      <c r="A56" s="35" t="s">
        <v>37</v>
      </c>
      <c r="B56" s="35"/>
      <c r="C56" s="35"/>
      <c r="D56" s="36"/>
      <c r="E56" s="37">
        <v>121505.3057043</v>
      </c>
      <c r="F56" s="38">
        <v>100</v>
      </c>
      <c r="G56" s="18"/>
      <c r="H56" s="18"/>
      <c r="I56" s="18"/>
    </row>
    <row r="59" spans="1:9" x14ac:dyDescent="0.2">
      <c r="A59" s="18" t="s">
        <v>41</v>
      </c>
    </row>
    <row r="60" spans="1:9" x14ac:dyDescent="0.2">
      <c r="A60" s="18" t="s">
        <v>42</v>
      </c>
    </row>
    <row r="61" spans="1:9" x14ac:dyDescent="0.2">
      <c r="A61" s="18" t="s">
        <v>43</v>
      </c>
      <c r="B61" s="18"/>
      <c r="C61" s="39" t="s">
        <v>45</v>
      </c>
      <c r="D61" s="19" t="s">
        <v>44</v>
      </c>
    </row>
    <row r="62" spans="1:9" x14ac:dyDescent="0.2">
      <c r="A62" s="9" t="s">
        <v>59</v>
      </c>
      <c r="C62" s="40">
        <v>76.136300000000006</v>
      </c>
      <c r="D62" s="40">
        <v>80.713399999999993</v>
      </c>
    </row>
    <row r="63" spans="1:9" x14ac:dyDescent="0.2">
      <c r="A63" s="9" t="s">
        <v>82</v>
      </c>
      <c r="C63" s="40">
        <v>20.010300000000001</v>
      </c>
      <c r="D63" s="40">
        <v>20.327300000000001</v>
      </c>
    </row>
    <row r="64" spans="1:9" x14ac:dyDescent="0.2">
      <c r="A64" s="9" t="s">
        <v>62</v>
      </c>
      <c r="C64" s="40">
        <v>80.801599999999993</v>
      </c>
      <c r="D64" s="40">
        <v>85.948300000000003</v>
      </c>
    </row>
    <row r="65" spans="1:4" x14ac:dyDescent="0.2">
      <c r="A65" s="9" t="s">
        <v>83</v>
      </c>
      <c r="C65" s="40">
        <v>21.737500000000001</v>
      </c>
      <c r="D65" s="40">
        <v>22.229900000000001</v>
      </c>
    </row>
    <row r="67" spans="1:4" x14ac:dyDescent="0.2">
      <c r="A67" s="18" t="s">
        <v>47</v>
      </c>
    </row>
    <row r="68" spans="1:4" x14ac:dyDescent="0.2">
      <c r="A68" s="74" t="s">
        <v>56</v>
      </c>
      <c r="B68" s="75"/>
      <c r="C68" s="43" t="s">
        <v>57</v>
      </c>
    </row>
    <row r="69" spans="1:4" x14ac:dyDescent="0.2">
      <c r="A69" s="70" t="s">
        <v>82</v>
      </c>
      <c r="B69" s="71"/>
      <c r="C69" s="44">
        <v>0.85</v>
      </c>
    </row>
    <row r="70" spans="1:4" x14ac:dyDescent="0.2">
      <c r="A70" s="70" t="s">
        <v>83</v>
      </c>
      <c r="B70" s="71"/>
      <c r="C70" s="44">
        <v>0.85</v>
      </c>
    </row>
    <row r="71" spans="1:4" x14ac:dyDescent="0.2">
      <c r="A71" s="9" t="s">
        <v>58</v>
      </c>
    </row>
    <row r="72" spans="1:4" x14ac:dyDescent="0.2">
      <c r="A72" s="9" t="s">
        <v>46</v>
      </c>
    </row>
    <row r="74" spans="1:4" x14ac:dyDescent="0.2">
      <c r="A74" s="18" t="s">
        <v>209</v>
      </c>
      <c r="D74" s="45">
        <v>0.2271</v>
      </c>
    </row>
    <row r="76" spans="1:4" x14ac:dyDescent="0.2">
      <c r="A76" s="18" t="s">
        <v>86</v>
      </c>
    </row>
    <row r="77" spans="1:4" x14ac:dyDescent="0.2">
      <c r="A77" s="50"/>
    </row>
    <row r="78" spans="1:4" x14ac:dyDescent="0.2">
      <c r="A78" s="46" t="s">
        <v>737</v>
      </c>
    </row>
    <row r="79" spans="1:4" x14ac:dyDescent="0.2">
      <c r="A79" s="48"/>
    </row>
    <row r="80" spans="1:4" x14ac:dyDescent="0.2">
      <c r="A80" s="47"/>
    </row>
    <row r="81" spans="1:1" x14ac:dyDescent="0.2">
      <c r="A81" s="47"/>
    </row>
    <row r="82" spans="1:1" x14ac:dyDescent="0.2">
      <c r="A82" s="47"/>
    </row>
    <row r="83" spans="1:1" x14ac:dyDescent="0.2">
      <c r="A83" s="47"/>
    </row>
    <row r="84" spans="1:1" x14ac:dyDescent="0.2">
      <c r="A84" s="47"/>
    </row>
    <row r="85" spans="1:1" x14ac:dyDescent="0.2">
      <c r="A85" s="47"/>
    </row>
    <row r="86" spans="1:1" x14ac:dyDescent="0.2">
      <c r="A86" s="47"/>
    </row>
    <row r="87" spans="1:1" x14ac:dyDescent="0.2">
      <c r="A87" s="47"/>
    </row>
    <row r="88" spans="1:1" x14ac:dyDescent="0.2">
      <c r="A88" s="47"/>
    </row>
    <row r="89" spans="1:1" x14ac:dyDescent="0.2">
      <c r="A89" s="47"/>
    </row>
    <row r="90" spans="1:1" x14ac:dyDescent="0.2">
      <c r="A90" s="47"/>
    </row>
    <row r="91" spans="1:1" x14ac:dyDescent="0.2">
      <c r="A91" s="46" t="s">
        <v>742</v>
      </c>
    </row>
    <row r="92" spans="1:1" x14ac:dyDescent="0.2">
      <c r="A92" s="47"/>
    </row>
    <row r="93" spans="1:1" x14ac:dyDescent="0.2">
      <c r="A93" s="46" t="s">
        <v>738</v>
      </c>
    </row>
    <row r="94" spans="1:1" x14ac:dyDescent="0.2">
      <c r="A94" s="47"/>
    </row>
    <row r="95" spans="1:1" x14ac:dyDescent="0.2">
      <c r="A95" s="47"/>
    </row>
    <row r="96" spans="1:1" x14ac:dyDescent="0.2">
      <c r="A96" s="47"/>
    </row>
    <row r="97" spans="1:1" x14ac:dyDescent="0.2">
      <c r="A97" s="47"/>
    </row>
    <row r="98" spans="1:1" x14ac:dyDescent="0.2">
      <c r="A98" s="47"/>
    </row>
    <row r="99" spans="1:1" x14ac:dyDescent="0.2">
      <c r="A99" s="47"/>
    </row>
    <row r="100" spans="1:1" x14ac:dyDescent="0.2">
      <c r="A100" s="47"/>
    </row>
    <row r="101" spans="1:1" x14ac:dyDescent="0.2">
      <c r="A101" s="47"/>
    </row>
    <row r="102" spans="1:1" x14ac:dyDescent="0.2">
      <c r="A102" s="47"/>
    </row>
    <row r="103" spans="1:1" x14ac:dyDescent="0.2">
      <c r="A103" s="47"/>
    </row>
    <row r="104" spans="1:1" x14ac:dyDescent="0.2">
      <c r="A104" s="47"/>
    </row>
    <row r="105" spans="1:1" x14ac:dyDescent="0.2">
      <c r="A105" s="47"/>
    </row>
  </sheetData>
  <mergeCells count="4">
    <mergeCell ref="A1:F1"/>
    <mergeCell ref="A68:B68"/>
    <mergeCell ref="A69:B69"/>
    <mergeCell ref="A70:B70"/>
  </mergeCells>
  <conditionalFormatting sqref="F2:F3 F5:F75 F108:F65534">
    <cfRule type="cellIs" dxfId="58" priority="2" stopIfTrue="1" operator="between">
      <formula>0.009</formula>
      <formula>-0.009</formula>
    </cfRule>
  </conditionalFormatting>
  <conditionalFormatting sqref="F76:F107">
    <cfRule type="cellIs" dxfId="57" priority="1" stopIfTrue="1" operator="between">
      <formula>0.009</formula>
      <formula>-0.009</formula>
    </cfRule>
  </conditionalFormatting>
  <hyperlinks>
    <hyperlink ref="A79" r:id="rId1" tooltip="https://www.franklintempletonindia.com/downloadsServlet/pdf/product-labels-jg9o5k7l" display="https://www.franklintempletonindia.com/downloadsServlet/pdf/product-labels-jg9o5k7l" xr:uid="{00000000-0004-0000-1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I112"/>
  <sheetViews>
    <sheetView workbookViewId="0">
      <selection sqref="A1:F1"/>
    </sheetView>
  </sheetViews>
  <sheetFormatPr defaultColWidth="9.21875" defaultRowHeight="10.199999999999999" x14ac:dyDescent="0.2"/>
  <cols>
    <col min="1" max="1" width="38.77734375" style="9" bestFit="1" customWidth="1"/>
    <col min="2" max="2" width="33.21875" style="9" bestFit="1" customWidth="1"/>
    <col min="3" max="3" width="26.77734375" style="9" bestFit="1" customWidth="1"/>
    <col min="4" max="4" width="15.21875" style="10" bestFit="1" customWidth="1"/>
    <col min="5" max="5" width="23" style="13" bestFit="1" customWidth="1"/>
    <col min="6" max="6" width="13.5546875" style="14" bestFit="1" customWidth="1"/>
    <col min="7" max="16384" width="9.21875" style="9"/>
  </cols>
  <sheetData>
    <row r="1" spans="1:6" s="1" customFormat="1" ht="13.8" x14ac:dyDescent="0.2">
      <c r="A1" s="72" t="s">
        <v>12</v>
      </c>
      <c r="B1" s="73"/>
      <c r="C1" s="73"/>
      <c r="D1" s="73"/>
      <c r="E1" s="73"/>
      <c r="F1" s="73"/>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256</v>
      </c>
      <c r="D4" s="16" t="s">
        <v>1</v>
      </c>
      <c r="E4" s="15" t="s">
        <v>3</v>
      </c>
      <c r="F4" s="15" t="s">
        <v>4</v>
      </c>
    </row>
    <row r="5" spans="1:6" x14ac:dyDescent="0.2">
      <c r="A5" s="21" t="s">
        <v>87</v>
      </c>
      <c r="B5" s="22"/>
      <c r="C5" s="22"/>
      <c r="D5" s="23"/>
      <c r="E5" s="24"/>
      <c r="F5" s="25"/>
    </row>
    <row r="6" spans="1:6" x14ac:dyDescent="0.2">
      <c r="A6" s="26" t="s">
        <v>32</v>
      </c>
      <c r="B6" s="27"/>
      <c r="C6" s="27"/>
      <c r="D6" s="28"/>
      <c r="E6" s="29"/>
      <c r="F6" s="30"/>
    </row>
    <row r="7" spans="1:6" x14ac:dyDescent="0.2">
      <c r="A7" s="27" t="s">
        <v>92</v>
      </c>
      <c r="B7" s="27" t="s">
        <v>91</v>
      </c>
      <c r="C7" s="27" t="s">
        <v>93</v>
      </c>
      <c r="D7" s="31">
        <v>751465</v>
      </c>
      <c r="E7" s="29">
        <v>12892.133540000001</v>
      </c>
      <c r="F7" s="30">
        <v>17.846758969128999</v>
      </c>
    </row>
    <row r="8" spans="1:6" x14ac:dyDescent="0.2">
      <c r="A8" s="27" t="s">
        <v>262</v>
      </c>
      <c r="B8" s="27" t="s">
        <v>261</v>
      </c>
      <c r="C8" s="27" t="s">
        <v>93</v>
      </c>
      <c r="D8" s="31">
        <v>279077</v>
      </c>
      <c r="E8" s="29">
        <v>9918.9547340000008</v>
      </c>
      <c r="F8" s="30">
        <v>13.7309463801442</v>
      </c>
    </row>
    <row r="9" spans="1:6" x14ac:dyDescent="0.2">
      <c r="A9" s="27" t="s">
        <v>118</v>
      </c>
      <c r="B9" s="27" t="s">
        <v>117</v>
      </c>
      <c r="C9" s="27" t="s">
        <v>93</v>
      </c>
      <c r="D9" s="31">
        <v>620392</v>
      </c>
      <c r="E9" s="29">
        <v>6991.5076440000003</v>
      </c>
      <c r="F9" s="30">
        <v>9.6784408388381404</v>
      </c>
    </row>
    <row r="10" spans="1:6" x14ac:dyDescent="0.2">
      <c r="A10" s="27" t="s">
        <v>99</v>
      </c>
      <c r="B10" s="27" t="s">
        <v>98</v>
      </c>
      <c r="C10" s="27" t="s">
        <v>100</v>
      </c>
      <c r="D10" s="31">
        <v>531279</v>
      </c>
      <c r="E10" s="29">
        <v>3647.2303350000002</v>
      </c>
      <c r="F10" s="30">
        <v>5.0489114537701703</v>
      </c>
    </row>
    <row r="11" spans="1:6" x14ac:dyDescent="0.2">
      <c r="A11" s="27" t="s">
        <v>294</v>
      </c>
      <c r="B11" s="27" t="s">
        <v>293</v>
      </c>
      <c r="C11" s="27" t="s">
        <v>137</v>
      </c>
      <c r="D11" s="31">
        <v>73699</v>
      </c>
      <c r="E11" s="29">
        <v>3282.7745570000002</v>
      </c>
      <c r="F11" s="30">
        <v>4.5443902738823301</v>
      </c>
    </row>
    <row r="12" spans="1:6" x14ac:dyDescent="0.2">
      <c r="A12" s="27" t="s">
        <v>230</v>
      </c>
      <c r="B12" s="27" t="s">
        <v>229</v>
      </c>
      <c r="C12" s="27" t="s">
        <v>93</v>
      </c>
      <c r="D12" s="31">
        <v>160000</v>
      </c>
      <c r="E12" s="29">
        <v>2256</v>
      </c>
      <c r="F12" s="30">
        <v>3.1230120374905002</v>
      </c>
    </row>
    <row r="13" spans="1:6" x14ac:dyDescent="0.2">
      <c r="A13" s="27" t="s">
        <v>172</v>
      </c>
      <c r="B13" s="27" t="s">
        <v>171</v>
      </c>
      <c r="C13" s="27" t="s">
        <v>137</v>
      </c>
      <c r="D13" s="31">
        <v>2000000</v>
      </c>
      <c r="E13" s="29">
        <v>1599</v>
      </c>
      <c r="F13" s="30">
        <v>2.2135178404021798</v>
      </c>
    </row>
    <row r="14" spans="1:6" x14ac:dyDescent="0.2">
      <c r="A14" s="27" t="s">
        <v>296</v>
      </c>
      <c r="B14" s="27" t="s">
        <v>295</v>
      </c>
      <c r="C14" s="27" t="s">
        <v>93</v>
      </c>
      <c r="D14" s="31">
        <v>96138</v>
      </c>
      <c r="E14" s="29">
        <v>1171.2011849999999</v>
      </c>
      <c r="F14" s="30">
        <v>1.62131001732187</v>
      </c>
    </row>
    <row r="15" spans="1:6" x14ac:dyDescent="0.2">
      <c r="A15" s="27" t="s">
        <v>184</v>
      </c>
      <c r="B15" s="27" t="s">
        <v>183</v>
      </c>
      <c r="C15" s="27" t="s">
        <v>185</v>
      </c>
      <c r="D15" s="31">
        <v>149262</v>
      </c>
      <c r="E15" s="29">
        <v>988.18907100000001</v>
      </c>
      <c r="F15" s="30">
        <v>1.36796381385175</v>
      </c>
    </row>
    <row r="16" spans="1:6" x14ac:dyDescent="0.2">
      <c r="A16" s="27" t="s">
        <v>298</v>
      </c>
      <c r="B16" s="27" t="s">
        <v>297</v>
      </c>
      <c r="C16" s="27" t="s">
        <v>93</v>
      </c>
      <c r="D16" s="31">
        <v>102380</v>
      </c>
      <c r="E16" s="29">
        <v>836.70055000000002</v>
      </c>
      <c r="F16" s="30">
        <v>1.1582561566599801</v>
      </c>
    </row>
    <row r="17" spans="1:9" x14ac:dyDescent="0.2">
      <c r="A17" s="27" t="s">
        <v>300</v>
      </c>
      <c r="B17" s="27" t="s">
        <v>299</v>
      </c>
      <c r="C17" s="27" t="s">
        <v>137</v>
      </c>
      <c r="D17" s="31">
        <v>60000</v>
      </c>
      <c r="E17" s="29">
        <v>774.75</v>
      </c>
      <c r="F17" s="30">
        <v>1.0724971525025599</v>
      </c>
    </row>
    <row r="18" spans="1:9" x14ac:dyDescent="0.2">
      <c r="A18" s="27" t="s">
        <v>302</v>
      </c>
      <c r="B18" s="27" t="s">
        <v>301</v>
      </c>
      <c r="C18" s="27" t="s">
        <v>93</v>
      </c>
      <c r="D18" s="31">
        <v>24059</v>
      </c>
      <c r="E18" s="29">
        <v>747.92213300000003</v>
      </c>
      <c r="F18" s="30">
        <v>1.0353589647449299</v>
      </c>
    </row>
    <row r="19" spans="1:9" x14ac:dyDescent="0.2">
      <c r="A19" s="27" t="s">
        <v>304</v>
      </c>
      <c r="B19" s="27" t="s">
        <v>303</v>
      </c>
      <c r="C19" s="27" t="s">
        <v>137</v>
      </c>
      <c r="D19" s="31">
        <v>15439</v>
      </c>
      <c r="E19" s="29">
        <v>737.06557950000001</v>
      </c>
      <c r="F19" s="30">
        <v>1.02033008741064</v>
      </c>
    </row>
    <row r="20" spans="1:9" x14ac:dyDescent="0.2">
      <c r="A20" s="27" t="s">
        <v>306</v>
      </c>
      <c r="B20" s="27" t="s">
        <v>305</v>
      </c>
      <c r="C20" s="27" t="s">
        <v>93</v>
      </c>
      <c r="D20" s="31">
        <v>112741</v>
      </c>
      <c r="E20" s="29">
        <v>337.7156655</v>
      </c>
      <c r="F20" s="30">
        <v>0.467504471899652</v>
      </c>
    </row>
    <row r="21" spans="1:9" x14ac:dyDescent="0.2">
      <c r="A21" s="27" t="s">
        <v>308</v>
      </c>
      <c r="B21" s="27" t="s">
        <v>307</v>
      </c>
      <c r="C21" s="27" t="s">
        <v>93</v>
      </c>
      <c r="D21" s="31">
        <v>63629</v>
      </c>
      <c r="E21" s="29">
        <v>189.105388</v>
      </c>
      <c r="F21" s="30">
        <v>0.26178120703825902</v>
      </c>
    </row>
    <row r="22" spans="1:9" x14ac:dyDescent="0.2">
      <c r="A22" s="27" t="s">
        <v>310</v>
      </c>
      <c r="B22" s="27" t="s">
        <v>309</v>
      </c>
      <c r="C22" s="27" t="s">
        <v>93</v>
      </c>
      <c r="D22" s="31">
        <v>3000</v>
      </c>
      <c r="E22" s="29">
        <v>118.134</v>
      </c>
      <c r="F22" s="30">
        <v>0.163534531931251</v>
      </c>
    </row>
    <row r="23" spans="1:9" x14ac:dyDescent="0.2">
      <c r="A23" s="26" t="s">
        <v>33</v>
      </c>
      <c r="B23" s="26"/>
      <c r="C23" s="26"/>
      <c r="D23" s="32"/>
      <c r="E23" s="33">
        <f>SUM(E7:E22)</f>
        <v>46488.384382000004</v>
      </c>
      <c r="F23" s="34">
        <f>SUM(F7:F22)</f>
        <v>64.354514197017394</v>
      </c>
      <c r="G23" s="18"/>
      <c r="H23" s="18"/>
      <c r="I23" s="18"/>
    </row>
    <row r="24" spans="1:9" x14ac:dyDescent="0.2">
      <c r="A24" s="27"/>
      <c r="B24" s="27"/>
      <c r="C24" s="27"/>
      <c r="D24" s="28"/>
      <c r="E24" s="29"/>
      <c r="F24" s="30"/>
    </row>
    <row r="25" spans="1:9" x14ac:dyDescent="0.2">
      <c r="A25" s="26" t="s">
        <v>276</v>
      </c>
      <c r="B25" s="27"/>
      <c r="C25" s="27"/>
      <c r="D25" s="28"/>
      <c r="E25" s="29"/>
      <c r="F25" s="30"/>
    </row>
    <row r="26" spans="1:9" x14ac:dyDescent="0.2">
      <c r="A26" s="27" t="s">
        <v>312</v>
      </c>
      <c r="B26" s="27" t="s">
        <v>311</v>
      </c>
      <c r="C26" s="27" t="s">
        <v>93</v>
      </c>
      <c r="D26" s="31">
        <v>82135</v>
      </c>
      <c r="E26" s="29">
        <v>1737.5470339999999</v>
      </c>
      <c r="F26" s="30">
        <v>2.4053104179467701</v>
      </c>
    </row>
    <row r="27" spans="1:9" x14ac:dyDescent="0.2">
      <c r="A27" s="27" t="s">
        <v>314</v>
      </c>
      <c r="B27" s="27" t="s">
        <v>313</v>
      </c>
      <c r="C27" s="27" t="s">
        <v>93</v>
      </c>
      <c r="D27" s="31">
        <v>25281</v>
      </c>
      <c r="E27" s="29">
        <v>1640.4383</v>
      </c>
      <c r="F27" s="30">
        <v>2.27088145286368</v>
      </c>
    </row>
    <row r="28" spans="1:9" x14ac:dyDescent="0.2">
      <c r="A28" s="27" t="s">
        <v>316</v>
      </c>
      <c r="B28" s="27" t="s">
        <v>315</v>
      </c>
      <c r="C28" s="27" t="s">
        <v>288</v>
      </c>
      <c r="D28" s="31">
        <v>78000</v>
      </c>
      <c r="E28" s="29">
        <v>1265.2123839999999</v>
      </c>
      <c r="F28" s="30">
        <v>1.7514510218147401</v>
      </c>
    </row>
    <row r="29" spans="1:9" x14ac:dyDescent="0.2">
      <c r="A29" s="27" t="s">
        <v>287</v>
      </c>
      <c r="B29" s="27" t="s">
        <v>286</v>
      </c>
      <c r="C29" s="27" t="s">
        <v>288</v>
      </c>
      <c r="D29" s="31">
        <v>37000</v>
      </c>
      <c r="E29" s="29">
        <v>1078.1106970000001</v>
      </c>
      <c r="F29" s="30">
        <v>1.4924435658148401</v>
      </c>
    </row>
    <row r="30" spans="1:9" x14ac:dyDescent="0.2">
      <c r="A30" s="27" t="s">
        <v>318</v>
      </c>
      <c r="B30" s="27" t="s">
        <v>317</v>
      </c>
      <c r="C30" s="27" t="s">
        <v>319</v>
      </c>
      <c r="D30" s="31">
        <v>8200</v>
      </c>
      <c r="E30" s="29">
        <v>1062.498323</v>
      </c>
      <c r="F30" s="30">
        <v>1.4708311403113801</v>
      </c>
    </row>
    <row r="31" spans="1:9" x14ac:dyDescent="0.2">
      <c r="A31" s="27" t="s">
        <v>321</v>
      </c>
      <c r="B31" s="27" t="s">
        <v>320</v>
      </c>
      <c r="C31" s="27" t="s">
        <v>288</v>
      </c>
      <c r="D31" s="31">
        <v>22900</v>
      </c>
      <c r="E31" s="29">
        <v>1034.5876699999999</v>
      </c>
      <c r="F31" s="30">
        <v>1.43219403690126</v>
      </c>
    </row>
    <row r="32" spans="1:9" x14ac:dyDescent="0.2">
      <c r="A32" s="27" t="s">
        <v>323</v>
      </c>
      <c r="B32" s="27" t="s">
        <v>322</v>
      </c>
      <c r="C32" s="27" t="s">
        <v>93</v>
      </c>
      <c r="D32" s="31">
        <v>434</v>
      </c>
      <c r="E32" s="29">
        <v>1004.193758</v>
      </c>
      <c r="F32" s="30">
        <v>1.3901193236732401</v>
      </c>
    </row>
    <row r="33" spans="1:9" x14ac:dyDescent="0.2">
      <c r="A33" s="27" t="s">
        <v>325</v>
      </c>
      <c r="B33" s="27" t="s">
        <v>324</v>
      </c>
      <c r="C33" s="27" t="s">
        <v>93</v>
      </c>
      <c r="D33" s="31">
        <v>67050</v>
      </c>
      <c r="E33" s="29">
        <v>925.41270150000003</v>
      </c>
      <c r="F33" s="30">
        <v>1.2810616163258399</v>
      </c>
    </row>
    <row r="34" spans="1:9" x14ac:dyDescent="0.2">
      <c r="A34" s="27" t="s">
        <v>327</v>
      </c>
      <c r="B34" s="27" t="s">
        <v>326</v>
      </c>
      <c r="C34" s="27" t="s">
        <v>328</v>
      </c>
      <c r="D34" s="31">
        <v>5173</v>
      </c>
      <c r="E34" s="29">
        <v>820.47938450000004</v>
      </c>
      <c r="F34" s="30">
        <v>1.1358009726535001</v>
      </c>
    </row>
    <row r="35" spans="1:9" x14ac:dyDescent="0.2">
      <c r="A35" s="27" t="s">
        <v>330</v>
      </c>
      <c r="B35" s="27" t="s">
        <v>329</v>
      </c>
      <c r="C35" s="27" t="s">
        <v>93</v>
      </c>
      <c r="D35" s="31">
        <v>3100</v>
      </c>
      <c r="E35" s="29">
        <v>697.81284040000003</v>
      </c>
      <c r="F35" s="30">
        <v>0.96599197716517604</v>
      </c>
    </row>
    <row r="36" spans="1:9" x14ac:dyDescent="0.2">
      <c r="A36" s="27" t="s">
        <v>332</v>
      </c>
      <c r="B36" s="27" t="s">
        <v>331</v>
      </c>
      <c r="C36" s="27" t="s">
        <v>93</v>
      </c>
      <c r="D36" s="31">
        <v>24465</v>
      </c>
      <c r="E36" s="29">
        <v>664.08043710000004</v>
      </c>
      <c r="F36" s="30">
        <v>0.91929574420445603</v>
      </c>
    </row>
    <row r="37" spans="1:9" x14ac:dyDescent="0.2">
      <c r="A37" s="27" t="s">
        <v>334</v>
      </c>
      <c r="B37" s="27" t="s">
        <v>333</v>
      </c>
      <c r="C37" s="27" t="s">
        <v>93</v>
      </c>
      <c r="D37" s="31">
        <v>23341</v>
      </c>
      <c r="E37" s="29">
        <v>625.12989489999995</v>
      </c>
      <c r="F37" s="30">
        <v>0.865375969312</v>
      </c>
    </row>
    <row r="38" spans="1:9" x14ac:dyDescent="0.2">
      <c r="A38" s="27" t="s">
        <v>336</v>
      </c>
      <c r="B38" s="27" t="s">
        <v>335</v>
      </c>
      <c r="C38" s="27" t="s">
        <v>93</v>
      </c>
      <c r="D38" s="31">
        <v>267</v>
      </c>
      <c r="E38" s="29">
        <v>543.33734979999997</v>
      </c>
      <c r="F38" s="30">
        <v>0.75214941659733403</v>
      </c>
    </row>
    <row r="39" spans="1:9" x14ac:dyDescent="0.2">
      <c r="A39" s="27" t="s">
        <v>338</v>
      </c>
      <c r="B39" s="27" t="s">
        <v>337</v>
      </c>
      <c r="C39" s="27" t="s">
        <v>288</v>
      </c>
      <c r="D39" s="31">
        <v>14982</v>
      </c>
      <c r="E39" s="29">
        <v>538.39296469999999</v>
      </c>
      <c r="F39" s="30">
        <v>0.74530483584144402</v>
      </c>
    </row>
    <row r="40" spans="1:9" x14ac:dyDescent="0.2">
      <c r="A40" s="27" t="s">
        <v>340</v>
      </c>
      <c r="B40" s="27" t="s">
        <v>339</v>
      </c>
      <c r="C40" s="27" t="s">
        <v>137</v>
      </c>
      <c r="D40" s="31">
        <v>33700</v>
      </c>
      <c r="E40" s="29">
        <v>338.54032560000002</v>
      </c>
      <c r="F40" s="30">
        <v>0.46864606029465999</v>
      </c>
    </row>
    <row r="41" spans="1:9" x14ac:dyDescent="0.2">
      <c r="A41" s="27" t="s">
        <v>342</v>
      </c>
      <c r="B41" s="27" t="s">
        <v>341</v>
      </c>
      <c r="C41" s="27" t="s">
        <v>93</v>
      </c>
      <c r="D41" s="31">
        <v>8000</v>
      </c>
      <c r="E41" s="29">
        <v>324.85618310000001</v>
      </c>
      <c r="F41" s="30">
        <v>0.44970291235572601</v>
      </c>
    </row>
    <row r="42" spans="1:9" x14ac:dyDescent="0.2">
      <c r="A42" s="27" t="s">
        <v>344</v>
      </c>
      <c r="B42" s="27" t="s">
        <v>343</v>
      </c>
      <c r="C42" s="27" t="s">
        <v>100</v>
      </c>
      <c r="D42" s="31">
        <v>3250</v>
      </c>
      <c r="E42" s="29">
        <v>324.66695629999998</v>
      </c>
      <c r="F42" s="30">
        <v>0.44944096307637499</v>
      </c>
    </row>
    <row r="43" spans="1:9" x14ac:dyDescent="0.2">
      <c r="A43" s="27" t="s">
        <v>346</v>
      </c>
      <c r="B43" s="27" t="s">
        <v>345</v>
      </c>
      <c r="C43" s="27" t="s">
        <v>288</v>
      </c>
      <c r="D43" s="31">
        <v>849</v>
      </c>
      <c r="E43" s="29">
        <v>291.53103870000001</v>
      </c>
      <c r="F43" s="30">
        <v>0.40357045352934801</v>
      </c>
    </row>
    <row r="44" spans="1:9" x14ac:dyDescent="0.2">
      <c r="A44" s="27" t="s">
        <v>348</v>
      </c>
      <c r="B44" s="27" t="s">
        <v>347</v>
      </c>
      <c r="C44" s="27" t="s">
        <v>349</v>
      </c>
      <c r="D44" s="31">
        <v>773</v>
      </c>
      <c r="E44" s="29">
        <v>273.66829910000001</v>
      </c>
      <c r="F44" s="30">
        <v>0.37884281576633499</v>
      </c>
    </row>
    <row r="45" spans="1:9" x14ac:dyDescent="0.2">
      <c r="A45" s="27" t="s">
        <v>351</v>
      </c>
      <c r="B45" s="27" t="s">
        <v>350</v>
      </c>
      <c r="C45" s="27" t="s">
        <v>93</v>
      </c>
      <c r="D45" s="31">
        <v>2743</v>
      </c>
      <c r="E45" s="29">
        <v>231.30419850000001</v>
      </c>
      <c r="F45" s="30">
        <v>0.320197604715245</v>
      </c>
    </row>
    <row r="46" spans="1:9" x14ac:dyDescent="0.2">
      <c r="A46" s="27" t="s">
        <v>353</v>
      </c>
      <c r="B46" s="27" t="s">
        <v>352</v>
      </c>
      <c r="C46" s="27" t="s">
        <v>93</v>
      </c>
      <c r="D46" s="31">
        <v>1310</v>
      </c>
      <c r="E46" s="29">
        <v>90.382248099999998</v>
      </c>
      <c r="F46" s="30">
        <v>0.125117397514075</v>
      </c>
    </row>
    <row r="47" spans="1:9" x14ac:dyDescent="0.2">
      <c r="A47" s="27" t="s">
        <v>355</v>
      </c>
      <c r="B47" s="27" t="s">
        <v>354</v>
      </c>
      <c r="C47" s="27" t="s">
        <v>93</v>
      </c>
      <c r="D47" s="31">
        <v>381</v>
      </c>
      <c r="E47" s="29">
        <v>10.2554135</v>
      </c>
      <c r="F47" s="30">
        <v>1.4196710908662501E-2</v>
      </c>
    </row>
    <row r="48" spans="1:9" x14ac:dyDescent="0.2">
      <c r="A48" s="26" t="s">
        <v>33</v>
      </c>
      <c r="B48" s="26"/>
      <c r="C48" s="26"/>
      <c r="D48" s="32"/>
      <c r="E48" s="33">
        <f>SUM(E25:E47)</f>
        <v>15522.4384018</v>
      </c>
      <c r="F48" s="34">
        <f>SUM(F25:F47)</f>
        <v>21.487926409586084</v>
      </c>
      <c r="G48" s="18"/>
      <c r="H48" s="18"/>
      <c r="I48" s="18"/>
    </row>
    <row r="49" spans="1:9" x14ac:dyDescent="0.2">
      <c r="A49" s="27"/>
      <c r="B49" s="27"/>
      <c r="C49" s="27"/>
      <c r="D49" s="28"/>
      <c r="E49" s="29"/>
      <c r="F49" s="30"/>
    </row>
    <row r="50" spans="1:9" x14ac:dyDescent="0.2">
      <c r="A50" s="26" t="s">
        <v>356</v>
      </c>
      <c r="B50" s="27"/>
      <c r="C50" s="27"/>
      <c r="D50" s="28"/>
      <c r="E50" s="29"/>
      <c r="F50" s="30"/>
    </row>
    <row r="51" spans="1:9" x14ac:dyDescent="0.2">
      <c r="A51" s="27" t="s">
        <v>358</v>
      </c>
      <c r="B51" s="27" t="s">
        <v>357</v>
      </c>
      <c r="C51" s="27" t="s">
        <v>359</v>
      </c>
      <c r="D51" s="31">
        <v>116868.481</v>
      </c>
      <c r="E51" s="29">
        <v>4958.7389979999998</v>
      </c>
      <c r="F51" s="30">
        <v>6.86445105564166</v>
      </c>
    </row>
    <row r="52" spans="1:9" x14ac:dyDescent="0.2">
      <c r="A52" s="26" t="s">
        <v>33</v>
      </c>
      <c r="B52" s="26"/>
      <c r="C52" s="26"/>
      <c r="D52" s="32"/>
      <c r="E52" s="33">
        <f>SUM(E51:E51)</f>
        <v>4958.7389979999998</v>
      </c>
      <c r="F52" s="34">
        <f>SUM(F51:F51)</f>
        <v>6.86445105564166</v>
      </c>
      <c r="G52" s="18"/>
      <c r="H52" s="18"/>
      <c r="I52" s="18"/>
    </row>
    <row r="53" spans="1:9" x14ac:dyDescent="0.2">
      <c r="A53" s="27"/>
      <c r="B53" s="27"/>
      <c r="C53" s="27"/>
      <c r="D53" s="28"/>
      <c r="E53" s="29"/>
      <c r="F53" s="30"/>
    </row>
    <row r="54" spans="1:9" x14ac:dyDescent="0.2">
      <c r="A54" s="26" t="s">
        <v>36</v>
      </c>
      <c r="B54" s="26"/>
      <c r="C54" s="26"/>
      <c r="D54" s="32"/>
      <c r="E54" s="33">
        <f>E23+E48+E52</f>
        <v>66969.561781800003</v>
      </c>
      <c r="F54" s="34">
        <f>F23+F48+F52</f>
        <v>92.706891662245141</v>
      </c>
      <c r="G54" s="18"/>
      <c r="H54" s="18"/>
      <c r="I54" s="18"/>
    </row>
    <row r="55" spans="1:9" x14ac:dyDescent="0.2">
      <c r="A55" s="26"/>
      <c r="B55" s="26"/>
      <c r="C55" s="26"/>
      <c r="D55" s="32"/>
      <c r="E55" s="33"/>
      <c r="F55" s="34"/>
      <c r="G55" s="18"/>
      <c r="H55" s="18"/>
      <c r="I55" s="18"/>
    </row>
    <row r="56" spans="1:9" x14ac:dyDescent="0.2">
      <c r="A56" s="26" t="s">
        <v>38</v>
      </c>
      <c r="B56" s="26"/>
      <c r="C56" s="26"/>
      <c r="D56" s="32"/>
      <c r="E56" s="33">
        <f>E58-(E23+E48+E52)</f>
        <v>5268.3922483999922</v>
      </c>
      <c r="F56" s="34">
        <f>F58-(F23+F48+F52)</f>
        <v>7.2931083377548589</v>
      </c>
      <c r="G56" s="18"/>
      <c r="H56" s="18"/>
      <c r="I56" s="18"/>
    </row>
    <row r="57" spans="1:9" x14ac:dyDescent="0.2">
      <c r="A57" s="26"/>
      <c r="B57" s="26"/>
      <c r="C57" s="26"/>
      <c r="D57" s="32"/>
      <c r="E57" s="33"/>
      <c r="F57" s="34"/>
      <c r="G57" s="18"/>
      <c r="H57" s="18"/>
      <c r="I57" s="18"/>
    </row>
    <row r="58" spans="1:9" x14ac:dyDescent="0.2">
      <c r="A58" s="35" t="s">
        <v>37</v>
      </c>
      <c r="B58" s="35"/>
      <c r="C58" s="35"/>
      <c r="D58" s="36"/>
      <c r="E58" s="37">
        <v>72237.954030199995</v>
      </c>
      <c r="F58" s="38">
        <v>100</v>
      </c>
      <c r="G58" s="18"/>
      <c r="H58" s="18"/>
      <c r="I58" s="18"/>
    </row>
    <row r="61" spans="1:9" x14ac:dyDescent="0.2">
      <c r="A61" s="18" t="s">
        <v>41</v>
      </c>
    </row>
    <row r="62" spans="1:9" x14ac:dyDescent="0.2">
      <c r="A62" s="18" t="s">
        <v>42</v>
      </c>
    </row>
    <row r="63" spans="1:9" x14ac:dyDescent="0.2">
      <c r="A63" s="18" t="s">
        <v>43</v>
      </c>
      <c r="B63" s="18"/>
      <c r="C63" s="39" t="s">
        <v>45</v>
      </c>
      <c r="D63" s="19" t="s">
        <v>44</v>
      </c>
    </row>
    <row r="64" spans="1:9" x14ac:dyDescent="0.2">
      <c r="A64" s="9" t="s">
        <v>59</v>
      </c>
      <c r="C64" s="40">
        <v>342.09</v>
      </c>
      <c r="D64" s="40">
        <v>320.18740000000003</v>
      </c>
    </row>
    <row r="65" spans="1:4" x14ac:dyDescent="0.2">
      <c r="A65" s="9" t="s">
        <v>82</v>
      </c>
      <c r="C65" s="40">
        <v>46.093899999999998</v>
      </c>
      <c r="D65" s="40">
        <v>39.552500000000002</v>
      </c>
    </row>
    <row r="66" spans="1:4" x14ac:dyDescent="0.2">
      <c r="A66" s="9" t="s">
        <v>62</v>
      </c>
      <c r="C66" s="40">
        <v>361.85129999999998</v>
      </c>
      <c r="D66" s="40">
        <v>340.31220000000002</v>
      </c>
    </row>
    <row r="67" spans="1:4" x14ac:dyDescent="0.2">
      <c r="A67" s="9" t="s">
        <v>83</v>
      </c>
      <c r="C67" s="40">
        <v>49.361499999999999</v>
      </c>
      <c r="D67" s="40">
        <v>42.816600000000001</v>
      </c>
    </row>
    <row r="69" spans="1:4" x14ac:dyDescent="0.2">
      <c r="A69" s="18" t="s">
        <v>47</v>
      </c>
    </row>
    <row r="70" spans="1:4" x14ac:dyDescent="0.2">
      <c r="A70" s="74" t="s">
        <v>56</v>
      </c>
      <c r="B70" s="75"/>
      <c r="C70" s="43" t="s">
        <v>57</v>
      </c>
    </row>
    <row r="71" spans="1:4" x14ac:dyDescent="0.2">
      <c r="A71" s="70" t="s">
        <v>82</v>
      </c>
      <c r="B71" s="71"/>
      <c r="C71" s="44">
        <v>4</v>
      </c>
    </row>
    <row r="72" spans="1:4" x14ac:dyDescent="0.2">
      <c r="A72" s="70" t="s">
        <v>83</v>
      </c>
      <c r="B72" s="71"/>
      <c r="C72" s="44">
        <v>4</v>
      </c>
    </row>
    <row r="73" spans="1:4" x14ac:dyDescent="0.2">
      <c r="A73" s="9" t="s">
        <v>58</v>
      </c>
    </row>
    <row r="74" spans="1:4" x14ac:dyDescent="0.2">
      <c r="A74" s="9" t="s">
        <v>46</v>
      </c>
    </row>
    <row r="76" spans="1:4" x14ac:dyDescent="0.2">
      <c r="A76" s="18" t="s">
        <v>209</v>
      </c>
      <c r="D76" s="45">
        <v>0.1018</v>
      </c>
    </row>
    <row r="78" spans="1:4" x14ac:dyDescent="0.2">
      <c r="A78" s="18" t="s">
        <v>779</v>
      </c>
      <c r="D78" s="41" t="s">
        <v>48</v>
      </c>
    </row>
    <row r="79" spans="1:4" x14ac:dyDescent="0.2">
      <c r="A79" s="9" t="s">
        <v>777</v>
      </c>
    </row>
    <row r="80" spans="1:4" x14ac:dyDescent="0.2">
      <c r="A80" s="50" t="s">
        <v>778</v>
      </c>
    </row>
    <row r="82" spans="1:1" x14ac:dyDescent="0.2">
      <c r="A82" s="18" t="s">
        <v>743</v>
      </c>
    </row>
    <row r="83" spans="1:1" x14ac:dyDescent="0.2">
      <c r="A83" s="18"/>
    </row>
    <row r="84" spans="1:1" x14ac:dyDescent="0.2">
      <c r="A84" s="46" t="s">
        <v>737</v>
      </c>
    </row>
    <row r="85" spans="1:1" x14ac:dyDescent="0.2">
      <c r="A85" s="48"/>
    </row>
    <row r="86" spans="1:1" x14ac:dyDescent="0.2">
      <c r="A86" s="47"/>
    </row>
    <row r="87" spans="1:1" x14ac:dyDescent="0.2">
      <c r="A87" s="47"/>
    </row>
    <row r="88" spans="1:1" x14ac:dyDescent="0.2">
      <c r="A88" s="47"/>
    </row>
    <row r="89" spans="1:1" x14ac:dyDescent="0.2">
      <c r="A89" s="47"/>
    </row>
    <row r="90" spans="1:1" x14ac:dyDescent="0.2">
      <c r="A90" s="47"/>
    </row>
    <row r="91" spans="1:1" x14ac:dyDescent="0.2">
      <c r="A91" s="47"/>
    </row>
    <row r="92" spans="1:1" x14ac:dyDescent="0.2">
      <c r="A92" s="47"/>
    </row>
    <row r="93" spans="1:1" x14ac:dyDescent="0.2">
      <c r="A93" s="47"/>
    </row>
    <row r="94" spans="1:1" x14ac:dyDescent="0.2">
      <c r="A94" s="47"/>
    </row>
    <row r="95" spans="1:1" x14ac:dyDescent="0.2">
      <c r="A95" s="47"/>
    </row>
    <row r="96" spans="1:1" x14ac:dyDescent="0.2">
      <c r="A96" s="47"/>
    </row>
    <row r="97" spans="1:1" x14ac:dyDescent="0.2">
      <c r="A97" s="47"/>
    </row>
    <row r="98" spans="1:1" x14ac:dyDescent="0.2">
      <c r="A98" s="46" t="s">
        <v>744</v>
      </c>
    </row>
    <row r="99" spans="1:1" x14ac:dyDescent="0.2">
      <c r="A99" s="47"/>
    </row>
    <row r="100" spans="1:1" x14ac:dyDescent="0.2">
      <c r="A100" s="46" t="s">
        <v>738</v>
      </c>
    </row>
    <row r="101" spans="1:1" x14ac:dyDescent="0.2">
      <c r="A101" s="47"/>
    </row>
    <row r="102" spans="1:1" x14ac:dyDescent="0.2">
      <c r="A102" s="47"/>
    </row>
    <row r="103" spans="1:1" x14ac:dyDescent="0.2">
      <c r="A103" s="47"/>
    </row>
    <row r="104" spans="1:1" x14ac:dyDescent="0.2">
      <c r="A104" s="47"/>
    </row>
    <row r="105" spans="1:1" x14ac:dyDescent="0.2">
      <c r="A105" s="47"/>
    </row>
    <row r="106" spans="1:1" x14ac:dyDescent="0.2">
      <c r="A106" s="47"/>
    </row>
    <row r="107" spans="1:1" x14ac:dyDescent="0.2">
      <c r="A107" s="47"/>
    </row>
    <row r="108" spans="1:1" x14ac:dyDescent="0.2">
      <c r="A108" s="47"/>
    </row>
    <row r="109" spans="1:1" x14ac:dyDescent="0.2">
      <c r="A109" s="47"/>
    </row>
    <row r="110" spans="1:1" x14ac:dyDescent="0.2">
      <c r="A110" s="47"/>
    </row>
    <row r="111" spans="1:1" x14ac:dyDescent="0.2">
      <c r="A111" s="47"/>
    </row>
    <row r="112" spans="1:1" x14ac:dyDescent="0.2">
      <c r="A112" s="47"/>
    </row>
  </sheetData>
  <mergeCells count="4">
    <mergeCell ref="A1:F1"/>
    <mergeCell ref="A70:B70"/>
    <mergeCell ref="A71:B71"/>
    <mergeCell ref="A72:B72"/>
  </mergeCells>
  <conditionalFormatting sqref="F2:F3 F5:F81 F115:F65538">
    <cfRule type="cellIs" dxfId="56" priority="2" stopIfTrue="1" operator="between">
      <formula>0.009</formula>
      <formula>-0.009</formula>
    </cfRule>
  </conditionalFormatting>
  <conditionalFormatting sqref="F82:F114">
    <cfRule type="cellIs" dxfId="55" priority="1" stopIfTrue="1" operator="between">
      <formula>0.009</formula>
      <formula>-0.009</formula>
    </cfRule>
  </conditionalFormatting>
  <hyperlinks>
    <hyperlink ref="A80" r:id="rId1" xr:uid="{00000000-0004-0000-1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131"/>
  <sheetViews>
    <sheetView workbookViewId="0">
      <selection sqref="A1:F1"/>
    </sheetView>
  </sheetViews>
  <sheetFormatPr defaultColWidth="9.21875" defaultRowHeight="10.199999999999999" x14ac:dyDescent="0.2"/>
  <cols>
    <col min="1" max="1" width="38.77734375" style="9" bestFit="1" customWidth="1"/>
    <col min="2" max="2" width="34.21875" style="9" bestFit="1" customWidth="1"/>
    <col min="3" max="3" width="24.77734375" style="9" bestFit="1" customWidth="1"/>
    <col min="4" max="4" width="15.21875" style="10" bestFit="1" customWidth="1"/>
    <col min="5" max="5" width="23" style="13" bestFit="1" customWidth="1"/>
    <col min="6" max="6" width="13.5546875" style="14" bestFit="1" customWidth="1"/>
    <col min="7" max="16384" width="9.21875" style="9"/>
  </cols>
  <sheetData>
    <row r="1" spans="1:6" s="1" customFormat="1" ht="13.8" x14ac:dyDescent="0.2">
      <c r="A1" s="72" t="s">
        <v>13</v>
      </c>
      <c r="B1" s="73"/>
      <c r="C1" s="73"/>
      <c r="D1" s="73"/>
      <c r="E1" s="73"/>
      <c r="F1" s="73"/>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256</v>
      </c>
      <c r="D4" s="16" t="s">
        <v>1</v>
      </c>
      <c r="E4" s="15" t="s">
        <v>3</v>
      </c>
      <c r="F4" s="15" t="s">
        <v>4</v>
      </c>
    </row>
    <row r="5" spans="1:6" x14ac:dyDescent="0.2">
      <c r="A5" s="21" t="s">
        <v>87</v>
      </c>
      <c r="B5" s="22"/>
      <c r="C5" s="22"/>
      <c r="D5" s="23"/>
      <c r="E5" s="24"/>
      <c r="F5" s="25"/>
    </row>
    <row r="6" spans="1:6" x14ac:dyDescent="0.2">
      <c r="A6" s="26" t="s">
        <v>32</v>
      </c>
      <c r="B6" s="27"/>
      <c r="C6" s="27"/>
      <c r="D6" s="28"/>
      <c r="E6" s="29"/>
      <c r="F6" s="30"/>
    </row>
    <row r="7" spans="1:6" x14ac:dyDescent="0.2">
      <c r="A7" s="27" t="s">
        <v>361</v>
      </c>
      <c r="B7" s="27" t="s">
        <v>360</v>
      </c>
      <c r="C7" s="27" t="s">
        <v>362</v>
      </c>
      <c r="D7" s="31">
        <v>7432525</v>
      </c>
      <c r="E7" s="29">
        <v>36935.932990000001</v>
      </c>
      <c r="F7" s="30">
        <v>5.49271991801987</v>
      </c>
    </row>
    <row r="8" spans="1:6" x14ac:dyDescent="0.2">
      <c r="A8" s="27" t="s">
        <v>364</v>
      </c>
      <c r="B8" s="27" t="s">
        <v>363</v>
      </c>
      <c r="C8" s="27" t="s">
        <v>349</v>
      </c>
      <c r="D8" s="31">
        <v>1487967</v>
      </c>
      <c r="E8" s="29">
        <v>29745.204310000001</v>
      </c>
      <c r="F8" s="30">
        <v>4.4233910707857698</v>
      </c>
    </row>
    <row r="9" spans="1:6" x14ac:dyDescent="0.2">
      <c r="A9" s="27" t="s">
        <v>366</v>
      </c>
      <c r="B9" s="27" t="s">
        <v>365</v>
      </c>
      <c r="C9" s="27" t="s">
        <v>93</v>
      </c>
      <c r="D9" s="31">
        <v>4277593</v>
      </c>
      <c r="E9" s="29">
        <v>24318.11621</v>
      </c>
      <c r="F9" s="30">
        <v>3.6163321314112302</v>
      </c>
    </row>
    <row r="10" spans="1:6" x14ac:dyDescent="0.2">
      <c r="A10" s="27" t="s">
        <v>368</v>
      </c>
      <c r="B10" s="27" t="s">
        <v>367</v>
      </c>
      <c r="C10" s="27" t="s">
        <v>177</v>
      </c>
      <c r="D10" s="31">
        <v>3580360</v>
      </c>
      <c r="E10" s="29">
        <v>22642.196639999998</v>
      </c>
      <c r="F10" s="30">
        <v>3.3671071610921999</v>
      </c>
    </row>
    <row r="11" spans="1:6" x14ac:dyDescent="0.2">
      <c r="A11" s="27" t="s">
        <v>370</v>
      </c>
      <c r="B11" s="27" t="s">
        <v>369</v>
      </c>
      <c r="C11" s="27" t="s">
        <v>108</v>
      </c>
      <c r="D11" s="31">
        <v>5051976</v>
      </c>
      <c r="E11" s="29">
        <v>22620.222539999999</v>
      </c>
      <c r="F11" s="30">
        <v>3.3638394061722598</v>
      </c>
    </row>
    <row r="12" spans="1:6" x14ac:dyDescent="0.2">
      <c r="A12" s="27" t="s">
        <v>372</v>
      </c>
      <c r="B12" s="27" t="s">
        <v>371</v>
      </c>
      <c r="C12" s="27" t="s">
        <v>131</v>
      </c>
      <c r="D12" s="31">
        <v>1161988</v>
      </c>
      <c r="E12" s="29">
        <v>18761.45825</v>
      </c>
      <c r="F12" s="30">
        <v>2.79000493770587</v>
      </c>
    </row>
    <row r="13" spans="1:6" x14ac:dyDescent="0.2">
      <c r="A13" s="27" t="s">
        <v>374</v>
      </c>
      <c r="B13" s="27" t="s">
        <v>373</v>
      </c>
      <c r="C13" s="27" t="s">
        <v>134</v>
      </c>
      <c r="D13" s="31">
        <v>17172603</v>
      </c>
      <c r="E13" s="29">
        <v>18314.581099999999</v>
      </c>
      <c r="F13" s="30">
        <v>2.7235501110908902</v>
      </c>
    </row>
    <row r="14" spans="1:6" x14ac:dyDescent="0.2">
      <c r="A14" s="27" t="s">
        <v>141</v>
      </c>
      <c r="B14" s="27" t="s">
        <v>140</v>
      </c>
      <c r="C14" s="27" t="s">
        <v>113</v>
      </c>
      <c r="D14" s="31">
        <v>1696263</v>
      </c>
      <c r="E14" s="29">
        <v>18151.710360000001</v>
      </c>
      <c r="F14" s="30">
        <v>2.6993297033404602</v>
      </c>
    </row>
    <row r="15" spans="1:6" x14ac:dyDescent="0.2">
      <c r="A15" s="27" t="s">
        <v>89</v>
      </c>
      <c r="B15" s="27" t="s">
        <v>88</v>
      </c>
      <c r="C15" s="27" t="s">
        <v>90</v>
      </c>
      <c r="D15" s="31">
        <v>2259945</v>
      </c>
      <c r="E15" s="29">
        <v>16784.611519999999</v>
      </c>
      <c r="F15" s="30">
        <v>2.4960292741783499</v>
      </c>
    </row>
    <row r="16" spans="1:6" x14ac:dyDescent="0.2">
      <c r="A16" s="27" t="s">
        <v>227</v>
      </c>
      <c r="B16" s="27" t="s">
        <v>226</v>
      </c>
      <c r="C16" s="27" t="s">
        <v>228</v>
      </c>
      <c r="D16" s="31">
        <v>3812021</v>
      </c>
      <c r="E16" s="29">
        <v>15766.51886</v>
      </c>
      <c r="F16" s="30">
        <v>2.3446293397706901</v>
      </c>
    </row>
    <row r="17" spans="1:6" x14ac:dyDescent="0.2">
      <c r="A17" s="27" t="s">
        <v>376</v>
      </c>
      <c r="B17" s="27" t="s">
        <v>375</v>
      </c>
      <c r="C17" s="27" t="s">
        <v>362</v>
      </c>
      <c r="D17" s="31">
        <v>5061254</v>
      </c>
      <c r="E17" s="29">
        <v>15669.642379999999</v>
      </c>
      <c r="F17" s="30">
        <v>2.3302228979074799</v>
      </c>
    </row>
    <row r="18" spans="1:6" x14ac:dyDescent="0.2">
      <c r="A18" s="27" t="s">
        <v>112</v>
      </c>
      <c r="B18" s="27" t="s">
        <v>111</v>
      </c>
      <c r="C18" s="27" t="s">
        <v>113</v>
      </c>
      <c r="D18" s="31">
        <v>1211210</v>
      </c>
      <c r="E18" s="29">
        <v>15299.39912</v>
      </c>
      <c r="F18" s="30">
        <v>2.2751642500248002</v>
      </c>
    </row>
    <row r="19" spans="1:6" x14ac:dyDescent="0.2">
      <c r="A19" s="27" t="s">
        <v>378</v>
      </c>
      <c r="B19" s="27" t="s">
        <v>377</v>
      </c>
      <c r="C19" s="27" t="s">
        <v>161</v>
      </c>
      <c r="D19" s="31">
        <v>1000416</v>
      </c>
      <c r="E19" s="29">
        <v>15150.80011</v>
      </c>
      <c r="F19" s="30">
        <v>2.2530661824805001</v>
      </c>
    </row>
    <row r="20" spans="1:6" x14ac:dyDescent="0.2">
      <c r="A20" s="27" t="s">
        <v>380</v>
      </c>
      <c r="B20" s="27" t="s">
        <v>379</v>
      </c>
      <c r="C20" s="27" t="s">
        <v>228</v>
      </c>
      <c r="D20" s="31">
        <v>1882883</v>
      </c>
      <c r="E20" s="29">
        <v>15148.73518</v>
      </c>
      <c r="F20" s="30">
        <v>2.2527591080079601</v>
      </c>
    </row>
    <row r="21" spans="1:6" x14ac:dyDescent="0.2">
      <c r="A21" s="27" t="s">
        <v>382</v>
      </c>
      <c r="B21" s="27" t="s">
        <v>381</v>
      </c>
      <c r="C21" s="27" t="s">
        <v>383</v>
      </c>
      <c r="D21" s="31">
        <v>2313899</v>
      </c>
      <c r="E21" s="29">
        <v>14665.49186</v>
      </c>
      <c r="F21" s="30">
        <v>2.1808962905793998</v>
      </c>
    </row>
    <row r="22" spans="1:6" x14ac:dyDescent="0.2">
      <c r="A22" s="27" t="s">
        <v>385</v>
      </c>
      <c r="B22" s="27" t="s">
        <v>384</v>
      </c>
      <c r="C22" s="27" t="s">
        <v>362</v>
      </c>
      <c r="D22" s="31">
        <v>1877633</v>
      </c>
      <c r="E22" s="29">
        <v>14512.22546</v>
      </c>
      <c r="F22" s="30">
        <v>2.15810413833375</v>
      </c>
    </row>
    <row r="23" spans="1:6" x14ac:dyDescent="0.2">
      <c r="A23" s="27" t="s">
        <v>387</v>
      </c>
      <c r="B23" s="27" t="s">
        <v>386</v>
      </c>
      <c r="C23" s="27" t="s">
        <v>349</v>
      </c>
      <c r="D23" s="31">
        <v>3458472</v>
      </c>
      <c r="E23" s="29">
        <v>14297.323249999999</v>
      </c>
      <c r="F23" s="30">
        <v>2.12614616262448</v>
      </c>
    </row>
    <row r="24" spans="1:6" x14ac:dyDescent="0.2">
      <c r="A24" s="27" t="s">
        <v>158</v>
      </c>
      <c r="B24" s="27" t="s">
        <v>157</v>
      </c>
      <c r="C24" s="27" t="s">
        <v>108</v>
      </c>
      <c r="D24" s="31">
        <v>10263765</v>
      </c>
      <c r="E24" s="29">
        <v>14056.22617</v>
      </c>
      <c r="F24" s="30">
        <v>2.09029276387994</v>
      </c>
    </row>
    <row r="25" spans="1:6" x14ac:dyDescent="0.2">
      <c r="A25" s="27" t="s">
        <v>389</v>
      </c>
      <c r="B25" s="27" t="s">
        <v>388</v>
      </c>
      <c r="C25" s="27" t="s">
        <v>390</v>
      </c>
      <c r="D25" s="31">
        <v>2280753</v>
      </c>
      <c r="E25" s="29">
        <v>12711.77685</v>
      </c>
      <c r="F25" s="30">
        <v>1.8903605309312901</v>
      </c>
    </row>
    <row r="26" spans="1:6" x14ac:dyDescent="0.2">
      <c r="A26" s="27" t="s">
        <v>392</v>
      </c>
      <c r="B26" s="27" t="s">
        <v>391</v>
      </c>
      <c r="C26" s="27" t="s">
        <v>131</v>
      </c>
      <c r="D26" s="31">
        <v>1830900</v>
      </c>
      <c r="E26" s="29">
        <v>12368.64495</v>
      </c>
      <c r="F26" s="30">
        <v>1.83933359674911</v>
      </c>
    </row>
    <row r="27" spans="1:6" x14ac:dyDescent="0.2">
      <c r="A27" s="27" t="s">
        <v>298</v>
      </c>
      <c r="B27" s="27" t="s">
        <v>297</v>
      </c>
      <c r="C27" s="27" t="s">
        <v>93</v>
      </c>
      <c r="D27" s="31">
        <v>1470911</v>
      </c>
      <c r="E27" s="29">
        <v>12021.02015</v>
      </c>
      <c r="F27" s="30">
        <v>1.7876385261663701</v>
      </c>
    </row>
    <row r="28" spans="1:6" x14ac:dyDescent="0.2">
      <c r="A28" s="27" t="s">
        <v>97</v>
      </c>
      <c r="B28" s="27" t="s">
        <v>96</v>
      </c>
      <c r="C28" s="27" t="s">
        <v>90</v>
      </c>
      <c r="D28" s="31">
        <v>822910</v>
      </c>
      <c r="E28" s="29">
        <v>11736.75388</v>
      </c>
      <c r="F28" s="30">
        <v>1.7453654636807701</v>
      </c>
    </row>
    <row r="29" spans="1:6" x14ac:dyDescent="0.2">
      <c r="A29" s="27" t="s">
        <v>394</v>
      </c>
      <c r="B29" s="27" t="s">
        <v>393</v>
      </c>
      <c r="C29" s="27" t="s">
        <v>113</v>
      </c>
      <c r="D29" s="31">
        <v>1826602</v>
      </c>
      <c r="E29" s="29">
        <v>11680.20649</v>
      </c>
      <c r="F29" s="30">
        <v>1.7369563360313001</v>
      </c>
    </row>
    <row r="30" spans="1:6" x14ac:dyDescent="0.2">
      <c r="A30" s="27" t="s">
        <v>396</v>
      </c>
      <c r="B30" s="27" t="s">
        <v>395</v>
      </c>
      <c r="C30" s="27" t="s">
        <v>154</v>
      </c>
      <c r="D30" s="31">
        <v>23086857</v>
      </c>
      <c r="E30" s="29">
        <v>11589.602209999999</v>
      </c>
      <c r="F30" s="30">
        <v>1.72348262917926</v>
      </c>
    </row>
    <row r="31" spans="1:6" x14ac:dyDescent="0.2">
      <c r="A31" s="27" t="s">
        <v>398</v>
      </c>
      <c r="B31" s="27" t="s">
        <v>397</v>
      </c>
      <c r="C31" s="27" t="s">
        <v>362</v>
      </c>
      <c r="D31" s="31">
        <v>2964465</v>
      </c>
      <c r="E31" s="29">
        <v>11374.65221</v>
      </c>
      <c r="F31" s="30">
        <v>1.69151754664843</v>
      </c>
    </row>
    <row r="32" spans="1:6" x14ac:dyDescent="0.2">
      <c r="A32" s="27" t="s">
        <v>400</v>
      </c>
      <c r="B32" s="27" t="s">
        <v>399</v>
      </c>
      <c r="C32" s="27" t="s">
        <v>390</v>
      </c>
      <c r="D32" s="31">
        <v>276633</v>
      </c>
      <c r="E32" s="29">
        <v>11357.029500000001</v>
      </c>
      <c r="F32" s="30">
        <v>1.6888968842638501</v>
      </c>
    </row>
    <row r="33" spans="1:6" x14ac:dyDescent="0.2">
      <c r="A33" s="27" t="s">
        <v>271</v>
      </c>
      <c r="B33" s="27" t="s">
        <v>270</v>
      </c>
      <c r="C33" s="27" t="s">
        <v>149</v>
      </c>
      <c r="D33" s="31">
        <v>3685734</v>
      </c>
      <c r="E33" s="29">
        <v>10071.26816</v>
      </c>
      <c r="F33" s="30">
        <v>1.4976921047893501</v>
      </c>
    </row>
    <row r="34" spans="1:6" x14ac:dyDescent="0.2">
      <c r="A34" s="27" t="s">
        <v>181</v>
      </c>
      <c r="B34" s="27" t="s">
        <v>180</v>
      </c>
      <c r="C34" s="27" t="s">
        <v>182</v>
      </c>
      <c r="D34" s="31">
        <v>739140</v>
      </c>
      <c r="E34" s="29">
        <v>9403.7086500000005</v>
      </c>
      <c r="F34" s="30">
        <v>1.3984197399073399</v>
      </c>
    </row>
    <row r="35" spans="1:6" x14ac:dyDescent="0.2">
      <c r="A35" s="27" t="s">
        <v>402</v>
      </c>
      <c r="B35" s="27" t="s">
        <v>401</v>
      </c>
      <c r="C35" s="27" t="s">
        <v>403</v>
      </c>
      <c r="D35" s="31">
        <v>2464730</v>
      </c>
      <c r="E35" s="29">
        <v>9232.8785800000005</v>
      </c>
      <c r="F35" s="30">
        <v>1.37301570507926</v>
      </c>
    </row>
    <row r="36" spans="1:6" x14ac:dyDescent="0.2">
      <c r="A36" s="27" t="s">
        <v>405</v>
      </c>
      <c r="B36" s="27" t="s">
        <v>404</v>
      </c>
      <c r="C36" s="27" t="s">
        <v>90</v>
      </c>
      <c r="D36" s="31">
        <v>19398917</v>
      </c>
      <c r="E36" s="29">
        <v>9195.0866580000002</v>
      </c>
      <c r="F36" s="30">
        <v>1.3673956915611001</v>
      </c>
    </row>
    <row r="37" spans="1:6" x14ac:dyDescent="0.2">
      <c r="A37" s="27" t="s">
        <v>407</v>
      </c>
      <c r="B37" s="27" t="s">
        <v>406</v>
      </c>
      <c r="C37" s="27" t="s">
        <v>228</v>
      </c>
      <c r="D37" s="31">
        <v>1131703</v>
      </c>
      <c r="E37" s="29">
        <v>9147.5553490000002</v>
      </c>
      <c r="F37" s="30">
        <v>1.36032733978169</v>
      </c>
    </row>
    <row r="38" spans="1:6" x14ac:dyDescent="0.2">
      <c r="A38" s="27" t="s">
        <v>409</v>
      </c>
      <c r="B38" s="27" t="s">
        <v>408</v>
      </c>
      <c r="C38" s="27" t="s">
        <v>134</v>
      </c>
      <c r="D38" s="31">
        <v>1303836</v>
      </c>
      <c r="E38" s="29">
        <v>9008.8548420000006</v>
      </c>
      <c r="F38" s="30">
        <v>1.3397012725413</v>
      </c>
    </row>
    <row r="39" spans="1:6" x14ac:dyDescent="0.2">
      <c r="A39" s="27" t="s">
        <v>153</v>
      </c>
      <c r="B39" s="27" t="s">
        <v>152</v>
      </c>
      <c r="C39" s="27" t="s">
        <v>154</v>
      </c>
      <c r="D39" s="31">
        <v>1700000</v>
      </c>
      <c r="E39" s="29">
        <v>7851.45</v>
      </c>
      <c r="F39" s="30">
        <v>1.1675843090795299</v>
      </c>
    </row>
    <row r="40" spans="1:6" x14ac:dyDescent="0.2">
      <c r="A40" s="27" t="s">
        <v>411</v>
      </c>
      <c r="B40" s="27" t="s">
        <v>410</v>
      </c>
      <c r="C40" s="27" t="s">
        <v>90</v>
      </c>
      <c r="D40" s="31">
        <v>10449095</v>
      </c>
      <c r="E40" s="29">
        <v>7617.3902550000003</v>
      </c>
      <c r="F40" s="30">
        <v>1.13277742810224</v>
      </c>
    </row>
    <row r="41" spans="1:6" x14ac:dyDescent="0.2">
      <c r="A41" s="27" t="s">
        <v>413</v>
      </c>
      <c r="B41" s="27" t="s">
        <v>412</v>
      </c>
      <c r="C41" s="27" t="s">
        <v>90</v>
      </c>
      <c r="D41" s="31">
        <v>14244569</v>
      </c>
      <c r="E41" s="29">
        <v>7378.6867419999999</v>
      </c>
      <c r="F41" s="30">
        <v>1.0972799752367299</v>
      </c>
    </row>
    <row r="42" spans="1:6" x14ac:dyDescent="0.2">
      <c r="A42" s="27" t="s">
        <v>189</v>
      </c>
      <c r="B42" s="27" t="s">
        <v>188</v>
      </c>
      <c r="C42" s="27" t="s">
        <v>190</v>
      </c>
      <c r="D42" s="31">
        <v>374130</v>
      </c>
      <c r="E42" s="29">
        <v>7320.6017099999999</v>
      </c>
      <c r="F42" s="30">
        <v>1.0886421857894799</v>
      </c>
    </row>
    <row r="43" spans="1:6" x14ac:dyDescent="0.2">
      <c r="A43" s="27" t="s">
        <v>415</v>
      </c>
      <c r="B43" s="27" t="s">
        <v>414</v>
      </c>
      <c r="C43" s="27" t="s">
        <v>349</v>
      </c>
      <c r="D43" s="31">
        <v>77642</v>
      </c>
      <c r="E43" s="29">
        <v>7186.9705510000003</v>
      </c>
      <c r="F43" s="30">
        <v>1.0687699781778299</v>
      </c>
    </row>
    <row r="44" spans="1:6" x14ac:dyDescent="0.2">
      <c r="A44" s="27" t="s">
        <v>417</v>
      </c>
      <c r="B44" s="27" t="s">
        <v>416</v>
      </c>
      <c r="C44" s="27" t="s">
        <v>137</v>
      </c>
      <c r="D44" s="31">
        <v>971113</v>
      </c>
      <c r="E44" s="29">
        <v>7164.3861580000003</v>
      </c>
      <c r="F44" s="30">
        <v>1.0654114669605499</v>
      </c>
    </row>
    <row r="45" spans="1:6" x14ac:dyDescent="0.2">
      <c r="A45" s="27" t="s">
        <v>163</v>
      </c>
      <c r="B45" s="27" t="s">
        <v>162</v>
      </c>
      <c r="C45" s="27" t="s">
        <v>154</v>
      </c>
      <c r="D45" s="31">
        <v>560000</v>
      </c>
      <c r="E45" s="29">
        <v>7131.04</v>
      </c>
      <c r="F45" s="30">
        <v>1.0604525802773399</v>
      </c>
    </row>
    <row r="46" spans="1:6" x14ac:dyDescent="0.2">
      <c r="A46" s="27" t="s">
        <v>419</v>
      </c>
      <c r="B46" s="27" t="s">
        <v>418</v>
      </c>
      <c r="C46" s="27" t="s">
        <v>113</v>
      </c>
      <c r="D46" s="31">
        <v>812579</v>
      </c>
      <c r="E46" s="29">
        <v>6429.5313379999998</v>
      </c>
      <c r="F46" s="30">
        <v>0.95613165784459497</v>
      </c>
    </row>
    <row r="47" spans="1:6" x14ac:dyDescent="0.2">
      <c r="A47" s="27" t="s">
        <v>421</v>
      </c>
      <c r="B47" s="27" t="s">
        <v>420</v>
      </c>
      <c r="C47" s="27" t="s">
        <v>116</v>
      </c>
      <c r="D47" s="31">
        <v>3206212</v>
      </c>
      <c r="E47" s="29">
        <v>5966.7605320000002</v>
      </c>
      <c r="F47" s="30">
        <v>0.88731329540381099</v>
      </c>
    </row>
    <row r="48" spans="1:6" x14ac:dyDescent="0.2">
      <c r="A48" s="27" t="s">
        <v>160</v>
      </c>
      <c r="B48" s="27" t="s">
        <v>159</v>
      </c>
      <c r="C48" s="27" t="s">
        <v>161</v>
      </c>
      <c r="D48" s="31">
        <v>3918888</v>
      </c>
      <c r="E48" s="29">
        <v>5841.1025639999998</v>
      </c>
      <c r="F48" s="30">
        <v>0.86862677613060502</v>
      </c>
    </row>
    <row r="49" spans="1:6" x14ac:dyDescent="0.2">
      <c r="A49" s="27" t="s">
        <v>422</v>
      </c>
      <c r="B49" s="27" t="s">
        <v>1201</v>
      </c>
      <c r="C49" s="27" t="s">
        <v>423</v>
      </c>
      <c r="D49" s="31">
        <v>8293660</v>
      </c>
      <c r="E49" s="29">
        <v>5812.818953</v>
      </c>
      <c r="F49" s="30">
        <v>0.86442073770359995</v>
      </c>
    </row>
    <row r="50" spans="1:6" x14ac:dyDescent="0.2">
      <c r="A50" s="27" t="s">
        <v>425</v>
      </c>
      <c r="B50" s="27" t="s">
        <v>424</v>
      </c>
      <c r="C50" s="27" t="s">
        <v>349</v>
      </c>
      <c r="D50" s="31">
        <v>1214759</v>
      </c>
      <c r="E50" s="29">
        <v>5734.2698600000003</v>
      </c>
      <c r="F50" s="30">
        <v>0.85273975030901294</v>
      </c>
    </row>
    <row r="51" spans="1:6" x14ac:dyDescent="0.2">
      <c r="A51" s="27" t="s">
        <v>156</v>
      </c>
      <c r="B51" s="27" t="s">
        <v>155</v>
      </c>
      <c r="C51" s="27" t="s">
        <v>90</v>
      </c>
      <c r="D51" s="31">
        <v>4408453</v>
      </c>
      <c r="E51" s="29">
        <v>5517.17893</v>
      </c>
      <c r="F51" s="30">
        <v>0.82045629139231802</v>
      </c>
    </row>
    <row r="52" spans="1:6" x14ac:dyDescent="0.2">
      <c r="A52" s="27" t="s">
        <v>427</v>
      </c>
      <c r="B52" s="27" t="s">
        <v>426</v>
      </c>
      <c r="C52" s="27" t="s">
        <v>108</v>
      </c>
      <c r="D52" s="31">
        <v>1667102</v>
      </c>
      <c r="E52" s="29">
        <v>5163.0148939999999</v>
      </c>
      <c r="F52" s="30">
        <v>0.76778877503879395</v>
      </c>
    </row>
    <row r="53" spans="1:6" x14ac:dyDescent="0.2">
      <c r="A53" s="27" t="s">
        <v>429</v>
      </c>
      <c r="B53" s="27" t="s">
        <v>428</v>
      </c>
      <c r="C53" s="27" t="s">
        <v>228</v>
      </c>
      <c r="D53" s="31">
        <v>279704</v>
      </c>
      <c r="E53" s="29">
        <v>5123.0584639999997</v>
      </c>
      <c r="F53" s="30">
        <v>0.76184687886485902</v>
      </c>
    </row>
    <row r="54" spans="1:6" x14ac:dyDescent="0.2">
      <c r="A54" s="27" t="s">
        <v>304</v>
      </c>
      <c r="B54" s="27" t="s">
        <v>303</v>
      </c>
      <c r="C54" s="27" t="s">
        <v>137</v>
      </c>
      <c r="D54" s="31">
        <v>103243</v>
      </c>
      <c r="E54" s="29">
        <v>4928.8724419999999</v>
      </c>
      <c r="F54" s="30">
        <v>0.73296959475431001</v>
      </c>
    </row>
    <row r="55" spans="1:6" x14ac:dyDescent="0.2">
      <c r="A55" s="27" t="s">
        <v>431</v>
      </c>
      <c r="B55" s="27" t="s">
        <v>430</v>
      </c>
      <c r="C55" s="27" t="s">
        <v>116</v>
      </c>
      <c r="D55" s="31">
        <v>1088061</v>
      </c>
      <c r="E55" s="29">
        <v>4883.2177680000004</v>
      </c>
      <c r="F55" s="30">
        <v>0.72618031621358903</v>
      </c>
    </row>
    <row r="56" spans="1:6" x14ac:dyDescent="0.2">
      <c r="A56" s="27" t="s">
        <v>433</v>
      </c>
      <c r="B56" s="27" t="s">
        <v>432</v>
      </c>
      <c r="C56" s="27" t="s">
        <v>103</v>
      </c>
      <c r="D56" s="31">
        <v>2017424</v>
      </c>
      <c r="E56" s="29">
        <v>4849.8872959999999</v>
      </c>
      <c r="F56" s="30">
        <v>0.72122376218580897</v>
      </c>
    </row>
    <row r="57" spans="1:6" x14ac:dyDescent="0.2">
      <c r="A57" s="27" t="s">
        <v>435</v>
      </c>
      <c r="B57" s="27" t="s">
        <v>434</v>
      </c>
      <c r="C57" s="27" t="s">
        <v>134</v>
      </c>
      <c r="D57" s="31">
        <v>845481</v>
      </c>
      <c r="E57" s="29">
        <v>4726.2387900000003</v>
      </c>
      <c r="F57" s="30">
        <v>0.70283606877290705</v>
      </c>
    </row>
    <row r="58" spans="1:6" x14ac:dyDescent="0.2">
      <c r="A58" s="27" t="s">
        <v>252</v>
      </c>
      <c r="B58" s="27" t="s">
        <v>251</v>
      </c>
      <c r="C58" s="27" t="s">
        <v>149</v>
      </c>
      <c r="D58" s="31">
        <v>1057947</v>
      </c>
      <c r="E58" s="29">
        <v>4674.5388199999998</v>
      </c>
      <c r="F58" s="30">
        <v>0.69514779797555404</v>
      </c>
    </row>
    <row r="59" spans="1:6" x14ac:dyDescent="0.2">
      <c r="A59" s="27" t="s">
        <v>437</v>
      </c>
      <c r="B59" s="27" t="s">
        <v>436</v>
      </c>
      <c r="C59" s="27" t="s">
        <v>403</v>
      </c>
      <c r="D59" s="31">
        <v>18921468</v>
      </c>
      <c r="E59" s="29">
        <v>4342.4769059999999</v>
      </c>
      <c r="F59" s="30">
        <v>0.64576707461498795</v>
      </c>
    </row>
    <row r="60" spans="1:6" x14ac:dyDescent="0.2">
      <c r="A60" s="27" t="s">
        <v>439</v>
      </c>
      <c r="B60" s="27" t="s">
        <v>438</v>
      </c>
      <c r="C60" s="27" t="s">
        <v>161</v>
      </c>
      <c r="D60" s="31">
        <v>1159745</v>
      </c>
      <c r="E60" s="29">
        <v>4287.5772649999999</v>
      </c>
      <c r="F60" s="30">
        <v>0.63760298270767102</v>
      </c>
    </row>
    <row r="61" spans="1:6" x14ac:dyDescent="0.2">
      <c r="A61" s="27" t="s">
        <v>441</v>
      </c>
      <c r="B61" s="27" t="s">
        <v>440</v>
      </c>
      <c r="C61" s="27" t="s">
        <v>362</v>
      </c>
      <c r="D61" s="31">
        <v>4063159</v>
      </c>
      <c r="E61" s="29">
        <v>3782.8010290000002</v>
      </c>
      <c r="F61" s="30">
        <v>0.56253801856094299</v>
      </c>
    </row>
    <row r="62" spans="1:6" x14ac:dyDescent="0.2">
      <c r="A62" s="27" t="s">
        <v>296</v>
      </c>
      <c r="B62" s="27" t="s">
        <v>295</v>
      </c>
      <c r="C62" s="27" t="s">
        <v>93</v>
      </c>
      <c r="D62" s="31">
        <v>298744</v>
      </c>
      <c r="E62" s="29">
        <v>3639.4487800000002</v>
      </c>
      <c r="F62" s="30">
        <v>0.54122019362368101</v>
      </c>
    </row>
    <row r="63" spans="1:6" x14ac:dyDescent="0.2">
      <c r="A63" s="27" t="s">
        <v>443</v>
      </c>
      <c r="B63" s="27" t="s">
        <v>442</v>
      </c>
      <c r="C63" s="27" t="s">
        <v>134</v>
      </c>
      <c r="D63" s="31">
        <v>5494157</v>
      </c>
      <c r="E63" s="29">
        <v>3181.1169030000001</v>
      </c>
      <c r="F63" s="30">
        <v>0.47306194158919501</v>
      </c>
    </row>
    <row r="64" spans="1:6" x14ac:dyDescent="0.2">
      <c r="A64" s="27" t="s">
        <v>130</v>
      </c>
      <c r="B64" s="27" t="s">
        <v>129</v>
      </c>
      <c r="C64" s="27" t="s">
        <v>131</v>
      </c>
      <c r="D64" s="31">
        <v>65825</v>
      </c>
      <c r="E64" s="29">
        <v>2674.7330499999998</v>
      </c>
      <c r="F64" s="30">
        <v>0.39775790970539798</v>
      </c>
    </row>
    <row r="65" spans="1:9" x14ac:dyDescent="0.2">
      <c r="A65" s="27" t="s">
        <v>445</v>
      </c>
      <c r="B65" s="27" t="s">
        <v>444</v>
      </c>
      <c r="C65" s="27" t="s">
        <v>362</v>
      </c>
      <c r="D65" s="31">
        <v>160465</v>
      </c>
      <c r="E65" s="29">
        <v>2190.267018</v>
      </c>
      <c r="F65" s="30">
        <v>0.325713263526001</v>
      </c>
    </row>
    <row r="66" spans="1:9" x14ac:dyDescent="0.2">
      <c r="A66" s="27" t="s">
        <v>447</v>
      </c>
      <c r="B66" s="27" t="s">
        <v>446</v>
      </c>
      <c r="C66" s="27" t="s">
        <v>93</v>
      </c>
      <c r="D66" s="31">
        <v>532609</v>
      </c>
      <c r="E66" s="29">
        <v>2181.8327690000001</v>
      </c>
      <c r="F66" s="30">
        <v>0.32445901153544299</v>
      </c>
    </row>
    <row r="67" spans="1:9" x14ac:dyDescent="0.2">
      <c r="A67" s="27" t="s">
        <v>260</v>
      </c>
      <c r="B67" s="27" t="s">
        <v>259</v>
      </c>
      <c r="C67" s="27" t="s">
        <v>228</v>
      </c>
      <c r="D67" s="31">
        <v>1350950</v>
      </c>
      <c r="E67" s="29">
        <v>2065.6025500000001</v>
      </c>
      <c r="F67" s="30">
        <v>0.30717448702783201</v>
      </c>
    </row>
    <row r="68" spans="1:9" x14ac:dyDescent="0.2">
      <c r="A68" s="27" t="s">
        <v>449</v>
      </c>
      <c r="B68" s="27" t="s">
        <v>448</v>
      </c>
      <c r="C68" s="27" t="s">
        <v>131</v>
      </c>
      <c r="D68" s="31">
        <v>512700</v>
      </c>
      <c r="E68" s="29">
        <v>2010.8094000000001</v>
      </c>
      <c r="F68" s="30">
        <v>0.299026231331745</v>
      </c>
    </row>
    <row r="69" spans="1:9" x14ac:dyDescent="0.2">
      <c r="A69" s="27" t="s">
        <v>451</v>
      </c>
      <c r="B69" s="27" t="s">
        <v>450</v>
      </c>
      <c r="C69" s="27" t="s">
        <v>285</v>
      </c>
      <c r="D69" s="31">
        <v>50772</v>
      </c>
      <c r="E69" s="29">
        <v>1677.2276340000001</v>
      </c>
      <c r="F69" s="30">
        <v>0.24941949171337699</v>
      </c>
    </row>
    <row r="70" spans="1:9" x14ac:dyDescent="0.2">
      <c r="A70" s="27" t="s">
        <v>176</v>
      </c>
      <c r="B70" s="27" t="s">
        <v>175</v>
      </c>
      <c r="C70" s="27" t="s">
        <v>177</v>
      </c>
      <c r="D70" s="31">
        <v>941266</v>
      </c>
      <c r="E70" s="29">
        <v>1529.0866169999999</v>
      </c>
      <c r="F70" s="30">
        <v>0.227389532026913</v>
      </c>
    </row>
    <row r="71" spans="1:9" x14ac:dyDescent="0.2">
      <c r="A71" s="27" t="s">
        <v>453</v>
      </c>
      <c r="B71" s="27" t="s">
        <v>452</v>
      </c>
      <c r="C71" s="27" t="s">
        <v>218</v>
      </c>
      <c r="D71" s="31">
        <v>191267</v>
      </c>
      <c r="E71" s="29">
        <v>1173.518679</v>
      </c>
      <c r="F71" s="30">
        <v>0.174513242268898</v>
      </c>
    </row>
    <row r="72" spans="1:9" x14ac:dyDescent="0.2">
      <c r="A72" s="27" t="s">
        <v>455</v>
      </c>
      <c r="B72" s="27" t="s">
        <v>454</v>
      </c>
      <c r="C72" s="27" t="s">
        <v>190</v>
      </c>
      <c r="D72" s="31">
        <v>188328</v>
      </c>
      <c r="E72" s="29">
        <v>794.17917599999998</v>
      </c>
      <c r="F72" s="30">
        <v>0.118101897674355</v>
      </c>
    </row>
    <row r="73" spans="1:9" x14ac:dyDescent="0.2">
      <c r="A73" s="27" t="s">
        <v>457</v>
      </c>
      <c r="B73" s="27" t="s">
        <v>456</v>
      </c>
      <c r="C73" s="27" t="s">
        <v>93</v>
      </c>
      <c r="D73" s="31">
        <v>250000</v>
      </c>
      <c r="E73" s="29">
        <v>753.25</v>
      </c>
      <c r="F73" s="30">
        <v>0.11201534503998101</v>
      </c>
    </row>
    <row r="74" spans="1:9" x14ac:dyDescent="0.2">
      <c r="A74" s="26" t="s">
        <v>33</v>
      </c>
      <c r="B74" s="26"/>
      <c r="C74" s="26"/>
      <c r="D74" s="32"/>
      <c r="E74" s="33">
        <f>SUM(E7:E73)</f>
        <v>651324.37863199995</v>
      </c>
      <c r="F74" s="34">
        <f>SUM(F7:F73)</f>
        <v>96.858048463876244</v>
      </c>
      <c r="G74" s="18"/>
      <c r="H74" s="18"/>
      <c r="I74" s="18"/>
    </row>
    <row r="75" spans="1:9" x14ac:dyDescent="0.2">
      <c r="A75" s="27"/>
      <c r="B75" s="27"/>
      <c r="C75" s="27"/>
      <c r="D75" s="28"/>
      <c r="E75" s="29"/>
      <c r="F75" s="30"/>
    </row>
    <row r="76" spans="1:9" x14ac:dyDescent="0.2">
      <c r="A76" s="26" t="s">
        <v>36</v>
      </c>
      <c r="B76" s="26"/>
      <c r="C76" s="26"/>
      <c r="D76" s="32"/>
      <c r="E76" s="33">
        <f>E74</f>
        <v>651324.37863199995</v>
      </c>
      <c r="F76" s="34">
        <f>F74</f>
        <v>96.858048463876244</v>
      </c>
      <c r="G76" s="18"/>
      <c r="H76" s="18"/>
      <c r="I76" s="18"/>
    </row>
    <row r="77" spans="1:9" x14ac:dyDescent="0.2">
      <c r="A77" s="26"/>
      <c r="B77" s="26"/>
      <c r="C77" s="26"/>
      <c r="D77" s="32"/>
      <c r="E77" s="33"/>
      <c r="F77" s="34"/>
      <c r="G77" s="18"/>
      <c r="H77" s="18"/>
      <c r="I77" s="18"/>
    </row>
    <row r="78" spans="1:9" x14ac:dyDescent="0.2">
      <c r="A78" s="26" t="s">
        <v>38</v>
      </c>
      <c r="B78" s="26"/>
      <c r="C78" s="26"/>
      <c r="D78" s="32"/>
      <c r="E78" s="33">
        <f>E80-(E74)</f>
        <v>21128.131987100001</v>
      </c>
      <c r="F78" s="34">
        <f>F80-(F74)</f>
        <v>3.1419515361237558</v>
      </c>
      <c r="G78" s="18"/>
      <c r="H78" s="18"/>
      <c r="I78" s="18"/>
    </row>
    <row r="79" spans="1:9" x14ac:dyDescent="0.2">
      <c r="A79" s="26"/>
      <c r="B79" s="26"/>
      <c r="C79" s="26"/>
      <c r="D79" s="32"/>
      <c r="E79" s="33"/>
      <c r="F79" s="34"/>
      <c r="G79" s="18"/>
      <c r="H79" s="18"/>
      <c r="I79" s="18"/>
    </row>
    <row r="80" spans="1:9" x14ac:dyDescent="0.2">
      <c r="A80" s="35" t="s">
        <v>37</v>
      </c>
      <c r="B80" s="35"/>
      <c r="C80" s="35"/>
      <c r="D80" s="36"/>
      <c r="E80" s="37">
        <v>672452.51061909995</v>
      </c>
      <c r="F80" s="38">
        <v>100</v>
      </c>
      <c r="G80" s="18"/>
      <c r="H80" s="18"/>
      <c r="I80" s="18"/>
    </row>
    <row r="82" spans="1:4" x14ac:dyDescent="0.2">
      <c r="A82" s="9" t="s">
        <v>1202</v>
      </c>
    </row>
    <row r="84" spans="1:4" x14ac:dyDescent="0.2">
      <c r="A84" s="18" t="s">
        <v>41</v>
      </c>
    </row>
    <row r="85" spans="1:4" x14ac:dyDescent="0.2">
      <c r="A85" s="18" t="s">
        <v>42</v>
      </c>
    </row>
    <row r="86" spans="1:4" x14ac:dyDescent="0.2">
      <c r="A86" s="18" t="s">
        <v>43</v>
      </c>
      <c r="B86" s="18"/>
      <c r="C86" s="39" t="s">
        <v>45</v>
      </c>
      <c r="D86" s="19" t="s">
        <v>44</v>
      </c>
    </row>
    <row r="87" spans="1:4" x14ac:dyDescent="0.2">
      <c r="A87" s="9" t="s">
        <v>59</v>
      </c>
      <c r="C87" s="40">
        <v>83.824799999999996</v>
      </c>
      <c r="D87" s="40">
        <v>85.778300000000002</v>
      </c>
    </row>
    <row r="88" spans="1:4" x14ac:dyDescent="0.2">
      <c r="A88" s="9" t="s">
        <v>82</v>
      </c>
      <c r="C88" s="40">
        <v>33.647399999999998</v>
      </c>
      <c r="D88" s="40">
        <v>31.4316</v>
      </c>
    </row>
    <row r="89" spans="1:4" x14ac:dyDescent="0.2">
      <c r="A89" s="9" t="s">
        <v>62</v>
      </c>
      <c r="C89" s="40">
        <v>91.834199999999996</v>
      </c>
      <c r="D89" s="40">
        <v>94.365899999999996</v>
      </c>
    </row>
    <row r="90" spans="1:4" x14ac:dyDescent="0.2">
      <c r="A90" s="9" t="s">
        <v>83</v>
      </c>
      <c r="C90" s="40">
        <v>38.186599999999999</v>
      </c>
      <c r="D90" s="40">
        <v>36.239199999999997</v>
      </c>
    </row>
    <row r="92" spans="1:4" x14ac:dyDescent="0.2">
      <c r="A92" s="18" t="s">
        <v>47</v>
      </c>
    </row>
    <row r="93" spans="1:4" x14ac:dyDescent="0.2">
      <c r="A93" s="74" t="s">
        <v>56</v>
      </c>
      <c r="B93" s="75"/>
      <c r="C93" s="43" t="s">
        <v>57</v>
      </c>
    </row>
    <row r="94" spans="1:4" x14ac:dyDescent="0.2">
      <c r="A94" s="70" t="s">
        <v>82</v>
      </c>
      <c r="B94" s="71"/>
      <c r="C94" s="44">
        <v>3</v>
      </c>
    </row>
    <row r="95" spans="1:4" x14ac:dyDescent="0.2">
      <c r="A95" s="70" t="s">
        <v>83</v>
      </c>
      <c r="B95" s="71"/>
      <c r="C95" s="44">
        <v>3</v>
      </c>
    </row>
    <row r="96" spans="1:4" x14ac:dyDescent="0.2">
      <c r="A96" s="9" t="s">
        <v>58</v>
      </c>
    </row>
    <row r="97" spans="1:4" x14ac:dyDescent="0.2">
      <c r="A97" s="9" t="s">
        <v>46</v>
      </c>
    </row>
    <row r="99" spans="1:4" x14ac:dyDescent="0.2">
      <c r="A99" s="18" t="s">
        <v>209</v>
      </c>
      <c r="D99" s="45">
        <v>0.1028</v>
      </c>
    </row>
    <row r="101" spans="1:4" x14ac:dyDescent="0.2">
      <c r="A101" s="18" t="s">
        <v>749</v>
      </c>
    </row>
    <row r="102" spans="1:4" x14ac:dyDescent="0.2">
      <c r="A102" s="50"/>
    </row>
    <row r="103" spans="1:4" x14ac:dyDescent="0.2">
      <c r="A103" s="46" t="s">
        <v>737</v>
      </c>
    </row>
    <row r="104" spans="1:4" x14ac:dyDescent="0.2">
      <c r="A104" s="48"/>
    </row>
    <row r="105" spans="1:4" x14ac:dyDescent="0.2">
      <c r="A105" s="47"/>
    </row>
    <row r="106" spans="1:4" x14ac:dyDescent="0.2">
      <c r="A106" s="47"/>
    </row>
    <row r="107" spans="1:4" x14ac:dyDescent="0.2">
      <c r="A107" s="47"/>
    </row>
    <row r="108" spans="1:4" x14ac:dyDescent="0.2">
      <c r="A108" s="47"/>
    </row>
    <row r="109" spans="1:4" x14ac:dyDescent="0.2">
      <c r="A109" s="47"/>
    </row>
    <row r="110" spans="1:4" x14ac:dyDescent="0.2">
      <c r="A110" s="47"/>
    </row>
    <row r="111" spans="1:4" x14ac:dyDescent="0.2">
      <c r="A111" s="47"/>
    </row>
    <row r="112" spans="1:4" x14ac:dyDescent="0.2">
      <c r="A112" s="47"/>
    </row>
    <row r="113" spans="1:1" x14ac:dyDescent="0.2">
      <c r="A113" s="47"/>
    </row>
    <row r="114" spans="1:1" x14ac:dyDescent="0.2">
      <c r="A114" s="47"/>
    </row>
    <row r="115" spans="1:1" x14ac:dyDescent="0.2">
      <c r="A115" s="47"/>
    </row>
    <row r="116" spans="1:1" x14ac:dyDescent="0.2">
      <c r="A116" s="47"/>
    </row>
    <row r="117" spans="1:1" x14ac:dyDescent="0.2">
      <c r="A117" s="46" t="s">
        <v>745</v>
      </c>
    </row>
    <row r="118" spans="1:1" x14ac:dyDescent="0.2">
      <c r="A118" s="47"/>
    </row>
    <row r="119" spans="1:1" x14ac:dyDescent="0.2">
      <c r="A119" s="46" t="s">
        <v>738</v>
      </c>
    </row>
    <row r="120" spans="1:1" x14ac:dyDescent="0.2">
      <c r="A120" s="47"/>
    </row>
    <row r="121" spans="1:1" x14ac:dyDescent="0.2">
      <c r="A121" s="47"/>
    </row>
    <row r="122" spans="1:1" x14ac:dyDescent="0.2">
      <c r="A122" s="47"/>
    </row>
    <row r="123" spans="1:1" x14ac:dyDescent="0.2">
      <c r="A123" s="47"/>
    </row>
    <row r="124" spans="1:1" x14ac:dyDescent="0.2">
      <c r="A124" s="47"/>
    </row>
    <row r="125" spans="1:1" x14ac:dyDescent="0.2">
      <c r="A125" s="47"/>
    </row>
    <row r="126" spans="1:1" x14ac:dyDescent="0.2">
      <c r="A126" s="47"/>
    </row>
    <row r="127" spans="1:1" x14ac:dyDescent="0.2">
      <c r="A127" s="47"/>
    </row>
    <row r="128" spans="1:1" x14ac:dyDescent="0.2">
      <c r="A128" s="47"/>
    </row>
    <row r="129" spans="1:1" x14ac:dyDescent="0.2">
      <c r="A129" s="47"/>
    </row>
    <row r="130" spans="1:1" x14ac:dyDescent="0.2">
      <c r="A130" s="47"/>
    </row>
    <row r="131" spans="1:1" x14ac:dyDescent="0.2">
      <c r="A131" s="47"/>
    </row>
  </sheetData>
  <mergeCells count="4">
    <mergeCell ref="A1:F1"/>
    <mergeCell ref="A93:B93"/>
    <mergeCell ref="A94:B94"/>
    <mergeCell ref="A95:B95"/>
  </mergeCells>
  <conditionalFormatting sqref="F2:F3 F5:F100 F134:F65535">
    <cfRule type="cellIs" dxfId="54" priority="2" stopIfTrue="1" operator="between">
      <formula>0.009</formula>
      <formula>-0.009</formula>
    </cfRule>
  </conditionalFormatting>
  <conditionalFormatting sqref="F101:F133">
    <cfRule type="cellIs" dxfId="53" priority="1" stopIfTrue="1" operator="between">
      <formula>0.009</formula>
      <formula>-0.009</formula>
    </cfRule>
  </conditionalFormatting>
  <hyperlinks>
    <hyperlink ref="A102" r:id="rId1" tooltip="https://www.franklintempletonindia.com/downloadsServlet/pdf/product-labels-jg9o5k7l" display="https://www.franklintempletonindia.com/downloadsServlet/pdf/product-labels-jg9o5k7l" xr:uid="{00000000-0004-0000-1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I130"/>
  <sheetViews>
    <sheetView showGridLines="0" workbookViewId="0">
      <selection sqref="A1:F1"/>
    </sheetView>
  </sheetViews>
  <sheetFormatPr defaultColWidth="9.21875" defaultRowHeight="10.199999999999999" x14ac:dyDescent="0.2"/>
  <cols>
    <col min="1" max="1" width="38.77734375" style="9" bestFit="1" customWidth="1"/>
    <col min="2" max="2" width="34.77734375" style="9" customWidth="1"/>
    <col min="3" max="3" width="23.21875" style="9" customWidth="1"/>
    <col min="4" max="4" width="15.21875" style="10" bestFit="1" customWidth="1"/>
    <col min="5" max="5" width="23" style="13" bestFit="1" customWidth="1"/>
    <col min="6" max="6" width="14.77734375" style="14" bestFit="1" customWidth="1"/>
    <col min="7" max="16384" width="9.21875" style="9"/>
  </cols>
  <sheetData>
    <row r="1" spans="1:6" s="1" customFormat="1" ht="13.8" x14ac:dyDescent="0.2">
      <c r="A1" s="72" t="s">
        <v>14</v>
      </c>
      <c r="B1" s="73"/>
      <c r="C1" s="73"/>
      <c r="D1" s="73"/>
      <c r="E1" s="73"/>
      <c r="F1" s="73"/>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256</v>
      </c>
      <c r="D4" s="16" t="s">
        <v>1</v>
      </c>
      <c r="E4" s="15" t="s">
        <v>3</v>
      </c>
      <c r="F4" s="15" t="s">
        <v>4</v>
      </c>
    </row>
    <row r="5" spans="1:6" x14ac:dyDescent="0.2">
      <c r="A5" s="21" t="s">
        <v>87</v>
      </c>
      <c r="B5" s="22"/>
      <c r="C5" s="22"/>
      <c r="D5" s="23"/>
      <c r="E5" s="24"/>
      <c r="F5" s="25"/>
    </row>
    <row r="6" spans="1:6" x14ac:dyDescent="0.2">
      <c r="A6" s="26" t="s">
        <v>32</v>
      </c>
      <c r="B6" s="27"/>
      <c r="C6" s="27"/>
      <c r="D6" s="28"/>
      <c r="E6" s="29"/>
      <c r="F6" s="30"/>
    </row>
    <row r="7" spans="1:6" x14ac:dyDescent="0.2">
      <c r="A7" s="27" t="s">
        <v>459</v>
      </c>
      <c r="B7" s="27" t="s">
        <v>458</v>
      </c>
      <c r="C7" s="27" t="s">
        <v>113</v>
      </c>
      <c r="D7" s="31">
        <v>7591052</v>
      </c>
      <c r="E7" s="29">
        <v>32527.65782</v>
      </c>
      <c r="F7" s="30">
        <v>4.5321389721393199</v>
      </c>
    </row>
    <row r="8" spans="1:6" x14ac:dyDescent="0.2">
      <c r="A8" s="27" t="s">
        <v>112</v>
      </c>
      <c r="B8" s="27" t="s">
        <v>111</v>
      </c>
      <c r="C8" s="27" t="s">
        <v>113</v>
      </c>
      <c r="D8" s="31">
        <v>2522087</v>
      </c>
      <c r="E8" s="29">
        <v>31857.74194</v>
      </c>
      <c r="F8" s="30">
        <v>4.4387983484582501</v>
      </c>
    </row>
    <row r="9" spans="1:6" x14ac:dyDescent="0.2">
      <c r="A9" s="27" t="s">
        <v>89</v>
      </c>
      <c r="B9" s="27" t="s">
        <v>88</v>
      </c>
      <c r="C9" s="27" t="s">
        <v>90</v>
      </c>
      <c r="D9" s="31">
        <v>3447171</v>
      </c>
      <c r="E9" s="29">
        <v>25602.139019999999</v>
      </c>
      <c r="F9" s="30">
        <v>3.5671935761488101</v>
      </c>
    </row>
    <row r="10" spans="1:6" x14ac:dyDescent="0.2">
      <c r="A10" s="27" t="s">
        <v>208</v>
      </c>
      <c r="B10" s="27" t="s">
        <v>207</v>
      </c>
      <c r="C10" s="27" t="s">
        <v>90</v>
      </c>
      <c r="D10" s="31">
        <v>24369927</v>
      </c>
      <c r="E10" s="29">
        <v>23638.82919</v>
      </c>
      <c r="F10" s="30">
        <v>3.29364197141396</v>
      </c>
    </row>
    <row r="11" spans="1:6" x14ac:dyDescent="0.2">
      <c r="A11" s="27" t="s">
        <v>461</v>
      </c>
      <c r="B11" s="27" t="s">
        <v>460</v>
      </c>
      <c r="C11" s="27" t="s">
        <v>362</v>
      </c>
      <c r="D11" s="31">
        <v>2391632</v>
      </c>
      <c r="E11" s="29">
        <v>21696.8855</v>
      </c>
      <c r="F11" s="30">
        <v>3.0230673506449999</v>
      </c>
    </row>
    <row r="12" spans="1:6" x14ac:dyDescent="0.2">
      <c r="A12" s="27" t="s">
        <v>302</v>
      </c>
      <c r="B12" s="27" t="s">
        <v>301</v>
      </c>
      <c r="C12" s="27" t="s">
        <v>93</v>
      </c>
      <c r="D12" s="31">
        <v>688240</v>
      </c>
      <c r="E12" s="29">
        <v>21395.316879999998</v>
      </c>
      <c r="F12" s="30">
        <v>2.9810492347683599</v>
      </c>
    </row>
    <row r="13" spans="1:6" x14ac:dyDescent="0.2">
      <c r="A13" s="27" t="s">
        <v>364</v>
      </c>
      <c r="B13" s="27" t="s">
        <v>363</v>
      </c>
      <c r="C13" s="27" t="s">
        <v>349</v>
      </c>
      <c r="D13" s="31">
        <v>1050123</v>
      </c>
      <c r="E13" s="29">
        <v>20992.483830000001</v>
      </c>
      <c r="F13" s="30">
        <v>2.9249217577986499</v>
      </c>
    </row>
    <row r="14" spans="1:6" x14ac:dyDescent="0.2">
      <c r="A14" s="27" t="s">
        <v>463</v>
      </c>
      <c r="B14" s="27" t="s">
        <v>462</v>
      </c>
      <c r="C14" s="27" t="s">
        <v>190</v>
      </c>
      <c r="D14" s="31">
        <v>385347</v>
      </c>
      <c r="E14" s="29">
        <v>18507.44572</v>
      </c>
      <c r="F14" s="30">
        <v>2.5786767828943198</v>
      </c>
    </row>
    <row r="15" spans="1:6" x14ac:dyDescent="0.2">
      <c r="A15" s="27" t="s">
        <v>465</v>
      </c>
      <c r="B15" s="27" t="s">
        <v>464</v>
      </c>
      <c r="C15" s="27" t="s">
        <v>108</v>
      </c>
      <c r="D15" s="31">
        <v>3651225</v>
      </c>
      <c r="E15" s="29">
        <v>18086.34304</v>
      </c>
      <c r="F15" s="30">
        <v>2.5200037644476398</v>
      </c>
    </row>
    <row r="16" spans="1:6" x14ac:dyDescent="0.2">
      <c r="A16" s="27" t="s">
        <v>467</v>
      </c>
      <c r="B16" s="27" t="s">
        <v>466</v>
      </c>
      <c r="C16" s="27" t="s">
        <v>116</v>
      </c>
      <c r="D16" s="31">
        <v>2252334</v>
      </c>
      <c r="E16" s="29">
        <v>17723.616249999999</v>
      </c>
      <c r="F16" s="30">
        <v>2.4694643671662502</v>
      </c>
    </row>
    <row r="17" spans="1:6" x14ac:dyDescent="0.2">
      <c r="A17" s="27" t="s">
        <v>469</v>
      </c>
      <c r="B17" s="27" t="s">
        <v>468</v>
      </c>
      <c r="C17" s="27" t="s">
        <v>146</v>
      </c>
      <c r="D17" s="31">
        <v>14789858</v>
      </c>
      <c r="E17" s="29">
        <v>17548.166519999999</v>
      </c>
      <c r="F17" s="30">
        <v>2.4450186304524499</v>
      </c>
    </row>
    <row r="18" spans="1:6" x14ac:dyDescent="0.2">
      <c r="A18" s="27" t="s">
        <v>471</v>
      </c>
      <c r="B18" s="27" t="s">
        <v>470</v>
      </c>
      <c r="C18" s="27" t="s">
        <v>154</v>
      </c>
      <c r="D18" s="31">
        <v>8739831</v>
      </c>
      <c r="E18" s="29">
        <v>17431.592929999999</v>
      </c>
      <c r="F18" s="30">
        <v>2.4287762156654802</v>
      </c>
    </row>
    <row r="19" spans="1:6" x14ac:dyDescent="0.2">
      <c r="A19" s="27" t="s">
        <v>294</v>
      </c>
      <c r="B19" s="27" t="s">
        <v>293</v>
      </c>
      <c r="C19" s="27" t="s">
        <v>137</v>
      </c>
      <c r="D19" s="31">
        <v>383016</v>
      </c>
      <c r="E19" s="29">
        <v>17060.681690000001</v>
      </c>
      <c r="F19" s="30">
        <v>2.3770964637660099</v>
      </c>
    </row>
    <row r="20" spans="1:6" x14ac:dyDescent="0.2">
      <c r="A20" s="27" t="s">
        <v>473</v>
      </c>
      <c r="B20" s="27" t="s">
        <v>472</v>
      </c>
      <c r="C20" s="27" t="s">
        <v>137</v>
      </c>
      <c r="D20" s="31">
        <v>1535340</v>
      </c>
      <c r="E20" s="29">
        <v>17013.10254</v>
      </c>
      <c r="F20" s="30">
        <v>2.3704671724358501</v>
      </c>
    </row>
    <row r="21" spans="1:6" x14ac:dyDescent="0.2">
      <c r="A21" s="27" t="s">
        <v>156</v>
      </c>
      <c r="B21" s="27" t="s">
        <v>155</v>
      </c>
      <c r="C21" s="27" t="s">
        <v>90</v>
      </c>
      <c r="D21" s="31">
        <v>13160416</v>
      </c>
      <c r="E21" s="29">
        <v>16470.260620000001</v>
      </c>
      <c r="F21" s="30">
        <v>2.2948319995944102</v>
      </c>
    </row>
    <row r="22" spans="1:6" x14ac:dyDescent="0.2">
      <c r="A22" s="27" t="s">
        <v>475</v>
      </c>
      <c r="B22" s="27" t="s">
        <v>474</v>
      </c>
      <c r="C22" s="27" t="s">
        <v>131</v>
      </c>
      <c r="D22" s="31">
        <v>1666580</v>
      </c>
      <c r="E22" s="29">
        <v>16354.982830000001</v>
      </c>
      <c r="F22" s="30">
        <v>2.27877013102791</v>
      </c>
    </row>
    <row r="23" spans="1:6" x14ac:dyDescent="0.2">
      <c r="A23" s="27" t="s">
        <v>477</v>
      </c>
      <c r="B23" s="27" t="s">
        <v>476</v>
      </c>
      <c r="C23" s="27" t="s">
        <v>478</v>
      </c>
      <c r="D23" s="31">
        <v>1986228</v>
      </c>
      <c r="E23" s="29">
        <v>15371.41849</v>
      </c>
      <c r="F23" s="30">
        <v>2.1417282849291799</v>
      </c>
    </row>
    <row r="24" spans="1:6" x14ac:dyDescent="0.2">
      <c r="A24" s="27" t="s">
        <v>179</v>
      </c>
      <c r="B24" s="27" t="s">
        <v>178</v>
      </c>
      <c r="C24" s="27" t="s">
        <v>108</v>
      </c>
      <c r="D24" s="31">
        <v>3296838</v>
      </c>
      <c r="E24" s="29">
        <v>14989.073969999999</v>
      </c>
      <c r="F24" s="30">
        <v>2.0884555128942299</v>
      </c>
    </row>
    <row r="25" spans="1:6" x14ac:dyDescent="0.2">
      <c r="A25" s="27" t="s">
        <v>97</v>
      </c>
      <c r="B25" s="27" t="s">
        <v>96</v>
      </c>
      <c r="C25" s="27" t="s">
        <v>90</v>
      </c>
      <c r="D25" s="31">
        <v>1035970</v>
      </c>
      <c r="E25" s="29">
        <v>14775.522129999999</v>
      </c>
      <c r="F25" s="30">
        <v>2.0587009384335699</v>
      </c>
    </row>
    <row r="26" spans="1:6" x14ac:dyDescent="0.2">
      <c r="A26" s="27" t="s">
        <v>480</v>
      </c>
      <c r="B26" s="27" t="s">
        <v>479</v>
      </c>
      <c r="C26" s="27" t="s">
        <v>161</v>
      </c>
      <c r="D26" s="31">
        <v>1705821</v>
      </c>
      <c r="E26" s="29">
        <v>14535.300740000001</v>
      </c>
      <c r="F26" s="30">
        <v>2.0252304460425901</v>
      </c>
    </row>
    <row r="27" spans="1:6" x14ac:dyDescent="0.2">
      <c r="A27" s="27" t="s">
        <v>482</v>
      </c>
      <c r="B27" s="27" t="s">
        <v>481</v>
      </c>
      <c r="C27" s="27" t="s">
        <v>134</v>
      </c>
      <c r="D27" s="31">
        <v>2130269</v>
      </c>
      <c r="E27" s="29">
        <v>13760.472610000001</v>
      </c>
      <c r="F27" s="30">
        <v>1.91727220373338</v>
      </c>
    </row>
    <row r="28" spans="1:6" x14ac:dyDescent="0.2">
      <c r="A28" s="27" t="s">
        <v>484</v>
      </c>
      <c r="B28" s="27" t="s">
        <v>483</v>
      </c>
      <c r="C28" s="27" t="s">
        <v>116</v>
      </c>
      <c r="D28" s="31">
        <v>462739</v>
      </c>
      <c r="E28" s="29">
        <v>13173.253849999999</v>
      </c>
      <c r="F28" s="30">
        <v>1.83545392336119</v>
      </c>
    </row>
    <row r="29" spans="1:6" x14ac:dyDescent="0.2">
      <c r="A29" s="27" t="s">
        <v>486</v>
      </c>
      <c r="B29" s="27" t="s">
        <v>485</v>
      </c>
      <c r="C29" s="27" t="s">
        <v>423</v>
      </c>
      <c r="D29" s="31">
        <v>2160126</v>
      </c>
      <c r="E29" s="29">
        <v>12943.474990000001</v>
      </c>
      <c r="F29" s="30">
        <v>1.80343840806825</v>
      </c>
    </row>
    <row r="30" spans="1:6" x14ac:dyDescent="0.2">
      <c r="A30" s="27" t="s">
        <v>217</v>
      </c>
      <c r="B30" s="27" t="s">
        <v>216</v>
      </c>
      <c r="C30" s="27" t="s">
        <v>218</v>
      </c>
      <c r="D30" s="31">
        <v>6039250</v>
      </c>
      <c r="E30" s="29">
        <v>12709.601629999999</v>
      </c>
      <c r="F30" s="30">
        <v>1.7708523984862901</v>
      </c>
    </row>
    <row r="31" spans="1:6" x14ac:dyDescent="0.2">
      <c r="A31" s="27" t="s">
        <v>488</v>
      </c>
      <c r="B31" s="27" t="s">
        <v>487</v>
      </c>
      <c r="C31" s="27" t="s">
        <v>161</v>
      </c>
      <c r="D31" s="31">
        <v>6544174</v>
      </c>
      <c r="E31" s="29">
        <v>12087.089379999999</v>
      </c>
      <c r="F31" s="30">
        <v>1.68411661060782</v>
      </c>
    </row>
    <row r="32" spans="1:6" x14ac:dyDescent="0.2">
      <c r="A32" s="27" t="s">
        <v>374</v>
      </c>
      <c r="B32" s="27" t="s">
        <v>373</v>
      </c>
      <c r="C32" s="27" t="s">
        <v>134</v>
      </c>
      <c r="D32" s="31">
        <v>11253507</v>
      </c>
      <c r="E32" s="29">
        <v>12001.86522</v>
      </c>
      <c r="F32" s="30">
        <v>1.6722421701226999</v>
      </c>
    </row>
    <row r="33" spans="1:6" x14ac:dyDescent="0.2">
      <c r="A33" s="27" t="s">
        <v>490</v>
      </c>
      <c r="B33" s="27" t="s">
        <v>489</v>
      </c>
      <c r="C33" s="27" t="s">
        <v>161</v>
      </c>
      <c r="D33" s="31">
        <v>68736</v>
      </c>
      <c r="E33" s="29">
        <v>10825.095170000001</v>
      </c>
      <c r="F33" s="30">
        <v>1.50828061364162</v>
      </c>
    </row>
    <row r="34" spans="1:6" x14ac:dyDescent="0.2">
      <c r="A34" s="27" t="s">
        <v>143</v>
      </c>
      <c r="B34" s="27" t="s">
        <v>142</v>
      </c>
      <c r="C34" s="27" t="s">
        <v>124</v>
      </c>
      <c r="D34" s="31">
        <v>3725151</v>
      </c>
      <c r="E34" s="29">
        <v>10784.31215</v>
      </c>
      <c r="F34" s="30">
        <v>1.5025982397256601</v>
      </c>
    </row>
    <row r="35" spans="1:6" x14ac:dyDescent="0.2">
      <c r="A35" s="27" t="s">
        <v>492</v>
      </c>
      <c r="B35" s="27" t="s">
        <v>491</v>
      </c>
      <c r="C35" s="27" t="s">
        <v>493</v>
      </c>
      <c r="D35" s="31">
        <v>1292030</v>
      </c>
      <c r="E35" s="29">
        <v>10721.264939999999</v>
      </c>
      <c r="F35" s="30">
        <v>1.4938137548695101</v>
      </c>
    </row>
    <row r="36" spans="1:6" x14ac:dyDescent="0.2">
      <c r="A36" s="27" t="s">
        <v>495</v>
      </c>
      <c r="B36" s="27" t="s">
        <v>494</v>
      </c>
      <c r="C36" s="27" t="s">
        <v>285</v>
      </c>
      <c r="D36" s="31">
        <v>6231402</v>
      </c>
      <c r="E36" s="29">
        <v>10671.27593</v>
      </c>
      <c r="F36" s="30">
        <v>1.4868486932701399</v>
      </c>
    </row>
    <row r="37" spans="1:6" x14ac:dyDescent="0.2">
      <c r="A37" s="27" t="s">
        <v>136</v>
      </c>
      <c r="B37" s="27" t="s">
        <v>135</v>
      </c>
      <c r="C37" s="27" t="s">
        <v>137</v>
      </c>
      <c r="D37" s="31">
        <v>3856067</v>
      </c>
      <c r="E37" s="29">
        <v>10349.68383</v>
      </c>
      <c r="F37" s="30">
        <v>1.44204066873891</v>
      </c>
    </row>
    <row r="38" spans="1:6" x14ac:dyDescent="0.2">
      <c r="A38" s="27" t="s">
        <v>174</v>
      </c>
      <c r="B38" s="27" t="s">
        <v>173</v>
      </c>
      <c r="C38" s="27" t="s">
        <v>116</v>
      </c>
      <c r="D38" s="31">
        <v>2902529</v>
      </c>
      <c r="E38" s="29">
        <v>10060.165510000001</v>
      </c>
      <c r="F38" s="30">
        <v>1.40170154354024</v>
      </c>
    </row>
    <row r="39" spans="1:6" x14ac:dyDescent="0.2">
      <c r="A39" s="27" t="s">
        <v>497</v>
      </c>
      <c r="B39" s="27" t="s">
        <v>496</v>
      </c>
      <c r="C39" s="27" t="s">
        <v>134</v>
      </c>
      <c r="D39" s="31">
        <v>511023</v>
      </c>
      <c r="E39" s="29">
        <v>9698.7055170000003</v>
      </c>
      <c r="F39" s="30">
        <v>1.3513386514374699</v>
      </c>
    </row>
    <row r="40" spans="1:6" x14ac:dyDescent="0.2">
      <c r="A40" s="27" t="s">
        <v>499</v>
      </c>
      <c r="B40" s="27" t="s">
        <v>498</v>
      </c>
      <c r="C40" s="27" t="s">
        <v>146</v>
      </c>
      <c r="D40" s="31">
        <v>509918</v>
      </c>
      <c r="E40" s="29">
        <v>9438.3272209999996</v>
      </c>
      <c r="F40" s="30">
        <v>1.3150596598995301</v>
      </c>
    </row>
    <row r="41" spans="1:6" x14ac:dyDescent="0.2">
      <c r="A41" s="27" t="s">
        <v>118</v>
      </c>
      <c r="B41" s="27" t="s">
        <v>117</v>
      </c>
      <c r="C41" s="27" t="s">
        <v>93</v>
      </c>
      <c r="D41" s="31">
        <v>741037</v>
      </c>
      <c r="E41" s="29">
        <v>8351.1164719999997</v>
      </c>
      <c r="F41" s="30">
        <v>1.16357656715001</v>
      </c>
    </row>
    <row r="42" spans="1:6" x14ac:dyDescent="0.2">
      <c r="A42" s="27" t="s">
        <v>310</v>
      </c>
      <c r="B42" s="27" t="s">
        <v>309</v>
      </c>
      <c r="C42" s="27" t="s">
        <v>93</v>
      </c>
      <c r="D42" s="31">
        <v>203304</v>
      </c>
      <c r="E42" s="29">
        <v>8005.7049120000001</v>
      </c>
      <c r="F42" s="30">
        <v>1.1154497330211499</v>
      </c>
    </row>
    <row r="43" spans="1:6" x14ac:dyDescent="0.2">
      <c r="A43" s="27" t="s">
        <v>501</v>
      </c>
      <c r="B43" s="27" t="s">
        <v>500</v>
      </c>
      <c r="C43" s="27" t="s">
        <v>362</v>
      </c>
      <c r="D43" s="31">
        <v>1750000</v>
      </c>
      <c r="E43" s="29">
        <v>7939.75</v>
      </c>
      <c r="F43" s="30">
        <v>1.1062601126453699</v>
      </c>
    </row>
    <row r="44" spans="1:6" x14ac:dyDescent="0.2">
      <c r="A44" s="27" t="s">
        <v>503</v>
      </c>
      <c r="B44" s="27" t="s">
        <v>502</v>
      </c>
      <c r="C44" s="27" t="s">
        <v>349</v>
      </c>
      <c r="D44" s="31">
        <v>832234</v>
      </c>
      <c r="E44" s="29">
        <v>7707.7351909999998</v>
      </c>
      <c r="F44" s="30">
        <v>1.07393305842581</v>
      </c>
    </row>
    <row r="45" spans="1:6" x14ac:dyDescent="0.2">
      <c r="A45" s="27" t="s">
        <v>505</v>
      </c>
      <c r="B45" s="27" t="s">
        <v>504</v>
      </c>
      <c r="C45" s="27" t="s">
        <v>190</v>
      </c>
      <c r="D45" s="31">
        <v>1950000</v>
      </c>
      <c r="E45" s="29">
        <v>7300.8</v>
      </c>
      <c r="F45" s="30">
        <v>1.0172340225323599</v>
      </c>
    </row>
    <row r="46" spans="1:6" x14ac:dyDescent="0.2">
      <c r="A46" s="27" t="s">
        <v>507</v>
      </c>
      <c r="B46" s="27" t="s">
        <v>506</v>
      </c>
      <c r="C46" s="27" t="s">
        <v>228</v>
      </c>
      <c r="D46" s="31">
        <v>1075706</v>
      </c>
      <c r="E46" s="29">
        <v>7300.2787689999996</v>
      </c>
      <c r="F46" s="30">
        <v>1.0171613984491401</v>
      </c>
    </row>
    <row r="47" spans="1:6" x14ac:dyDescent="0.2">
      <c r="A47" s="27" t="s">
        <v>92</v>
      </c>
      <c r="B47" s="27" t="s">
        <v>91</v>
      </c>
      <c r="C47" s="27" t="s">
        <v>93</v>
      </c>
      <c r="D47" s="31">
        <v>422792</v>
      </c>
      <c r="E47" s="29">
        <v>7253.4195520000003</v>
      </c>
      <c r="F47" s="30">
        <v>1.01063241672088</v>
      </c>
    </row>
    <row r="48" spans="1:6" x14ac:dyDescent="0.2">
      <c r="A48" s="27" t="s">
        <v>509</v>
      </c>
      <c r="B48" s="27" t="s">
        <v>508</v>
      </c>
      <c r="C48" s="27" t="s">
        <v>113</v>
      </c>
      <c r="D48" s="31">
        <v>395563</v>
      </c>
      <c r="E48" s="29">
        <v>7173.5350049999997</v>
      </c>
      <c r="F48" s="30">
        <v>0.99950195443140899</v>
      </c>
    </row>
    <row r="49" spans="1:6" x14ac:dyDescent="0.2">
      <c r="A49" s="27" t="s">
        <v>511</v>
      </c>
      <c r="B49" s="27" t="s">
        <v>510</v>
      </c>
      <c r="C49" s="27" t="s">
        <v>362</v>
      </c>
      <c r="D49" s="31">
        <v>746062</v>
      </c>
      <c r="E49" s="29">
        <v>7155.1076110000004</v>
      </c>
      <c r="F49" s="30">
        <v>0.99693443140332905</v>
      </c>
    </row>
    <row r="50" spans="1:6" x14ac:dyDescent="0.2">
      <c r="A50" s="27" t="s">
        <v>513</v>
      </c>
      <c r="B50" s="27" t="s">
        <v>512</v>
      </c>
      <c r="C50" s="27" t="s">
        <v>161</v>
      </c>
      <c r="D50" s="31">
        <v>366879</v>
      </c>
      <c r="E50" s="29">
        <v>6686.5532149999999</v>
      </c>
      <c r="F50" s="30">
        <v>0.93164987724237402</v>
      </c>
    </row>
    <row r="51" spans="1:6" x14ac:dyDescent="0.2">
      <c r="A51" s="27" t="s">
        <v>405</v>
      </c>
      <c r="B51" s="27" t="s">
        <v>404</v>
      </c>
      <c r="C51" s="27" t="s">
        <v>90</v>
      </c>
      <c r="D51" s="31">
        <v>12530441</v>
      </c>
      <c r="E51" s="29">
        <v>5939.4290339999998</v>
      </c>
      <c r="F51" s="30">
        <v>0.82755167759715398</v>
      </c>
    </row>
    <row r="52" spans="1:6" x14ac:dyDescent="0.2">
      <c r="A52" s="27" t="s">
        <v>515</v>
      </c>
      <c r="B52" s="27" t="s">
        <v>514</v>
      </c>
      <c r="C52" s="27" t="s">
        <v>131</v>
      </c>
      <c r="D52" s="31">
        <v>31705</v>
      </c>
      <c r="E52" s="29">
        <v>5566.2883250000004</v>
      </c>
      <c r="F52" s="30">
        <v>0.77556128964149895</v>
      </c>
    </row>
    <row r="53" spans="1:6" x14ac:dyDescent="0.2">
      <c r="A53" s="27" t="s">
        <v>241</v>
      </c>
      <c r="B53" s="27" t="s">
        <v>240</v>
      </c>
      <c r="C53" s="27" t="s">
        <v>124</v>
      </c>
      <c r="D53" s="31">
        <v>1603992</v>
      </c>
      <c r="E53" s="29">
        <v>5563.4462519999997</v>
      </c>
      <c r="F53" s="30">
        <v>0.77516529833231096</v>
      </c>
    </row>
    <row r="54" spans="1:6" x14ac:dyDescent="0.2">
      <c r="A54" s="27" t="s">
        <v>425</v>
      </c>
      <c r="B54" s="27" t="s">
        <v>424</v>
      </c>
      <c r="C54" s="27" t="s">
        <v>349</v>
      </c>
      <c r="D54" s="31">
        <v>1176269</v>
      </c>
      <c r="E54" s="29">
        <v>5552.5778149999996</v>
      </c>
      <c r="F54" s="30">
        <v>0.77365097882100398</v>
      </c>
    </row>
    <row r="55" spans="1:6" x14ac:dyDescent="0.2">
      <c r="A55" s="27" t="s">
        <v>517</v>
      </c>
      <c r="B55" s="27" t="s">
        <v>516</v>
      </c>
      <c r="C55" s="27" t="s">
        <v>246</v>
      </c>
      <c r="D55" s="31">
        <v>224936</v>
      </c>
      <c r="E55" s="29">
        <v>5552.2077559999998</v>
      </c>
      <c r="F55" s="30">
        <v>0.77359941781328601</v>
      </c>
    </row>
    <row r="56" spans="1:6" x14ac:dyDescent="0.2">
      <c r="A56" s="27" t="s">
        <v>519</v>
      </c>
      <c r="B56" s="27" t="s">
        <v>518</v>
      </c>
      <c r="C56" s="27" t="s">
        <v>108</v>
      </c>
      <c r="D56" s="31">
        <v>742203</v>
      </c>
      <c r="E56" s="29">
        <v>5333.4707580000004</v>
      </c>
      <c r="F56" s="30">
        <v>0.74312238565897504</v>
      </c>
    </row>
    <row r="57" spans="1:6" x14ac:dyDescent="0.2">
      <c r="A57" s="27" t="s">
        <v>521</v>
      </c>
      <c r="B57" s="27" t="s">
        <v>520</v>
      </c>
      <c r="C57" s="27" t="s">
        <v>113</v>
      </c>
      <c r="D57" s="31">
        <v>314325</v>
      </c>
      <c r="E57" s="29">
        <v>5257.8714380000001</v>
      </c>
      <c r="F57" s="30">
        <v>0.73258899200563399</v>
      </c>
    </row>
    <row r="58" spans="1:6" x14ac:dyDescent="0.2">
      <c r="A58" s="27" t="s">
        <v>126</v>
      </c>
      <c r="B58" s="27" t="s">
        <v>125</v>
      </c>
      <c r="C58" s="27" t="s">
        <v>108</v>
      </c>
      <c r="D58" s="31">
        <v>348994</v>
      </c>
      <c r="E58" s="29">
        <v>5238.2254430000003</v>
      </c>
      <c r="F58" s="30">
        <v>0.729851679037124</v>
      </c>
    </row>
    <row r="59" spans="1:6" x14ac:dyDescent="0.2">
      <c r="A59" s="27" t="s">
        <v>523</v>
      </c>
      <c r="B59" s="27" t="s">
        <v>522</v>
      </c>
      <c r="C59" s="27" t="s">
        <v>90</v>
      </c>
      <c r="D59" s="31">
        <v>3884341</v>
      </c>
      <c r="E59" s="29">
        <v>5179.7687239999996</v>
      </c>
      <c r="F59" s="30">
        <v>0.72170679581714603</v>
      </c>
    </row>
    <row r="60" spans="1:6" x14ac:dyDescent="0.2">
      <c r="A60" s="27" t="s">
        <v>525</v>
      </c>
      <c r="B60" s="27" t="s">
        <v>524</v>
      </c>
      <c r="C60" s="27" t="s">
        <v>113</v>
      </c>
      <c r="D60" s="31">
        <v>435907</v>
      </c>
      <c r="E60" s="29">
        <v>4713.2444379999997</v>
      </c>
      <c r="F60" s="30">
        <v>0.65670510065266896</v>
      </c>
    </row>
    <row r="61" spans="1:6" x14ac:dyDescent="0.2">
      <c r="A61" s="27" t="s">
        <v>415</v>
      </c>
      <c r="B61" s="27" t="s">
        <v>414</v>
      </c>
      <c r="C61" s="27" t="s">
        <v>349</v>
      </c>
      <c r="D61" s="31">
        <v>44595</v>
      </c>
      <c r="E61" s="29">
        <v>4127.9584729999997</v>
      </c>
      <c r="F61" s="30">
        <v>0.57515612019728302</v>
      </c>
    </row>
    <row r="62" spans="1:6" x14ac:dyDescent="0.2">
      <c r="A62" s="27" t="s">
        <v>304</v>
      </c>
      <c r="B62" s="27" t="s">
        <v>303</v>
      </c>
      <c r="C62" s="27" t="s">
        <v>137</v>
      </c>
      <c r="D62" s="31">
        <v>73278</v>
      </c>
      <c r="E62" s="29">
        <v>3498.3283590000001</v>
      </c>
      <c r="F62" s="30">
        <v>0.48742858710889098</v>
      </c>
    </row>
    <row r="63" spans="1:6" x14ac:dyDescent="0.2">
      <c r="A63" s="27" t="s">
        <v>110</v>
      </c>
      <c r="B63" s="27" t="s">
        <v>109</v>
      </c>
      <c r="C63" s="27" t="s">
        <v>90</v>
      </c>
      <c r="D63" s="31">
        <v>700000</v>
      </c>
      <c r="E63" s="29">
        <v>3382.4</v>
      </c>
      <c r="F63" s="30">
        <v>0.471276073555425</v>
      </c>
    </row>
    <row r="64" spans="1:6" x14ac:dyDescent="0.2">
      <c r="A64" s="27" t="s">
        <v>527</v>
      </c>
      <c r="B64" s="27" t="s">
        <v>526</v>
      </c>
      <c r="C64" s="27" t="s">
        <v>228</v>
      </c>
      <c r="D64" s="31">
        <v>2053763</v>
      </c>
      <c r="E64" s="29">
        <v>3250.0799480000001</v>
      </c>
      <c r="F64" s="30">
        <v>0.45283967497477001</v>
      </c>
    </row>
    <row r="65" spans="1:9" x14ac:dyDescent="0.2">
      <c r="A65" s="27" t="s">
        <v>529</v>
      </c>
      <c r="B65" s="27" t="s">
        <v>528</v>
      </c>
      <c r="C65" s="27" t="s">
        <v>285</v>
      </c>
      <c r="D65" s="31">
        <v>5000</v>
      </c>
      <c r="E65" s="29">
        <v>2047.5474999999999</v>
      </c>
      <c r="F65" s="30">
        <v>0.285288595736231</v>
      </c>
    </row>
    <row r="66" spans="1:9" x14ac:dyDescent="0.2">
      <c r="A66" s="27" t="s">
        <v>378</v>
      </c>
      <c r="B66" s="27" t="s">
        <v>377</v>
      </c>
      <c r="C66" s="27" t="s">
        <v>161</v>
      </c>
      <c r="D66" s="31">
        <v>25000</v>
      </c>
      <c r="E66" s="29">
        <v>378.61250000000001</v>
      </c>
      <c r="F66" s="30">
        <v>5.2752782757510497E-2</v>
      </c>
    </row>
    <row r="67" spans="1:9" x14ac:dyDescent="0.2">
      <c r="A67" s="26" t="s">
        <v>33</v>
      </c>
      <c r="B67" s="26"/>
      <c r="C67" s="26"/>
      <c r="D67" s="32"/>
      <c r="E67" s="33">
        <f>SUM(E7:E66)</f>
        <v>698258.60708800005</v>
      </c>
      <c r="F67" s="34">
        <f>SUM(F7:F66)</f>
        <v>97.289668482353719</v>
      </c>
      <c r="G67" s="18"/>
      <c r="H67" s="18"/>
      <c r="I67" s="18"/>
    </row>
    <row r="68" spans="1:9" x14ac:dyDescent="0.2">
      <c r="A68" s="27"/>
      <c r="B68" s="27"/>
      <c r="C68" s="27"/>
      <c r="D68" s="28"/>
      <c r="E68" s="29"/>
      <c r="F68" s="30"/>
    </row>
    <row r="69" spans="1:9" x14ac:dyDescent="0.2">
      <c r="A69" s="26" t="s">
        <v>212</v>
      </c>
      <c r="B69" s="27"/>
      <c r="C69" s="27"/>
      <c r="D69" s="28"/>
      <c r="E69" s="29"/>
      <c r="F69" s="30"/>
    </row>
    <row r="70" spans="1:9" x14ac:dyDescent="0.2">
      <c r="A70" s="27"/>
      <c r="B70" s="27" t="s">
        <v>775</v>
      </c>
      <c r="C70" s="27" t="s">
        <v>134</v>
      </c>
      <c r="D70" s="31">
        <v>8100</v>
      </c>
      <c r="E70" s="29">
        <v>8.0999999999999996E-4</v>
      </c>
      <c r="F70" s="30">
        <v>1.1285880427504E-7</v>
      </c>
    </row>
    <row r="71" spans="1:9" x14ac:dyDescent="0.2">
      <c r="A71" s="26" t="s">
        <v>33</v>
      </c>
      <c r="B71" s="26"/>
      <c r="C71" s="26"/>
      <c r="D71" s="32"/>
      <c r="E71" s="33">
        <f>SUM(E69:E70)</f>
        <v>8.0999999999999996E-4</v>
      </c>
      <c r="F71" s="34">
        <f>SUM(F69:F70)</f>
        <v>1.1285880427504E-7</v>
      </c>
      <c r="G71" s="18"/>
      <c r="H71" s="18"/>
      <c r="I71" s="18"/>
    </row>
    <row r="72" spans="1:9" x14ac:dyDescent="0.2">
      <c r="A72" s="27"/>
      <c r="B72" s="27"/>
      <c r="C72" s="27"/>
      <c r="D72" s="28"/>
      <c r="E72" s="29"/>
      <c r="F72" s="30"/>
    </row>
    <row r="73" spans="1:9" x14ac:dyDescent="0.2">
      <c r="A73" s="26" t="s">
        <v>36</v>
      </c>
      <c r="B73" s="26"/>
      <c r="C73" s="26"/>
      <c r="D73" s="32"/>
      <c r="E73" s="33">
        <f>E67+E71</f>
        <v>698258.60789800005</v>
      </c>
      <c r="F73" s="34">
        <f>F67+F71</f>
        <v>97.289668595212518</v>
      </c>
      <c r="G73" s="18"/>
      <c r="H73" s="18"/>
      <c r="I73" s="18"/>
    </row>
    <row r="74" spans="1:9" x14ac:dyDescent="0.2">
      <c r="A74" s="26"/>
      <c r="B74" s="26"/>
      <c r="C74" s="26"/>
      <c r="D74" s="32"/>
      <c r="E74" s="33"/>
      <c r="F74" s="34"/>
      <c r="G74" s="18"/>
      <c r="H74" s="18"/>
      <c r="I74" s="18"/>
    </row>
    <row r="75" spans="1:9" x14ac:dyDescent="0.2">
      <c r="A75" s="26" t="s">
        <v>38</v>
      </c>
      <c r="B75" s="26"/>
      <c r="C75" s="26"/>
      <c r="D75" s="32"/>
      <c r="E75" s="33">
        <f>E77-(E67+E71)</f>
        <v>19452.345361799933</v>
      </c>
      <c r="F75" s="34">
        <f>F77-(F67+F71)</f>
        <v>2.7103314047874818</v>
      </c>
      <c r="G75" s="18"/>
      <c r="H75" s="18"/>
      <c r="I75" s="18"/>
    </row>
    <row r="76" spans="1:9" x14ac:dyDescent="0.2">
      <c r="A76" s="26"/>
      <c r="B76" s="26"/>
      <c r="C76" s="26"/>
      <c r="D76" s="32"/>
      <c r="E76" s="33"/>
      <c r="F76" s="34"/>
      <c r="G76" s="18"/>
      <c r="H76" s="18"/>
      <c r="I76" s="18"/>
    </row>
    <row r="77" spans="1:9" x14ac:dyDescent="0.2">
      <c r="A77" s="35" t="s">
        <v>37</v>
      </c>
      <c r="B77" s="35"/>
      <c r="C77" s="35"/>
      <c r="D77" s="36"/>
      <c r="E77" s="37">
        <v>717710.95325979998</v>
      </c>
      <c r="F77" s="38">
        <v>100</v>
      </c>
      <c r="G77" s="18"/>
      <c r="H77" s="18"/>
      <c r="I77" s="18"/>
    </row>
    <row r="78" spans="1:9" x14ac:dyDescent="0.2">
      <c r="F78" s="20" t="s">
        <v>530</v>
      </c>
    </row>
    <row r="79" spans="1:9" x14ac:dyDescent="0.2">
      <c r="A79" s="54" t="s">
        <v>40</v>
      </c>
      <c r="F79" s="20"/>
    </row>
    <row r="80" spans="1:9" x14ac:dyDescent="0.2">
      <c r="A80" s="54" t="s">
        <v>776</v>
      </c>
      <c r="F80" s="20"/>
    </row>
    <row r="82" spans="1:4" x14ac:dyDescent="0.2">
      <c r="A82" s="18" t="s">
        <v>41</v>
      </c>
    </row>
    <row r="83" spans="1:4" x14ac:dyDescent="0.2">
      <c r="A83" s="18" t="s">
        <v>42</v>
      </c>
    </row>
    <row r="84" spans="1:4" x14ac:dyDescent="0.2">
      <c r="A84" s="18" t="s">
        <v>43</v>
      </c>
      <c r="B84" s="18"/>
      <c r="C84" s="39" t="s">
        <v>45</v>
      </c>
      <c r="D84" s="19" t="s">
        <v>44</v>
      </c>
    </row>
    <row r="85" spans="1:4" x14ac:dyDescent="0.2">
      <c r="A85" s="9" t="s">
        <v>59</v>
      </c>
      <c r="C85" s="40">
        <v>1477.8623</v>
      </c>
      <c r="D85" s="40">
        <v>1396.2419</v>
      </c>
    </row>
    <row r="86" spans="1:4" x14ac:dyDescent="0.2">
      <c r="A86" s="9" t="s">
        <v>82</v>
      </c>
      <c r="C86" s="40">
        <v>71.205500000000001</v>
      </c>
      <c r="D86" s="40">
        <v>67.273200000000003</v>
      </c>
    </row>
    <row r="87" spans="1:4" x14ac:dyDescent="0.2">
      <c r="A87" s="9" t="s">
        <v>62</v>
      </c>
      <c r="C87" s="40">
        <v>1609.3767</v>
      </c>
      <c r="D87" s="40">
        <v>1526.3282999999999</v>
      </c>
    </row>
    <row r="88" spans="1:4" x14ac:dyDescent="0.2">
      <c r="A88" s="9" t="s">
        <v>83</v>
      </c>
      <c r="C88" s="40">
        <v>81.375799999999998</v>
      </c>
      <c r="D88" s="40">
        <v>77.176299999999998</v>
      </c>
    </row>
    <row r="90" spans="1:4" x14ac:dyDescent="0.2">
      <c r="A90" s="9" t="s">
        <v>46</v>
      </c>
    </row>
    <row r="92" spans="1:4" x14ac:dyDescent="0.2">
      <c r="A92" s="18" t="s">
        <v>47</v>
      </c>
      <c r="D92" s="41" t="s">
        <v>48</v>
      </c>
    </row>
    <row r="94" spans="1:4" x14ac:dyDescent="0.2">
      <c r="A94" s="18" t="s">
        <v>209</v>
      </c>
      <c r="D94" s="45">
        <v>0.182</v>
      </c>
    </row>
    <row r="96" spans="1:4" x14ac:dyDescent="0.2">
      <c r="A96" s="18" t="s">
        <v>779</v>
      </c>
      <c r="D96" s="41" t="s">
        <v>48</v>
      </c>
    </row>
    <row r="97" spans="1:1" x14ac:dyDescent="0.2">
      <c r="A97" s="9" t="s">
        <v>777</v>
      </c>
    </row>
    <row r="98" spans="1:1" x14ac:dyDescent="0.2">
      <c r="A98" s="50" t="s">
        <v>778</v>
      </c>
    </row>
    <row r="100" spans="1:1" x14ac:dyDescent="0.2">
      <c r="A100" s="18" t="s">
        <v>746</v>
      </c>
    </row>
    <row r="101" spans="1:1" x14ac:dyDescent="0.2">
      <c r="A101" s="18"/>
    </row>
    <row r="102" spans="1:1" x14ac:dyDescent="0.2">
      <c r="A102" s="46" t="s">
        <v>737</v>
      </c>
    </row>
    <row r="103" spans="1:1" x14ac:dyDescent="0.2">
      <c r="A103" s="48"/>
    </row>
    <row r="104" spans="1:1" x14ac:dyDescent="0.2">
      <c r="A104" s="47"/>
    </row>
    <row r="105" spans="1:1" x14ac:dyDescent="0.2">
      <c r="A105" s="47"/>
    </row>
    <row r="106" spans="1:1" x14ac:dyDescent="0.2">
      <c r="A106" s="47"/>
    </row>
    <row r="107" spans="1:1" x14ac:dyDescent="0.2">
      <c r="A107" s="47"/>
    </row>
    <row r="108" spans="1:1" x14ac:dyDescent="0.2">
      <c r="A108" s="47"/>
    </row>
    <row r="109" spans="1:1" x14ac:dyDescent="0.2">
      <c r="A109" s="47"/>
    </row>
    <row r="110" spans="1:1" x14ac:dyDescent="0.2">
      <c r="A110" s="47"/>
    </row>
    <row r="111" spans="1:1" x14ac:dyDescent="0.2">
      <c r="A111" s="47"/>
    </row>
    <row r="112" spans="1:1" x14ac:dyDescent="0.2">
      <c r="A112" s="47"/>
    </row>
    <row r="113" spans="1:1" x14ac:dyDescent="0.2">
      <c r="A113" s="47"/>
    </row>
    <row r="114" spans="1:1" x14ac:dyDescent="0.2">
      <c r="A114" s="47"/>
    </row>
    <row r="115" spans="1:1" x14ac:dyDescent="0.2">
      <c r="A115" s="47"/>
    </row>
    <row r="116" spans="1:1" x14ac:dyDescent="0.2">
      <c r="A116" s="46" t="s">
        <v>747</v>
      </c>
    </row>
    <row r="117" spans="1:1" x14ac:dyDescent="0.2">
      <c r="A117" s="47"/>
    </row>
    <row r="118" spans="1:1" x14ac:dyDescent="0.2">
      <c r="A118" s="46" t="s">
        <v>738</v>
      </c>
    </row>
    <row r="119" spans="1:1" x14ac:dyDescent="0.2">
      <c r="A119" s="47"/>
    </row>
    <row r="120" spans="1:1" x14ac:dyDescent="0.2">
      <c r="A120" s="47"/>
    </row>
    <row r="121" spans="1:1" x14ac:dyDescent="0.2">
      <c r="A121" s="47"/>
    </row>
    <row r="122" spans="1:1" x14ac:dyDescent="0.2">
      <c r="A122" s="47"/>
    </row>
    <row r="123" spans="1:1" x14ac:dyDescent="0.2">
      <c r="A123" s="47"/>
    </row>
    <row r="124" spans="1:1" x14ac:dyDescent="0.2">
      <c r="A124" s="47"/>
    </row>
    <row r="125" spans="1:1" x14ac:dyDescent="0.2">
      <c r="A125" s="47"/>
    </row>
    <row r="126" spans="1:1" x14ac:dyDescent="0.2">
      <c r="A126" s="47"/>
    </row>
    <row r="127" spans="1:1" x14ac:dyDescent="0.2">
      <c r="A127" s="47"/>
    </row>
    <row r="128" spans="1:1" x14ac:dyDescent="0.2">
      <c r="A128" s="47"/>
    </row>
    <row r="129" spans="1:1" x14ac:dyDescent="0.2">
      <c r="A129" s="47"/>
    </row>
    <row r="130" spans="1:1" x14ac:dyDescent="0.2">
      <c r="A130" s="47"/>
    </row>
  </sheetData>
  <mergeCells count="1">
    <mergeCell ref="A1:F1"/>
  </mergeCells>
  <conditionalFormatting sqref="F2:F3 F5:F99 F133:F65540">
    <cfRule type="cellIs" dxfId="52" priority="2" stopIfTrue="1" operator="between">
      <formula>0.009</formula>
      <formula>-0.009</formula>
    </cfRule>
  </conditionalFormatting>
  <conditionalFormatting sqref="F100:F132">
    <cfRule type="cellIs" dxfId="51" priority="1" stopIfTrue="1" operator="between">
      <formula>0.009</formula>
      <formula>-0.009</formula>
    </cfRule>
  </conditionalFormatting>
  <hyperlinks>
    <hyperlink ref="A98" r:id="rId1" xr:uid="{00000000-0004-0000-1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106"/>
  <sheetViews>
    <sheetView showGridLines="0" workbookViewId="0">
      <selection sqref="A1:F1"/>
    </sheetView>
  </sheetViews>
  <sheetFormatPr defaultColWidth="9.21875" defaultRowHeight="10.199999999999999" x14ac:dyDescent="0.2"/>
  <cols>
    <col min="1" max="1" width="38.77734375" style="9" bestFit="1" customWidth="1"/>
    <col min="2" max="2" width="37.44140625" style="9" bestFit="1" customWidth="1"/>
    <col min="3" max="3" width="24.77734375" style="9" bestFit="1" customWidth="1"/>
    <col min="4" max="4" width="15.21875" style="10" bestFit="1" customWidth="1"/>
    <col min="5" max="5" width="23" style="13" bestFit="1" customWidth="1"/>
    <col min="6" max="6" width="14.77734375" style="14" bestFit="1" customWidth="1"/>
    <col min="7" max="16384" width="9.21875" style="9"/>
  </cols>
  <sheetData>
    <row r="1" spans="1:6" s="1" customFormat="1" ht="13.8" x14ac:dyDescent="0.2">
      <c r="A1" s="72" t="s">
        <v>15</v>
      </c>
      <c r="B1" s="73"/>
      <c r="C1" s="73"/>
      <c r="D1" s="73"/>
      <c r="E1" s="73"/>
      <c r="F1" s="73"/>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256</v>
      </c>
      <c r="D4" s="16" t="s">
        <v>1</v>
      </c>
      <c r="E4" s="15" t="s">
        <v>3</v>
      </c>
      <c r="F4" s="15" t="s">
        <v>4</v>
      </c>
    </row>
    <row r="5" spans="1:6" x14ac:dyDescent="0.2">
      <c r="A5" s="21" t="s">
        <v>87</v>
      </c>
      <c r="B5" s="22"/>
      <c r="C5" s="22"/>
      <c r="D5" s="23"/>
      <c r="E5" s="24"/>
      <c r="F5" s="25"/>
    </row>
    <row r="6" spans="1:6" x14ac:dyDescent="0.2">
      <c r="A6" s="26" t="s">
        <v>32</v>
      </c>
      <c r="B6" s="27"/>
      <c r="C6" s="27"/>
      <c r="D6" s="28"/>
      <c r="E6" s="29"/>
      <c r="F6" s="30"/>
    </row>
    <row r="7" spans="1:6" x14ac:dyDescent="0.2">
      <c r="A7" s="27" t="s">
        <v>92</v>
      </c>
      <c r="B7" s="27" t="s">
        <v>91</v>
      </c>
      <c r="C7" s="27" t="s">
        <v>93</v>
      </c>
      <c r="D7" s="31">
        <v>347520</v>
      </c>
      <c r="E7" s="29">
        <v>5962.0531199999996</v>
      </c>
      <c r="F7" s="30">
        <v>9.4141777407477392</v>
      </c>
    </row>
    <row r="8" spans="1:6" x14ac:dyDescent="0.2">
      <c r="A8" s="27" t="s">
        <v>97</v>
      </c>
      <c r="B8" s="27" t="s">
        <v>96</v>
      </c>
      <c r="C8" s="27" t="s">
        <v>90</v>
      </c>
      <c r="D8" s="31">
        <v>395485</v>
      </c>
      <c r="E8" s="29">
        <v>5640.6048129999999</v>
      </c>
      <c r="F8" s="30">
        <v>8.9066056954050001</v>
      </c>
    </row>
    <row r="9" spans="1:6" x14ac:dyDescent="0.2">
      <c r="A9" s="27" t="s">
        <v>89</v>
      </c>
      <c r="B9" s="27" t="s">
        <v>88</v>
      </c>
      <c r="C9" s="27" t="s">
        <v>90</v>
      </c>
      <c r="D9" s="31">
        <v>583651</v>
      </c>
      <c r="E9" s="29">
        <v>4334.7759770000002</v>
      </c>
      <c r="F9" s="30">
        <v>6.8446809668481201</v>
      </c>
    </row>
    <row r="10" spans="1:6" x14ac:dyDescent="0.2">
      <c r="A10" s="27" t="s">
        <v>95</v>
      </c>
      <c r="B10" s="27" t="s">
        <v>94</v>
      </c>
      <c r="C10" s="27" t="s">
        <v>90</v>
      </c>
      <c r="D10" s="31">
        <v>558037</v>
      </c>
      <c r="E10" s="29">
        <v>4142.8666880000001</v>
      </c>
      <c r="F10" s="30">
        <v>6.5416531137942799</v>
      </c>
    </row>
    <row r="11" spans="1:6" x14ac:dyDescent="0.2">
      <c r="A11" s="27" t="s">
        <v>490</v>
      </c>
      <c r="B11" s="27" t="s">
        <v>489</v>
      </c>
      <c r="C11" s="27" t="s">
        <v>161</v>
      </c>
      <c r="D11" s="31">
        <v>21180</v>
      </c>
      <c r="E11" s="29">
        <v>3335.59584</v>
      </c>
      <c r="F11" s="30">
        <v>5.26695946463804</v>
      </c>
    </row>
    <row r="12" spans="1:6" x14ac:dyDescent="0.2">
      <c r="A12" s="27" t="s">
        <v>294</v>
      </c>
      <c r="B12" s="27" t="s">
        <v>293</v>
      </c>
      <c r="C12" s="27" t="s">
        <v>137</v>
      </c>
      <c r="D12" s="31">
        <v>71910</v>
      </c>
      <c r="E12" s="29">
        <v>3203.0871299999999</v>
      </c>
      <c r="F12" s="30">
        <v>5.0577260809312596</v>
      </c>
    </row>
    <row r="13" spans="1:6" x14ac:dyDescent="0.2">
      <c r="A13" s="27" t="s">
        <v>105</v>
      </c>
      <c r="B13" s="27" t="s">
        <v>104</v>
      </c>
      <c r="C13" s="27" t="s">
        <v>90</v>
      </c>
      <c r="D13" s="31">
        <v>169031</v>
      </c>
      <c r="E13" s="29">
        <v>3114.818753</v>
      </c>
      <c r="F13" s="30">
        <v>4.9183488943748701</v>
      </c>
    </row>
    <row r="14" spans="1:6" x14ac:dyDescent="0.2">
      <c r="A14" s="27" t="s">
        <v>102</v>
      </c>
      <c r="B14" s="27" t="s">
        <v>101</v>
      </c>
      <c r="C14" s="27" t="s">
        <v>103</v>
      </c>
      <c r="D14" s="31">
        <v>170417</v>
      </c>
      <c r="E14" s="29">
        <v>3096.0508479999999</v>
      </c>
      <c r="F14" s="30">
        <v>4.8887140706094199</v>
      </c>
    </row>
    <row r="15" spans="1:6" x14ac:dyDescent="0.2">
      <c r="A15" s="27" t="s">
        <v>118</v>
      </c>
      <c r="B15" s="27" t="s">
        <v>117</v>
      </c>
      <c r="C15" s="27" t="s">
        <v>93</v>
      </c>
      <c r="D15" s="31">
        <v>234183</v>
      </c>
      <c r="E15" s="29">
        <v>2639.1253190000002</v>
      </c>
      <c r="F15" s="30">
        <v>4.1672213133809803</v>
      </c>
    </row>
    <row r="16" spans="1:6" x14ac:dyDescent="0.2">
      <c r="A16" s="27" t="s">
        <v>167</v>
      </c>
      <c r="B16" s="27" t="s">
        <v>166</v>
      </c>
      <c r="C16" s="27" t="s">
        <v>146</v>
      </c>
      <c r="D16" s="31">
        <v>484457</v>
      </c>
      <c r="E16" s="29">
        <v>2199.677009</v>
      </c>
      <c r="F16" s="30">
        <v>3.47332536597097</v>
      </c>
    </row>
    <row r="17" spans="1:6" x14ac:dyDescent="0.2">
      <c r="A17" s="27" t="s">
        <v>148</v>
      </c>
      <c r="B17" s="27" t="s">
        <v>147</v>
      </c>
      <c r="C17" s="27" t="s">
        <v>149</v>
      </c>
      <c r="D17" s="31">
        <v>523765</v>
      </c>
      <c r="E17" s="29">
        <v>1832.12997</v>
      </c>
      <c r="F17" s="30">
        <v>2.8929626815755101</v>
      </c>
    </row>
    <row r="18" spans="1:6" x14ac:dyDescent="0.2">
      <c r="A18" s="27" t="s">
        <v>99</v>
      </c>
      <c r="B18" s="27" t="s">
        <v>98</v>
      </c>
      <c r="C18" s="27" t="s">
        <v>100</v>
      </c>
      <c r="D18" s="31">
        <v>242272</v>
      </c>
      <c r="E18" s="29">
        <v>1663.1972800000001</v>
      </c>
      <c r="F18" s="30">
        <v>2.62621524778501</v>
      </c>
    </row>
    <row r="19" spans="1:6" x14ac:dyDescent="0.2">
      <c r="A19" s="27" t="s">
        <v>130</v>
      </c>
      <c r="B19" s="27" t="s">
        <v>129</v>
      </c>
      <c r="C19" s="27" t="s">
        <v>131</v>
      </c>
      <c r="D19" s="31">
        <v>38978</v>
      </c>
      <c r="E19" s="29">
        <v>1583.832052</v>
      </c>
      <c r="F19" s="30">
        <v>2.5008962766539802</v>
      </c>
    </row>
    <row r="20" spans="1:6" x14ac:dyDescent="0.2">
      <c r="A20" s="27" t="s">
        <v>484</v>
      </c>
      <c r="B20" s="27" t="s">
        <v>483</v>
      </c>
      <c r="C20" s="27" t="s">
        <v>116</v>
      </c>
      <c r="D20" s="31">
        <v>53462</v>
      </c>
      <c r="E20" s="29">
        <v>1521.956216</v>
      </c>
      <c r="F20" s="30">
        <v>2.4031933367041001</v>
      </c>
    </row>
    <row r="21" spans="1:6" x14ac:dyDescent="0.2">
      <c r="A21" s="27" t="s">
        <v>271</v>
      </c>
      <c r="B21" s="27" t="s">
        <v>270</v>
      </c>
      <c r="C21" s="27" t="s">
        <v>149</v>
      </c>
      <c r="D21" s="31">
        <v>551423</v>
      </c>
      <c r="E21" s="29">
        <v>1506.763348</v>
      </c>
      <c r="F21" s="30">
        <v>2.3792035538449099</v>
      </c>
    </row>
    <row r="22" spans="1:6" x14ac:dyDescent="0.2">
      <c r="A22" s="27" t="s">
        <v>296</v>
      </c>
      <c r="B22" s="27" t="s">
        <v>295</v>
      </c>
      <c r="C22" s="27" t="s">
        <v>93</v>
      </c>
      <c r="D22" s="31">
        <v>123570</v>
      </c>
      <c r="E22" s="29">
        <v>1505.391525</v>
      </c>
      <c r="F22" s="30">
        <v>2.37703742327027</v>
      </c>
    </row>
    <row r="23" spans="1:6" x14ac:dyDescent="0.2">
      <c r="A23" s="27" t="s">
        <v>128</v>
      </c>
      <c r="B23" s="27" t="s">
        <v>127</v>
      </c>
      <c r="C23" s="27" t="s">
        <v>116</v>
      </c>
      <c r="D23" s="31">
        <v>93194</v>
      </c>
      <c r="E23" s="29">
        <v>1489.7060899999999</v>
      </c>
      <c r="F23" s="30">
        <v>2.3522698691980701</v>
      </c>
    </row>
    <row r="24" spans="1:6" x14ac:dyDescent="0.2">
      <c r="A24" s="27" t="s">
        <v>374</v>
      </c>
      <c r="B24" s="27" t="s">
        <v>373</v>
      </c>
      <c r="C24" s="27" t="s">
        <v>134</v>
      </c>
      <c r="D24" s="31">
        <v>1247117</v>
      </c>
      <c r="E24" s="29">
        <v>1330.050281</v>
      </c>
      <c r="F24" s="30">
        <v>2.1001707796701901</v>
      </c>
    </row>
    <row r="25" spans="1:6" x14ac:dyDescent="0.2">
      <c r="A25" s="27" t="s">
        <v>172</v>
      </c>
      <c r="B25" s="27" t="s">
        <v>171</v>
      </c>
      <c r="C25" s="27" t="s">
        <v>137</v>
      </c>
      <c r="D25" s="31">
        <v>1652430</v>
      </c>
      <c r="E25" s="29">
        <v>1321.1177849999999</v>
      </c>
      <c r="F25" s="30">
        <v>2.0860662248599602</v>
      </c>
    </row>
    <row r="26" spans="1:6" x14ac:dyDescent="0.2">
      <c r="A26" s="27" t="s">
        <v>441</v>
      </c>
      <c r="B26" s="27" t="s">
        <v>440</v>
      </c>
      <c r="C26" s="27" t="s">
        <v>362</v>
      </c>
      <c r="D26" s="31">
        <v>1262673</v>
      </c>
      <c r="E26" s="29">
        <v>1175.5485630000001</v>
      </c>
      <c r="F26" s="30">
        <v>1.85621008270429</v>
      </c>
    </row>
    <row r="27" spans="1:6" x14ac:dyDescent="0.2">
      <c r="A27" s="27" t="s">
        <v>181</v>
      </c>
      <c r="B27" s="27" t="s">
        <v>180</v>
      </c>
      <c r="C27" s="27" t="s">
        <v>182</v>
      </c>
      <c r="D27" s="31">
        <v>82066</v>
      </c>
      <c r="E27" s="29">
        <v>1044.084685</v>
      </c>
      <c r="F27" s="30">
        <v>1.6486265055254401</v>
      </c>
    </row>
    <row r="28" spans="1:6" x14ac:dyDescent="0.2">
      <c r="A28" s="27" t="s">
        <v>151</v>
      </c>
      <c r="B28" s="27" t="s">
        <v>150</v>
      </c>
      <c r="C28" s="27" t="s">
        <v>146</v>
      </c>
      <c r="D28" s="31">
        <v>129322</v>
      </c>
      <c r="E28" s="29">
        <v>1022.743037</v>
      </c>
      <c r="F28" s="30">
        <v>1.6149277001795901</v>
      </c>
    </row>
    <row r="29" spans="1:6" x14ac:dyDescent="0.2">
      <c r="A29" s="27" t="s">
        <v>304</v>
      </c>
      <c r="B29" s="27" t="s">
        <v>303</v>
      </c>
      <c r="C29" s="27" t="s">
        <v>137</v>
      </c>
      <c r="D29" s="31">
        <v>18931</v>
      </c>
      <c r="E29" s="29">
        <v>903.77540550000003</v>
      </c>
      <c r="F29" s="30">
        <v>1.4270758971522499</v>
      </c>
    </row>
    <row r="30" spans="1:6" x14ac:dyDescent="0.2">
      <c r="A30" s="27" t="s">
        <v>532</v>
      </c>
      <c r="B30" s="27" t="s">
        <v>531</v>
      </c>
      <c r="C30" s="27" t="s">
        <v>131</v>
      </c>
      <c r="D30" s="31">
        <v>129673</v>
      </c>
      <c r="E30" s="29">
        <v>865.17825600000003</v>
      </c>
      <c r="F30" s="30">
        <v>1.36613037748549</v>
      </c>
    </row>
    <row r="31" spans="1:6" x14ac:dyDescent="0.2">
      <c r="A31" s="27" t="s">
        <v>534</v>
      </c>
      <c r="B31" s="27" t="s">
        <v>533</v>
      </c>
      <c r="C31" s="27" t="s">
        <v>403</v>
      </c>
      <c r="D31" s="31">
        <v>404856</v>
      </c>
      <c r="E31" s="29">
        <v>808.902288</v>
      </c>
      <c r="F31" s="30">
        <v>1.27726971914828</v>
      </c>
    </row>
    <row r="32" spans="1:6" x14ac:dyDescent="0.2">
      <c r="A32" s="27" t="s">
        <v>536</v>
      </c>
      <c r="B32" s="27" t="s">
        <v>535</v>
      </c>
      <c r="C32" s="27" t="s">
        <v>134</v>
      </c>
      <c r="D32" s="31">
        <v>521967</v>
      </c>
      <c r="E32" s="29">
        <v>561.11452499999996</v>
      </c>
      <c r="F32" s="30">
        <v>0.88600885717456401</v>
      </c>
    </row>
    <row r="33" spans="1:9" x14ac:dyDescent="0.2">
      <c r="A33" s="27" t="s">
        <v>184</v>
      </c>
      <c r="B33" s="27" t="s">
        <v>183</v>
      </c>
      <c r="C33" s="27" t="s">
        <v>185</v>
      </c>
      <c r="D33" s="31">
        <v>62505</v>
      </c>
      <c r="E33" s="29">
        <v>413.81435249999998</v>
      </c>
      <c r="F33" s="30">
        <v>0.65341951634732198</v>
      </c>
    </row>
    <row r="34" spans="1:9" x14ac:dyDescent="0.2">
      <c r="A34" s="27" t="s">
        <v>136</v>
      </c>
      <c r="B34" s="27" t="s">
        <v>135</v>
      </c>
      <c r="C34" s="27" t="s">
        <v>137</v>
      </c>
      <c r="D34" s="31">
        <v>102691</v>
      </c>
      <c r="E34" s="29">
        <v>275.62264399999998</v>
      </c>
      <c r="F34" s="30">
        <v>0.43521258663170698</v>
      </c>
    </row>
    <row r="35" spans="1:9" x14ac:dyDescent="0.2">
      <c r="A35" s="27" t="s">
        <v>378</v>
      </c>
      <c r="B35" s="27" t="s">
        <v>377</v>
      </c>
      <c r="C35" s="27" t="s">
        <v>161</v>
      </c>
      <c r="D35" s="31">
        <v>15000</v>
      </c>
      <c r="E35" s="29">
        <v>227.16749999999999</v>
      </c>
      <c r="F35" s="30">
        <v>0.35870113514206903</v>
      </c>
    </row>
    <row r="36" spans="1:9" x14ac:dyDescent="0.2">
      <c r="A36" s="27" t="s">
        <v>538</v>
      </c>
      <c r="B36" s="27" t="s">
        <v>537</v>
      </c>
      <c r="C36" s="27" t="s">
        <v>362</v>
      </c>
      <c r="D36" s="31">
        <v>109846</v>
      </c>
      <c r="E36" s="29">
        <v>119.18291000000001</v>
      </c>
      <c r="F36" s="30">
        <v>0.18819173124031799</v>
      </c>
    </row>
    <row r="37" spans="1:9" x14ac:dyDescent="0.2">
      <c r="A37" s="27" t="s">
        <v>539</v>
      </c>
      <c r="B37" s="27" t="s">
        <v>98</v>
      </c>
      <c r="C37" s="27" t="s">
        <v>100</v>
      </c>
      <c r="D37" s="31">
        <v>17305</v>
      </c>
      <c r="E37" s="29">
        <v>56.803662500000002</v>
      </c>
      <c r="F37" s="30">
        <v>8.96938964375492E-2</v>
      </c>
    </row>
    <row r="38" spans="1:9" x14ac:dyDescent="0.2">
      <c r="A38" s="26" t="s">
        <v>33</v>
      </c>
      <c r="B38" s="26"/>
      <c r="C38" s="26"/>
      <c r="D38" s="32"/>
      <c r="E38" s="33">
        <f>SUM(E7:E37)</f>
        <v>58896.737872500002</v>
      </c>
      <c r="F38" s="34">
        <f>SUM(F7:F37)</f>
        <v>92.998896105431555</v>
      </c>
      <c r="G38" s="18"/>
      <c r="H38" s="18"/>
      <c r="I38" s="18"/>
    </row>
    <row r="39" spans="1:9" x14ac:dyDescent="0.2">
      <c r="A39" s="27"/>
      <c r="B39" s="27"/>
      <c r="C39" s="27"/>
      <c r="D39" s="28"/>
      <c r="E39" s="29"/>
      <c r="F39" s="30"/>
    </row>
    <row r="40" spans="1:9" x14ac:dyDescent="0.2">
      <c r="A40" s="26" t="s">
        <v>212</v>
      </c>
      <c r="B40" s="27"/>
      <c r="C40" s="27"/>
      <c r="D40" s="28"/>
      <c r="E40" s="29"/>
      <c r="F40" s="30"/>
    </row>
    <row r="41" spans="1:9" x14ac:dyDescent="0.2">
      <c r="A41" s="27"/>
      <c r="B41" s="27" t="s">
        <v>775</v>
      </c>
      <c r="C41" s="27" t="s">
        <v>134</v>
      </c>
      <c r="D41" s="31">
        <v>98000</v>
      </c>
      <c r="E41" s="29">
        <v>9.7999999999999997E-3</v>
      </c>
      <c r="F41" s="30">
        <v>1.54743575748832E-5</v>
      </c>
    </row>
    <row r="42" spans="1:9" x14ac:dyDescent="0.2">
      <c r="A42" s="27" t="s">
        <v>540</v>
      </c>
      <c r="B42" s="27" t="s">
        <v>780</v>
      </c>
      <c r="C42" s="27" t="s">
        <v>383</v>
      </c>
      <c r="D42" s="31">
        <v>44170</v>
      </c>
      <c r="E42" s="29">
        <v>4.4169999999999999E-3</v>
      </c>
      <c r="F42" s="30">
        <v>6.9745140212509198E-6</v>
      </c>
    </row>
    <row r="43" spans="1:9" x14ac:dyDescent="0.2">
      <c r="A43" s="27"/>
      <c r="B43" s="27" t="s">
        <v>781</v>
      </c>
      <c r="C43" s="27" t="s">
        <v>93</v>
      </c>
      <c r="D43" s="31">
        <v>23815</v>
      </c>
      <c r="E43" s="29">
        <v>2.3814999999999999E-3</v>
      </c>
      <c r="F43" s="30">
        <v>3.76042679230452E-6</v>
      </c>
    </row>
    <row r="44" spans="1:9" x14ac:dyDescent="0.2">
      <c r="A44" s="26" t="s">
        <v>33</v>
      </c>
      <c r="B44" s="26"/>
      <c r="C44" s="26"/>
      <c r="D44" s="32"/>
      <c r="E44" s="33">
        <f>SUM(E40:E43)</f>
        <v>1.6598500000000002E-2</v>
      </c>
      <c r="F44" s="34">
        <f>SUM(F40:F43)</f>
        <v>2.6209298388438638E-5</v>
      </c>
      <c r="G44" s="18"/>
      <c r="H44" s="18"/>
      <c r="I44" s="18"/>
    </row>
    <row r="45" spans="1:9" x14ac:dyDescent="0.2">
      <c r="A45" s="27"/>
      <c r="B45" s="27"/>
      <c r="C45" s="27"/>
      <c r="D45" s="28"/>
      <c r="E45" s="29"/>
      <c r="F45" s="30"/>
    </row>
    <row r="46" spans="1:9" x14ac:dyDescent="0.2">
      <c r="A46" s="26" t="s">
        <v>36</v>
      </c>
      <c r="B46" s="26"/>
      <c r="C46" s="26"/>
      <c r="D46" s="32"/>
      <c r="E46" s="33">
        <f>E38+E44</f>
        <v>58896.754471</v>
      </c>
      <c r="F46" s="34">
        <f>F38+F44</f>
        <v>92.998922314729938</v>
      </c>
      <c r="G46" s="18"/>
      <c r="H46" s="18"/>
      <c r="I46" s="18"/>
    </row>
    <row r="47" spans="1:9" x14ac:dyDescent="0.2">
      <c r="A47" s="26"/>
      <c r="B47" s="26"/>
      <c r="C47" s="26"/>
      <c r="D47" s="32"/>
      <c r="E47" s="33"/>
      <c r="F47" s="34"/>
      <c r="G47" s="18"/>
      <c r="H47" s="18"/>
      <c r="I47" s="18"/>
    </row>
    <row r="48" spans="1:9" x14ac:dyDescent="0.2">
      <c r="A48" s="26" t="s">
        <v>38</v>
      </c>
      <c r="B48" s="26"/>
      <c r="C48" s="26"/>
      <c r="D48" s="32"/>
      <c r="E48" s="33">
        <f>E50-(E38+E44)</f>
        <v>4433.8229217999979</v>
      </c>
      <c r="F48" s="34">
        <f>F50-(F38+F44)</f>
        <v>7.0010776852700616</v>
      </c>
      <c r="G48" s="18"/>
      <c r="H48" s="18"/>
      <c r="I48" s="18"/>
    </row>
    <row r="49" spans="1:9" x14ac:dyDescent="0.2">
      <c r="A49" s="26"/>
      <c r="B49" s="26"/>
      <c r="C49" s="26"/>
      <c r="D49" s="32"/>
      <c r="E49" s="33"/>
      <c r="F49" s="34"/>
      <c r="G49" s="18"/>
      <c r="H49" s="18"/>
      <c r="I49" s="18"/>
    </row>
    <row r="50" spans="1:9" x14ac:dyDescent="0.2">
      <c r="A50" s="35" t="s">
        <v>37</v>
      </c>
      <c r="B50" s="35"/>
      <c r="C50" s="35"/>
      <c r="D50" s="36"/>
      <c r="E50" s="37">
        <v>63330.577392799998</v>
      </c>
      <c r="F50" s="38">
        <v>100</v>
      </c>
      <c r="G50" s="18"/>
      <c r="H50" s="18"/>
      <c r="I50" s="18"/>
    </row>
    <row r="51" spans="1:9" x14ac:dyDescent="0.2">
      <c r="F51" s="20" t="s">
        <v>530</v>
      </c>
    </row>
    <row r="52" spans="1:9" x14ac:dyDescent="0.2">
      <c r="A52" s="54" t="s">
        <v>40</v>
      </c>
      <c r="F52" s="20"/>
    </row>
    <row r="53" spans="1:9" x14ac:dyDescent="0.2">
      <c r="A53" s="54" t="s">
        <v>776</v>
      </c>
      <c r="F53" s="20"/>
    </row>
    <row r="55" spans="1:9" x14ac:dyDescent="0.2">
      <c r="A55" s="18" t="s">
        <v>41</v>
      </c>
    </row>
    <row r="56" spans="1:9" x14ac:dyDescent="0.2">
      <c r="A56" s="18" t="s">
        <v>42</v>
      </c>
    </row>
    <row r="57" spans="1:9" x14ac:dyDescent="0.2">
      <c r="A57" s="18" t="s">
        <v>43</v>
      </c>
      <c r="B57" s="18"/>
      <c r="C57" s="39" t="s">
        <v>45</v>
      </c>
      <c r="D57" s="19" t="s">
        <v>44</v>
      </c>
    </row>
    <row r="58" spans="1:9" x14ac:dyDescent="0.2">
      <c r="A58" s="9" t="s">
        <v>59</v>
      </c>
      <c r="C58" s="40">
        <v>116.3223</v>
      </c>
      <c r="D58" s="40">
        <v>110.3746</v>
      </c>
    </row>
    <row r="59" spans="1:9" x14ac:dyDescent="0.2">
      <c r="A59" s="9" t="s">
        <v>82</v>
      </c>
      <c r="C59" s="40">
        <v>25.652699999999999</v>
      </c>
      <c r="D59" s="40">
        <v>22.414999999999999</v>
      </c>
    </row>
    <row r="60" spans="1:9" x14ac:dyDescent="0.2">
      <c r="A60" s="9" t="s">
        <v>62</v>
      </c>
      <c r="C60" s="40">
        <v>123.55410000000001</v>
      </c>
      <c r="D60" s="40">
        <v>117.62820000000001</v>
      </c>
    </row>
    <row r="61" spans="1:9" x14ac:dyDescent="0.2">
      <c r="A61" s="9" t="s">
        <v>83</v>
      </c>
      <c r="C61" s="40">
        <v>27.755600000000001</v>
      </c>
      <c r="D61" s="40">
        <v>24.4908</v>
      </c>
    </row>
    <row r="63" spans="1:9" x14ac:dyDescent="0.2">
      <c r="A63" s="18" t="s">
        <v>47</v>
      </c>
    </row>
    <row r="64" spans="1:9" x14ac:dyDescent="0.2">
      <c r="A64" s="74" t="s">
        <v>56</v>
      </c>
      <c r="B64" s="75"/>
      <c r="C64" s="43" t="s">
        <v>57</v>
      </c>
    </row>
    <row r="65" spans="1:4" x14ac:dyDescent="0.2">
      <c r="A65" s="70" t="s">
        <v>82</v>
      </c>
      <c r="B65" s="71"/>
      <c r="C65" s="44">
        <v>2.25</v>
      </c>
    </row>
    <row r="66" spans="1:4" x14ac:dyDescent="0.2">
      <c r="A66" s="70" t="s">
        <v>83</v>
      </c>
      <c r="B66" s="71"/>
      <c r="C66" s="44">
        <v>2.25</v>
      </c>
    </row>
    <row r="67" spans="1:4" x14ac:dyDescent="0.2">
      <c r="A67" s="9" t="s">
        <v>58</v>
      </c>
    </row>
    <row r="68" spans="1:4" x14ac:dyDescent="0.2">
      <c r="A68" s="9" t="s">
        <v>46</v>
      </c>
    </row>
    <row r="70" spans="1:4" x14ac:dyDescent="0.2">
      <c r="A70" s="18" t="s">
        <v>209</v>
      </c>
      <c r="D70" s="45">
        <v>5.0999999999999997E-2</v>
      </c>
    </row>
    <row r="72" spans="1:4" x14ac:dyDescent="0.2">
      <c r="A72" s="18" t="s">
        <v>779</v>
      </c>
      <c r="D72" s="41" t="s">
        <v>782</v>
      </c>
    </row>
    <row r="73" spans="1:4" x14ac:dyDescent="0.2">
      <c r="A73" s="9" t="s">
        <v>777</v>
      </c>
    </row>
    <row r="74" spans="1:4" x14ac:dyDescent="0.2">
      <c r="A74" s="50" t="s">
        <v>778</v>
      </c>
    </row>
    <row r="76" spans="1:4" x14ac:dyDescent="0.2">
      <c r="A76" s="18" t="s">
        <v>746</v>
      </c>
    </row>
    <row r="77" spans="1:4" x14ac:dyDescent="0.2">
      <c r="A77" s="18"/>
    </row>
    <row r="78" spans="1:4" x14ac:dyDescent="0.2">
      <c r="A78" s="46" t="s">
        <v>737</v>
      </c>
    </row>
    <row r="79" spans="1:4" x14ac:dyDescent="0.2">
      <c r="A79" s="48"/>
    </row>
    <row r="80" spans="1:4" x14ac:dyDescent="0.2">
      <c r="A80" s="47"/>
    </row>
    <row r="81" spans="1:1" x14ac:dyDescent="0.2">
      <c r="A81" s="47"/>
    </row>
    <row r="82" spans="1:1" x14ac:dyDescent="0.2">
      <c r="A82" s="47"/>
    </row>
    <row r="83" spans="1:1" x14ac:dyDescent="0.2">
      <c r="A83" s="47"/>
    </row>
    <row r="84" spans="1:1" x14ac:dyDescent="0.2">
      <c r="A84" s="47"/>
    </row>
    <row r="85" spans="1:1" x14ac:dyDescent="0.2">
      <c r="A85" s="47"/>
    </row>
    <row r="86" spans="1:1" x14ac:dyDescent="0.2">
      <c r="A86" s="47"/>
    </row>
    <row r="87" spans="1:1" x14ac:dyDescent="0.2">
      <c r="A87" s="47"/>
    </row>
    <row r="88" spans="1:1" x14ac:dyDescent="0.2">
      <c r="A88" s="47"/>
    </row>
    <row r="89" spans="1:1" x14ac:dyDescent="0.2">
      <c r="A89" s="47"/>
    </row>
    <row r="90" spans="1:1" x14ac:dyDescent="0.2">
      <c r="A90" s="47"/>
    </row>
    <row r="91" spans="1:1" x14ac:dyDescent="0.2">
      <c r="A91" s="47"/>
    </row>
    <row r="92" spans="1:1" x14ac:dyDescent="0.2">
      <c r="A92" s="46" t="s">
        <v>748</v>
      </c>
    </row>
    <row r="93" spans="1:1" x14ac:dyDescent="0.2">
      <c r="A93" s="47"/>
    </row>
    <row r="94" spans="1:1" x14ac:dyDescent="0.2">
      <c r="A94" s="46" t="s">
        <v>738</v>
      </c>
    </row>
    <row r="95" spans="1:1" x14ac:dyDescent="0.2">
      <c r="A95" s="47"/>
    </row>
    <row r="96" spans="1:1" x14ac:dyDescent="0.2">
      <c r="A96" s="47"/>
    </row>
    <row r="97" spans="1:1" x14ac:dyDescent="0.2">
      <c r="A97" s="47"/>
    </row>
    <row r="98" spans="1:1" x14ac:dyDescent="0.2">
      <c r="A98" s="47"/>
    </row>
    <row r="99" spans="1:1" x14ac:dyDescent="0.2">
      <c r="A99" s="47"/>
    </row>
    <row r="100" spans="1:1" x14ac:dyDescent="0.2">
      <c r="A100" s="47"/>
    </row>
    <row r="101" spans="1:1" x14ac:dyDescent="0.2">
      <c r="A101" s="47"/>
    </row>
    <row r="102" spans="1:1" x14ac:dyDescent="0.2">
      <c r="A102" s="47"/>
    </row>
    <row r="103" spans="1:1" x14ac:dyDescent="0.2">
      <c r="A103" s="47"/>
    </row>
    <row r="104" spans="1:1" x14ac:dyDescent="0.2">
      <c r="A104" s="47"/>
    </row>
    <row r="105" spans="1:1" x14ac:dyDescent="0.2">
      <c r="A105" s="47"/>
    </row>
    <row r="106" spans="1:1" x14ac:dyDescent="0.2">
      <c r="A106" s="47"/>
    </row>
  </sheetData>
  <mergeCells count="4">
    <mergeCell ref="A1:F1"/>
    <mergeCell ref="A64:B64"/>
    <mergeCell ref="A65:B65"/>
    <mergeCell ref="A66:B66"/>
  </mergeCells>
  <conditionalFormatting sqref="F2:F3 F5:F75 F109:F65540">
    <cfRule type="cellIs" dxfId="50" priority="2" stopIfTrue="1" operator="between">
      <formula>0.009</formula>
      <formula>-0.009</formula>
    </cfRule>
  </conditionalFormatting>
  <conditionalFormatting sqref="F76:F108">
    <cfRule type="cellIs" dxfId="49" priority="1" stopIfTrue="1" operator="between">
      <formula>0.009</formula>
      <formula>-0.009</formula>
    </cfRule>
  </conditionalFormatting>
  <hyperlinks>
    <hyperlink ref="A74" r:id="rId1" xr:uid="{00000000-0004-0000-1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91"/>
  <sheetViews>
    <sheetView workbookViewId="0">
      <selection sqref="A1:F1"/>
    </sheetView>
  </sheetViews>
  <sheetFormatPr defaultColWidth="9.21875" defaultRowHeight="10.199999999999999" x14ac:dyDescent="0.2"/>
  <cols>
    <col min="1" max="1" width="38.77734375" style="9" bestFit="1" customWidth="1"/>
    <col min="2" max="2" width="24.21875" style="9" bestFit="1" customWidth="1"/>
    <col min="3" max="3" width="24.77734375" style="9" bestFit="1" customWidth="1"/>
    <col min="4" max="4" width="15.21875" style="10" bestFit="1" customWidth="1"/>
    <col min="5" max="5" width="23" style="13" bestFit="1" customWidth="1"/>
    <col min="6" max="6" width="13.5546875" style="14" bestFit="1" customWidth="1"/>
    <col min="7" max="16384" width="9.21875" style="9"/>
  </cols>
  <sheetData>
    <row r="1" spans="1:6" s="1" customFormat="1" ht="13.8" x14ac:dyDescent="0.2">
      <c r="A1" s="72" t="s">
        <v>16</v>
      </c>
      <c r="B1" s="73"/>
      <c r="C1" s="73"/>
      <c r="D1" s="73"/>
      <c r="E1" s="73"/>
      <c r="F1" s="73"/>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256</v>
      </c>
      <c r="D4" s="16" t="s">
        <v>1</v>
      </c>
      <c r="E4" s="15" t="s">
        <v>3</v>
      </c>
      <c r="F4" s="15" t="s">
        <v>4</v>
      </c>
    </row>
    <row r="5" spans="1:6" x14ac:dyDescent="0.2">
      <c r="A5" s="21" t="s">
        <v>87</v>
      </c>
      <c r="B5" s="22"/>
      <c r="C5" s="22"/>
      <c r="D5" s="23"/>
      <c r="E5" s="24"/>
      <c r="F5" s="25"/>
    </row>
    <row r="6" spans="1:6" x14ac:dyDescent="0.2">
      <c r="A6" s="26" t="s">
        <v>32</v>
      </c>
      <c r="B6" s="27"/>
      <c r="C6" s="27"/>
      <c r="D6" s="28"/>
      <c r="E6" s="29"/>
      <c r="F6" s="30"/>
    </row>
    <row r="7" spans="1:6" x14ac:dyDescent="0.2">
      <c r="A7" s="27" t="s">
        <v>89</v>
      </c>
      <c r="B7" s="27" t="s">
        <v>88</v>
      </c>
      <c r="C7" s="27" t="s">
        <v>90</v>
      </c>
      <c r="D7" s="31">
        <v>8900000</v>
      </c>
      <c r="E7" s="29">
        <v>66100.3</v>
      </c>
      <c r="F7" s="30">
        <v>8.7823371190465007</v>
      </c>
    </row>
    <row r="8" spans="1:6" x14ac:dyDescent="0.2">
      <c r="A8" s="27" t="s">
        <v>97</v>
      </c>
      <c r="B8" s="27" t="s">
        <v>96</v>
      </c>
      <c r="C8" s="27" t="s">
        <v>90</v>
      </c>
      <c r="D8" s="31">
        <v>3825000</v>
      </c>
      <c r="E8" s="29">
        <v>54554.0625</v>
      </c>
      <c r="F8" s="30">
        <v>7.2482601151361203</v>
      </c>
    </row>
    <row r="9" spans="1:6" x14ac:dyDescent="0.2">
      <c r="A9" s="27" t="s">
        <v>110</v>
      </c>
      <c r="B9" s="27" t="s">
        <v>109</v>
      </c>
      <c r="C9" s="27" t="s">
        <v>90</v>
      </c>
      <c r="D9" s="31">
        <v>10300000</v>
      </c>
      <c r="E9" s="29">
        <v>49769.599999999999</v>
      </c>
      <c r="F9" s="30">
        <v>6.6125782406448499</v>
      </c>
    </row>
    <row r="10" spans="1:6" x14ac:dyDescent="0.2">
      <c r="A10" s="27" t="s">
        <v>102</v>
      </c>
      <c r="B10" s="27" t="s">
        <v>101</v>
      </c>
      <c r="C10" s="27" t="s">
        <v>103</v>
      </c>
      <c r="D10" s="31">
        <v>2650000</v>
      </c>
      <c r="E10" s="29">
        <v>48143.875</v>
      </c>
      <c r="F10" s="30">
        <v>6.3965782374245599</v>
      </c>
    </row>
    <row r="11" spans="1:6" x14ac:dyDescent="0.2">
      <c r="A11" s="27" t="s">
        <v>95</v>
      </c>
      <c r="B11" s="27" t="s">
        <v>94</v>
      </c>
      <c r="C11" s="27" t="s">
        <v>90</v>
      </c>
      <c r="D11" s="31">
        <v>6000000</v>
      </c>
      <c r="E11" s="29">
        <v>44544</v>
      </c>
      <c r="F11" s="30">
        <v>5.9182851610477902</v>
      </c>
    </row>
    <row r="12" spans="1:6" x14ac:dyDescent="0.2">
      <c r="A12" s="27" t="s">
        <v>92</v>
      </c>
      <c r="B12" s="27" t="s">
        <v>91</v>
      </c>
      <c r="C12" s="27" t="s">
        <v>93</v>
      </c>
      <c r="D12" s="31">
        <v>2350000</v>
      </c>
      <c r="E12" s="29">
        <v>40316.6</v>
      </c>
      <c r="F12" s="30">
        <v>5.3566167278174204</v>
      </c>
    </row>
    <row r="13" spans="1:6" x14ac:dyDescent="0.2">
      <c r="A13" s="27" t="s">
        <v>99</v>
      </c>
      <c r="B13" s="27" t="s">
        <v>98</v>
      </c>
      <c r="C13" s="27" t="s">
        <v>100</v>
      </c>
      <c r="D13" s="31">
        <v>5600000</v>
      </c>
      <c r="E13" s="29">
        <v>38444</v>
      </c>
      <c r="F13" s="30">
        <v>5.1078159736737003</v>
      </c>
    </row>
    <row r="14" spans="1:6" x14ac:dyDescent="0.2">
      <c r="A14" s="27" t="s">
        <v>542</v>
      </c>
      <c r="B14" s="27" t="s">
        <v>541</v>
      </c>
      <c r="C14" s="27" t="s">
        <v>131</v>
      </c>
      <c r="D14" s="31">
        <v>3200000</v>
      </c>
      <c r="E14" s="29">
        <v>29601.599999999999</v>
      </c>
      <c r="F14" s="30">
        <v>3.9329810978644102</v>
      </c>
    </row>
    <row r="15" spans="1:6" x14ac:dyDescent="0.2">
      <c r="A15" s="27" t="s">
        <v>148</v>
      </c>
      <c r="B15" s="27" t="s">
        <v>147</v>
      </c>
      <c r="C15" s="27" t="s">
        <v>149</v>
      </c>
      <c r="D15" s="31">
        <v>7000000</v>
      </c>
      <c r="E15" s="29">
        <v>24486</v>
      </c>
      <c r="F15" s="30">
        <v>3.2533030364003301</v>
      </c>
    </row>
    <row r="16" spans="1:6" x14ac:dyDescent="0.2">
      <c r="A16" s="27" t="s">
        <v>385</v>
      </c>
      <c r="B16" s="27" t="s">
        <v>384</v>
      </c>
      <c r="C16" s="27" t="s">
        <v>362</v>
      </c>
      <c r="D16" s="31">
        <v>3157370</v>
      </c>
      <c r="E16" s="29">
        <v>24403.312730000001</v>
      </c>
      <c r="F16" s="30">
        <v>3.2423168913965399</v>
      </c>
    </row>
    <row r="17" spans="1:6" x14ac:dyDescent="0.2">
      <c r="A17" s="27" t="s">
        <v>107</v>
      </c>
      <c r="B17" s="27" t="s">
        <v>106</v>
      </c>
      <c r="C17" s="27" t="s">
        <v>108</v>
      </c>
      <c r="D17" s="31">
        <v>1100000</v>
      </c>
      <c r="E17" s="29">
        <v>23893.1</v>
      </c>
      <c r="F17" s="30">
        <v>3.1745280886635898</v>
      </c>
    </row>
    <row r="18" spans="1:6" x14ac:dyDescent="0.2">
      <c r="A18" s="27" t="s">
        <v>232</v>
      </c>
      <c r="B18" s="27" t="s">
        <v>231</v>
      </c>
      <c r="C18" s="27" t="s">
        <v>116</v>
      </c>
      <c r="D18" s="31">
        <v>1125000</v>
      </c>
      <c r="E18" s="29">
        <v>23502.9375</v>
      </c>
      <c r="F18" s="30">
        <v>3.1226896158244299</v>
      </c>
    </row>
    <row r="19" spans="1:6" x14ac:dyDescent="0.2">
      <c r="A19" s="27" t="s">
        <v>544</v>
      </c>
      <c r="B19" s="27" t="s">
        <v>543</v>
      </c>
      <c r="C19" s="27" t="s">
        <v>146</v>
      </c>
      <c r="D19" s="31">
        <v>280000</v>
      </c>
      <c r="E19" s="29">
        <v>23279.62</v>
      </c>
      <c r="F19" s="30">
        <v>3.0930188038979698</v>
      </c>
    </row>
    <row r="20" spans="1:6" x14ac:dyDescent="0.2">
      <c r="A20" s="27" t="s">
        <v>123</v>
      </c>
      <c r="B20" s="27" t="s">
        <v>122</v>
      </c>
      <c r="C20" s="27" t="s">
        <v>124</v>
      </c>
      <c r="D20" s="31">
        <v>16000000</v>
      </c>
      <c r="E20" s="29">
        <v>23176</v>
      </c>
      <c r="F20" s="30">
        <v>3.07925145681671</v>
      </c>
    </row>
    <row r="21" spans="1:6" x14ac:dyDescent="0.2">
      <c r="A21" s="27" t="s">
        <v>208</v>
      </c>
      <c r="B21" s="27" t="s">
        <v>207</v>
      </c>
      <c r="C21" s="27" t="s">
        <v>90</v>
      </c>
      <c r="D21" s="31">
        <v>20500000</v>
      </c>
      <c r="E21" s="29">
        <v>19885</v>
      </c>
      <c r="F21" s="30">
        <v>2.64199668703833</v>
      </c>
    </row>
    <row r="22" spans="1:6" x14ac:dyDescent="0.2">
      <c r="A22" s="27" t="s">
        <v>546</v>
      </c>
      <c r="B22" s="27" t="s">
        <v>545</v>
      </c>
      <c r="C22" s="27" t="s">
        <v>228</v>
      </c>
      <c r="D22" s="31">
        <v>2000000</v>
      </c>
      <c r="E22" s="29">
        <v>19762</v>
      </c>
      <c r="F22" s="30">
        <v>2.6256544394896402</v>
      </c>
    </row>
    <row r="23" spans="1:6" x14ac:dyDescent="0.2">
      <c r="A23" s="27" t="s">
        <v>548</v>
      </c>
      <c r="B23" s="27" t="s">
        <v>547</v>
      </c>
      <c r="C23" s="27" t="s">
        <v>423</v>
      </c>
      <c r="D23" s="31">
        <v>1050000</v>
      </c>
      <c r="E23" s="29">
        <v>19686.45</v>
      </c>
      <c r="F23" s="30">
        <v>2.6156165793083099</v>
      </c>
    </row>
    <row r="24" spans="1:6" x14ac:dyDescent="0.2">
      <c r="A24" s="27" t="s">
        <v>550</v>
      </c>
      <c r="B24" s="27" t="s">
        <v>549</v>
      </c>
      <c r="C24" s="27" t="s">
        <v>493</v>
      </c>
      <c r="D24" s="31">
        <v>1550000</v>
      </c>
      <c r="E24" s="29">
        <v>16432.325000000001</v>
      </c>
      <c r="F24" s="30">
        <v>2.1832611621994999</v>
      </c>
    </row>
    <row r="25" spans="1:6" x14ac:dyDescent="0.2">
      <c r="A25" s="27" t="s">
        <v>552</v>
      </c>
      <c r="B25" s="27" t="s">
        <v>551</v>
      </c>
      <c r="C25" s="27" t="s">
        <v>90</v>
      </c>
      <c r="D25" s="31">
        <v>1700000</v>
      </c>
      <c r="E25" s="29">
        <v>15651.9</v>
      </c>
      <c r="F25" s="30">
        <v>2.0795709301410699</v>
      </c>
    </row>
    <row r="26" spans="1:6" x14ac:dyDescent="0.2">
      <c r="A26" s="27" t="s">
        <v>145</v>
      </c>
      <c r="B26" s="27" t="s">
        <v>144</v>
      </c>
      <c r="C26" s="27" t="s">
        <v>146</v>
      </c>
      <c r="D26" s="31">
        <v>430000</v>
      </c>
      <c r="E26" s="29">
        <v>15180.504999999999</v>
      </c>
      <c r="F26" s="30">
        <v>2.0169395985702199</v>
      </c>
    </row>
    <row r="27" spans="1:6" x14ac:dyDescent="0.2">
      <c r="A27" s="27" t="s">
        <v>554</v>
      </c>
      <c r="B27" s="27" t="s">
        <v>553</v>
      </c>
      <c r="C27" s="27" t="s">
        <v>228</v>
      </c>
      <c r="D27" s="31">
        <v>1575000</v>
      </c>
      <c r="E27" s="29">
        <v>15076.6875</v>
      </c>
      <c r="F27" s="30">
        <v>2.0031460108882202</v>
      </c>
    </row>
    <row r="28" spans="1:6" x14ac:dyDescent="0.2">
      <c r="A28" s="27" t="s">
        <v>465</v>
      </c>
      <c r="B28" s="27" t="s">
        <v>464</v>
      </c>
      <c r="C28" s="27" t="s">
        <v>108</v>
      </c>
      <c r="D28" s="31">
        <v>3000000</v>
      </c>
      <c r="E28" s="29">
        <v>14860.5</v>
      </c>
      <c r="F28" s="30">
        <v>1.97442251786437</v>
      </c>
    </row>
    <row r="29" spans="1:6" x14ac:dyDescent="0.2">
      <c r="A29" s="27" t="s">
        <v>469</v>
      </c>
      <c r="B29" s="27" t="s">
        <v>468</v>
      </c>
      <c r="C29" s="27" t="s">
        <v>146</v>
      </c>
      <c r="D29" s="31">
        <v>11900000</v>
      </c>
      <c r="E29" s="29">
        <v>14119.35</v>
      </c>
      <c r="F29" s="30">
        <v>1.8759505115984201</v>
      </c>
    </row>
    <row r="30" spans="1:6" x14ac:dyDescent="0.2">
      <c r="A30" s="27" t="s">
        <v>431</v>
      </c>
      <c r="B30" s="27" t="s">
        <v>430</v>
      </c>
      <c r="C30" s="27" t="s">
        <v>116</v>
      </c>
      <c r="D30" s="31">
        <v>2804950</v>
      </c>
      <c r="E30" s="29">
        <v>12588.615599999999</v>
      </c>
      <c r="F30" s="30">
        <v>1.67257132057325</v>
      </c>
    </row>
    <row r="31" spans="1:6" x14ac:dyDescent="0.2">
      <c r="A31" s="27" t="s">
        <v>556</v>
      </c>
      <c r="B31" s="27" t="s">
        <v>555</v>
      </c>
      <c r="C31" s="27" t="s">
        <v>116</v>
      </c>
      <c r="D31" s="31">
        <v>7700000</v>
      </c>
      <c r="E31" s="29">
        <v>11145.75</v>
      </c>
      <c r="F31" s="30">
        <v>1.48086671232373</v>
      </c>
    </row>
    <row r="32" spans="1:6" x14ac:dyDescent="0.2">
      <c r="A32" s="27" t="s">
        <v>558</v>
      </c>
      <c r="B32" s="27" t="s">
        <v>557</v>
      </c>
      <c r="C32" s="27" t="s">
        <v>113</v>
      </c>
      <c r="D32" s="31">
        <v>1500000</v>
      </c>
      <c r="E32" s="29">
        <v>11064.75</v>
      </c>
      <c r="F32" s="30">
        <v>1.47010474442582</v>
      </c>
    </row>
    <row r="33" spans="1:9" x14ac:dyDescent="0.2">
      <c r="A33" s="27" t="s">
        <v>560</v>
      </c>
      <c r="B33" s="27" t="s">
        <v>559</v>
      </c>
      <c r="C33" s="27" t="s">
        <v>362</v>
      </c>
      <c r="D33" s="31">
        <v>15000000</v>
      </c>
      <c r="E33" s="29">
        <v>9915</v>
      </c>
      <c r="F33" s="30">
        <v>1.3173445889859201</v>
      </c>
    </row>
    <row r="34" spans="1:9" x14ac:dyDescent="0.2">
      <c r="A34" s="27" t="s">
        <v>165</v>
      </c>
      <c r="B34" s="27" t="s">
        <v>164</v>
      </c>
      <c r="C34" s="27" t="s">
        <v>108</v>
      </c>
      <c r="D34" s="31">
        <v>400000</v>
      </c>
      <c r="E34" s="29">
        <v>3540.6</v>
      </c>
      <c r="F34" s="30">
        <v>0.47041757456011601</v>
      </c>
    </row>
    <row r="35" spans="1:9" x14ac:dyDescent="0.2">
      <c r="A35" s="26" t="s">
        <v>33</v>
      </c>
      <c r="B35" s="26"/>
      <c r="C35" s="26"/>
      <c r="D35" s="32"/>
      <c r="E35" s="33">
        <f>SUM(E7:E34)</f>
        <v>713124.44082999986</v>
      </c>
      <c r="F35" s="34">
        <f>SUM(F7:F34)</f>
        <v>94.748423943621845</v>
      </c>
      <c r="G35" s="18"/>
      <c r="H35" s="18"/>
      <c r="I35" s="18"/>
    </row>
    <row r="36" spans="1:9" x14ac:dyDescent="0.2">
      <c r="A36" s="27"/>
      <c r="B36" s="27"/>
      <c r="C36" s="27"/>
      <c r="D36" s="28"/>
      <c r="E36" s="29"/>
      <c r="F36" s="30"/>
    </row>
    <row r="37" spans="1:9" x14ac:dyDescent="0.2">
      <c r="A37" s="26" t="s">
        <v>36</v>
      </c>
      <c r="B37" s="26"/>
      <c r="C37" s="26"/>
      <c r="D37" s="32"/>
      <c r="E37" s="33">
        <f>E35</f>
        <v>713124.44082999986</v>
      </c>
      <c r="F37" s="34">
        <f>F35</f>
        <v>94.748423943621845</v>
      </c>
      <c r="G37" s="18"/>
      <c r="H37" s="18"/>
      <c r="I37" s="18"/>
    </row>
    <row r="38" spans="1:9" x14ac:dyDescent="0.2">
      <c r="A38" s="26"/>
      <c r="B38" s="26"/>
      <c r="C38" s="26"/>
      <c r="D38" s="32"/>
      <c r="E38" s="33"/>
      <c r="F38" s="34"/>
      <c r="G38" s="18"/>
      <c r="H38" s="18"/>
      <c r="I38" s="18"/>
    </row>
    <row r="39" spans="1:9" x14ac:dyDescent="0.2">
      <c r="A39" s="26" t="s">
        <v>38</v>
      </c>
      <c r="B39" s="26"/>
      <c r="C39" s="26"/>
      <c r="D39" s="32"/>
      <c r="E39" s="33">
        <f>E41-(E35)</f>
        <v>39526.010911900084</v>
      </c>
      <c r="F39" s="34">
        <f>F41-(F35)</f>
        <v>5.2515760563781555</v>
      </c>
      <c r="G39" s="18"/>
      <c r="H39" s="18"/>
      <c r="I39" s="18"/>
    </row>
    <row r="40" spans="1:9" x14ac:dyDescent="0.2">
      <c r="A40" s="26"/>
      <c r="B40" s="26"/>
      <c r="C40" s="26"/>
      <c r="D40" s="32"/>
      <c r="E40" s="33"/>
      <c r="F40" s="34"/>
      <c r="G40" s="18"/>
      <c r="H40" s="18"/>
      <c r="I40" s="18"/>
    </row>
    <row r="41" spans="1:9" x14ac:dyDescent="0.2">
      <c r="A41" s="35" t="s">
        <v>37</v>
      </c>
      <c r="B41" s="35"/>
      <c r="C41" s="35"/>
      <c r="D41" s="36"/>
      <c r="E41" s="37">
        <v>752650.45174189995</v>
      </c>
      <c r="F41" s="38">
        <v>100</v>
      </c>
      <c r="G41" s="18"/>
      <c r="H41" s="18"/>
      <c r="I41" s="18"/>
    </row>
    <row r="44" spans="1:9" x14ac:dyDescent="0.2">
      <c r="A44" s="18" t="s">
        <v>41</v>
      </c>
    </row>
    <row r="45" spans="1:9" x14ac:dyDescent="0.2">
      <c r="A45" s="18" t="s">
        <v>42</v>
      </c>
    </row>
    <row r="46" spans="1:9" x14ac:dyDescent="0.2">
      <c r="A46" s="18" t="s">
        <v>43</v>
      </c>
      <c r="B46" s="18"/>
      <c r="C46" s="39" t="s">
        <v>45</v>
      </c>
      <c r="D46" s="19" t="s">
        <v>44</v>
      </c>
    </row>
    <row r="47" spans="1:9" x14ac:dyDescent="0.2">
      <c r="A47" s="9" t="s">
        <v>59</v>
      </c>
      <c r="C47" s="40">
        <v>62.583199999999998</v>
      </c>
      <c r="D47" s="40">
        <v>63.374899999999997</v>
      </c>
    </row>
    <row r="48" spans="1:9" x14ac:dyDescent="0.2">
      <c r="A48" s="9" t="s">
        <v>82</v>
      </c>
      <c r="C48" s="40">
        <v>31.449300000000001</v>
      </c>
      <c r="D48" s="40">
        <v>29.618400000000001</v>
      </c>
    </row>
    <row r="49" spans="1:4" x14ac:dyDescent="0.2">
      <c r="A49" s="9" t="s">
        <v>62</v>
      </c>
      <c r="C49" s="40">
        <v>68.317899999999995</v>
      </c>
      <c r="D49" s="40">
        <v>69.444199999999995</v>
      </c>
    </row>
    <row r="50" spans="1:4" x14ac:dyDescent="0.2">
      <c r="A50" s="9" t="s">
        <v>83</v>
      </c>
      <c r="C50" s="40">
        <v>35.4696</v>
      </c>
      <c r="D50" s="40">
        <v>33.8172</v>
      </c>
    </row>
    <row r="52" spans="1:4" x14ac:dyDescent="0.2">
      <c r="A52" s="18" t="s">
        <v>47</v>
      </c>
    </row>
    <row r="53" spans="1:4" x14ac:dyDescent="0.2">
      <c r="A53" s="74" t="s">
        <v>56</v>
      </c>
      <c r="B53" s="75"/>
      <c r="C53" s="43" t="s">
        <v>57</v>
      </c>
    </row>
    <row r="54" spans="1:4" x14ac:dyDescent="0.2">
      <c r="A54" s="70" t="s">
        <v>82</v>
      </c>
      <c r="B54" s="71"/>
      <c r="C54" s="44">
        <v>2.25</v>
      </c>
    </row>
    <row r="55" spans="1:4" x14ac:dyDescent="0.2">
      <c r="A55" s="70" t="s">
        <v>83</v>
      </c>
      <c r="B55" s="71"/>
      <c r="C55" s="44">
        <v>2.25</v>
      </c>
    </row>
    <row r="56" spans="1:4" x14ac:dyDescent="0.2">
      <c r="A56" s="9" t="s">
        <v>58</v>
      </c>
    </row>
    <row r="57" spans="1:4" x14ac:dyDescent="0.2">
      <c r="A57" s="9" t="s">
        <v>46</v>
      </c>
    </row>
    <row r="59" spans="1:4" x14ac:dyDescent="0.2">
      <c r="A59" s="18" t="s">
        <v>209</v>
      </c>
      <c r="D59" s="45">
        <v>0.26569999999999999</v>
      </c>
    </row>
    <row r="61" spans="1:4" x14ac:dyDescent="0.2">
      <c r="A61" s="18" t="s">
        <v>749</v>
      </c>
    </row>
    <row r="62" spans="1:4" x14ac:dyDescent="0.2">
      <c r="A62" s="50"/>
    </row>
    <row r="63" spans="1:4" x14ac:dyDescent="0.2">
      <c r="A63" s="46" t="s">
        <v>737</v>
      </c>
    </row>
    <row r="64" spans="1:4" x14ac:dyDescent="0.2">
      <c r="A64" s="48"/>
    </row>
    <row r="65" spans="1:1" x14ac:dyDescent="0.2">
      <c r="A65" s="47"/>
    </row>
    <row r="66" spans="1:1" x14ac:dyDescent="0.2">
      <c r="A66" s="47"/>
    </row>
    <row r="67" spans="1:1" x14ac:dyDescent="0.2">
      <c r="A67" s="47"/>
    </row>
    <row r="68" spans="1:1" x14ac:dyDescent="0.2">
      <c r="A68" s="47"/>
    </row>
    <row r="69" spans="1:1" x14ac:dyDescent="0.2">
      <c r="A69" s="47"/>
    </row>
    <row r="70" spans="1:1" x14ac:dyDescent="0.2">
      <c r="A70" s="47"/>
    </row>
    <row r="71" spans="1:1" x14ac:dyDescent="0.2">
      <c r="A71" s="47"/>
    </row>
    <row r="72" spans="1:1" x14ac:dyDescent="0.2">
      <c r="A72" s="47"/>
    </row>
    <row r="73" spans="1:1" x14ac:dyDescent="0.2">
      <c r="A73" s="47"/>
    </row>
    <row r="74" spans="1:1" x14ac:dyDescent="0.2">
      <c r="A74" s="47"/>
    </row>
    <row r="75" spans="1:1" x14ac:dyDescent="0.2">
      <c r="A75" s="47"/>
    </row>
    <row r="76" spans="1:1" x14ac:dyDescent="0.2">
      <c r="A76" s="47"/>
    </row>
    <row r="77" spans="1:1" x14ac:dyDescent="0.2">
      <c r="A77" s="46" t="s">
        <v>748</v>
      </c>
    </row>
    <row r="78" spans="1:1" x14ac:dyDescent="0.2">
      <c r="A78" s="47"/>
    </row>
    <row r="79" spans="1:1" x14ac:dyDescent="0.2">
      <c r="A79" s="46" t="s">
        <v>738</v>
      </c>
    </row>
    <row r="80" spans="1:1" x14ac:dyDescent="0.2">
      <c r="A80" s="47"/>
    </row>
    <row r="81" spans="1:1" x14ac:dyDescent="0.2">
      <c r="A81" s="47"/>
    </row>
    <row r="82" spans="1:1" x14ac:dyDescent="0.2">
      <c r="A82" s="47"/>
    </row>
    <row r="83" spans="1:1" x14ac:dyDescent="0.2">
      <c r="A83" s="47"/>
    </row>
    <row r="84" spans="1:1" x14ac:dyDescent="0.2">
      <c r="A84" s="47"/>
    </row>
    <row r="85" spans="1:1" x14ac:dyDescent="0.2">
      <c r="A85" s="47"/>
    </row>
    <row r="86" spans="1:1" x14ac:dyDescent="0.2">
      <c r="A86" s="47"/>
    </row>
    <row r="87" spans="1:1" x14ac:dyDescent="0.2">
      <c r="A87" s="47"/>
    </row>
    <row r="88" spans="1:1" x14ac:dyDescent="0.2">
      <c r="A88" s="47"/>
    </row>
    <row r="89" spans="1:1" x14ac:dyDescent="0.2">
      <c r="A89" s="47"/>
    </row>
    <row r="90" spans="1:1" x14ac:dyDescent="0.2">
      <c r="A90" s="47"/>
    </row>
    <row r="91" spans="1:1" x14ac:dyDescent="0.2">
      <c r="A91" s="47"/>
    </row>
  </sheetData>
  <mergeCells count="4">
    <mergeCell ref="A1:F1"/>
    <mergeCell ref="A53:B53"/>
    <mergeCell ref="A54:B54"/>
    <mergeCell ref="A55:B55"/>
  </mergeCells>
  <conditionalFormatting sqref="F2:F3 F5:F60 F94:F65534">
    <cfRule type="cellIs" dxfId="48" priority="2" stopIfTrue="1" operator="between">
      <formula>0.009</formula>
      <formula>-0.009</formula>
    </cfRule>
  </conditionalFormatting>
  <conditionalFormatting sqref="F61:F93">
    <cfRule type="cellIs" dxfId="47" priority="1" stopIfTrue="1" operator="between">
      <formula>0.009</formula>
      <formula>-0.009</formula>
    </cfRule>
  </conditionalFormatting>
  <hyperlinks>
    <hyperlink ref="A64" r:id="rId1" tooltip="https://www.franklintempletonindia.com/downloadsServlet/pdf/product-labels-jg9o5k7l" display="https://www.franklintempletonindia.com/downloadsServlet/pdf/product-labels-jg9o5k7l" xr:uid="{00000000-0004-0000-1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124"/>
  <sheetViews>
    <sheetView workbookViewId="0">
      <selection sqref="A1:F1"/>
    </sheetView>
  </sheetViews>
  <sheetFormatPr defaultColWidth="9.21875" defaultRowHeight="10.199999999999999" x14ac:dyDescent="0.2"/>
  <cols>
    <col min="1" max="1" width="38.77734375" style="9" bestFit="1" customWidth="1"/>
    <col min="2" max="2" width="30.5546875" style="9" customWidth="1"/>
    <col min="3" max="3" width="26.77734375" style="9" customWidth="1"/>
    <col min="4" max="4" width="15.21875" style="10" bestFit="1" customWidth="1"/>
    <col min="5" max="5" width="23" style="13" bestFit="1" customWidth="1"/>
    <col min="6" max="6" width="14.77734375" style="14" bestFit="1" customWidth="1"/>
    <col min="7" max="16384" width="9.21875" style="9"/>
  </cols>
  <sheetData>
    <row r="1" spans="1:6" s="1" customFormat="1" ht="15" customHeight="1" x14ac:dyDescent="0.2">
      <c r="A1" s="72" t="s">
        <v>783</v>
      </c>
      <c r="B1" s="73"/>
      <c r="C1" s="73"/>
      <c r="D1" s="73"/>
      <c r="E1" s="73"/>
      <c r="F1" s="73"/>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256</v>
      </c>
      <c r="D4" s="16" t="s">
        <v>1</v>
      </c>
      <c r="E4" s="15" t="s">
        <v>3</v>
      </c>
      <c r="F4" s="15" t="s">
        <v>4</v>
      </c>
    </row>
    <row r="5" spans="1:6" x14ac:dyDescent="0.2">
      <c r="A5" s="21" t="s">
        <v>87</v>
      </c>
      <c r="B5" s="22"/>
      <c r="C5" s="22"/>
      <c r="D5" s="23"/>
      <c r="E5" s="24"/>
      <c r="F5" s="25"/>
    </row>
    <row r="6" spans="1:6" x14ac:dyDescent="0.2">
      <c r="A6" s="26" t="s">
        <v>32</v>
      </c>
      <c r="B6" s="27"/>
      <c r="C6" s="27"/>
      <c r="D6" s="28"/>
      <c r="E6" s="29"/>
      <c r="F6" s="30"/>
    </row>
    <row r="7" spans="1:6" x14ac:dyDescent="0.2">
      <c r="A7" s="27" t="s">
        <v>89</v>
      </c>
      <c r="B7" s="27" t="s">
        <v>88</v>
      </c>
      <c r="C7" s="27" t="s">
        <v>90</v>
      </c>
      <c r="D7" s="31">
        <v>10800000</v>
      </c>
      <c r="E7" s="29">
        <v>80211.600000000006</v>
      </c>
      <c r="F7" s="30">
        <v>8.2438015813070606</v>
      </c>
    </row>
    <row r="8" spans="1:6" x14ac:dyDescent="0.2">
      <c r="A8" s="27" t="s">
        <v>92</v>
      </c>
      <c r="B8" s="27" t="s">
        <v>91</v>
      </c>
      <c r="C8" s="27" t="s">
        <v>93</v>
      </c>
      <c r="D8" s="31">
        <v>4200000</v>
      </c>
      <c r="E8" s="29">
        <v>72055.199999999997</v>
      </c>
      <c r="F8" s="30">
        <v>7.4055220404704096</v>
      </c>
    </row>
    <row r="9" spans="1:6" x14ac:dyDescent="0.2">
      <c r="A9" s="27" t="s">
        <v>97</v>
      </c>
      <c r="B9" s="27" t="s">
        <v>96</v>
      </c>
      <c r="C9" s="27" t="s">
        <v>90</v>
      </c>
      <c r="D9" s="31">
        <v>5000000</v>
      </c>
      <c r="E9" s="29">
        <v>71312.5</v>
      </c>
      <c r="F9" s="30">
        <v>7.3291905443471999</v>
      </c>
    </row>
    <row r="10" spans="1:6" x14ac:dyDescent="0.2">
      <c r="A10" s="27" t="s">
        <v>95</v>
      </c>
      <c r="B10" s="27" t="s">
        <v>94</v>
      </c>
      <c r="C10" s="27" t="s">
        <v>90</v>
      </c>
      <c r="D10" s="31">
        <v>9100000</v>
      </c>
      <c r="E10" s="29">
        <v>67558.399999999994</v>
      </c>
      <c r="F10" s="30">
        <v>6.9433603712003604</v>
      </c>
    </row>
    <row r="11" spans="1:6" x14ac:dyDescent="0.2">
      <c r="A11" s="27" t="s">
        <v>99</v>
      </c>
      <c r="B11" s="27" t="s">
        <v>98</v>
      </c>
      <c r="C11" s="27" t="s">
        <v>100</v>
      </c>
      <c r="D11" s="31">
        <v>8300000</v>
      </c>
      <c r="E11" s="29">
        <v>56979.5</v>
      </c>
      <c r="F11" s="30">
        <v>5.8561067501718602</v>
      </c>
    </row>
    <row r="12" spans="1:6" x14ac:dyDescent="0.2">
      <c r="A12" s="27" t="s">
        <v>102</v>
      </c>
      <c r="B12" s="27" t="s">
        <v>101</v>
      </c>
      <c r="C12" s="27" t="s">
        <v>103</v>
      </c>
      <c r="D12" s="31">
        <v>2900000</v>
      </c>
      <c r="E12" s="29">
        <v>52685.75</v>
      </c>
      <c r="F12" s="30">
        <v>5.4148136823395703</v>
      </c>
    </row>
    <row r="13" spans="1:6" x14ac:dyDescent="0.2">
      <c r="A13" s="27" t="s">
        <v>110</v>
      </c>
      <c r="B13" s="27" t="s">
        <v>109</v>
      </c>
      <c r="C13" s="27" t="s">
        <v>90</v>
      </c>
      <c r="D13" s="31">
        <v>9000000</v>
      </c>
      <c r="E13" s="29">
        <v>43488</v>
      </c>
      <c r="F13" s="30">
        <v>4.46950868911581</v>
      </c>
    </row>
    <row r="14" spans="1:6" x14ac:dyDescent="0.2">
      <c r="A14" s="27" t="s">
        <v>118</v>
      </c>
      <c r="B14" s="27" t="s">
        <v>117</v>
      </c>
      <c r="C14" s="27" t="s">
        <v>93</v>
      </c>
      <c r="D14" s="31">
        <v>2700000</v>
      </c>
      <c r="E14" s="29">
        <v>30427.65</v>
      </c>
      <c r="F14" s="30">
        <v>3.1272223616715999</v>
      </c>
    </row>
    <row r="15" spans="1:6" x14ac:dyDescent="0.2">
      <c r="A15" s="27" t="s">
        <v>165</v>
      </c>
      <c r="B15" s="27" t="s">
        <v>164</v>
      </c>
      <c r="C15" s="27" t="s">
        <v>108</v>
      </c>
      <c r="D15" s="31">
        <v>3400000</v>
      </c>
      <c r="E15" s="29">
        <v>30095.1</v>
      </c>
      <c r="F15" s="30">
        <v>3.0930443099201899</v>
      </c>
    </row>
    <row r="16" spans="1:6" x14ac:dyDescent="0.2">
      <c r="A16" s="27" t="s">
        <v>167</v>
      </c>
      <c r="B16" s="27" t="s">
        <v>166</v>
      </c>
      <c r="C16" s="27" t="s">
        <v>146</v>
      </c>
      <c r="D16" s="31">
        <v>6500000</v>
      </c>
      <c r="E16" s="29">
        <v>29513.25</v>
      </c>
      <c r="F16" s="30">
        <v>3.0332442816189999</v>
      </c>
    </row>
    <row r="17" spans="1:6" x14ac:dyDescent="0.2">
      <c r="A17" s="27" t="s">
        <v>120</v>
      </c>
      <c r="B17" s="27" t="s">
        <v>119</v>
      </c>
      <c r="C17" s="27" t="s">
        <v>121</v>
      </c>
      <c r="D17" s="31">
        <v>20000000</v>
      </c>
      <c r="E17" s="29">
        <v>26700</v>
      </c>
      <c r="F17" s="30">
        <v>2.7441106052104498</v>
      </c>
    </row>
    <row r="18" spans="1:6" x14ac:dyDescent="0.2">
      <c r="A18" s="27" t="s">
        <v>126</v>
      </c>
      <c r="B18" s="27" t="s">
        <v>125</v>
      </c>
      <c r="C18" s="27" t="s">
        <v>108</v>
      </c>
      <c r="D18" s="31">
        <v>1738413</v>
      </c>
      <c r="E18" s="29">
        <v>26092.709920000001</v>
      </c>
      <c r="F18" s="30">
        <v>2.6816959554364002</v>
      </c>
    </row>
    <row r="19" spans="1:6" x14ac:dyDescent="0.2">
      <c r="A19" s="27" t="s">
        <v>128</v>
      </c>
      <c r="B19" s="27" t="s">
        <v>127</v>
      </c>
      <c r="C19" s="27" t="s">
        <v>116</v>
      </c>
      <c r="D19" s="31">
        <v>1630000</v>
      </c>
      <c r="E19" s="29">
        <v>26055.55</v>
      </c>
      <c r="F19" s="30">
        <v>2.67787681946034</v>
      </c>
    </row>
    <row r="20" spans="1:6" x14ac:dyDescent="0.2">
      <c r="A20" s="27" t="s">
        <v>136</v>
      </c>
      <c r="B20" s="27" t="s">
        <v>135</v>
      </c>
      <c r="C20" s="27" t="s">
        <v>137</v>
      </c>
      <c r="D20" s="31">
        <v>8500000</v>
      </c>
      <c r="E20" s="29">
        <v>22814</v>
      </c>
      <c r="F20" s="30">
        <v>2.3447243201225199</v>
      </c>
    </row>
    <row r="21" spans="1:6" x14ac:dyDescent="0.2">
      <c r="A21" s="27" t="s">
        <v>562</v>
      </c>
      <c r="B21" s="27" t="s">
        <v>561</v>
      </c>
      <c r="C21" s="27" t="s">
        <v>108</v>
      </c>
      <c r="D21" s="31">
        <v>4200000</v>
      </c>
      <c r="E21" s="29">
        <v>21617.4</v>
      </c>
      <c r="F21" s="30">
        <v>2.2217429437107201</v>
      </c>
    </row>
    <row r="22" spans="1:6" x14ac:dyDescent="0.2">
      <c r="A22" s="27" t="s">
        <v>105</v>
      </c>
      <c r="B22" s="27" t="s">
        <v>104</v>
      </c>
      <c r="C22" s="27" t="s">
        <v>90</v>
      </c>
      <c r="D22" s="31">
        <v>1000000</v>
      </c>
      <c r="E22" s="29">
        <v>18427.5</v>
      </c>
      <c r="F22" s="30">
        <v>1.8938988081466499</v>
      </c>
    </row>
    <row r="23" spans="1:6" x14ac:dyDescent="0.2">
      <c r="A23" s="27" t="s">
        <v>112</v>
      </c>
      <c r="B23" s="27" t="s">
        <v>111</v>
      </c>
      <c r="C23" s="27" t="s">
        <v>113</v>
      </c>
      <c r="D23" s="31">
        <v>1300000</v>
      </c>
      <c r="E23" s="29">
        <v>16420.95</v>
      </c>
      <c r="F23" s="30">
        <v>1.68767427125957</v>
      </c>
    </row>
    <row r="24" spans="1:6" x14ac:dyDescent="0.2">
      <c r="A24" s="27" t="s">
        <v>123</v>
      </c>
      <c r="B24" s="27" t="s">
        <v>122</v>
      </c>
      <c r="C24" s="27" t="s">
        <v>124</v>
      </c>
      <c r="D24" s="31">
        <v>10200000</v>
      </c>
      <c r="E24" s="29">
        <v>14774.7</v>
      </c>
      <c r="F24" s="30">
        <v>1.51847981119112</v>
      </c>
    </row>
    <row r="25" spans="1:6" x14ac:dyDescent="0.2">
      <c r="A25" s="27" t="s">
        <v>145</v>
      </c>
      <c r="B25" s="27" t="s">
        <v>144</v>
      </c>
      <c r="C25" s="27" t="s">
        <v>146</v>
      </c>
      <c r="D25" s="31">
        <v>400000</v>
      </c>
      <c r="E25" s="29">
        <v>14121.4</v>
      </c>
      <c r="F25" s="30">
        <v>1.45133646068984</v>
      </c>
    </row>
    <row r="26" spans="1:6" x14ac:dyDescent="0.2">
      <c r="A26" s="27" t="s">
        <v>230</v>
      </c>
      <c r="B26" s="27" t="s">
        <v>229</v>
      </c>
      <c r="C26" s="27" t="s">
        <v>93</v>
      </c>
      <c r="D26" s="31">
        <v>1000000</v>
      </c>
      <c r="E26" s="29">
        <v>14100</v>
      </c>
      <c r="F26" s="30">
        <v>1.4491370611785499</v>
      </c>
    </row>
    <row r="27" spans="1:6" x14ac:dyDescent="0.2">
      <c r="A27" s="27" t="s">
        <v>217</v>
      </c>
      <c r="B27" s="27" t="s">
        <v>216</v>
      </c>
      <c r="C27" s="27" t="s">
        <v>218</v>
      </c>
      <c r="D27" s="31">
        <v>6500000</v>
      </c>
      <c r="E27" s="29">
        <v>13679.25</v>
      </c>
      <c r="F27" s="30">
        <v>1.4058941946189101</v>
      </c>
    </row>
    <row r="28" spans="1:6" x14ac:dyDescent="0.2">
      <c r="A28" s="27" t="s">
        <v>151</v>
      </c>
      <c r="B28" s="27" t="s">
        <v>150</v>
      </c>
      <c r="C28" s="27" t="s">
        <v>146</v>
      </c>
      <c r="D28" s="31">
        <v>1700000</v>
      </c>
      <c r="E28" s="29">
        <v>13444.45</v>
      </c>
      <c r="F28" s="30">
        <v>1.3817624654015599</v>
      </c>
    </row>
    <row r="29" spans="1:6" x14ac:dyDescent="0.2">
      <c r="A29" s="27" t="s">
        <v>158</v>
      </c>
      <c r="B29" s="27" t="s">
        <v>157</v>
      </c>
      <c r="C29" s="27" t="s">
        <v>108</v>
      </c>
      <c r="D29" s="31">
        <v>9200000</v>
      </c>
      <c r="E29" s="29">
        <v>12599.4</v>
      </c>
      <c r="F29" s="30">
        <v>1.29491187862504</v>
      </c>
    </row>
    <row r="30" spans="1:6" x14ac:dyDescent="0.2">
      <c r="A30" s="27" t="s">
        <v>234</v>
      </c>
      <c r="B30" s="27" t="s">
        <v>233</v>
      </c>
      <c r="C30" s="27" t="s">
        <v>235</v>
      </c>
      <c r="D30" s="31">
        <v>1600000</v>
      </c>
      <c r="E30" s="29">
        <v>12234.4</v>
      </c>
      <c r="F30" s="30">
        <v>1.25739875611935</v>
      </c>
    </row>
    <row r="31" spans="1:6" x14ac:dyDescent="0.2">
      <c r="A31" s="27" t="s">
        <v>130</v>
      </c>
      <c r="B31" s="27" t="s">
        <v>129</v>
      </c>
      <c r="C31" s="27" t="s">
        <v>131</v>
      </c>
      <c r="D31" s="31">
        <v>280000</v>
      </c>
      <c r="E31" s="29">
        <v>11377.52</v>
      </c>
      <c r="F31" s="30">
        <v>1.16933233307094</v>
      </c>
    </row>
    <row r="32" spans="1:6" x14ac:dyDescent="0.2">
      <c r="A32" s="27" t="s">
        <v>564</v>
      </c>
      <c r="B32" s="27" t="s">
        <v>563</v>
      </c>
      <c r="C32" s="27" t="s">
        <v>493</v>
      </c>
      <c r="D32" s="31">
        <v>2300000</v>
      </c>
      <c r="E32" s="29">
        <v>11020.45</v>
      </c>
      <c r="F32" s="30">
        <v>1.13263422169257</v>
      </c>
    </row>
    <row r="33" spans="1:6" x14ac:dyDescent="0.2">
      <c r="A33" s="27" t="s">
        <v>225</v>
      </c>
      <c r="B33" s="27" t="s">
        <v>224</v>
      </c>
      <c r="C33" s="27" t="s">
        <v>149</v>
      </c>
      <c r="D33" s="31">
        <v>8000000</v>
      </c>
      <c r="E33" s="29">
        <v>9200</v>
      </c>
      <c r="F33" s="30">
        <v>0.94553623849947999</v>
      </c>
    </row>
    <row r="34" spans="1:6" x14ac:dyDescent="0.2">
      <c r="A34" s="27" t="s">
        <v>172</v>
      </c>
      <c r="B34" s="27" t="s">
        <v>171</v>
      </c>
      <c r="C34" s="27" t="s">
        <v>137</v>
      </c>
      <c r="D34" s="31">
        <v>11500000</v>
      </c>
      <c r="E34" s="29">
        <v>9194.25</v>
      </c>
      <c r="F34" s="30">
        <v>0.94494527835041797</v>
      </c>
    </row>
    <row r="35" spans="1:6" x14ac:dyDescent="0.2">
      <c r="A35" s="27" t="s">
        <v>215</v>
      </c>
      <c r="B35" s="27" t="s">
        <v>214</v>
      </c>
      <c r="C35" s="27" t="s">
        <v>146</v>
      </c>
      <c r="D35" s="31">
        <v>4000000</v>
      </c>
      <c r="E35" s="29">
        <v>8672</v>
      </c>
      <c r="F35" s="30">
        <v>0.89127068046385804</v>
      </c>
    </row>
    <row r="36" spans="1:6" x14ac:dyDescent="0.2">
      <c r="A36" s="27" t="s">
        <v>566</v>
      </c>
      <c r="B36" s="27" t="s">
        <v>565</v>
      </c>
      <c r="C36" s="27" t="s">
        <v>134</v>
      </c>
      <c r="D36" s="31">
        <v>8000000</v>
      </c>
      <c r="E36" s="29">
        <v>8444</v>
      </c>
      <c r="F36" s="30">
        <v>0.86783782585756697</v>
      </c>
    </row>
    <row r="37" spans="1:6" x14ac:dyDescent="0.2">
      <c r="A37" s="27" t="s">
        <v>250</v>
      </c>
      <c r="B37" s="27" t="s">
        <v>249</v>
      </c>
      <c r="C37" s="27" t="s">
        <v>131</v>
      </c>
      <c r="D37" s="31">
        <v>1000000</v>
      </c>
      <c r="E37" s="29">
        <v>7458.5</v>
      </c>
      <c r="F37" s="30">
        <v>0.76655239509221496</v>
      </c>
    </row>
    <row r="38" spans="1:6" x14ac:dyDescent="0.2">
      <c r="A38" s="27" t="s">
        <v>232</v>
      </c>
      <c r="B38" s="27" t="s">
        <v>231</v>
      </c>
      <c r="C38" s="27" t="s">
        <v>116</v>
      </c>
      <c r="D38" s="31">
        <v>340000</v>
      </c>
      <c r="E38" s="29">
        <v>7103.11</v>
      </c>
      <c r="F38" s="30">
        <v>0.73002694685304803</v>
      </c>
    </row>
    <row r="39" spans="1:6" x14ac:dyDescent="0.2">
      <c r="A39" s="27" t="s">
        <v>153</v>
      </c>
      <c r="B39" s="27" t="s">
        <v>152</v>
      </c>
      <c r="C39" s="27" t="s">
        <v>154</v>
      </c>
      <c r="D39" s="31">
        <v>1500000</v>
      </c>
      <c r="E39" s="29">
        <v>6927.75</v>
      </c>
      <c r="F39" s="30">
        <v>0.71200420394182296</v>
      </c>
    </row>
    <row r="40" spans="1:6" x14ac:dyDescent="0.2">
      <c r="A40" s="27" t="s">
        <v>179</v>
      </c>
      <c r="B40" s="27" t="s">
        <v>178</v>
      </c>
      <c r="C40" s="27" t="s">
        <v>108</v>
      </c>
      <c r="D40" s="31">
        <v>1500000</v>
      </c>
      <c r="E40" s="29">
        <v>6819.75</v>
      </c>
      <c r="F40" s="30">
        <v>0.70090443070726405</v>
      </c>
    </row>
    <row r="41" spans="1:6" x14ac:dyDescent="0.2">
      <c r="A41" s="27" t="s">
        <v>170</v>
      </c>
      <c r="B41" s="27" t="s">
        <v>169</v>
      </c>
      <c r="C41" s="27" t="s">
        <v>121</v>
      </c>
      <c r="D41" s="31">
        <v>3000000</v>
      </c>
      <c r="E41" s="29">
        <v>6691.5</v>
      </c>
      <c r="F41" s="30">
        <v>0.68772344999122503</v>
      </c>
    </row>
    <row r="42" spans="1:6" x14ac:dyDescent="0.2">
      <c r="A42" s="27" t="s">
        <v>143</v>
      </c>
      <c r="B42" s="27" t="s">
        <v>142</v>
      </c>
      <c r="C42" s="27" t="s">
        <v>124</v>
      </c>
      <c r="D42" s="31">
        <v>2300000</v>
      </c>
      <c r="E42" s="29">
        <v>6658.5</v>
      </c>
      <c r="F42" s="30">
        <v>0.68433185261399898</v>
      </c>
    </row>
    <row r="43" spans="1:6" x14ac:dyDescent="0.2">
      <c r="A43" s="27" t="s">
        <v>168</v>
      </c>
      <c r="B43" s="27" t="s">
        <v>1090</v>
      </c>
      <c r="C43" s="27" t="s">
        <v>131</v>
      </c>
      <c r="D43" s="31">
        <v>1800000</v>
      </c>
      <c r="E43" s="29">
        <v>6487.2</v>
      </c>
      <c r="F43" s="30">
        <v>0.66672637895585096</v>
      </c>
    </row>
    <row r="44" spans="1:6" x14ac:dyDescent="0.2">
      <c r="A44" s="27" t="s">
        <v>133</v>
      </c>
      <c r="B44" s="27" t="s">
        <v>132</v>
      </c>
      <c r="C44" s="27" t="s">
        <v>134</v>
      </c>
      <c r="D44" s="31">
        <v>800000</v>
      </c>
      <c r="E44" s="29">
        <v>6284.4</v>
      </c>
      <c r="F44" s="30">
        <v>0.64588347143762304</v>
      </c>
    </row>
    <row r="45" spans="1:6" x14ac:dyDescent="0.2">
      <c r="A45" s="27" t="s">
        <v>568</v>
      </c>
      <c r="B45" s="27" t="s">
        <v>567</v>
      </c>
      <c r="C45" s="27" t="s">
        <v>137</v>
      </c>
      <c r="D45" s="31">
        <v>2344642</v>
      </c>
      <c r="E45" s="29">
        <v>6283.6405599999998</v>
      </c>
      <c r="F45" s="30">
        <v>0.64580541947664905</v>
      </c>
    </row>
    <row r="46" spans="1:6" x14ac:dyDescent="0.2">
      <c r="A46" s="27" t="s">
        <v>521</v>
      </c>
      <c r="B46" s="27" t="s">
        <v>520</v>
      </c>
      <c r="C46" s="27" t="s">
        <v>113</v>
      </c>
      <c r="D46" s="31">
        <v>350000</v>
      </c>
      <c r="E46" s="29">
        <v>5854.625</v>
      </c>
      <c r="F46" s="30">
        <v>0.60171305438315403</v>
      </c>
    </row>
    <row r="47" spans="1:6" x14ac:dyDescent="0.2">
      <c r="A47" s="27" t="s">
        <v>490</v>
      </c>
      <c r="B47" s="27" t="s">
        <v>489</v>
      </c>
      <c r="C47" s="27" t="s">
        <v>161</v>
      </c>
      <c r="D47" s="31">
        <v>33000</v>
      </c>
      <c r="E47" s="29">
        <v>5197.1040000000003</v>
      </c>
      <c r="F47" s="30">
        <v>0.53413588774463105</v>
      </c>
    </row>
    <row r="48" spans="1:6" x14ac:dyDescent="0.2">
      <c r="A48" s="27" t="s">
        <v>181</v>
      </c>
      <c r="B48" s="27" t="s">
        <v>180</v>
      </c>
      <c r="C48" s="27" t="s">
        <v>182</v>
      </c>
      <c r="D48" s="31">
        <v>400000</v>
      </c>
      <c r="E48" s="29">
        <v>5089</v>
      </c>
      <c r="F48" s="30">
        <v>0.52302542583954903</v>
      </c>
    </row>
    <row r="49" spans="1:9" x14ac:dyDescent="0.2">
      <c r="A49" s="27" t="s">
        <v>156</v>
      </c>
      <c r="B49" s="27" t="s">
        <v>155</v>
      </c>
      <c r="C49" s="27" t="s">
        <v>90</v>
      </c>
      <c r="D49" s="31">
        <v>4000000</v>
      </c>
      <c r="E49" s="29">
        <v>5006</v>
      </c>
      <c r="F49" s="30">
        <v>0.514495044557435</v>
      </c>
    </row>
    <row r="50" spans="1:9" x14ac:dyDescent="0.2">
      <c r="A50" s="27" t="s">
        <v>252</v>
      </c>
      <c r="B50" s="27" t="s">
        <v>251</v>
      </c>
      <c r="C50" s="27" t="s">
        <v>149</v>
      </c>
      <c r="D50" s="31">
        <v>1000000</v>
      </c>
      <c r="E50" s="29">
        <v>4418.5</v>
      </c>
      <c r="F50" s="30">
        <v>0.45411433367499499</v>
      </c>
    </row>
    <row r="51" spans="1:9" x14ac:dyDescent="0.2">
      <c r="A51" s="27" t="s">
        <v>271</v>
      </c>
      <c r="B51" s="27" t="s">
        <v>270</v>
      </c>
      <c r="C51" s="27" t="s">
        <v>149</v>
      </c>
      <c r="D51" s="31">
        <v>1500000</v>
      </c>
      <c r="E51" s="29">
        <v>4098.75</v>
      </c>
      <c r="F51" s="30">
        <v>0.42125181060323302</v>
      </c>
    </row>
    <row r="52" spans="1:9" x14ac:dyDescent="0.2">
      <c r="A52" s="27" t="s">
        <v>248</v>
      </c>
      <c r="B52" s="27" t="s">
        <v>247</v>
      </c>
      <c r="C52" s="27" t="s">
        <v>228</v>
      </c>
      <c r="D52" s="31">
        <v>3000000</v>
      </c>
      <c r="E52" s="29">
        <v>3960</v>
      </c>
      <c r="F52" s="30">
        <v>0.406991685267168</v>
      </c>
    </row>
    <row r="53" spans="1:9" x14ac:dyDescent="0.2">
      <c r="A53" s="27" t="s">
        <v>405</v>
      </c>
      <c r="B53" s="27" t="s">
        <v>404</v>
      </c>
      <c r="C53" s="27" t="s">
        <v>90</v>
      </c>
      <c r="D53" s="31">
        <v>4500000</v>
      </c>
      <c r="E53" s="29">
        <v>2133</v>
      </c>
      <c r="F53" s="30">
        <v>0.219220521382543</v>
      </c>
    </row>
    <row r="54" spans="1:9" x14ac:dyDescent="0.2">
      <c r="A54" s="26" t="s">
        <v>33</v>
      </c>
      <c r="B54" s="26"/>
      <c r="C54" s="26"/>
      <c r="D54" s="32"/>
      <c r="E54" s="33">
        <f>SUM(E7:E53)</f>
        <v>941788.20947999996</v>
      </c>
      <c r="F54" s="34">
        <f>SUM(F7:F53)</f>
        <v>96.792921853791313</v>
      </c>
      <c r="G54" s="18"/>
      <c r="H54" s="18"/>
      <c r="I54" s="18"/>
    </row>
    <row r="55" spans="1:9" x14ac:dyDescent="0.2">
      <c r="A55" s="27"/>
      <c r="B55" s="27"/>
      <c r="C55" s="27"/>
      <c r="D55" s="28"/>
      <c r="E55" s="29"/>
      <c r="F55" s="30"/>
    </row>
    <row r="56" spans="1:9" x14ac:dyDescent="0.2">
      <c r="A56" s="26" t="s">
        <v>212</v>
      </c>
      <c r="B56" s="27"/>
      <c r="C56" s="27"/>
      <c r="D56" s="28"/>
      <c r="E56" s="29"/>
      <c r="F56" s="30"/>
    </row>
    <row r="57" spans="1:9" x14ac:dyDescent="0.2">
      <c r="A57" s="27"/>
      <c r="B57" s="27" t="s">
        <v>775</v>
      </c>
      <c r="C57" s="27" t="s">
        <v>134</v>
      </c>
      <c r="D57" s="31">
        <v>73500</v>
      </c>
      <c r="E57" s="29">
        <v>7.3499999999999998E-3</v>
      </c>
      <c r="F57" s="30">
        <v>7.5540123401860702E-7</v>
      </c>
    </row>
    <row r="58" spans="1:9" x14ac:dyDescent="0.2">
      <c r="A58" s="27"/>
      <c r="B58" s="27" t="s">
        <v>784</v>
      </c>
      <c r="C58" s="27" t="s">
        <v>93</v>
      </c>
      <c r="D58" s="31">
        <v>45000</v>
      </c>
      <c r="E58" s="29">
        <v>4.4999999999999997E-3</v>
      </c>
      <c r="F58" s="30">
        <v>4.6249055143996299E-7</v>
      </c>
    </row>
    <row r="59" spans="1:9" x14ac:dyDescent="0.2">
      <c r="A59" s="27" t="s">
        <v>540</v>
      </c>
      <c r="B59" s="27" t="s">
        <v>780</v>
      </c>
      <c r="C59" s="27" t="s">
        <v>383</v>
      </c>
      <c r="D59" s="31">
        <v>38000</v>
      </c>
      <c r="E59" s="29">
        <v>3.8E-3</v>
      </c>
      <c r="F59" s="30">
        <v>3.90547576771525E-7</v>
      </c>
    </row>
    <row r="60" spans="1:9" x14ac:dyDescent="0.2">
      <c r="A60" s="26" t="s">
        <v>33</v>
      </c>
      <c r="B60" s="26"/>
      <c r="C60" s="26"/>
      <c r="D60" s="32"/>
      <c r="E60" s="33">
        <f>SUM(E56:E59)</f>
        <v>1.5650000000000001E-2</v>
      </c>
      <c r="F60" s="34">
        <f>SUM(F56:F59)</f>
        <v>1.608439362230095E-6</v>
      </c>
      <c r="G60" s="18"/>
      <c r="H60" s="18"/>
      <c r="I60" s="18"/>
    </row>
    <row r="61" spans="1:9" x14ac:dyDescent="0.2">
      <c r="A61" s="27"/>
      <c r="B61" s="27"/>
      <c r="C61" s="27"/>
      <c r="D61" s="28"/>
      <c r="E61" s="29"/>
      <c r="F61" s="30"/>
    </row>
    <row r="62" spans="1:9" x14ac:dyDescent="0.2">
      <c r="A62" s="26" t="s">
        <v>36</v>
      </c>
      <c r="B62" s="26"/>
      <c r="C62" s="26"/>
      <c r="D62" s="32"/>
      <c r="E62" s="33">
        <f>E54+E60</f>
        <v>941788.22512999992</v>
      </c>
      <c r="F62" s="34">
        <f>F54+F60</f>
        <v>96.792923462230675</v>
      </c>
      <c r="G62" s="18"/>
      <c r="H62" s="18"/>
      <c r="I62" s="18"/>
    </row>
    <row r="63" spans="1:9" x14ac:dyDescent="0.2">
      <c r="A63" s="26"/>
      <c r="B63" s="26"/>
      <c r="C63" s="26"/>
      <c r="D63" s="32"/>
      <c r="E63" s="33"/>
      <c r="F63" s="34"/>
      <c r="G63" s="18"/>
      <c r="H63" s="18"/>
      <c r="I63" s="18"/>
    </row>
    <row r="64" spans="1:9" x14ac:dyDescent="0.2">
      <c r="A64" s="26" t="s">
        <v>38</v>
      </c>
      <c r="B64" s="26"/>
      <c r="C64" s="26"/>
      <c r="D64" s="32"/>
      <c r="E64" s="33">
        <f>E66-(E54+E60)</f>
        <v>31204.625424300088</v>
      </c>
      <c r="F64" s="34">
        <f>F66-(F54+F60)</f>
        <v>3.2070765377693249</v>
      </c>
      <c r="G64" s="18"/>
      <c r="H64" s="18"/>
      <c r="I64" s="18"/>
    </row>
    <row r="65" spans="1:9" x14ac:dyDescent="0.2">
      <c r="A65" s="26"/>
      <c r="B65" s="26"/>
      <c r="C65" s="26"/>
      <c r="D65" s="32"/>
      <c r="E65" s="33"/>
      <c r="F65" s="34"/>
      <c r="G65" s="18"/>
      <c r="H65" s="18"/>
      <c r="I65" s="18"/>
    </row>
    <row r="66" spans="1:9" x14ac:dyDescent="0.2">
      <c r="A66" s="35" t="s">
        <v>37</v>
      </c>
      <c r="B66" s="35"/>
      <c r="C66" s="35"/>
      <c r="D66" s="36"/>
      <c r="E66" s="37">
        <v>972992.85055430001</v>
      </c>
      <c r="F66" s="38">
        <v>100</v>
      </c>
      <c r="G66" s="18"/>
      <c r="H66" s="18"/>
      <c r="I66" s="18"/>
    </row>
    <row r="67" spans="1:9" x14ac:dyDescent="0.2">
      <c r="F67" s="20" t="s">
        <v>530</v>
      </c>
    </row>
    <row r="68" spans="1:9" x14ac:dyDescent="0.2">
      <c r="A68" s="18" t="s">
        <v>40</v>
      </c>
      <c r="F68" s="20"/>
    </row>
    <row r="69" spans="1:9" x14ac:dyDescent="0.2">
      <c r="A69" s="18" t="s">
        <v>776</v>
      </c>
      <c r="F69" s="20"/>
    </row>
    <row r="71" spans="1:9" x14ac:dyDescent="0.2">
      <c r="A71" s="18" t="s">
        <v>41</v>
      </c>
    </row>
    <row r="72" spans="1:9" x14ac:dyDescent="0.2">
      <c r="A72" s="18" t="s">
        <v>42</v>
      </c>
    </row>
    <row r="73" spans="1:9" x14ac:dyDescent="0.2">
      <c r="A73" s="18" t="s">
        <v>43</v>
      </c>
      <c r="B73" s="18"/>
      <c r="C73" s="39" t="s">
        <v>45</v>
      </c>
      <c r="D73" s="19" t="s">
        <v>44</v>
      </c>
    </row>
    <row r="74" spans="1:9" x14ac:dyDescent="0.2">
      <c r="A74" s="9" t="s">
        <v>59</v>
      </c>
      <c r="C74" s="40">
        <v>902.52290000000005</v>
      </c>
      <c r="D74" s="40">
        <v>926.56240000000003</v>
      </c>
    </row>
    <row r="75" spans="1:9" x14ac:dyDescent="0.2">
      <c r="A75" s="9" t="s">
        <v>82</v>
      </c>
      <c r="C75" s="40">
        <v>47.796999999999997</v>
      </c>
      <c r="D75" s="40">
        <v>45.5702</v>
      </c>
    </row>
    <row r="76" spans="1:9" x14ac:dyDescent="0.2">
      <c r="A76" s="9" t="s">
        <v>62</v>
      </c>
      <c r="C76" s="40">
        <v>975.54070000000002</v>
      </c>
      <c r="D76" s="40">
        <v>1005.0143</v>
      </c>
    </row>
    <row r="77" spans="1:9" x14ac:dyDescent="0.2">
      <c r="A77" s="9" t="s">
        <v>83</v>
      </c>
      <c r="C77" s="40">
        <v>53.222299999999997</v>
      </c>
      <c r="D77" s="40">
        <v>51.330100000000002</v>
      </c>
    </row>
    <row r="79" spans="1:9" x14ac:dyDescent="0.2">
      <c r="A79" s="18" t="s">
        <v>47</v>
      </c>
    </row>
    <row r="80" spans="1:9" x14ac:dyDescent="0.2">
      <c r="A80" s="74" t="s">
        <v>56</v>
      </c>
      <c r="B80" s="75"/>
      <c r="C80" s="43" t="s">
        <v>57</v>
      </c>
    </row>
    <row r="81" spans="1:4" x14ac:dyDescent="0.2">
      <c r="A81" s="70" t="s">
        <v>82</v>
      </c>
      <c r="B81" s="71"/>
      <c r="C81" s="44">
        <v>3.5</v>
      </c>
    </row>
    <row r="82" spans="1:4" x14ac:dyDescent="0.2">
      <c r="A82" s="70" t="s">
        <v>83</v>
      </c>
      <c r="B82" s="71"/>
      <c r="C82" s="44">
        <v>3.5</v>
      </c>
    </row>
    <row r="83" spans="1:4" x14ac:dyDescent="0.2">
      <c r="A83" s="9" t="s">
        <v>58</v>
      </c>
    </row>
    <row r="84" spans="1:4" x14ac:dyDescent="0.2">
      <c r="A84" s="9" t="s">
        <v>46</v>
      </c>
    </row>
    <row r="86" spans="1:4" x14ac:dyDescent="0.2">
      <c r="A86" s="18" t="s">
        <v>209</v>
      </c>
      <c r="D86" s="45">
        <v>9.8400000000000001E-2</v>
      </c>
    </row>
    <row r="88" spans="1:4" x14ac:dyDescent="0.2">
      <c r="A88" s="18" t="s">
        <v>779</v>
      </c>
      <c r="D88" s="41" t="s">
        <v>48</v>
      </c>
    </row>
    <row r="89" spans="1:4" x14ac:dyDescent="0.2">
      <c r="A89" s="9" t="s">
        <v>777</v>
      </c>
    </row>
    <row r="90" spans="1:4" x14ac:dyDescent="0.2">
      <c r="A90" s="50" t="s">
        <v>778</v>
      </c>
    </row>
    <row r="92" spans="1:4" x14ac:dyDescent="0.2">
      <c r="A92" s="18" t="s">
        <v>743</v>
      </c>
    </row>
    <row r="93" spans="1:4" x14ac:dyDescent="0.2">
      <c r="A93" s="18"/>
    </row>
    <row r="94" spans="1:4" x14ac:dyDescent="0.2">
      <c r="A94" s="46" t="s">
        <v>737</v>
      </c>
    </row>
    <row r="95" spans="1:4" x14ac:dyDescent="0.2">
      <c r="A95" s="48"/>
    </row>
    <row r="96" spans="1:4" x14ac:dyDescent="0.2">
      <c r="A96" s="47"/>
    </row>
    <row r="97" spans="1:1" x14ac:dyDescent="0.2">
      <c r="A97" s="47"/>
    </row>
    <row r="98" spans="1:1" x14ac:dyDescent="0.2">
      <c r="A98" s="47"/>
    </row>
    <row r="99" spans="1:1" x14ac:dyDescent="0.2">
      <c r="A99" s="47"/>
    </row>
    <row r="100" spans="1:1" x14ac:dyDescent="0.2">
      <c r="A100" s="47"/>
    </row>
    <row r="101" spans="1:1" x14ac:dyDescent="0.2">
      <c r="A101" s="47"/>
    </row>
    <row r="102" spans="1:1" x14ac:dyDescent="0.2">
      <c r="A102" s="47"/>
    </row>
    <row r="103" spans="1:1" x14ac:dyDescent="0.2">
      <c r="A103" s="47"/>
    </row>
    <row r="104" spans="1:1" x14ac:dyDescent="0.2">
      <c r="A104" s="47"/>
    </row>
    <row r="105" spans="1:1" x14ac:dyDescent="0.2">
      <c r="A105" s="47"/>
    </row>
    <row r="106" spans="1:1" x14ac:dyDescent="0.2">
      <c r="A106" s="47"/>
    </row>
    <row r="107" spans="1:1" x14ac:dyDescent="0.2">
      <c r="A107" s="47"/>
    </row>
    <row r="108" spans="1:1" x14ac:dyDescent="0.2">
      <c r="A108" s="46" t="s">
        <v>748</v>
      </c>
    </row>
    <row r="109" spans="1:1" x14ac:dyDescent="0.2">
      <c r="A109" s="47"/>
    </row>
    <row r="110" spans="1:1" x14ac:dyDescent="0.2">
      <c r="A110" s="46" t="s">
        <v>738</v>
      </c>
    </row>
    <row r="111" spans="1:1" x14ac:dyDescent="0.2">
      <c r="A111" s="47"/>
    </row>
    <row r="112" spans="1:1" x14ac:dyDescent="0.2">
      <c r="A112" s="47"/>
    </row>
    <row r="113" spans="1:1" x14ac:dyDescent="0.2">
      <c r="A113" s="47"/>
    </row>
    <row r="114" spans="1:1" x14ac:dyDescent="0.2">
      <c r="A114" s="47"/>
    </row>
    <row r="115" spans="1:1" x14ac:dyDescent="0.2">
      <c r="A115" s="47"/>
    </row>
    <row r="116" spans="1:1" x14ac:dyDescent="0.2">
      <c r="A116" s="47"/>
    </row>
    <row r="117" spans="1:1" x14ac:dyDescent="0.2">
      <c r="A117" s="47"/>
    </row>
    <row r="118" spans="1:1" x14ac:dyDescent="0.2">
      <c r="A118" s="47"/>
    </row>
    <row r="119" spans="1:1" x14ac:dyDescent="0.2">
      <c r="A119" s="47"/>
    </row>
    <row r="120" spans="1:1" x14ac:dyDescent="0.2">
      <c r="A120" s="47"/>
    </row>
    <row r="121" spans="1:1" x14ac:dyDescent="0.2">
      <c r="A121" s="47"/>
    </row>
    <row r="122" spans="1:1" x14ac:dyDescent="0.2">
      <c r="A122" s="47"/>
    </row>
    <row r="124" spans="1:1" x14ac:dyDescent="0.2">
      <c r="A124" s="18" t="s">
        <v>750</v>
      </c>
    </row>
  </sheetData>
  <mergeCells count="4">
    <mergeCell ref="A1:F1"/>
    <mergeCell ref="A80:B80"/>
    <mergeCell ref="A81:B81"/>
    <mergeCell ref="A82:B82"/>
  </mergeCells>
  <conditionalFormatting sqref="F2:F3 F5:F91 F127:F65540">
    <cfRule type="cellIs" dxfId="46" priority="2" stopIfTrue="1" operator="between">
      <formula>0.009</formula>
      <formula>-0.009</formula>
    </cfRule>
  </conditionalFormatting>
  <conditionalFormatting sqref="F92:F126">
    <cfRule type="cellIs" dxfId="45" priority="1" stopIfTrue="1" operator="between">
      <formula>0.009</formula>
      <formula>-0.009</formula>
    </cfRule>
  </conditionalFormatting>
  <hyperlinks>
    <hyperlink ref="A90" r:id="rId1" xr:uid="{00000000-0004-0000-1A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114"/>
  <sheetViews>
    <sheetView workbookViewId="0">
      <selection sqref="A1:F1"/>
    </sheetView>
  </sheetViews>
  <sheetFormatPr defaultColWidth="9.21875" defaultRowHeight="10.199999999999999" x14ac:dyDescent="0.2"/>
  <cols>
    <col min="1" max="1" width="38.77734375" style="9" bestFit="1" customWidth="1"/>
    <col min="2" max="2" width="31.77734375" style="9" bestFit="1" customWidth="1"/>
    <col min="3" max="3" width="22.44140625" style="9" bestFit="1" customWidth="1"/>
    <col min="4" max="4" width="15.21875" style="10" bestFit="1" customWidth="1"/>
    <col min="5" max="5" width="23" style="13" bestFit="1" customWidth="1"/>
    <col min="6" max="6" width="13.5546875" style="14" bestFit="1" customWidth="1"/>
    <col min="7" max="16384" width="9.21875" style="9"/>
  </cols>
  <sheetData>
    <row r="1" spans="1:6" s="1" customFormat="1" ht="13.8" x14ac:dyDescent="0.2">
      <c r="A1" s="72" t="s">
        <v>17</v>
      </c>
      <c r="B1" s="73"/>
      <c r="C1" s="73"/>
      <c r="D1" s="73"/>
      <c r="E1" s="73"/>
      <c r="F1" s="73"/>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256</v>
      </c>
      <c r="D4" s="16" t="s">
        <v>1</v>
      </c>
      <c r="E4" s="15" t="s">
        <v>3</v>
      </c>
      <c r="F4" s="15" t="s">
        <v>4</v>
      </c>
    </row>
    <row r="5" spans="1:6" x14ac:dyDescent="0.2">
      <c r="A5" s="21" t="s">
        <v>87</v>
      </c>
      <c r="B5" s="22"/>
      <c r="C5" s="22"/>
      <c r="D5" s="23"/>
      <c r="E5" s="24"/>
      <c r="F5" s="25"/>
    </row>
    <row r="6" spans="1:6" x14ac:dyDescent="0.2">
      <c r="A6" s="26" t="s">
        <v>32</v>
      </c>
      <c r="B6" s="27"/>
      <c r="C6" s="27"/>
      <c r="D6" s="28"/>
      <c r="E6" s="29"/>
      <c r="F6" s="30"/>
    </row>
    <row r="7" spans="1:6" x14ac:dyDescent="0.2">
      <c r="A7" s="27" t="s">
        <v>97</v>
      </c>
      <c r="B7" s="27" t="s">
        <v>96</v>
      </c>
      <c r="C7" s="27" t="s">
        <v>90</v>
      </c>
      <c r="D7" s="31">
        <v>1150000</v>
      </c>
      <c r="E7" s="29">
        <v>16401.875</v>
      </c>
      <c r="F7" s="30">
        <v>6.1224656514278397</v>
      </c>
    </row>
    <row r="8" spans="1:6" x14ac:dyDescent="0.2">
      <c r="A8" s="27" t="s">
        <v>89</v>
      </c>
      <c r="B8" s="27" t="s">
        <v>88</v>
      </c>
      <c r="C8" s="27" t="s">
        <v>90</v>
      </c>
      <c r="D8" s="31">
        <v>2000000</v>
      </c>
      <c r="E8" s="29">
        <v>14854</v>
      </c>
      <c r="F8" s="30">
        <v>5.5446773485536998</v>
      </c>
    </row>
    <row r="9" spans="1:6" x14ac:dyDescent="0.2">
      <c r="A9" s="27" t="s">
        <v>92</v>
      </c>
      <c r="B9" s="27" t="s">
        <v>91</v>
      </c>
      <c r="C9" s="27" t="s">
        <v>93</v>
      </c>
      <c r="D9" s="31">
        <v>850000</v>
      </c>
      <c r="E9" s="29">
        <v>14582.6</v>
      </c>
      <c r="F9" s="30">
        <v>5.4433695908858999</v>
      </c>
    </row>
    <row r="10" spans="1:6" x14ac:dyDescent="0.2">
      <c r="A10" s="27" t="s">
        <v>118</v>
      </c>
      <c r="B10" s="27" t="s">
        <v>117</v>
      </c>
      <c r="C10" s="27" t="s">
        <v>93</v>
      </c>
      <c r="D10" s="31">
        <v>1000000</v>
      </c>
      <c r="E10" s="29">
        <v>11269.5</v>
      </c>
      <c r="F10" s="30">
        <v>4.2066609249714499</v>
      </c>
    </row>
    <row r="11" spans="1:6" x14ac:dyDescent="0.2">
      <c r="A11" s="27" t="s">
        <v>99</v>
      </c>
      <c r="B11" s="27" t="s">
        <v>98</v>
      </c>
      <c r="C11" s="27" t="s">
        <v>100</v>
      </c>
      <c r="D11" s="31">
        <v>1433873</v>
      </c>
      <c r="E11" s="29">
        <v>9843.5381450000004</v>
      </c>
      <c r="F11" s="30">
        <v>3.67438016576045</v>
      </c>
    </row>
    <row r="12" spans="1:6" x14ac:dyDescent="0.2">
      <c r="A12" s="27" t="s">
        <v>471</v>
      </c>
      <c r="B12" s="27" t="s">
        <v>470</v>
      </c>
      <c r="C12" s="27" t="s">
        <v>154</v>
      </c>
      <c r="D12" s="31">
        <v>4817530</v>
      </c>
      <c r="E12" s="29">
        <v>9608.5635849999999</v>
      </c>
      <c r="F12" s="30">
        <v>3.5866692380427798</v>
      </c>
    </row>
    <row r="13" spans="1:6" x14ac:dyDescent="0.2">
      <c r="A13" s="27" t="s">
        <v>170</v>
      </c>
      <c r="B13" s="27" t="s">
        <v>169</v>
      </c>
      <c r="C13" s="27" t="s">
        <v>121</v>
      </c>
      <c r="D13" s="31">
        <v>4200000</v>
      </c>
      <c r="E13" s="29">
        <v>9368.1</v>
      </c>
      <c r="F13" s="30">
        <v>3.4969093758574101</v>
      </c>
    </row>
    <row r="14" spans="1:6" x14ac:dyDescent="0.2">
      <c r="A14" s="27" t="s">
        <v>126</v>
      </c>
      <c r="B14" s="27" t="s">
        <v>125</v>
      </c>
      <c r="C14" s="27" t="s">
        <v>108</v>
      </c>
      <c r="D14" s="31">
        <v>600000</v>
      </c>
      <c r="E14" s="29">
        <v>9005.7000000000007</v>
      </c>
      <c r="F14" s="30">
        <v>3.3616332838205198</v>
      </c>
    </row>
    <row r="15" spans="1:6" x14ac:dyDescent="0.2">
      <c r="A15" s="27" t="s">
        <v>463</v>
      </c>
      <c r="B15" s="27" t="s">
        <v>462</v>
      </c>
      <c r="C15" s="27" t="s">
        <v>190</v>
      </c>
      <c r="D15" s="31">
        <v>157232</v>
      </c>
      <c r="E15" s="29">
        <v>7551.5384960000001</v>
      </c>
      <c r="F15" s="30">
        <v>2.81882620475983</v>
      </c>
    </row>
    <row r="16" spans="1:6" x14ac:dyDescent="0.2">
      <c r="A16" s="27" t="s">
        <v>492</v>
      </c>
      <c r="B16" s="27" t="s">
        <v>491</v>
      </c>
      <c r="C16" s="27" t="s">
        <v>493</v>
      </c>
      <c r="D16" s="31">
        <v>900000</v>
      </c>
      <c r="E16" s="29">
        <v>7468.2</v>
      </c>
      <c r="F16" s="30">
        <v>2.7877177443428498</v>
      </c>
    </row>
    <row r="17" spans="1:6" x14ac:dyDescent="0.2">
      <c r="A17" s="27" t="s">
        <v>475</v>
      </c>
      <c r="B17" s="27" t="s">
        <v>474</v>
      </c>
      <c r="C17" s="27" t="s">
        <v>131</v>
      </c>
      <c r="D17" s="31">
        <v>700000</v>
      </c>
      <c r="E17" s="29">
        <v>6869.45</v>
      </c>
      <c r="F17" s="30">
        <v>2.5642173025462598</v>
      </c>
    </row>
    <row r="18" spans="1:6" x14ac:dyDescent="0.2">
      <c r="A18" s="27" t="s">
        <v>469</v>
      </c>
      <c r="B18" s="27" t="s">
        <v>468</v>
      </c>
      <c r="C18" s="27" t="s">
        <v>146</v>
      </c>
      <c r="D18" s="31">
        <v>5500000</v>
      </c>
      <c r="E18" s="29">
        <v>6525.75</v>
      </c>
      <c r="F18" s="30">
        <v>2.4359215165830301</v>
      </c>
    </row>
    <row r="19" spans="1:6" x14ac:dyDescent="0.2">
      <c r="A19" s="27" t="s">
        <v>202</v>
      </c>
      <c r="B19" s="27" t="s">
        <v>201</v>
      </c>
      <c r="C19" s="27" t="s">
        <v>108</v>
      </c>
      <c r="D19" s="31">
        <v>1060000</v>
      </c>
      <c r="E19" s="29">
        <v>5971.51</v>
      </c>
      <c r="F19" s="30">
        <v>2.2290356963553202</v>
      </c>
    </row>
    <row r="20" spans="1:6" x14ac:dyDescent="0.2">
      <c r="A20" s="27" t="s">
        <v>105</v>
      </c>
      <c r="B20" s="27" t="s">
        <v>104</v>
      </c>
      <c r="C20" s="27" t="s">
        <v>90</v>
      </c>
      <c r="D20" s="31">
        <v>310000</v>
      </c>
      <c r="E20" s="29">
        <v>5712.5249999999996</v>
      </c>
      <c r="F20" s="30">
        <v>2.1323621900192999</v>
      </c>
    </row>
    <row r="21" spans="1:6" x14ac:dyDescent="0.2">
      <c r="A21" s="27" t="s">
        <v>143</v>
      </c>
      <c r="B21" s="27" t="s">
        <v>142</v>
      </c>
      <c r="C21" s="27" t="s">
        <v>124</v>
      </c>
      <c r="D21" s="31">
        <v>1965841</v>
      </c>
      <c r="E21" s="29">
        <v>5691.1096950000001</v>
      </c>
      <c r="F21" s="30">
        <v>2.1243683192406699</v>
      </c>
    </row>
    <row r="22" spans="1:6" x14ac:dyDescent="0.2">
      <c r="A22" s="27" t="s">
        <v>112</v>
      </c>
      <c r="B22" s="27" t="s">
        <v>111</v>
      </c>
      <c r="C22" s="27" t="s">
        <v>113</v>
      </c>
      <c r="D22" s="31">
        <v>448797</v>
      </c>
      <c r="E22" s="29">
        <v>5668.9793060000002</v>
      </c>
      <c r="F22" s="30">
        <v>2.1161075230508901</v>
      </c>
    </row>
    <row r="23" spans="1:6" x14ac:dyDescent="0.2">
      <c r="A23" s="27" t="s">
        <v>570</v>
      </c>
      <c r="B23" s="27" t="s">
        <v>569</v>
      </c>
      <c r="C23" s="27" t="s">
        <v>116</v>
      </c>
      <c r="D23" s="31">
        <v>353133</v>
      </c>
      <c r="E23" s="29">
        <v>5533.59411</v>
      </c>
      <c r="F23" s="30">
        <v>2.0655711537503101</v>
      </c>
    </row>
    <row r="24" spans="1:6" x14ac:dyDescent="0.2">
      <c r="A24" s="27" t="s">
        <v>102</v>
      </c>
      <c r="B24" s="27" t="s">
        <v>101</v>
      </c>
      <c r="C24" s="27" t="s">
        <v>103</v>
      </c>
      <c r="D24" s="31">
        <v>300000</v>
      </c>
      <c r="E24" s="29">
        <v>5450.25</v>
      </c>
      <c r="F24" s="30">
        <v>2.0344605977483998</v>
      </c>
    </row>
    <row r="25" spans="1:6" x14ac:dyDescent="0.2">
      <c r="A25" s="27" t="s">
        <v>243</v>
      </c>
      <c r="B25" s="27" t="s">
        <v>242</v>
      </c>
      <c r="C25" s="27" t="s">
        <v>108</v>
      </c>
      <c r="D25" s="31">
        <v>700000</v>
      </c>
      <c r="E25" s="29">
        <v>5375.65</v>
      </c>
      <c r="F25" s="30">
        <v>2.00661402913375</v>
      </c>
    </row>
    <row r="26" spans="1:6" x14ac:dyDescent="0.2">
      <c r="A26" s="27" t="s">
        <v>215</v>
      </c>
      <c r="B26" s="27" t="s">
        <v>214</v>
      </c>
      <c r="C26" s="27" t="s">
        <v>146</v>
      </c>
      <c r="D26" s="31">
        <v>2415915</v>
      </c>
      <c r="E26" s="29">
        <v>5237.7037200000004</v>
      </c>
      <c r="F26" s="30">
        <v>1.95512166249626</v>
      </c>
    </row>
    <row r="27" spans="1:6" x14ac:dyDescent="0.2">
      <c r="A27" s="27" t="s">
        <v>513</v>
      </c>
      <c r="B27" s="27" t="s">
        <v>512</v>
      </c>
      <c r="C27" s="27" t="s">
        <v>161</v>
      </c>
      <c r="D27" s="31">
        <v>282387</v>
      </c>
      <c r="E27" s="29">
        <v>5146.6442690000003</v>
      </c>
      <c r="F27" s="30">
        <v>1.9211311363530399</v>
      </c>
    </row>
    <row r="28" spans="1:6" x14ac:dyDescent="0.2">
      <c r="A28" s="27" t="s">
        <v>208</v>
      </c>
      <c r="B28" s="27" t="s">
        <v>207</v>
      </c>
      <c r="C28" s="27" t="s">
        <v>90</v>
      </c>
      <c r="D28" s="31">
        <v>5000000</v>
      </c>
      <c r="E28" s="29">
        <v>4850</v>
      </c>
      <c r="F28" s="30">
        <v>1.8104002383523301</v>
      </c>
    </row>
    <row r="29" spans="1:6" x14ac:dyDescent="0.2">
      <c r="A29" s="27" t="s">
        <v>156</v>
      </c>
      <c r="B29" s="27" t="s">
        <v>155</v>
      </c>
      <c r="C29" s="27" t="s">
        <v>90</v>
      </c>
      <c r="D29" s="31">
        <v>3782170</v>
      </c>
      <c r="E29" s="29">
        <v>4733.3857550000002</v>
      </c>
      <c r="F29" s="30">
        <v>1.7668706596011301</v>
      </c>
    </row>
    <row r="30" spans="1:6" x14ac:dyDescent="0.2">
      <c r="A30" s="27" t="s">
        <v>217</v>
      </c>
      <c r="B30" s="27" t="s">
        <v>216</v>
      </c>
      <c r="C30" s="27" t="s">
        <v>218</v>
      </c>
      <c r="D30" s="31">
        <v>2200000</v>
      </c>
      <c r="E30" s="29">
        <v>4629.8999999999996</v>
      </c>
      <c r="F30" s="30">
        <v>1.7282416625871</v>
      </c>
    </row>
    <row r="31" spans="1:6" x14ac:dyDescent="0.2">
      <c r="A31" s="27" t="s">
        <v>572</v>
      </c>
      <c r="B31" s="27" t="s">
        <v>571</v>
      </c>
      <c r="C31" s="27" t="s">
        <v>134</v>
      </c>
      <c r="D31" s="31">
        <v>3150000</v>
      </c>
      <c r="E31" s="29">
        <v>4575.375</v>
      </c>
      <c r="F31" s="30">
        <v>1.7078886578456201</v>
      </c>
    </row>
    <row r="32" spans="1:6" x14ac:dyDescent="0.2">
      <c r="A32" s="27" t="s">
        <v>574</v>
      </c>
      <c r="B32" s="27" t="s">
        <v>573</v>
      </c>
      <c r="C32" s="27" t="s">
        <v>182</v>
      </c>
      <c r="D32" s="31">
        <v>1450000</v>
      </c>
      <c r="E32" s="29">
        <v>4463.1000000000004</v>
      </c>
      <c r="F32" s="30">
        <v>1.66597882552377</v>
      </c>
    </row>
    <row r="33" spans="1:6" x14ac:dyDescent="0.2">
      <c r="A33" s="27" t="s">
        <v>576</v>
      </c>
      <c r="B33" s="27" t="s">
        <v>575</v>
      </c>
      <c r="C33" s="27" t="s">
        <v>131</v>
      </c>
      <c r="D33" s="31">
        <v>160000</v>
      </c>
      <c r="E33" s="29">
        <v>4399.84</v>
      </c>
      <c r="F33" s="30">
        <v>1.64236523396126</v>
      </c>
    </row>
    <row r="34" spans="1:6" x14ac:dyDescent="0.2">
      <c r="A34" s="27" t="s">
        <v>133</v>
      </c>
      <c r="B34" s="27" t="s">
        <v>132</v>
      </c>
      <c r="C34" s="27" t="s">
        <v>134</v>
      </c>
      <c r="D34" s="31">
        <v>525000</v>
      </c>
      <c r="E34" s="29">
        <v>4124.1374999999998</v>
      </c>
      <c r="F34" s="30">
        <v>1.5394514459789199</v>
      </c>
    </row>
    <row r="35" spans="1:6" x14ac:dyDescent="0.2">
      <c r="A35" s="27" t="s">
        <v>130</v>
      </c>
      <c r="B35" s="27" t="s">
        <v>129</v>
      </c>
      <c r="C35" s="27" t="s">
        <v>131</v>
      </c>
      <c r="D35" s="31">
        <v>100000</v>
      </c>
      <c r="E35" s="29">
        <v>4063.4</v>
      </c>
      <c r="F35" s="30">
        <v>1.5167794491795501</v>
      </c>
    </row>
    <row r="36" spans="1:6" x14ac:dyDescent="0.2">
      <c r="A36" s="27" t="s">
        <v>550</v>
      </c>
      <c r="B36" s="27" t="s">
        <v>549</v>
      </c>
      <c r="C36" s="27" t="s">
        <v>493</v>
      </c>
      <c r="D36" s="31">
        <v>375000</v>
      </c>
      <c r="E36" s="29">
        <v>3975.5625</v>
      </c>
      <c r="F36" s="30">
        <v>1.48399160774939</v>
      </c>
    </row>
    <row r="37" spans="1:6" x14ac:dyDescent="0.2">
      <c r="A37" s="27" t="s">
        <v>477</v>
      </c>
      <c r="B37" s="27" t="s">
        <v>476</v>
      </c>
      <c r="C37" s="27" t="s">
        <v>478</v>
      </c>
      <c r="D37" s="31">
        <v>511291</v>
      </c>
      <c r="E37" s="29">
        <v>3956.8810490000001</v>
      </c>
      <c r="F37" s="30">
        <v>1.4770182256167801</v>
      </c>
    </row>
    <row r="38" spans="1:6" x14ac:dyDescent="0.2">
      <c r="A38" s="27" t="s">
        <v>578</v>
      </c>
      <c r="B38" s="27" t="s">
        <v>577</v>
      </c>
      <c r="C38" s="27" t="s">
        <v>134</v>
      </c>
      <c r="D38" s="31">
        <v>1100000</v>
      </c>
      <c r="E38" s="29">
        <v>3773.55</v>
      </c>
      <c r="F38" s="30">
        <v>1.40858470503802</v>
      </c>
    </row>
    <row r="39" spans="1:6" x14ac:dyDescent="0.2">
      <c r="A39" s="27" t="s">
        <v>172</v>
      </c>
      <c r="B39" s="27" t="s">
        <v>171</v>
      </c>
      <c r="C39" s="27" t="s">
        <v>137</v>
      </c>
      <c r="D39" s="31">
        <v>4000000</v>
      </c>
      <c r="E39" s="29">
        <v>3198</v>
      </c>
      <c r="F39" s="30">
        <v>1.19374432211355</v>
      </c>
    </row>
    <row r="40" spans="1:6" x14ac:dyDescent="0.2">
      <c r="A40" s="27" t="s">
        <v>302</v>
      </c>
      <c r="B40" s="27" t="s">
        <v>301</v>
      </c>
      <c r="C40" s="27" t="s">
        <v>93</v>
      </c>
      <c r="D40" s="31">
        <v>100000</v>
      </c>
      <c r="E40" s="29">
        <v>3108.7</v>
      </c>
      <c r="F40" s="30">
        <v>1.16041056102389</v>
      </c>
    </row>
    <row r="41" spans="1:6" x14ac:dyDescent="0.2">
      <c r="A41" s="27" t="s">
        <v>232</v>
      </c>
      <c r="B41" s="27" t="s">
        <v>231</v>
      </c>
      <c r="C41" s="27" t="s">
        <v>116</v>
      </c>
      <c r="D41" s="31">
        <v>145587</v>
      </c>
      <c r="E41" s="29">
        <v>3041.5308110000001</v>
      </c>
      <c r="F41" s="30">
        <v>1.13533775364749</v>
      </c>
    </row>
    <row r="42" spans="1:6" x14ac:dyDescent="0.2">
      <c r="A42" s="27" t="s">
        <v>580</v>
      </c>
      <c r="B42" s="27" t="s">
        <v>579</v>
      </c>
      <c r="C42" s="27" t="s">
        <v>161</v>
      </c>
      <c r="D42" s="31">
        <v>2000000</v>
      </c>
      <c r="E42" s="29">
        <v>3009</v>
      </c>
      <c r="F42" s="30">
        <v>1.1231947045777599</v>
      </c>
    </row>
    <row r="43" spans="1:6" x14ac:dyDescent="0.2">
      <c r="A43" s="27" t="s">
        <v>136</v>
      </c>
      <c r="B43" s="27" t="s">
        <v>135</v>
      </c>
      <c r="C43" s="27" t="s">
        <v>137</v>
      </c>
      <c r="D43" s="31">
        <v>1100000</v>
      </c>
      <c r="E43" s="29">
        <v>2952.4</v>
      </c>
      <c r="F43" s="30">
        <v>1.1020671471569901</v>
      </c>
    </row>
    <row r="44" spans="1:6" x14ac:dyDescent="0.2">
      <c r="A44" s="27" t="s">
        <v>486</v>
      </c>
      <c r="B44" s="27" t="s">
        <v>485</v>
      </c>
      <c r="C44" s="27" t="s">
        <v>423</v>
      </c>
      <c r="D44" s="31">
        <v>491969</v>
      </c>
      <c r="E44" s="29">
        <v>2947.878248</v>
      </c>
      <c r="F44" s="30">
        <v>1.10037927480677</v>
      </c>
    </row>
    <row r="45" spans="1:6" x14ac:dyDescent="0.2">
      <c r="A45" s="27" t="s">
        <v>95</v>
      </c>
      <c r="B45" s="27" t="s">
        <v>94</v>
      </c>
      <c r="C45" s="27" t="s">
        <v>90</v>
      </c>
      <c r="D45" s="31">
        <v>350000</v>
      </c>
      <c r="E45" s="29">
        <v>2598.4</v>
      </c>
      <c r="F45" s="30">
        <v>0.96992659367725398</v>
      </c>
    </row>
    <row r="46" spans="1:6" x14ac:dyDescent="0.2">
      <c r="A46" s="27" t="s">
        <v>548</v>
      </c>
      <c r="B46" s="27" t="s">
        <v>547</v>
      </c>
      <c r="C46" s="27" t="s">
        <v>423</v>
      </c>
      <c r="D46" s="31">
        <v>135056</v>
      </c>
      <c r="E46" s="29">
        <v>2532.1649440000001</v>
      </c>
      <c r="F46" s="30">
        <v>0.94520247797216495</v>
      </c>
    </row>
    <row r="47" spans="1:6" x14ac:dyDescent="0.2">
      <c r="A47" s="27" t="s">
        <v>582</v>
      </c>
      <c r="B47" s="27" t="s">
        <v>581</v>
      </c>
      <c r="C47" s="27" t="s">
        <v>228</v>
      </c>
      <c r="D47" s="31">
        <v>1174921</v>
      </c>
      <c r="E47" s="29">
        <v>2284.6338850000002</v>
      </c>
      <c r="F47" s="30">
        <v>0.85280448040243295</v>
      </c>
    </row>
    <row r="48" spans="1:6" x14ac:dyDescent="0.2">
      <c r="A48" s="27" t="s">
        <v>378</v>
      </c>
      <c r="B48" s="27" t="s">
        <v>377</v>
      </c>
      <c r="C48" s="27" t="s">
        <v>161</v>
      </c>
      <c r="D48" s="31">
        <v>150123</v>
      </c>
      <c r="E48" s="29">
        <v>2273.5377739999999</v>
      </c>
      <c r="F48" s="30">
        <v>0.84866254184589995</v>
      </c>
    </row>
    <row r="49" spans="1:9" x14ac:dyDescent="0.2">
      <c r="A49" s="27" t="s">
        <v>584</v>
      </c>
      <c r="B49" s="27" t="s">
        <v>583</v>
      </c>
      <c r="C49" s="27" t="s">
        <v>228</v>
      </c>
      <c r="D49" s="31">
        <v>60000</v>
      </c>
      <c r="E49" s="29">
        <v>2151.15</v>
      </c>
      <c r="F49" s="30">
        <v>0.80297782942919704</v>
      </c>
    </row>
    <row r="50" spans="1:9" x14ac:dyDescent="0.2">
      <c r="A50" s="27" t="s">
        <v>184</v>
      </c>
      <c r="B50" s="27" t="s">
        <v>183</v>
      </c>
      <c r="C50" s="27" t="s">
        <v>185</v>
      </c>
      <c r="D50" s="31">
        <v>257205</v>
      </c>
      <c r="E50" s="29">
        <v>1702.825703</v>
      </c>
      <c r="F50" s="30">
        <v>0.63562805331621997</v>
      </c>
    </row>
    <row r="51" spans="1:9" x14ac:dyDescent="0.2">
      <c r="A51" s="27" t="s">
        <v>586</v>
      </c>
      <c r="B51" s="27" t="s">
        <v>585</v>
      </c>
      <c r="C51" s="27" t="s">
        <v>349</v>
      </c>
      <c r="D51" s="31">
        <v>200000</v>
      </c>
      <c r="E51" s="29">
        <v>1682.5</v>
      </c>
      <c r="F51" s="30">
        <v>0.62804090742841001</v>
      </c>
    </row>
    <row r="52" spans="1:9" x14ac:dyDescent="0.2">
      <c r="A52" s="27" t="s">
        <v>544</v>
      </c>
      <c r="B52" s="27" t="s">
        <v>543</v>
      </c>
      <c r="C52" s="27" t="s">
        <v>146</v>
      </c>
      <c r="D52" s="31">
        <v>20000</v>
      </c>
      <c r="E52" s="29">
        <v>1662.83</v>
      </c>
      <c r="F52" s="30">
        <v>0.62069852130709202</v>
      </c>
    </row>
    <row r="53" spans="1:9" x14ac:dyDescent="0.2">
      <c r="A53" s="27" t="s">
        <v>587</v>
      </c>
      <c r="B53" s="27" t="s">
        <v>1203</v>
      </c>
      <c r="C53" s="27" t="s">
        <v>161</v>
      </c>
      <c r="D53" s="31">
        <v>2000000</v>
      </c>
      <c r="E53" s="29">
        <v>985</v>
      </c>
      <c r="F53" s="30">
        <v>0.36767922366536898</v>
      </c>
    </row>
    <row r="54" spans="1:9" x14ac:dyDescent="0.2">
      <c r="A54" s="27" t="s">
        <v>179</v>
      </c>
      <c r="B54" s="27" t="s">
        <v>178</v>
      </c>
      <c r="C54" s="27" t="s">
        <v>108</v>
      </c>
      <c r="D54" s="31">
        <v>167442</v>
      </c>
      <c r="E54" s="29">
        <v>761.27505299999996</v>
      </c>
      <c r="F54" s="30">
        <v>0.28416753348513002</v>
      </c>
    </row>
    <row r="55" spans="1:9" x14ac:dyDescent="0.2">
      <c r="A55" s="26" t="s">
        <v>33</v>
      </c>
      <c r="B55" s="26"/>
      <c r="C55" s="26"/>
      <c r="D55" s="32"/>
      <c r="E55" s="33">
        <f>SUM(E7:E54)</f>
        <v>257573.7395479999</v>
      </c>
      <c r="F55" s="34">
        <f>SUM(F7:F54)</f>
        <v>96.146713292989418</v>
      </c>
      <c r="G55" s="18"/>
      <c r="H55" s="18"/>
      <c r="I55" s="18"/>
    </row>
    <row r="56" spans="1:9" x14ac:dyDescent="0.2">
      <c r="A56" s="27"/>
      <c r="B56" s="27"/>
      <c r="C56" s="27"/>
      <c r="D56" s="28"/>
      <c r="E56" s="29"/>
      <c r="F56" s="30"/>
    </row>
    <row r="57" spans="1:9" x14ac:dyDescent="0.2">
      <c r="A57" s="26" t="s">
        <v>276</v>
      </c>
      <c r="B57" s="27"/>
      <c r="C57" s="27"/>
      <c r="D57" s="28"/>
      <c r="E57" s="29"/>
      <c r="F57" s="30"/>
    </row>
    <row r="58" spans="1:9" x14ac:dyDescent="0.2">
      <c r="A58" s="27" t="s">
        <v>312</v>
      </c>
      <c r="B58" s="27" t="s">
        <v>311</v>
      </c>
      <c r="C58" s="27" t="s">
        <v>93</v>
      </c>
      <c r="D58" s="31">
        <v>275000</v>
      </c>
      <c r="E58" s="29">
        <v>5573.091563</v>
      </c>
      <c r="F58" s="30">
        <v>2.0803146997968098</v>
      </c>
    </row>
    <row r="59" spans="1:9" x14ac:dyDescent="0.2">
      <c r="A59" s="27" t="s">
        <v>325</v>
      </c>
      <c r="B59" s="27" t="s">
        <v>324</v>
      </c>
      <c r="C59" s="27" t="s">
        <v>93</v>
      </c>
      <c r="D59" s="31">
        <v>200000</v>
      </c>
      <c r="E59" s="29">
        <v>2707.6297500000001</v>
      </c>
      <c r="F59" s="30">
        <v>1.0106996999525499</v>
      </c>
    </row>
    <row r="60" spans="1:9" x14ac:dyDescent="0.2">
      <c r="A60" s="26" t="s">
        <v>33</v>
      </c>
      <c r="B60" s="26"/>
      <c r="C60" s="26"/>
      <c r="D60" s="32"/>
      <c r="E60" s="33">
        <f>SUM(E57:E59)</f>
        <v>8280.721313</v>
      </c>
      <c r="F60" s="34">
        <f>SUM(F57:F59)</f>
        <v>3.0910143997493598</v>
      </c>
      <c r="G60" s="18"/>
      <c r="H60" s="18"/>
      <c r="I60" s="18"/>
    </row>
    <row r="61" spans="1:9" x14ac:dyDescent="0.2">
      <c r="A61" s="27"/>
      <c r="B61" s="27"/>
      <c r="C61" s="27"/>
      <c r="D61" s="28"/>
      <c r="E61" s="29"/>
      <c r="F61" s="30"/>
    </row>
    <row r="62" spans="1:9" x14ac:dyDescent="0.2">
      <c r="A62" s="26" t="s">
        <v>36</v>
      </c>
      <c r="B62" s="26"/>
      <c r="C62" s="26"/>
      <c r="D62" s="32"/>
      <c r="E62" s="33">
        <f>E55+E60</f>
        <v>265854.46086099988</v>
      </c>
      <c r="F62" s="34">
        <f>F55+F60</f>
        <v>99.237727692738773</v>
      </c>
      <c r="G62" s="18"/>
      <c r="H62" s="18"/>
      <c r="I62" s="18"/>
    </row>
    <row r="63" spans="1:9" x14ac:dyDescent="0.2">
      <c r="A63" s="26"/>
      <c r="B63" s="26"/>
      <c r="C63" s="26"/>
      <c r="D63" s="32"/>
      <c r="E63" s="33"/>
      <c r="F63" s="34"/>
      <c r="G63" s="18"/>
      <c r="H63" s="18"/>
      <c r="I63" s="18"/>
    </row>
    <row r="64" spans="1:9" x14ac:dyDescent="0.2">
      <c r="A64" s="26" t="s">
        <v>38</v>
      </c>
      <c r="B64" s="26"/>
      <c r="C64" s="26"/>
      <c r="D64" s="32"/>
      <c r="E64" s="33">
        <f>E66-(E55+E60)</f>
        <v>2042.1013055001386</v>
      </c>
      <c r="F64" s="34">
        <f>F66-(F55+F60)</f>
        <v>0.76227230726122741</v>
      </c>
      <c r="G64" s="18"/>
      <c r="H64" s="18"/>
      <c r="I64" s="18"/>
    </row>
    <row r="65" spans="1:9" x14ac:dyDescent="0.2">
      <c r="A65" s="26"/>
      <c r="B65" s="26"/>
      <c r="C65" s="26"/>
      <c r="D65" s="32"/>
      <c r="E65" s="33"/>
      <c r="F65" s="34"/>
      <c r="G65" s="18"/>
      <c r="H65" s="18"/>
      <c r="I65" s="18"/>
    </row>
    <row r="66" spans="1:9" x14ac:dyDescent="0.2">
      <c r="A66" s="35" t="s">
        <v>37</v>
      </c>
      <c r="B66" s="35"/>
      <c r="C66" s="35"/>
      <c r="D66" s="36"/>
      <c r="E66" s="37">
        <v>267896.56216650002</v>
      </c>
      <c r="F66" s="38">
        <v>100</v>
      </c>
      <c r="G66" s="18"/>
      <c r="H66" s="18"/>
      <c r="I66" s="18"/>
    </row>
    <row r="68" spans="1:9" x14ac:dyDescent="0.2">
      <c r="A68" s="9" t="s">
        <v>1202</v>
      </c>
    </row>
    <row r="70" spans="1:9" x14ac:dyDescent="0.2">
      <c r="A70" s="18" t="s">
        <v>41</v>
      </c>
    </row>
    <row r="71" spans="1:9" x14ac:dyDescent="0.2">
      <c r="A71" s="18" t="s">
        <v>42</v>
      </c>
    </row>
    <row r="72" spans="1:9" x14ac:dyDescent="0.2">
      <c r="A72" s="18" t="s">
        <v>43</v>
      </c>
      <c r="B72" s="18"/>
      <c r="C72" s="39" t="s">
        <v>45</v>
      </c>
      <c r="D72" s="19" t="s">
        <v>44</v>
      </c>
    </row>
    <row r="73" spans="1:9" x14ac:dyDescent="0.2">
      <c r="A73" s="9" t="s">
        <v>59</v>
      </c>
      <c r="C73" s="40">
        <v>118.1874</v>
      </c>
      <c r="D73" s="40">
        <v>116.0458</v>
      </c>
    </row>
    <row r="74" spans="1:9" x14ac:dyDescent="0.2">
      <c r="A74" s="9" t="s">
        <v>82</v>
      </c>
      <c r="C74" s="40">
        <v>18.922799999999999</v>
      </c>
      <c r="D74" s="40">
        <v>18.579899999999999</v>
      </c>
    </row>
    <row r="75" spans="1:9" x14ac:dyDescent="0.2">
      <c r="A75" s="9" t="s">
        <v>62</v>
      </c>
      <c r="C75" s="40">
        <v>126.1788</v>
      </c>
      <c r="D75" s="40">
        <v>124.3318</v>
      </c>
    </row>
    <row r="76" spans="1:9" x14ac:dyDescent="0.2">
      <c r="A76" s="9" t="s">
        <v>83</v>
      </c>
      <c r="C76" s="40">
        <v>20.869800000000001</v>
      </c>
      <c r="D76" s="40">
        <v>20.563600000000001</v>
      </c>
    </row>
    <row r="78" spans="1:9" x14ac:dyDescent="0.2">
      <c r="A78" s="9" t="s">
        <v>46</v>
      </c>
    </row>
    <row r="80" spans="1:9" x14ac:dyDescent="0.2">
      <c r="A80" s="18" t="s">
        <v>47</v>
      </c>
      <c r="D80" s="41" t="s">
        <v>48</v>
      </c>
    </row>
    <row r="82" spans="1:4" x14ac:dyDescent="0.2">
      <c r="A82" s="18" t="s">
        <v>209</v>
      </c>
      <c r="D82" s="45">
        <v>0.41049999999999998</v>
      </c>
    </row>
    <row r="84" spans="1:4" x14ac:dyDescent="0.2">
      <c r="A84" s="18" t="s">
        <v>751</v>
      </c>
    </row>
    <row r="85" spans="1:4" x14ac:dyDescent="0.2">
      <c r="A85" s="50"/>
    </row>
    <row r="86" spans="1:4" x14ac:dyDescent="0.2">
      <c r="A86" s="46" t="s">
        <v>737</v>
      </c>
    </row>
    <row r="87" spans="1:4" x14ac:dyDescent="0.2">
      <c r="A87" s="48"/>
    </row>
    <row r="88" spans="1:4" x14ac:dyDescent="0.2">
      <c r="A88" s="47"/>
    </row>
    <row r="89" spans="1:4" x14ac:dyDescent="0.2">
      <c r="A89" s="47"/>
    </row>
    <row r="90" spans="1:4" x14ac:dyDescent="0.2">
      <c r="A90" s="47"/>
    </row>
    <row r="91" spans="1:4" x14ac:dyDescent="0.2">
      <c r="A91" s="47"/>
    </row>
    <row r="92" spans="1:4" x14ac:dyDescent="0.2">
      <c r="A92" s="47"/>
    </row>
    <row r="93" spans="1:4" x14ac:dyDescent="0.2">
      <c r="A93" s="47"/>
    </row>
    <row r="94" spans="1:4" x14ac:dyDescent="0.2">
      <c r="A94" s="47"/>
    </row>
    <row r="95" spans="1:4" x14ac:dyDescent="0.2">
      <c r="A95" s="47"/>
    </row>
    <row r="96" spans="1:4" x14ac:dyDescent="0.2">
      <c r="A96" s="47"/>
    </row>
    <row r="97" spans="1:1" x14ac:dyDescent="0.2">
      <c r="A97" s="47"/>
    </row>
    <row r="98" spans="1:1" x14ac:dyDescent="0.2">
      <c r="A98" s="47"/>
    </row>
    <row r="99" spans="1:1" x14ac:dyDescent="0.2">
      <c r="A99" s="47"/>
    </row>
    <row r="100" spans="1:1" x14ac:dyDescent="0.2">
      <c r="A100" s="46" t="s">
        <v>752</v>
      </c>
    </row>
    <row r="101" spans="1:1" x14ac:dyDescent="0.2">
      <c r="A101" s="47"/>
    </row>
    <row r="102" spans="1:1" x14ac:dyDescent="0.2">
      <c r="A102" s="46" t="s">
        <v>738</v>
      </c>
    </row>
    <row r="103" spans="1:1" x14ac:dyDescent="0.2">
      <c r="A103" s="47"/>
    </row>
    <row r="104" spans="1:1" x14ac:dyDescent="0.2">
      <c r="A104" s="47"/>
    </row>
    <row r="105" spans="1:1" x14ac:dyDescent="0.2">
      <c r="A105" s="47"/>
    </row>
    <row r="106" spans="1:1" x14ac:dyDescent="0.2">
      <c r="A106" s="47"/>
    </row>
    <row r="107" spans="1:1" x14ac:dyDescent="0.2">
      <c r="A107" s="47"/>
    </row>
    <row r="108" spans="1:1" x14ac:dyDescent="0.2">
      <c r="A108" s="47"/>
    </row>
    <row r="109" spans="1:1" x14ac:dyDescent="0.2">
      <c r="A109" s="47"/>
    </row>
    <row r="110" spans="1:1" x14ac:dyDescent="0.2">
      <c r="A110" s="47"/>
    </row>
    <row r="111" spans="1:1" x14ac:dyDescent="0.2">
      <c r="A111" s="47"/>
    </row>
    <row r="112" spans="1:1" x14ac:dyDescent="0.2">
      <c r="A112" s="47"/>
    </row>
    <row r="113" spans="1:1" x14ac:dyDescent="0.2">
      <c r="A113" s="47"/>
    </row>
    <row r="114" spans="1:1" x14ac:dyDescent="0.2">
      <c r="A114" s="47"/>
    </row>
  </sheetData>
  <mergeCells count="1">
    <mergeCell ref="A1:F1"/>
  </mergeCells>
  <conditionalFormatting sqref="F2:F3 F5:F83 F117:F65535">
    <cfRule type="cellIs" dxfId="44" priority="2" stopIfTrue="1" operator="between">
      <formula>0.009</formula>
      <formula>-0.009</formula>
    </cfRule>
  </conditionalFormatting>
  <conditionalFormatting sqref="F84:F116">
    <cfRule type="cellIs" dxfId="43" priority="1" stopIfTrue="1" operator="between">
      <formula>0.009</formula>
      <formula>-0.009</formula>
    </cfRule>
  </conditionalFormatting>
  <hyperlinks>
    <hyperlink ref="A85" r:id="rId1" tooltip="https://www.franklintempletonindia.com/downloadsServlet/pdf/product-labels-jg9o5k7l" display="https://www.franklintempletonindia.com/downloadsServlet/pdf/product-labels-jg9o5k7l" xr:uid="{00000000-0004-0000-1B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I100"/>
  <sheetViews>
    <sheetView workbookViewId="0">
      <selection sqref="A1:F1"/>
    </sheetView>
  </sheetViews>
  <sheetFormatPr defaultColWidth="9.21875" defaultRowHeight="10.199999999999999" x14ac:dyDescent="0.2"/>
  <cols>
    <col min="1" max="1" width="38.77734375" style="9" bestFit="1" customWidth="1"/>
    <col min="2" max="2" width="26.77734375" style="9" bestFit="1" customWidth="1"/>
    <col min="3" max="3" width="24.77734375" style="9" bestFit="1" customWidth="1"/>
    <col min="4" max="4" width="15.21875" style="10" bestFit="1" customWidth="1"/>
    <col min="5" max="5" width="23" style="13" bestFit="1" customWidth="1"/>
    <col min="6" max="6" width="13.5546875" style="14" bestFit="1" customWidth="1"/>
    <col min="7" max="16384" width="9.21875" style="9"/>
  </cols>
  <sheetData>
    <row r="1" spans="1:6" s="1" customFormat="1" ht="13.8" x14ac:dyDescent="0.2">
      <c r="A1" s="72" t="s">
        <v>18</v>
      </c>
      <c r="B1" s="73"/>
      <c r="C1" s="73"/>
      <c r="D1" s="73"/>
      <c r="E1" s="73"/>
      <c r="F1" s="73"/>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256</v>
      </c>
      <c r="D4" s="16" t="s">
        <v>1</v>
      </c>
      <c r="E4" s="15" t="s">
        <v>3</v>
      </c>
      <c r="F4" s="15" t="s">
        <v>4</v>
      </c>
    </row>
    <row r="5" spans="1:6" x14ac:dyDescent="0.2">
      <c r="A5" s="21" t="s">
        <v>87</v>
      </c>
      <c r="B5" s="22"/>
      <c r="C5" s="22"/>
      <c r="D5" s="23"/>
      <c r="E5" s="24"/>
      <c r="F5" s="25"/>
    </row>
    <row r="6" spans="1:6" x14ac:dyDescent="0.2">
      <c r="A6" s="26" t="s">
        <v>32</v>
      </c>
      <c r="B6" s="27"/>
      <c r="C6" s="27"/>
      <c r="D6" s="28"/>
      <c r="E6" s="29"/>
      <c r="F6" s="30"/>
    </row>
    <row r="7" spans="1:6" x14ac:dyDescent="0.2">
      <c r="A7" s="27" t="s">
        <v>89</v>
      </c>
      <c r="B7" s="27" t="s">
        <v>88</v>
      </c>
      <c r="C7" s="27" t="s">
        <v>90</v>
      </c>
      <c r="D7" s="31">
        <v>7600000</v>
      </c>
      <c r="E7" s="29">
        <v>56445.2</v>
      </c>
      <c r="F7" s="30">
        <v>8.9273217286262003</v>
      </c>
    </row>
    <row r="8" spans="1:6" x14ac:dyDescent="0.2">
      <c r="A8" s="27" t="s">
        <v>97</v>
      </c>
      <c r="B8" s="27" t="s">
        <v>96</v>
      </c>
      <c r="C8" s="27" t="s">
        <v>90</v>
      </c>
      <c r="D8" s="31">
        <v>2900000</v>
      </c>
      <c r="E8" s="29">
        <v>41361.25</v>
      </c>
      <c r="F8" s="30">
        <v>6.5416578530705998</v>
      </c>
    </row>
    <row r="9" spans="1:6" x14ac:dyDescent="0.2">
      <c r="A9" s="27" t="s">
        <v>118</v>
      </c>
      <c r="B9" s="27" t="s">
        <v>117</v>
      </c>
      <c r="C9" s="27" t="s">
        <v>93</v>
      </c>
      <c r="D9" s="31">
        <v>3400000</v>
      </c>
      <c r="E9" s="29">
        <v>38316.300000000003</v>
      </c>
      <c r="F9" s="30">
        <v>6.06007131785449</v>
      </c>
    </row>
    <row r="10" spans="1:6" x14ac:dyDescent="0.2">
      <c r="A10" s="27" t="s">
        <v>105</v>
      </c>
      <c r="B10" s="27" t="s">
        <v>104</v>
      </c>
      <c r="C10" s="27" t="s">
        <v>90</v>
      </c>
      <c r="D10" s="31">
        <v>2000000</v>
      </c>
      <c r="E10" s="29">
        <v>36855</v>
      </c>
      <c r="F10" s="30">
        <v>5.8289534328608799</v>
      </c>
    </row>
    <row r="11" spans="1:6" x14ac:dyDescent="0.2">
      <c r="A11" s="27" t="s">
        <v>92</v>
      </c>
      <c r="B11" s="27" t="s">
        <v>91</v>
      </c>
      <c r="C11" s="27" t="s">
        <v>93</v>
      </c>
      <c r="D11" s="31">
        <v>1900000</v>
      </c>
      <c r="E11" s="29">
        <v>32596.400000000001</v>
      </c>
      <c r="F11" s="30">
        <v>5.1554171124380996</v>
      </c>
    </row>
    <row r="12" spans="1:6" x14ac:dyDescent="0.2">
      <c r="A12" s="27" t="s">
        <v>110</v>
      </c>
      <c r="B12" s="27" t="s">
        <v>109</v>
      </c>
      <c r="C12" s="27" t="s">
        <v>90</v>
      </c>
      <c r="D12" s="31">
        <v>6000000</v>
      </c>
      <c r="E12" s="29">
        <v>28992</v>
      </c>
      <c r="F12" s="30">
        <v>4.5853484717271096</v>
      </c>
    </row>
    <row r="13" spans="1:6" x14ac:dyDescent="0.2">
      <c r="A13" s="27" t="s">
        <v>99</v>
      </c>
      <c r="B13" s="27" t="s">
        <v>98</v>
      </c>
      <c r="C13" s="27" t="s">
        <v>100</v>
      </c>
      <c r="D13" s="31">
        <v>4000000</v>
      </c>
      <c r="E13" s="29">
        <v>27460</v>
      </c>
      <c r="F13" s="30">
        <v>4.3430487387426302</v>
      </c>
    </row>
    <row r="14" spans="1:6" x14ac:dyDescent="0.2">
      <c r="A14" s="27" t="s">
        <v>262</v>
      </c>
      <c r="B14" s="27" t="s">
        <v>261</v>
      </c>
      <c r="C14" s="27" t="s">
        <v>93</v>
      </c>
      <c r="D14" s="31">
        <v>760000</v>
      </c>
      <c r="E14" s="29">
        <v>27011.919999999998</v>
      </c>
      <c r="F14" s="30">
        <v>4.2721808116175097</v>
      </c>
    </row>
    <row r="15" spans="1:6" x14ac:dyDescent="0.2">
      <c r="A15" s="27" t="s">
        <v>102</v>
      </c>
      <c r="B15" s="27" t="s">
        <v>101</v>
      </c>
      <c r="C15" s="27" t="s">
        <v>103</v>
      </c>
      <c r="D15" s="31">
        <v>1450000</v>
      </c>
      <c r="E15" s="29">
        <v>26342.875</v>
      </c>
      <c r="F15" s="30">
        <v>4.1663652601458399</v>
      </c>
    </row>
    <row r="16" spans="1:6" x14ac:dyDescent="0.2">
      <c r="A16" s="27" t="s">
        <v>550</v>
      </c>
      <c r="B16" s="27" t="s">
        <v>549</v>
      </c>
      <c r="C16" s="27" t="s">
        <v>493</v>
      </c>
      <c r="D16" s="31">
        <v>2000000</v>
      </c>
      <c r="E16" s="29">
        <v>21203</v>
      </c>
      <c r="F16" s="30">
        <v>3.3534472835965001</v>
      </c>
    </row>
    <row r="17" spans="1:6" x14ac:dyDescent="0.2">
      <c r="A17" s="27" t="s">
        <v>202</v>
      </c>
      <c r="B17" s="27" t="s">
        <v>201</v>
      </c>
      <c r="C17" s="27" t="s">
        <v>108</v>
      </c>
      <c r="D17" s="31">
        <v>3500000</v>
      </c>
      <c r="E17" s="29">
        <v>19717.25</v>
      </c>
      <c r="F17" s="30">
        <v>3.1184624087390098</v>
      </c>
    </row>
    <row r="18" spans="1:6" x14ac:dyDescent="0.2">
      <c r="A18" s="27" t="s">
        <v>133</v>
      </c>
      <c r="B18" s="27" t="s">
        <v>132</v>
      </c>
      <c r="C18" s="27" t="s">
        <v>134</v>
      </c>
      <c r="D18" s="31">
        <v>2200000</v>
      </c>
      <c r="E18" s="29">
        <v>17282.099999999999</v>
      </c>
      <c r="F18" s="30">
        <v>2.7333212894327801</v>
      </c>
    </row>
    <row r="19" spans="1:6" x14ac:dyDescent="0.2">
      <c r="A19" s="27" t="s">
        <v>165</v>
      </c>
      <c r="B19" s="27" t="s">
        <v>164</v>
      </c>
      <c r="C19" s="27" t="s">
        <v>108</v>
      </c>
      <c r="D19" s="31">
        <v>1850000</v>
      </c>
      <c r="E19" s="29">
        <v>16375.275</v>
      </c>
      <c r="F19" s="30">
        <v>2.5898986684382299</v>
      </c>
    </row>
    <row r="20" spans="1:6" x14ac:dyDescent="0.2">
      <c r="A20" s="27" t="s">
        <v>95</v>
      </c>
      <c r="B20" s="27" t="s">
        <v>94</v>
      </c>
      <c r="C20" s="27" t="s">
        <v>90</v>
      </c>
      <c r="D20" s="31">
        <v>2200000</v>
      </c>
      <c r="E20" s="29">
        <v>16332.8</v>
      </c>
      <c r="F20" s="30">
        <v>2.5831808608935098</v>
      </c>
    </row>
    <row r="21" spans="1:6" x14ac:dyDescent="0.2">
      <c r="A21" s="27" t="s">
        <v>589</v>
      </c>
      <c r="B21" s="27" t="s">
        <v>588</v>
      </c>
      <c r="C21" s="27" t="s">
        <v>493</v>
      </c>
      <c r="D21" s="31">
        <v>3000000</v>
      </c>
      <c r="E21" s="29">
        <v>15696</v>
      </c>
      <c r="F21" s="30">
        <v>2.4824651494284198</v>
      </c>
    </row>
    <row r="22" spans="1:6" x14ac:dyDescent="0.2">
      <c r="A22" s="27" t="s">
        <v>463</v>
      </c>
      <c r="B22" s="27" t="s">
        <v>462</v>
      </c>
      <c r="C22" s="27" t="s">
        <v>190</v>
      </c>
      <c r="D22" s="31">
        <v>300000</v>
      </c>
      <c r="E22" s="29">
        <v>14408.4</v>
      </c>
      <c r="F22" s="30">
        <v>2.2788194991733199</v>
      </c>
    </row>
    <row r="23" spans="1:6" x14ac:dyDescent="0.2">
      <c r="A23" s="27" t="s">
        <v>145</v>
      </c>
      <c r="B23" s="27" t="s">
        <v>144</v>
      </c>
      <c r="C23" s="27" t="s">
        <v>146</v>
      </c>
      <c r="D23" s="31">
        <v>400000</v>
      </c>
      <c r="E23" s="29">
        <v>14121.4</v>
      </c>
      <c r="F23" s="30">
        <v>2.2334278390123901</v>
      </c>
    </row>
    <row r="24" spans="1:6" x14ac:dyDescent="0.2">
      <c r="A24" s="27" t="s">
        <v>130</v>
      </c>
      <c r="B24" s="27" t="s">
        <v>129</v>
      </c>
      <c r="C24" s="27" t="s">
        <v>131</v>
      </c>
      <c r="D24" s="31">
        <v>325000</v>
      </c>
      <c r="E24" s="29">
        <v>13206.05</v>
      </c>
      <c r="F24" s="30">
        <v>2.0886569117360598</v>
      </c>
    </row>
    <row r="25" spans="1:6" x14ac:dyDescent="0.2">
      <c r="A25" s="27" t="s">
        <v>237</v>
      </c>
      <c r="B25" s="27" t="s">
        <v>236</v>
      </c>
      <c r="C25" s="27" t="s">
        <v>121</v>
      </c>
      <c r="D25" s="31">
        <v>6000000</v>
      </c>
      <c r="E25" s="29">
        <v>12549</v>
      </c>
      <c r="F25" s="30">
        <v>1.9847384786045601</v>
      </c>
    </row>
    <row r="26" spans="1:6" x14ac:dyDescent="0.2">
      <c r="A26" s="27" t="s">
        <v>232</v>
      </c>
      <c r="B26" s="27" t="s">
        <v>231</v>
      </c>
      <c r="C26" s="27" t="s">
        <v>116</v>
      </c>
      <c r="D26" s="31">
        <v>600000</v>
      </c>
      <c r="E26" s="29">
        <v>12534.9</v>
      </c>
      <c r="F26" s="30">
        <v>1.9825084353701801</v>
      </c>
    </row>
    <row r="27" spans="1:6" x14ac:dyDescent="0.2">
      <c r="A27" s="27" t="s">
        <v>544</v>
      </c>
      <c r="B27" s="27" t="s">
        <v>543</v>
      </c>
      <c r="C27" s="27" t="s">
        <v>146</v>
      </c>
      <c r="D27" s="31">
        <v>150000</v>
      </c>
      <c r="E27" s="29">
        <v>12471.225</v>
      </c>
      <c r="F27" s="30">
        <v>1.97243765501914</v>
      </c>
    </row>
    <row r="28" spans="1:6" x14ac:dyDescent="0.2">
      <c r="A28" s="27" t="s">
        <v>302</v>
      </c>
      <c r="B28" s="27" t="s">
        <v>301</v>
      </c>
      <c r="C28" s="27" t="s">
        <v>93</v>
      </c>
      <c r="D28" s="31">
        <v>400000</v>
      </c>
      <c r="E28" s="29">
        <v>12434.8</v>
      </c>
      <c r="F28" s="30">
        <v>1.96667670999697</v>
      </c>
    </row>
    <row r="29" spans="1:6" x14ac:dyDescent="0.2">
      <c r="A29" s="27" t="s">
        <v>243</v>
      </c>
      <c r="B29" s="27" t="s">
        <v>242</v>
      </c>
      <c r="C29" s="27" t="s">
        <v>108</v>
      </c>
      <c r="D29" s="31">
        <v>1600000</v>
      </c>
      <c r="E29" s="29">
        <v>12287.2</v>
      </c>
      <c r="F29" s="30">
        <v>1.94333242762849</v>
      </c>
    </row>
    <row r="30" spans="1:6" x14ac:dyDescent="0.2">
      <c r="A30" s="27" t="s">
        <v>172</v>
      </c>
      <c r="B30" s="27" t="s">
        <v>171</v>
      </c>
      <c r="C30" s="27" t="s">
        <v>137</v>
      </c>
      <c r="D30" s="31">
        <v>15000000</v>
      </c>
      <c r="E30" s="29">
        <v>11992.5</v>
      </c>
      <c r="F30" s="30">
        <v>1.8967229424388601</v>
      </c>
    </row>
    <row r="31" spans="1:6" x14ac:dyDescent="0.2">
      <c r="A31" s="27" t="s">
        <v>548</v>
      </c>
      <c r="B31" s="27" t="s">
        <v>547</v>
      </c>
      <c r="C31" s="27" t="s">
        <v>423</v>
      </c>
      <c r="D31" s="31">
        <v>600000</v>
      </c>
      <c r="E31" s="29">
        <v>11249.4</v>
      </c>
      <c r="F31" s="30">
        <v>1.7791949192138199</v>
      </c>
    </row>
    <row r="32" spans="1:6" x14ac:dyDescent="0.2">
      <c r="A32" s="27" t="s">
        <v>294</v>
      </c>
      <c r="B32" s="27" t="s">
        <v>293</v>
      </c>
      <c r="C32" s="27" t="s">
        <v>137</v>
      </c>
      <c r="D32" s="31">
        <v>250000</v>
      </c>
      <c r="E32" s="29">
        <v>11135.75</v>
      </c>
      <c r="F32" s="30">
        <v>1.7612201381082799</v>
      </c>
    </row>
    <row r="33" spans="1:9" x14ac:dyDescent="0.2">
      <c r="A33" s="27" t="s">
        <v>591</v>
      </c>
      <c r="B33" s="27" t="s">
        <v>590</v>
      </c>
      <c r="C33" s="27" t="s">
        <v>116</v>
      </c>
      <c r="D33" s="31">
        <v>150000</v>
      </c>
      <c r="E33" s="29">
        <v>9851.85</v>
      </c>
      <c r="F33" s="30">
        <v>1.5581596765033401</v>
      </c>
    </row>
    <row r="34" spans="1:9" x14ac:dyDescent="0.2">
      <c r="A34" s="27" t="s">
        <v>148</v>
      </c>
      <c r="B34" s="27" t="s">
        <v>147</v>
      </c>
      <c r="C34" s="27" t="s">
        <v>149</v>
      </c>
      <c r="D34" s="31">
        <v>2700000</v>
      </c>
      <c r="E34" s="29">
        <v>9444.6</v>
      </c>
      <c r="F34" s="30">
        <v>1.4937493852122601</v>
      </c>
    </row>
    <row r="35" spans="1:9" x14ac:dyDescent="0.2">
      <c r="A35" s="27" t="s">
        <v>580</v>
      </c>
      <c r="B35" s="27" t="s">
        <v>579</v>
      </c>
      <c r="C35" s="27" t="s">
        <v>161</v>
      </c>
      <c r="D35" s="31">
        <v>6000000</v>
      </c>
      <c r="E35" s="29">
        <v>9027</v>
      </c>
      <c r="F35" s="30">
        <v>1.42770214729169</v>
      </c>
    </row>
    <row r="36" spans="1:9" x14ac:dyDescent="0.2">
      <c r="A36" s="27" t="s">
        <v>469</v>
      </c>
      <c r="B36" s="27" t="s">
        <v>468</v>
      </c>
      <c r="C36" s="27" t="s">
        <v>146</v>
      </c>
      <c r="D36" s="31">
        <v>7500000</v>
      </c>
      <c r="E36" s="29">
        <v>8898.75</v>
      </c>
      <c r="F36" s="30">
        <v>1.40741824340444</v>
      </c>
    </row>
    <row r="37" spans="1:9" x14ac:dyDescent="0.2">
      <c r="A37" s="27" t="s">
        <v>542</v>
      </c>
      <c r="B37" s="27" t="s">
        <v>541</v>
      </c>
      <c r="C37" s="27" t="s">
        <v>131</v>
      </c>
      <c r="D37" s="31">
        <v>900000</v>
      </c>
      <c r="E37" s="29">
        <v>8325.4500000000007</v>
      </c>
      <c r="F37" s="30">
        <v>1.31674563444883</v>
      </c>
    </row>
    <row r="38" spans="1:9" x14ac:dyDescent="0.2">
      <c r="A38" s="27" t="s">
        <v>587</v>
      </c>
      <c r="B38" s="27" t="s">
        <v>1203</v>
      </c>
      <c r="C38" s="27" t="s">
        <v>161</v>
      </c>
      <c r="D38" s="31">
        <v>6000000</v>
      </c>
      <c r="E38" s="29">
        <v>2955</v>
      </c>
      <c r="F38" s="30">
        <v>0.46736012465347698</v>
      </c>
    </row>
    <row r="39" spans="1:9" x14ac:dyDescent="0.2">
      <c r="A39" s="26" t="s">
        <v>33</v>
      </c>
      <c r="B39" s="26"/>
      <c r="C39" s="26"/>
      <c r="D39" s="32"/>
      <c r="E39" s="33">
        <f>SUM(E7:E38)</f>
        <v>608880.6449999999</v>
      </c>
      <c r="F39" s="34">
        <f>SUM(F7:F38)</f>
        <v>96.300011555427943</v>
      </c>
      <c r="G39" s="18"/>
      <c r="H39" s="18"/>
      <c r="I39" s="18"/>
    </row>
    <row r="40" spans="1:9" x14ac:dyDescent="0.2">
      <c r="A40" s="27"/>
      <c r="B40" s="27"/>
      <c r="C40" s="27"/>
      <c r="D40" s="28"/>
      <c r="E40" s="29"/>
      <c r="F40" s="30"/>
    </row>
    <row r="41" spans="1:9" x14ac:dyDescent="0.2">
      <c r="A41" s="26" t="s">
        <v>276</v>
      </c>
      <c r="B41" s="27"/>
      <c r="C41" s="27"/>
      <c r="D41" s="28"/>
      <c r="E41" s="29"/>
      <c r="F41" s="30"/>
    </row>
    <row r="42" spans="1:9" x14ac:dyDescent="0.2">
      <c r="A42" s="27" t="s">
        <v>325</v>
      </c>
      <c r="B42" s="27" t="s">
        <v>324</v>
      </c>
      <c r="C42" s="27" t="s">
        <v>93</v>
      </c>
      <c r="D42" s="31">
        <v>680000</v>
      </c>
      <c r="E42" s="29">
        <v>9205.9411500000006</v>
      </c>
      <c r="F42" s="30">
        <v>1.4560033175690601</v>
      </c>
    </row>
    <row r="43" spans="1:9" x14ac:dyDescent="0.2">
      <c r="A43" s="26" t="s">
        <v>33</v>
      </c>
      <c r="B43" s="26"/>
      <c r="C43" s="26"/>
      <c r="D43" s="32"/>
      <c r="E43" s="33">
        <f>SUM(E41:E42)</f>
        <v>9205.9411500000006</v>
      </c>
      <c r="F43" s="34">
        <f>SUM(F41:F42)</f>
        <v>1.4560033175690601</v>
      </c>
      <c r="G43" s="18"/>
      <c r="H43" s="18"/>
      <c r="I43" s="18"/>
    </row>
    <row r="44" spans="1:9" x14ac:dyDescent="0.2">
      <c r="A44" s="27"/>
      <c r="B44" s="27"/>
      <c r="C44" s="27"/>
      <c r="D44" s="28"/>
      <c r="E44" s="29"/>
      <c r="F44" s="30"/>
    </row>
    <row r="45" spans="1:9" x14ac:dyDescent="0.2">
      <c r="A45" s="26" t="s">
        <v>36</v>
      </c>
      <c r="B45" s="26"/>
      <c r="C45" s="26"/>
      <c r="D45" s="32"/>
      <c r="E45" s="33">
        <f>E39+E43</f>
        <v>618086.58614999987</v>
      </c>
      <c r="F45" s="34">
        <f>F39+F43</f>
        <v>97.756014872997</v>
      </c>
      <c r="G45" s="18"/>
      <c r="H45" s="18"/>
      <c r="I45" s="18"/>
    </row>
    <row r="46" spans="1:9" x14ac:dyDescent="0.2">
      <c r="A46" s="26"/>
      <c r="B46" s="26"/>
      <c r="C46" s="26"/>
      <c r="D46" s="32"/>
      <c r="E46" s="33"/>
      <c r="F46" s="34"/>
      <c r="G46" s="18"/>
      <c r="H46" s="18"/>
      <c r="I46" s="18"/>
    </row>
    <row r="47" spans="1:9" x14ac:dyDescent="0.2">
      <c r="A47" s="26" t="s">
        <v>38</v>
      </c>
      <c r="B47" s="26"/>
      <c r="C47" s="26"/>
      <c r="D47" s="32"/>
      <c r="E47" s="33">
        <f>E49-(E39+E43)</f>
        <v>14188.151064900099</v>
      </c>
      <c r="F47" s="34">
        <f>F49-(F39+F43)</f>
        <v>2.2439851270030005</v>
      </c>
      <c r="G47" s="18"/>
      <c r="H47" s="18"/>
      <c r="I47" s="18"/>
    </row>
    <row r="48" spans="1:9" x14ac:dyDescent="0.2">
      <c r="A48" s="26"/>
      <c r="B48" s="26"/>
      <c r="C48" s="26"/>
      <c r="D48" s="32"/>
      <c r="E48" s="33"/>
      <c r="F48" s="34"/>
      <c r="G48" s="18"/>
      <c r="H48" s="18"/>
      <c r="I48" s="18"/>
    </row>
    <row r="49" spans="1:9" x14ac:dyDescent="0.2">
      <c r="A49" s="35" t="s">
        <v>37</v>
      </c>
      <c r="B49" s="35"/>
      <c r="C49" s="35"/>
      <c r="D49" s="36"/>
      <c r="E49" s="37">
        <v>632274.73721489997</v>
      </c>
      <c r="F49" s="38">
        <v>100</v>
      </c>
      <c r="G49" s="18"/>
      <c r="H49" s="18"/>
      <c r="I49" s="18"/>
    </row>
    <row r="51" spans="1:9" x14ac:dyDescent="0.2">
      <c r="A51" s="9" t="s">
        <v>1202</v>
      </c>
    </row>
    <row r="53" spans="1:9" x14ac:dyDescent="0.2">
      <c r="A53" s="18" t="s">
        <v>41</v>
      </c>
    </row>
    <row r="54" spans="1:9" x14ac:dyDescent="0.2">
      <c r="A54" s="18" t="s">
        <v>42</v>
      </c>
    </row>
    <row r="55" spans="1:9" x14ac:dyDescent="0.2">
      <c r="A55" s="18" t="s">
        <v>43</v>
      </c>
      <c r="B55" s="18"/>
      <c r="C55" s="39" t="s">
        <v>45</v>
      </c>
      <c r="D55" s="19" t="s">
        <v>44</v>
      </c>
    </row>
    <row r="56" spans="1:9" x14ac:dyDescent="0.2">
      <c r="A56" s="9" t="s">
        <v>59</v>
      </c>
      <c r="C56" s="40">
        <v>691.61689999999999</v>
      </c>
      <c r="D56" s="40">
        <v>667.93309999999997</v>
      </c>
    </row>
    <row r="57" spans="1:9" x14ac:dyDescent="0.2">
      <c r="A57" s="9" t="s">
        <v>82</v>
      </c>
      <c r="C57" s="40">
        <v>46.612000000000002</v>
      </c>
      <c r="D57" s="40">
        <v>41.1706</v>
      </c>
    </row>
    <row r="58" spans="1:9" x14ac:dyDescent="0.2">
      <c r="A58" s="9" t="s">
        <v>62</v>
      </c>
      <c r="C58" s="40">
        <v>742.1472</v>
      </c>
      <c r="D58" s="40">
        <v>719.31489999999997</v>
      </c>
    </row>
    <row r="59" spans="1:9" x14ac:dyDescent="0.2">
      <c r="A59" s="9" t="s">
        <v>83</v>
      </c>
      <c r="C59" s="40">
        <v>51.843000000000004</v>
      </c>
      <c r="D59" s="40">
        <v>46.399299999999997</v>
      </c>
    </row>
    <row r="61" spans="1:9" x14ac:dyDescent="0.2">
      <c r="A61" s="18" t="s">
        <v>47</v>
      </c>
    </row>
    <row r="62" spans="1:9" x14ac:dyDescent="0.2">
      <c r="A62" s="74" t="s">
        <v>56</v>
      </c>
      <c r="B62" s="75"/>
      <c r="C62" s="43" t="s">
        <v>57</v>
      </c>
    </row>
    <row r="63" spans="1:9" x14ac:dyDescent="0.2">
      <c r="A63" s="70" t="s">
        <v>82</v>
      </c>
      <c r="B63" s="71"/>
      <c r="C63" s="44">
        <v>4.25</v>
      </c>
    </row>
    <row r="64" spans="1:9" x14ac:dyDescent="0.2">
      <c r="A64" s="70" t="s">
        <v>83</v>
      </c>
      <c r="B64" s="71"/>
      <c r="C64" s="44">
        <v>4.25</v>
      </c>
    </row>
    <row r="65" spans="1:4" x14ac:dyDescent="0.2">
      <c r="A65" s="9" t="s">
        <v>58</v>
      </c>
    </row>
    <row r="66" spans="1:4" x14ac:dyDescent="0.2">
      <c r="A66" s="9" t="s">
        <v>46</v>
      </c>
    </row>
    <row r="68" spans="1:4" x14ac:dyDescent="0.2">
      <c r="A68" s="18" t="s">
        <v>209</v>
      </c>
      <c r="D68" s="45">
        <v>0.46989999999999998</v>
      </c>
    </row>
    <row r="70" spans="1:4" x14ac:dyDescent="0.2">
      <c r="A70" s="18" t="s">
        <v>751</v>
      </c>
    </row>
    <row r="71" spans="1:4" x14ac:dyDescent="0.2">
      <c r="A71" s="50"/>
    </row>
    <row r="72" spans="1:4" x14ac:dyDescent="0.2">
      <c r="A72" s="46" t="s">
        <v>737</v>
      </c>
    </row>
    <row r="73" spans="1:4" x14ac:dyDescent="0.2">
      <c r="A73" s="48"/>
    </row>
    <row r="74" spans="1:4" x14ac:dyDescent="0.2">
      <c r="A74" s="47"/>
    </row>
    <row r="75" spans="1:4" x14ac:dyDescent="0.2">
      <c r="A75" s="47"/>
    </row>
    <row r="76" spans="1:4" x14ac:dyDescent="0.2">
      <c r="A76" s="47"/>
    </row>
    <row r="77" spans="1:4" x14ac:dyDescent="0.2">
      <c r="A77" s="47"/>
    </row>
    <row r="78" spans="1:4" x14ac:dyDescent="0.2">
      <c r="A78" s="47"/>
    </row>
    <row r="79" spans="1:4" x14ac:dyDescent="0.2">
      <c r="A79" s="47"/>
    </row>
    <row r="80" spans="1:4" x14ac:dyDescent="0.2">
      <c r="A80" s="47"/>
    </row>
    <row r="81" spans="1:1" x14ac:dyDescent="0.2">
      <c r="A81" s="47"/>
    </row>
    <row r="82" spans="1:1" x14ac:dyDescent="0.2">
      <c r="A82" s="47"/>
    </row>
    <row r="83" spans="1:1" x14ac:dyDescent="0.2">
      <c r="A83" s="47"/>
    </row>
    <row r="84" spans="1:1" x14ac:dyDescent="0.2">
      <c r="A84" s="47"/>
    </row>
    <row r="85" spans="1:1" x14ac:dyDescent="0.2">
      <c r="A85" s="47"/>
    </row>
    <row r="86" spans="1:1" x14ac:dyDescent="0.2">
      <c r="A86" s="46" t="s">
        <v>753</v>
      </c>
    </row>
    <row r="87" spans="1:1" x14ac:dyDescent="0.2">
      <c r="A87" s="47"/>
    </row>
    <row r="88" spans="1:1" x14ac:dyDescent="0.2">
      <c r="A88" s="46" t="s">
        <v>738</v>
      </c>
    </row>
    <row r="89" spans="1:1" x14ac:dyDescent="0.2">
      <c r="A89" s="47"/>
    </row>
    <row r="90" spans="1:1" x14ac:dyDescent="0.2">
      <c r="A90" s="47"/>
    </row>
    <row r="91" spans="1:1" x14ac:dyDescent="0.2">
      <c r="A91" s="47"/>
    </row>
    <row r="92" spans="1:1" x14ac:dyDescent="0.2">
      <c r="A92" s="47"/>
    </row>
    <row r="93" spans="1:1" x14ac:dyDescent="0.2">
      <c r="A93" s="47"/>
    </row>
    <row r="94" spans="1:1" x14ac:dyDescent="0.2">
      <c r="A94" s="47"/>
    </row>
    <row r="95" spans="1:1" x14ac:dyDescent="0.2">
      <c r="A95" s="47"/>
    </row>
    <row r="96" spans="1:1" x14ac:dyDescent="0.2">
      <c r="A96" s="47"/>
    </row>
    <row r="97" spans="1:1" x14ac:dyDescent="0.2">
      <c r="A97" s="47"/>
    </row>
    <row r="98" spans="1:1" x14ac:dyDescent="0.2">
      <c r="A98" s="47"/>
    </row>
    <row r="99" spans="1:1" x14ac:dyDescent="0.2">
      <c r="A99" s="47"/>
    </row>
    <row r="100" spans="1:1" x14ac:dyDescent="0.2">
      <c r="A100" s="47"/>
    </row>
  </sheetData>
  <mergeCells count="4">
    <mergeCell ref="A1:F1"/>
    <mergeCell ref="A62:B62"/>
    <mergeCell ref="A63:B63"/>
    <mergeCell ref="A64:B64"/>
  </mergeCells>
  <conditionalFormatting sqref="F2:F3 F5:F69 F103:F65535">
    <cfRule type="cellIs" dxfId="42" priority="2" stopIfTrue="1" operator="between">
      <formula>0.009</formula>
      <formula>-0.009</formula>
    </cfRule>
  </conditionalFormatting>
  <conditionalFormatting sqref="F70:F102">
    <cfRule type="cellIs" dxfId="41" priority="1" stopIfTrue="1" operator="between">
      <formula>0.009</formula>
      <formula>-0.009</formula>
    </cfRule>
  </conditionalFormatting>
  <hyperlinks>
    <hyperlink ref="A71" r:id="rId1" tooltip="https://www.franklintempletonindia.com/downloadsServlet/pdf/product-labels-jg9o5k7l" display="https://www.franklintempletonindia.com/downloadsServlet/pdf/product-labels-jg9o5k7l" xr:uid="{00000000-0004-0000-1C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92"/>
  <sheetViews>
    <sheetView workbookViewId="0">
      <selection sqref="A1:G1"/>
    </sheetView>
  </sheetViews>
  <sheetFormatPr defaultColWidth="9.21875" defaultRowHeight="10.199999999999999" x14ac:dyDescent="0.2"/>
  <cols>
    <col min="1" max="1" width="35.5546875" style="9" bestFit="1" customWidth="1"/>
    <col min="2" max="2" width="49" style="9" bestFit="1" customWidth="1"/>
    <col min="3" max="3" width="24.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21875" style="9"/>
  </cols>
  <sheetData>
    <row r="1" spans="1:9" s="1" customFormat="1" ht="13.8" x14ac:dyDescent="0.2">
      <c r="A1" s="72" t="s">
        <v>870</v>
      </c>
      <c r="B1" s="73"/>
      <c r="C1" s="73"/>
      <c r="D1" s="73"/>
      <c r="E1" s="73"/>
      <c r="F1" s="73"/>
      <c r="G1" s="73"/>
    </row>
    <row r="2" spans="1:9" s="1" customFormat="1" ht="11.4" x14ac:dyDescent="0.2">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39</v>
      </c>
      <c r="D4" s="16" t="s">
        <v>1</v>
      </c>
      <c r="E4" s="15" t="s">
        <v>3</v>
      </c>
      <c r="F4" s="15" t="s">
        <v>4</v>
      </c>
      <c r="G4" s="15" t="s">
        <v>6</v>
      </c>
    </row>
    <row r="5" spans="1:9" x14ac:dyDescent="0.2">
      <c r="A5" s="21" t="s">
        <v>51</v>
      </c>
      <c r="B5" s="22"/>
      <c r="C5" s="22"/>
      <c r="D5" s="23"/>
      <c r="E5" s="24"/>
      <c r="F5" s="25"/>
      <c r="G5" s="24"/>
    </row>
    <row r="6" spans="1:9" x14ac:dyDescent="0.2">
      <c r="A6" s="26" t="s">
        <v>807</v>
      </c>
      <c r="B6" s="27"/>
      <c r="C6" s="27"/>
      <c r="D6" s="28"/>
      <c r="E6" s="29"/>
      <c r="F6" s="30"/>
      <c r="G6" s="29"/>
    </row>
    <row r="7" spans="1:9" x14ac:dyDescent="0.2">
      <c r="A7" s="27" t="s">
        <v>871</v>
      </c>
      <c r="B7" s="27" t="s">
        <v>872</v>
      </c>
      <c r="C7" s="27" t="s">
        <v>819</v>
      </c>
      <c r="D7" s="31">
        <v>5000</v>
      </c>
      <c r="E7" s="29">
        <v>4991.63</v>
      </c>
      <c r="F7" s="30">
        <v>5.3520124149288604</v>
      </c>
      <c r="G7" s="29">
        <v>3.6002000000000001</v>
      </c>
    </row>
    <row r="8" spans="1:9" x14ac:dyDescent="0.2">
      <c r="A8" s="27" t="s">
        <v>873</v>
      </c>
      <c r="B8" s="27" t="s">
        <v>874</v>
      </c>
      <c r="C8" s="27" t="s">
        <v>52</v>
      </c>
      <c r="D8" s="31">
        <v>1000</v>
      </c>
      <c r="E8" s="29">
        <v>4900.95</v>
      </c>
      <c r="F8" s="30">
        <v>5.2547855600165798</v>
      </c>
      <c r="G8" s="29">
        <v>4.3650000000000002</v>
      </c>
    </row>
    <row r="9" spans="1:9" x14ac:dyDescent="0.2">
      <c r="A9" s="27" t="s">
        <v>875</v>
      </c>
      <c r="B9" s="27" t="s">
        <v>876</v>
      </c>
      <c r="C9" s="27" t="s">
        <v>52</v>
      </c>
      <c r="D9" s="31">
        <v>1000</v>
      </c>
      <c r="E9" s="29">
        <v>4826.6549999999997</v>
      </c>
      <c r="F9" s="30">
        <v>5.1751266585420899</v>
      </c>
      <c r="G9" s="29">
        <v>4.665</v>
      </c>
    </row>
    <row r="10" spans="1:9" x14ac:dyDescent="0.2">
      <c r="A10" s="27" t="s">
        <v>877</v>
      </c>
      <c r="B10" s="27" t="s">
        <v>878</v>
      </c>
      <c r="C10" s="27" t="s">
        <v>52</v>
      </c>
      <c r="D10" s="31">
        <v>1000</v>
      </c>
      <c r="E10" s="29">
        <v>4782.3549999999996</v>
      </c>
      <c r="F10" s="30">
        <v>5.1276283163209397</v>
      </c>
      <c r="G10" s="29">
        <v>4.9000000000000004</v>
      </c>
    </row>
    <row r="11" spans="1:9" x14ac:dyDescent="0.2">
      <c r="A11" s="27" t="s">
        <v>879</v>
      </c>
      <c r="B11" s="27" t="s">
        <v>880</v>
      </c>
      <c r="C11" s="27" t="s">
        <v>52</v>
      </c>
      <c r="D11" s="31">
        <v>1000</v>
      </c>
      <c r="E11" s="29">
        <v>4781.7449999999999</v>
      </c>
      <c r="F11" s="30">
        <v>5.1269742759427297</v>
      </c>
      <c r="G11" s="29">
        <v>4.8150000000000004</v>
      </c>
    </row>
    <row r="12" spans="1:9" x14ac:dyDescent="0.2">
      <c r="A12" s="26" t="s">
        <v>33</v>
      </c>
      <c r="B12" s="26"/>
      <c r="C12" s="26"/>
      <c r="D12" s="32"/>
      <c r="E12" s="33">
        <f>SUM(E6:E11)</f>
        <v>24283.334999999999</v>
      </c>
      <c r="F12" s="34">
        <f>SUM(F6:F11)</f>
        <v>26.0365272257512</v>
      </c>
      <c r="G12" s="33"/>
      <c r="H12" s="18"/>
      <c r="I12" s="18"/>
    </row>
    <row r="13" spans="1:9" x14ac:dyDescent="0.2">
      <c r="A13" s="27"/>
      <c r="B13" s="27"/>
      <c r="C13" s="27"/>
      <c r="D13" s="28"/>
      <c r="E13" s="29"/>
      <c r="F13" s="30"/>
      <c r="G13" s="29"/>
    </row>
    <row r="14" spans="1:9" x14ac:dyDescent="0.2">
      <c r="A14" s="26" t="s">
        <v>53</v>
      </c>
      <c r="B14" s="27"/>
      <c r="C14" s="27"/>
      <c r="D14" s="28"/>
      <c r="E14" s="29"/>
      <c r="F14" s="30"/>
      <c r="G14" s="29"/>
    </row>
    <row r="15" spans="1:9" x14ac:dyDescent="0.2">
      <c r="A15" s="27" t="s">
        <v>881</v>
      </c>
      <c r="B15" s="27" t="s">
        <v>882</v>
      </c>
      <c r="C15" s="27" t="s">
        <v>52</v>
      </c>
      <c r="D15" s="31">
        <v>1000</v>
      </c>
      <c r="E15" s="29">
        <v>4974.8249999999998</v>
      </c>
      <c r="F15" s="30">
        <v>5.3339941386077196</v>
      </c>
      <c r="G15" s="29">
        <v>4.1050000000000004</v>
      </c>
    </row>
    <row r="16" spans="1:9" x14ac:dyDescent="0.2">
      <c r="A16" s="27" t="s">
        <v>883</v>
      </c>
      <c r="B16" s="27" t="s">
        <v>884</v>
      </c>
      <c r="C16" s="27" t="s">
        <v>52</v>
      </c>
      <c r="D16" s="31">
        <v>900</v>
      </c>
      <c r="E16" s="29">
        <v>4488.0479999999998</v>
      </c>
      <c r="F16" s="30">
        <v>4.8120731333846098</v>
      </c>
      <c r="G16" s="29">
        <v>4.0500999999999996</v>
      </c>
    </row>
    <row r="17" spans="1:9" x14ac:dyDescent="0.2">
      <c r="A17" s="27" t="s">
        <v>885</v>
      </c>
      <c r="B17" s="27" t="s">
        <v>886</v>
      </c>
      <c r="C17" s="27" t="s">
        <v>52</v>
      </c>
      <c r="D17" s="31">
        <v>500</v>
      </c>
      <c r="E17" s="29">
        <v>2496.4650000000001</v>
      </c>
      <c r="F17" s="30">
        <v>2.6767031357362998</v>
      </c>
      <c r="G17" s="29">
        <v>3.9756999999999998</v>
      </c>
    </row>
    <row r="18" spans="1:9" x14ac:dyDescent="0.2">
      <c r="A18" s="26" t="s">
        <v>33</v>
      </c>
      <c r="B18" s="26"/>
      <c r="C18" s="26"/>
      <c r="D18" s="32"/>
      <c r="E18" s="33">
        <f>SUM(E14:E17)</f>
        <v>11959.338</v>
      </c>
      <c r="F18" s="34">
        <f>SUM(F14:F17)</f>
        <v>12.82277040772863</v>
      </c>
      <c r="G18" s="33"/>
      <c r="H18" s="18"/>
      <c r="I18" s="18"/>
    </row>
    <row r="19" spans="1:9" x14ac:dyDescent="0.2">
      <c r="A19" s="27"/>
      <c r="B19" s="27"/>
      <c r="C19" s="27"/>
      <c r="D19" s="28"/>
      <c r="E19" s="29"/>
      <c r="F19" s="30"/>
      <c r="G19" s="29"/>
    </row>
    <row r="20" spans="1:9" x14ac:dyDescent="0.2">
      <c r="A20" s="26" t="s">
        <v>54</v>
      </c>
      <c r="B20" s="27"/>
      <c r="C20" s="27"/>
      <c r="D20" s="28"/>
      <c r="E20" s="29"/>
      <c r="F20" s="30"/>
      <c r="G20" s="29"/>
    </row>
    <row r="21" spans="1:9" x14ac:dyDescent="0.2">
      <c r="A21" s="27" t="s">
        <v>887</v>
      </c>
      <c r="B21" s="27" t="s">
        <v>888</v>
      </c>
      <c r="C21" s="27" t="s">
        <v>71</v>
      </c>
      <c r="D21" s="31">
        <v>4677200</v>
      </c>
      <c r="E21" s="29">
        <v>4502.2212710000003</v>
      </c>
      <c r="F21" s="30">
        <v>4.8272696768688297</v>
      </c>
      <c r="G21" s="29">
        <v>4.4749999999999996</v>
      </c>
    </row>
    <row r="22" spans="1:9" x14ac:dyDescent="0.2">
      <c r="A22" s="27" t="s">
        <v>889</v>
      </c>
      <c r="B22" s="27" t="s">
        <v>890</v>
      </c>
      <c r="C22" s="27" t="s">
        <v>71</v>
      </c>
      <c r="D22" s="31">
        <v>3727600</v>
      </c>
      <c r="E22" s="29">
        <v>3577.3665369999999</v>
      </c>
      <c r="F22" s="30">
        <v>3.8356428899527901</v>
      </c>
      <c r="G22" s="29">
        <v>4.5350000000000001</v>
      </c>
    </row>
    <row r="23" spans="1:9" x14ac:dyDescent="0.2">
      <c r="A23" s="26" t="s">
        <v>33</v>
      </c>
      <c r="B23" s="26"/>
      <c r="C23" s="26"/>
      <c r="D23" s="32"/>
      <c r="E23" s="33">
        <f>SUM(E20:E22)</f>
        <v>8079.5878080000002</v>
      </c>
      <c r="F23" s="34">
        <f>SUM(F20:F22)</f>
        <v>8.6629125668216194</v>
      </c>
      <c r="G23" s="33"/>
      <c r="H23" s="18"/>
      <c r="I23" s="18"/>
    </row>
    <row r="24" spans="1:9" x14ac:dyDescent="0.2">
      <c r="A24" s="27"/>
      <c r="B24" s="27"/>
      <c r="C24" s="27"/>
      <c r="D24" s="28"/>
      <c r="E24" s="29"/>
      <c r="F24" s="30"/>
      <c r="G24" s="29"/>
    </row>
    <row r="25" spans="1:9" x14ac:dyDescent="0.2">
      <c r="A25" s="26" t="s">
        <v>36</v>
      </c>
      <c r="B25" s="26"/>
      <c r="C25" s="26"/>
      <c r="D25" s="32"/>
      <c r="E25" s="33">
        <f>E12+E18+E23</f>
        <v>44322.260807999992</v>
      </c>
      <c r="F25" s="34">
        <f>F12+F18+F23</f>
        <v>47.522210200301444</v>
      </c>
      <c r="G25" s="33"/>
      <c r="H25" s="18"/>
      <c r="I25" s="18"/>
    </row>
    <row r="26" spans="1:9" x14ac:dyDescent="0.2">
      <c r="A26" s="26"/>
      <c r="B26" s="26"/>
      <c r="C26" s="26"/>
      <c r="D26" s="32"/>
      <c r="E26" s="33"/>
      <c r="F26" s="34"/>
      <c r="G26" s="33"/>
      <c r="H26" s="18"/>
      <c r="I26" s="18"/>
    </row>
    <row r="27" spans="1:9" x14ac:dyDescent="0.2">
      <c r="A27" s="26" t="s">
        <v>38</v>
      </c>
      <c r="B27" s="26"/>
      <c r="C27" s="26"/>
      <c r="D27" s="32"/>
      <c r="E27" s="33">
        <f>E29-(E12+E18+E23)</f>
        <v>48944.152141200015</v>
      </c>
      <c r="F27" s="34">
        <f>F29-(F12+F18+F23)</f>
        <v>52.477789799698556</v>
      </c>
      <c r="G27" s="33"/>
      <c r="H27" s="18"/>
      <c r="I27" s="18"/>
    </row>
    <row r="28" spans="1:9" x14ac:dyDescent="0.2">
      <c r="A28" s="26"/>
      <c r="B28" s="26"/>
      <c r="C28" s="26"/>
      <c r="D28" s="32"/>
      <c r="E28" s="33"/>
      <c r="F28" s="34"/>
      <c r="G28" s="33"/>
      <c r="H28" s="18"/>
      <c r="I28" s="18"/>
    </row>
    <row r="29" spans="1:9" x14ac:dyDescent="0.2">
      <c r="A29" s="35" t="s">
        <v>37</v>
      </c>
      <c r="B29" s="35"/>
      <c r="C29" s="35"/>
      <c r="D29" s="36"/>
      <c r="E29" s="37">
        <v>93266.412949200007</v>
      </c>
      <c r="F29" s="38">
        <v>100</v>
      </c>
      <c r="G29" s="37"/>
      <c r="H29" s="18"/>
      <c r="I29" s="18"/>
    </row>
    <row r="31" spans="1:9" x14ac:dyDescent="0.2">
      <c r="A31" s="18" t="s">
        <v>55</v>
      </c>
    </row>
    <row r="32" spans="1:9" x14ac:dyDescent="0.2">
      <c r="A32" s="18" t="s">
        <v>40</v>
      </c>
    </row>
    <row r="34" spans="1:4" x14ac:dyDescent="0.2">
      <c r="A34" s="18" t="s">
        <v>41</v>
      </c>
    </row>
    <row r="35" spans="1:4" x14ac:dyDescent="0.2">
      <c r="A35" s="18" t="s">
        <v>42</v>
      </c>
    </row>
    <row r="36" spans="1:4" x14ac:dyDescent="0.2">
      <c r="A36" s="18" t="s">
        <v>43</v>
      </c>
      <c r="B36" s="18"/>
      <c r="C36" s="39" t="s">
        <v>45</v>
      </c>
      <c r="D36" s="19" t="s">
        <v>44</v>
      </c>
    </row>
    <row r="37" spans="1:4" x14ac:dyDescent="0.2">
      <c r="A37" s="9" t="s">
        <v>891</v>
      </c>
      <c r="C37" s="40">
        <v>39.555999999999997</v>
      </c>
      <c r="D37" s="40">
        <v>40.218200000000003</v>
      </c>
    </row>
    <row r="38" spans="1:4" x14ac:dyDescent="0.2">
      <c r="A38" s="9" t="s">
        <v>892</v>
      </c>
      <c r="C38" s="40">
        <v>10.1074</v>
      </c>
      <c r="D38" s="40">
        <v>10.1044</v>
      </c>
    </row>
    <row r="39" spans="1:4" x14ac:dyDescent="0.2">
      <c r="A39" s="9" t="s">
        <v>893</v>
      </c>
      <c r="C39" s="40">
        <v>10.1403</v>
      </c>
      <c r="D39" s="40">
        <v>10.1287</v>
      </c>
    </row>
    <row r="40" spans="1:4" x14ac:dyDescent="0.2">
      <c r="A40" s="9" t="s">
        <v>894</v>
      </c>
      <c r="C40" s="40">
        <v>10.4381</v>
      </c>
      <c r="D40" s="40">
        <v>10.360300000000001</v>
      </c>
    </row>
    <row r="41" spans="1:4" x14ac:dyDescent="0.2">
      <c r="A41" s="9" t="s">
        <v>895</v>
      </c>
      <c r="C41" s="40">
        <v>40.620600000000003</v>
      </c>
      <c r="D41" s="40">
        <v>41.334299999999999</v>
      </c>
    </row>
    <row r="42" spans="1:4" x14ac:dyDescent="0.2">
      <c r="A42" s="9" t="s">
        <v>896</v>
      </c>
      <c r="C42" s="40">
        <v>10.1175</v>
      </c>
      <c r="D42" s="40">
        <v>10.114699999999999</v>
      </c>
    </row>
    <row r="43" spans="1:4" x14ac:dyDescent="0.2">
      <c r="A43" s="9" t="s">
        <v>897</v>
      </c>
      <c r="C43" s="40">
        <v>10.498900000000001</v>
      </c>
      <c r="D43" s="40">
        <v>10.501200000000001</v>
      </c>
    </row>
    <row r="44" spans="1:4" x14ac:dyDescent="0.2">
      <c r="A44" s="9" t="s">
        <v>898</v>
      </c>
      <c r="C44" s="40">
        <v>10.8475</v>
      </c>
      <c r="D44" s="40">
        <v>10.784700000000001</v>
      </c>
    </row>
    <row r="46" spans="1:4" x14ac:dyDescent="0.2">
      <c r="A46" s="18" t="s">
        <v>47</v>
      </c>
    </row>
    <row r="47" spans="1:4" x14ac:dyDescent="0.2">
      <c r="A47" s="74" t="s">
        <v>56</v>
      </c>
      <c r="B47" s="75"/>
      <c r="C47" s="43" t="s">
        <v>57</v>
      </c>
    </row>
    <row r="48" spans="1:4" x14ac:dyDescent="0.2">
      <c r="A48" s="70" t="s">
        <v>892</v>
      </c>
      <c r="B48" s="71"/>
      <c r="C48" s="44">
        <v>0.17083224</v>
      </c>
    </row>
    <row r="49" spans="1:5" x14ac:dyDescent="0.2">
      <c r="A49" s="70" t="s">
        <v>893</v>
      </c>
      <c r="B49" s="71"/>
      <c r="C49" s="44">
        <v>0.18</v>
      </c>
    </row>
    <row r="50" spans="1:5" x14ac:dyDescent="0.2">
      <c r="A50" s="70" t="s">
        <v>894</v>
      </c>
      <c r="B50" s="71"/>
      <c r="C50" s="44">
        <v>0.25</v>
      </c>
    </row>
    <row r="51" spans="1:5" x14ac:dyDescent="0.2">
      <c r="A51" s="70" t="s">
        <v>896</v>
      </c>
      <c r="B51" s="71"/>
      <c r="C51" s="44">
        <v>0.17838747999999999</v>
      </c>
    </row>
    <row r="52" spans="1:5" x14ac:dyDescent="0.2">
      <c r="A52" s="70" t="s">
        <v>897</v>
      </c>
      <c r="B52" s="71"/>
      <c r="C52" s="44">
        <v>0.18</v>
      </c>
    </row>
    <row r="53" spans="1:5" x14ac:dyDescent="0.2">
      <c r="A53" s="70" t="s">
        <v>898</v>
      </c>
      <c r="B53" s="71"/>
      <c r="C53" s="44">
        <v>0.25</v>
      </c>
    </row>
    <row r="54" spans="1:5" x14ac:dyDescent="0.2">
      <c r="A54" s="9" t="s">
        <v>58</v>
      </c>
    </row>
    <row r="55" spans="1:5" x14ac:dyDescent="0.2">
      <c r="A55" s="9" t="s">
        <v>46</v>
      </c>
    </row>
    <row r="57" spans="1:5" x14ac:dyDescent="0.2">
      <c r="A57" s="18" t="s">
        <v>856</v>
      </c>
      <c r="D57" s="42">
        <v>0.25232831167123299</v>
      </c>
      <c r="E57" s="13" t="s">
        <v>49</v>
      </c>
    </row>
    <row r="59" spans="1:5" x14ac:dyDescent="0.2">
      <c r="A59" s="18" t="s">
        <v>779</v>
      </c>
      <c r="D59" s="41" t="s">
        <v>48</v>
      </c>
    </row>
    <row r="61" spans="1:5" x14ac:dyDescent="0.2">
      <c r="A61" s="18" t="s">
        <v>857</v>
      </c>
    </row>
    <row r="62" spans="1:5" x14ac:dyDescent="0.2">
      <c r="A62" s="46"/>
    </row>
    <row r="63" spans="1:5" x14ac:dyDescent="0.2">
      <c r="A63" s="46" t="s">
        <v>737</v>
      </c>
    </row>
    <row r="64" spans="1:5" x14ac:dyDescent="0.2">
      <c r="A64" s="47"/>
    </row>
    <row r="65" spans="1:1" x14ac:dyDescent="0.2">
      <c r="A65" s="47"/>
    </row>
    <row r="66" spans="1:1" x14ac:dyDescent="0.2">
      <c r="A66" s="47"/>
    </row>
    <row r="67" spans="1:1" x14ac:dyDescent="0.2">
      <c r="A67" s="47"/>
    </row>
    <row r="68" spans="1:1" x14ac:dyDescent="0.2">
      <c r="A68" s="47"/>
    </row>
    <row r="69" spans="1:1" x14ac:dyDescent="0.2">
      <c r="A69" s="47"/>
    </row>
    <row r="70" spans="1:1" x14ac:dyDescent="0.2">
      <c r="A70" s="47"/>
    </row>
    <row r="71" spans="1:1" x14ac:dyDescent="0.2">
      <c r="A71" s="47"/>
    </row>
    <row r="72" spans="1:1" x14ac:dyDescent="0.2">
      <c r="A72" s="47"/>
    </row>
    <row r="73" spans="1:1" x14ac:dyDescent="0.2">
      <c r="A73" s="47"/>
    </row>
    <row r="74" spans="1:1" x14ac:dyDescent="0.2">
      <c r="A74" s="47"/>
    </row>
    <row r="75" spans="1:1" x14ac:dyDescent="0.2">
      <c r="A75" s="47"/>
    </row>
    <row r="76" spans="1:1" x14ac:dyDescent="0.2">
      <c r="A76" s="47"/>
    </row>
    <row r="77" spans="1:1" x14ac:dyDescent="0.2">
      <c r="A77" s="46" t="s">
        <v>899</v>
      </c>
    </row>
    <row r="78" spans="1:1" x14ac:dyDescent="0.2">
      <c r="A78" s="47"/>
    </row>
    <row r="79" spans="1:1" x14ac:dyDescent="0.2">
      <c r="A79" s="46" t="s">
        <v>738</v>
      </c>
    </row>
    <row r="80" spans="1:1" x14ac:dyDescent="0.2">
      <c r="A80" s="47"/>
    </row>
    <row r="81" spans="1:1" x14ac:dyDescent="0.2">
      <c r="A81" s="47"/>
    </row>
    <row r="82" spans="1:1" x14ac:dyDescent="0.2">
      <c r="A82" s="47"/>
    </row>
    <row r="83" spans="1:1" x14ac:dyDescent="0.2">
      <c r="A83" s="47"/>
    </row>
    <row r="84" spans="1:1" x14ac:dyDescent="0.2">
      <c r="A84" s="47"/>
    </row>
    <row r="85" spans="1:1" x14ac:dyDescent="0.2">
      <c r="A85" s="47"/>
    </row>
    <row r="86" spans="1:1" x14ac:dyDescent="0.2">
      <c r="A86" s="47"/>
    </row>
    <row r="87" spans="1:1" x14ac:dyDescent="0.2">
      <c r="A87" s="47"/>
    </row>
    <row r="88" spans="1:1" x14ac:dyDescent="0.2">
      <c r="A88" s="47"/>
    </row>
    <row r="89" spans="1:1" x14ac:dyDescent="0.2">
      <c r="A89" s="47"/>
    </row>
    <row r="90" spans="1:1" x14ac:dyDescent="0.2">
      <c r="A90" s="47"/>
    </row>
    <row r="91" spans="1:1" x14ac:dyDescent="0.2">
      <c r="A91" s="47"/>
    </row>
    <row r="92" spans="1:1" x14ac:dyDescent="0.2">
      <c r="A92" s="47"/>
    </row>
  </sheetData>
  <mergeCells count="8">
    <mergeCell ref="A52:B52"/>
    <mergeCell ref="A53:B53"/>
    <mergeCell ref="A1:G1"/>
    <mergeCell ref="A47:B47"/>
    <mergeCell ref="A48:B48"/>
    <mergeCell ref="A49:B49"/>
    <mergeCell ref="A50:B50"/>
    <mergeCell ref="A51:B51"/>
  </mergeCells>
  <conditionalFormatting sqref="F2:F3 F5:F60">
    <cfRule type="cellIs" dxfId="98" priority="2" stopIfTrue="1" operator="between">
      <formula>0.009</formula>
      <formula>-0.009</formula>
    </cfRule>
  </conditionalFormatting>
  <conditionalFormatting sqref="F61:F94">
    <cfRule type="cellIs" dxfId="97" priority="1" stopIfTrue="1" operator="between">
      <formula>0.009</formula>
      <formula>-0.009</formula>
    </cfRule>
  </conditionalFormatting>
  <hyperlinks>
    <hyperlink ref="A62" r:id="rId1" tooltip="https://www.franklintempletonindia.com/downloadsServlet/pdf/product-labels-jg9o5k7l" display="https://www.franklintempletonindia.com/downloadsServlet/pdf/product-labels-jg9o5k7l" xr:uid="{00000000-0004-0000-0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I96"/>
  <sheetViews>
    <sheetView workbookViewId="0">
      <selection sqref="A1:F1"/>
    </sheetView>
  </sheetViews>
  <sheetFormatPr defaultColWidth="9.21875" defaultRowHeight="10.199999999999999" x14ac:dyDescent="0.2"/>
  <cols>
    <col min="1" max="1" width="38.77734375" style="9" bestFit="1" customWidth="1"/>
    <col min="2" max="2" width="25.77734375" style="9" bestFit="1" customWidth="1"/>
    <col min="3" max="3" width="24.77734375" style="9" bestFit="1" customWidth="1"/>
    <col min="4" max="4" width="15.21875" style="10" bestFit="1" customWidth="1"/>
    <col min="5" max="5" width="23" style="13" bestFit="1" customWidth="1"/>
    <col min="6" max="6" width="13.5546875" style="14" bestFit="1" customWidth="1"/>
    <col min="7" max="16384" width="9.21875" style="9"/>
  </cols>
  <sheetData>
    <row r="1" spans="1:6" s="1" customFormat="1" ht="13.8" x14ac:dyDescent="0.2">
      <c r="A1" s="72" t="s">
        <v>19</v>
      </c>
      <c r="B1" s="73"/>
      <c r="C1" s="73"/>
      <c r="D1" s="73"/>
      <c r="E1" s="73"/>
      <c r="F1" s="73"/>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256</v>
      </c>
      <c r="D4" s="16" t="s">
        <v>1</v>
      </c>
      <c r="E4" s="15" t="s">
        <v>3</v>
      </c>
      <c r="F4" s="15" t="s">
        <v>4</v>
      </c>
    </row>
    <row r="5" spans="1:6" x14ac:dyDescent="0.2">
      <c r="A5" s="21" t="s">
        <v>87</v>
      </c>
      <c r="B5" s="22"/>
      <c r="C5" s="22"/>
      <c r="D5" s="23"/>
      <c r="E5" s="24"/>
      <c r="F5" s="25"/>
    </row>
    <row r="6" spans="1:6" x14ac:dyDescent="0.2">
      <c r="A6" s="26" t="s">
        <v>32</v>
      </c>
      <c r="B6" s="27"/>
      <c r="C6" s="27"/>
      <c r="D6" s="28"/>
      <c r="E6" s="29"/>
      <c r="F6" s="30"/>
    </row>
    <row r="7" spans="1:6" x14ac:dyDescent="0.2">
      <c r="A7" s="27" t="s">
        <v>102</v>
      </c>
      <c r="B7" s="27" t="s">
        <v>101</v>
      </c>
      <c r="C7" s="27" t="s">
        <v>103</v>
      </c>
      <c r="D7" s="31">
        <v>550000</v>
      </c>
      <c r="E7" s="29">
        <v>9992.125</v>
      </c>
      <c r="F7" s="30">
        <v>9.3740111859005903</v>
      </c>
    </row>
    <row r="8" spans="1:6" x14ac:dyDescent="0.2">
      <c r="A8" s="27" t="s">
        <v>89</v>
      </c>
      <c r="B8" s="27" t="s">
        <v>88</v>
      </c>
      <c r="C8" s="27" t="s">
        <v>90</v>
      </c>
      <c r="D8" s="31">
        <v>1040000</v>
      </c>
      <c r="E8" s="29">
        <v>7724.08</v>
      </c>
      <c r="F8" s="30">
        <v>7.2462676678675502</v>
      </c>
    </row>
    <row r="9" spans="1:6" x14ac:dyDescent="0.2">
      <c r="A9" s="27" t="s">
        <v>99</v>
      </c>
      <c r="B9" s="27" t="s">
        <v>98</v>
      </c>
      <c r="C9" s="27" t="s">
        <v>100</v>
      </c>
      <c r="D9" s="31">
        <v>1000000</v>
      </c>
      <c r="E9" s="29">
        <v>6865</v>
      </c>
      <c r="F9" s="30">
        <v>6.4403304393417304</v>
      </c>
    </row>
    <row r="10" spans="1:6" x14ac:dyDescent="0.2">
      <c r="A10" s="27" t="s">
        <v>95</v>
      </c>
      <c r="B10" s="27" t="s">
        <v>94</v>
      </c>
      <c r="C10" s="27" t="s">
        <v>90</v>
      </c>
      <c r="D10" s="31">
        <v>800000</v>
      </c>
      <c r="E10" s="29">
        <v>5939.2</v>
      </c>
      <c r="F10" s="30">
        <v>5.5718005164367703</v>
      </c>
    </row>
    <row r="11" spans="1:6" x14ac:dyDescent="0.2">
      <c r="A11" s="27" t="s">
        <v>110</v>
      </c>
      <c r="B11" s="27" t="s">
        <v>109</v>
      </c>
      <c r="C11" s="27" t="s">
        <v>90</v>
      </c>
      <c r="D11" s="31">
        <v>1150000</v>
      </c>
      <c r="E11" s="29">
        <v>5556.8</v>
      </c>
      <c r="F11" s="30">
        <v>5.2130558172373096</v>
      </c>
    </row>
    <row r="12" spans="1:6" x14ac:dyDescent="0.2">
      <c r="A12" s="27" t="s">
        <v>593</v>
      </c>
      <c r="B12" s="27" t="s">
        <v>592</v>
      </c>
      <c r="C12" s="27" t="s">
        <v>149</v>
      </c>
      <c r="D12" s="31">
        <v>230000</v>
      </c>
      <c r="E12" s="29">
        <v>5426.9650000000001</v>
      </c>
      <c r="F12" s="30">
        <v>5.0912524228320803</v>
      </c>
    </row>
    <row r="13" spans="1:6" x14ac:dyDescent="0.2">
      <c r="A13" s="27" t="s">
        <v>546</v>
      </c>
      <c r="B13" s="27" t="s">
        <v>545</v>
      </c>
      <c r="C13" s="27" t="s">
        <v>228</v>
      </c>
      <c r="D13" s="31">
        <v>446302</v>
      </c>
      <c r="E13" s="29">
        <v>4409.9100619999999</v>
      </c>
      <c r="F13" s="30">
        <v>4.1371126011737802</v>
      </c>
    </row>
    <row r="14" spans="1:6" x14ac:dyDescent="0.2">
      <c r="A14" s="27" t="s">
        <v>385</v>
      </c>
      <c r="B14" s="27" t="s">
        <v>384</v>
      </c>
      <c r="C14" s="27" t="s">
        <v>362</v>
      </c>
      <c r="D14" s="31">
        <v>540000</v>
      </c>
      <c r="E14" s="29">
        <v>4173.66</v>
      </c>
      <c r="F14" s="30">
        <v>3.9154769907447999</v>
      </c>
    </row>
    <row r="15" spans="1:6" x14ac:dyDescent="0.2">
      <c r="A15" s="27" t="s">
        <v>237</v>
      </c>
      <c r="B15" s="27" t="s">
        <v>236</v>
      </c>
      <c r="C15" s="27" t="s">
        <v>121</v>
      </c>
      <c r="D15" s="31">
        <v>1850000</v>
      </c>
      <c r="E15" s="29">
        <v>3869.2750000000001</v>
      </c>
      <c r="F15" s="30">
        <v>3.6299212761375101</v>
      </c>
    </row>
    <row r="16" spans="1:6" x14ac:dyDescent="0.2">
      <c r="A16" s="27" t="s">
        <v>232</v>
      </c>
      <c r="B16" s="27" t="s">
        <v>231</v>
      </c>
      <c r="C16" s="27" t="s">
        <v>116</v>
      </c>
      <c r="D16" s="31">
        <v>175000</v>
      </c>
      <c r="E16" s="29">
        <v>3656.0124999999998</v>
      </c>
      <c r="F16" s="30">
        <v>3.4298512149109799</v>
      </c>
    </row>
    <row r="17" spans="1:6" x14ac:dyDescent="0.2">
      <c r="A17" s="27" t="s">
        <v>148</v>
      </c>
      <c r="B17" s="27" t="s">
        <v>147</v>
      </c>
      <c r="C17" s="27" t="s">
        <v>149</v>
      </c>
      <c r="D17" s="31">
        <v>1000000</v>
      </c>
      <c r="E17" s="29">
        <v>3498</v>
      </c>
      <c r="F17" s="30">
        <v>3.2816133833674299</v>
      </c>
    </row>
    <row r="18" spans="1:6" x14ac:dyDescent="0.2">
      <c r="A18" s="27" t="s">
        <v>120</v>
      </c>
      <c r="B18" s="27" t="s">
        <v>119</v>
      </c>
      <c r="C18" s="27" t="s">
        <v>121</v>
      </c>
      <c r="D18" s="31">
        <v>2600000</v>
      </c>
      <c r="E18" s="29">
        <v>3471</v>
      </c>
      <c r="F18" s="30">
        <v>3.2562836059657898</v>
      </c>
    </row>
    <row r="19" spans="1:6" x14ac:dyDescent="0.2">
      <c r="A19" s="27" t="s">
        <v>548</v>
      </c>
      <c r="B19" s="27" t="s">
        <v>547</v>
      </c>
      <c r="C19" s="27" t="s">
        <v>423</v>
      </c>
      <c r="D19" s="31">
        <v>150000</v>
      </c>
      <c r="E19" s="29">
        <v>2812.35</v>
      </c>
      <c r="F19" s="30">
        <v>2.6383777583514498</v>
      </c>
    </row>
    <row r="20" spans="1:6" x14ac:dyDescent="0.2">
      <c r="A20" s="27" t="s">
        <v>123</v>
      </c>
      <c r="B20" s="27" t="s">
        <v>122</v>
      </c>
      <c r="C20" s="27" t="s">
        <v>124</v>
      </c>
      <c r="D20" s="31">
        <v>1800000</v>
      </c>
      <c r="E20" s="29">
        <v>2607.3000000000002</v>
      </c>
      <c r="F20" s="30">
        <v>2.4460121710845901</v>
      </c>
    </row>
    <row r="21" spans="1:6" x14ac:dyDescent="0.2">
      <c r="A21" s="27" t="s">
        <v>558</v>
      </c>
      <c r="B21" s="27" t="s">
        <v>557</v>
      </c>
      <c r="C21" s="27" t="s">
        <v>113</v>
      </c>
      <c r="D21" s="31">
        <v>350000</v>
      </c>
      <c r="E21" s="29">
        <v>2581.7750000000001</v>
      </c>
      <c r="F21" s="30">
        <v>2.4220661500410099</v>
      </c>
    </row>
    <row r="22" spans="1:6" x14ac:dyDescent="0.2">
      <c r="A22" s="27" t="s">
        <v>431</v>
      </c>
      <c r="B22" s="27" t="s">
        <v>430</v>
      </c>
      <c r="C22" s="27" t="s">
        <v>116</v>
      </c>
      <c r="D22" s="31">
        <v>569386</v>
      </c>
      <c r="E22" s="29">
        <v>2555.404368</v>
      </c>
      <c r="F22" s="30">
        <v>2.39732680787432</v>
      </c>
    </row>
    <row r="23" spans="1:6" x14ac:dyDescent="0.2">
      <c r="A23" s="27" t="s">
        <v>486</v>
      </c>
      <c r="B23" s="27" t="s">
        <v>485</v>
      </c>
      <c r="C23" s="27" t="s">
        <v>423</v>
      </c>
      <c r="D23" s="31">
        <v>400000</v>
      </c>
      <c r="E23" s="29">
        <v>2396.8000000000002</v>
      </c>
      <c r="F23" s="30">
        <v>2.2485337213422101</v>
      </c>
    </row>
    <row r="24" spans="1:6" x14ac:dyDescent="0.2">
      <c r="A24" s="27" t="s">
        <v>266</v>
      </c>
      <c r="B24" s="27" t="s">
        <v>265</v>
      </c>
      <c r="C24" s="27" t="s">
        <v>267</v>
      </c>
      <c r="D24" s="31">
        <v>1400000</v>
      </c>
      <c r="E24" s="29">
        <v>2249.1</v>
      </c>
      <c r="F24" s="30">
        <v>2.1099704575562299</v>
      </c>
    </row>
    <row r="25" spans="1:6" x14ac:dyDescent="0.2">
      <c r="A25" s="27" t="s">
        <v>595</v>
      </c>
      <c r="B25" s="27" t="s">
        <v>594</v>
      </c>
      <c r="C25" s="27" t="s">
        <v>362</v>
      </c>
      <c r="D25" s="31">
        <v>1900000</v>
      </c>
      <c r="E25" s="29">
        <v>2127.0500000000002</v>
      </c>
      <c r="F25" s="30">
        <v>1.9954704823017999</v>
      </c>
    </row>
    <row r="26" spans="1:6" x14ac:dyDescent="0.2">
      <c r="A26" s="27" t="s">
        <v>544</v>
      </c>
      <c r="B26" s="27" t="s">
        <v>543</v>
      </c>
      <c r="C26" s="27" t="s">
        <v>146</v>
      </c>
      <c r="D26" s="31">
        <v>25000</v>
      </c>
      <c r="E26" s="29">
        <v>2078.5374999999999</v>
      </c>
      <c r="F26" s="30">
        <v>1.9499589702204301</v>
      </c>
    </row>
    <row r="27" spans="1:6" x14ac:dyDescent="0.2">
      <c r="A27" s="27" t="s">
        <v>422</v>
      </c>
      <c r="B27" s="27" t="s">
        <v>1201</v>
      </c>
      <c r="C27" s="27" t="s">
        <v>423</v>
      </c>
      <c r="D27" s="31">
        <v>2904000</v>
      </c>
      <c r="E27" s="29">
        <v>2035.3409999999999</v>
      </c>
      <c r="F27" s="30">
        <v>1.9094346098674799</v>
      </c>
    </row>
    <row r="28" spans="1:6" x14ac:dyDescent="0.2">
      <c r="A28" s="27" t="s">
        <v>407</v>
      </c>
      <c r="B28" s="27" t="s">
        <v>406</v>
      </c>
      <c r="C28" s="27" t="s">
        <v>228</v>
      </c>
      <c r="D28" s="31">
        <v>250000</v>
      </c>
      <c r="E28" s="29">
        <v>2020.75</v>
      </c>
      <c r="F28" s="30">
        <v>1.89574621053165</v>
      </c>
    </row>
    <row r="29" spans="1:6" x14ac:dyDescent="0.2">
      <c r="A29" s="27" t="s">
        <v>429</v>
      </c>
      <c r="B29" s="27" t="s">
        <v>428</v>
      </c>
      <c r="C29" s="27" t="s">
        <v>228</v>
      </c>
      <c r="D29" s="31">
        <v>105084</v>
      </c>
      <c r="E29" s="29">
        <v>1924.7185440000001</v>
      </c>
      <c r="F29" s="30">
        <v>1.8056552696414701</v>
      </c>
    </row>
    <row r="30" spans="1:6" x14ac:dyDescent="0.2">
      <c r="A30" s="27" t="s">
        <v>241</v>
      </c>
      <c r="B30" s="27" t="s">
        <v>240</v>
      </c>
      <c r="C30" s="27" t="s">
        <v>124</v>
      </c>
      <c r="D30" s="31">
        <v>550000</v>
      </c>
      <c r="E30" s="29">
        <v>1907.675</v>
      </c>
      <c r="F30" s="30">
        <v>1.7896660409135099</v>
      </c>
    </row>
    <row r="31" spans="1:6" x14ac:dyDescent="0.2">
      <c r="A31" s="27" t="s">
        <v>507</v>
      </c>
      <c r="B31" s="27" t="s">
        <v>506</v>
      </c>
      <c r="C31" s="27" t="s">
        <v>228</v>
      </c>
      <c r="D31" s="31">
        <v>275000</v>
      </c>
      <c r="E31" s="29">
        <v>1866.2874999999999</v>
      </c>
      <c r="F31" s="30">
        <v>1.7508387756464701</v>
      </c>
    </row>
    <row r="32" spans="1:6" x14ac:dyDescent="0.2">
      <c r="A32" s="27" t="s">
        <v>469</v>
      </c>
      <c r="B32" s="27" t="s">
        <v>468</v>
      </c>
      <c r="C32" s="27" t="s">
        <v>146</v>
      </c>
      <c r="D32" s="31">
        <v>1525000</v>
      </c>
      <c r="E32" s="29">
        <v>1809.4124999999999</v>
      </c>
      <c r="F32" s="30">
        <v>1.6974820686198699</v>
      </c>
    </row>
    <row r="33" spans="1:9" x14ac:dyDescent="0.2">
      <c r="A33" s="27" t="s">
        <v>227</v>
      </c>
      <c r="B33" s="27" t="s">
        <v>226</v>
      </c>
      <c r="C33" s="27" t="s">
        <v>228</v>
      </c>
      <c r="D33" s="31">
        <v>425000</v>
      </c>
      <c r="E33" s="29">
        <v>1757.8</v>
      </c>
      <c r="F33" s="30">
        <v>1.64906232283684</v>
      </c>
    </row>
    <row r="34" spans="1:9" x14ac:dyDescent="0.2">
      <c r="A34" s="27" t="s">
        <v>248</v>
      </c>
      <c r="B34" s="27" t="s">
        <v>247</v>
      </c>
      <c r="C34" s="27" t="s">
        <v>228</v>
      </c>
      <c r="D34" s="31">
        <v>1200000</v>
      </c>
      <c r="E34" s="29">
        <v>1584</v>
      </c>
      <c r="F34" s="30">
        <v>1.48601360756261</v>
      </c>
    </row>
    <row r="35" spans="1:9" x14ac:dyDescent="0.2">
      <c r="A35" s="27" t="s">
        <v>597</v>
      </c>
      <c r="B35" s="27" t="s">
        <v>596</v>
      </c>
      <c r="C35" s="27" t="s">
        <v>228</v>
      </c>
      <c r="D35" s="31">
        <v>1200000</v>
      </c>
      <c r="E35" s="29">
        <v>1429.8</v>
      </c>
      <c r="F35" s="30">
        <v>1.3413524344021599</v>
      </c>
    </row>
    <row r="36" spans="1:9" x14ac:dyDescent="0.2">
      <c r="A36" s="27" t="s">
        <v>560</v>
      </c>
      <c r="B36" s="27" t="s">
        <v>559</v>
      </c>
      <c r="C36" s="27" t="s">
        <v>362</v>
      </c>
      <c r="D36" s="31">
        <v>2100000</v>
      </c>
      <c r="E36" s="29">
        <v>1388.1</v>
      </c>
      <c r="F36" s="30">
        <v>1.3022320004151899</v>
      </c>
    </row>
    <row r="37" spans="1:9" x14ac:dyDescent="0.2">
      <c r="A37" s="27" t="s">
        <v>217</v>
      </c>
      <c r="B37" s="27" t="s">
        <v>216</v>
      </c>
      <c r="C37" s="27" t="s">
        <v>218</v>
      </c>
      <c r="D37" s="31">
        <v>275000</v>
      </c>
      <c r="E37" s="29">
        <v>578.73749999999995</v>
      </c>
      <c r="F37" s="30">
        <v>0.54293674255477598</v>
      </c>
    </row>
    <row r="38" spans="1:9" x14ac:dyDescent="0.2">
      <c r="A38" s="27" t="s">
        <v>554</v>
      </c>
      <c r="B38" s="27" t="s">
        <v>553</v>
      </c>
      <c r="C38" s="27" t="s">
        <v>228</v>
      </c>
      <c r="D38" s="31">
        <v>28000</v>
      </c>
      <c r="E38" s="29">
        <v>268.02999999999997</v>
      </c>
      <c r="F38" s="30">
        <v>0.25144963840593798</v>
      </c>
    </row>
    <row r="39" spans="1:9" x14ac:dyDescent="0.2">
      <c r="A39" s="26" t="s">
        <v>33</v>
      </c>
      <c r="B39" s="26"/>
      <c r="C39" s="26"/>
      <c r="D39" s="32"/>
      <c r="E39" s="33">
        <f>SUM(E7:E38)</f>
        <v>102560.99647400004</v>
      </c>
      <c r="F39" s="34">
        <f>SUM(F7:F38)</f>
        <v>96.216563362086347</v>
      </c>
      <c r="G39" s="18"/>
      <c r="H39" s="18"/>
      <c r="I39" s="18"/>
    </row>
    <row r="40" spans="1:9" x14ac:dyDescent="0.2">
      <c r="A40" s="27"/>
      <c r="B40" s="27"/>
      <c r="C40" s="27"/>
      <c r="D40" s="28"/>
      <c r="E40" s="29"/>
      <c r="F40" s="30"/>
    </row>
    <row r="41" spans="1:9" x14ac:dyDescent="0.2">
      <c r="A41" s="26" t="s">
        <v>36</v>
      </c>
      <c r="B41" s="26"/>
      <c r="C41" s="26"/>
      <c r="D41" s="32"/>
      <c r="E41" s="33">
        <f>E39</f>
        <v>102560.99647400004</v>
      </c>
      <c r="F41" s="34">
        <f>F39</f>
        <v>96.216563362086347</v>
      </c>
      <c r="G41" s="18"/>
      <c r="H41" s="18"/>
      <c r="I41" s="18"/>
    </row>
    <row r="42" spans="1:9" x14ac:dyDescent="0.2">
      <c r="A42" s="26"/>
      <c r="B42" s="26"/>
      <c r="C42" s="26"/>
      <c r="D42" s="32"/>
      <c r="E42" s="33"/>
      <c r="F42" s="34"/>
      <c r="G42" s="18"/>
      <c r="H42" s="18"/>
      <c r="I42" s="18"/>
    </row>
    <row r="43" spans="1:9" x14ac:dyDescent="0.2">
      <c r="A43" s="26" t="s">
        <v>38</v>
      </c>
      <c r="B43" s="26"/>
      <c r="C43" s="26"/>
      <c r="D43" s="32"/>
      <c r="E43" s="33">
        <f>E45-(E39)</f>
        <v>4032.9130257999495</v>
      </c>
      <c r="F43" s="34">
        <f>F45-(F39)</f>
        <v>3.7834366379136526</v>
      </c>
      <c r="G43" s="18"/>
      <c r="H43" s="18"/>
      <c r="I43" s="18"/>
    </row>
    <row r="44" spans="1:9" x14ac:dyDescent="0.2">
      <c r="A44" s="26"/>
      <c r="B44" s="26"/>
      <c r="C44" s="26"/>
      <c r="D44" s="32"/>
      <c r="E44" s="33"/>
      <c r="F44" s="34"/>
      <c r="G44" s="18"/>
      <c r="H44" s="18"/>
      <c r="I44" s="18"/>
    </row>
    <row r="45" spans="1:9" x14ac:dyDescent="0.2">
      <c r="A45" s="35" t="s">
        <v>37</v>
      </c>
      <c r="B45" s="35"/>
      <c r="C45" s="35"/>
      <c r="D45" s="36"/>
      <c r="E45" s="37">
        <v>106593.90949979999</v>
      </c>
      <c r="F45" s="38">
        <v>100</v>
      </c>
      <c r="G45" s="18"/>
      <c r="H45" s="18"/>
      <c r="I45" s="18"/>
    </row>
    <row r="47" spans="1:9" x14ac:dyDescent="0.2">
      <c r="A47" s="9" t="s">
        <v>1202</v>
      </c>
    </row>
    <row r="49" spans="1:4" x14ac:dyDescent="0.2">
      <c r="A49" s="18" t="s">
        <v>41</v>
      </c>
    </row>
    <row r="50" spans="1:4" x14ac:dyDescent="0.2">
      <c r="A50" s="18" t="s">
        <v>42</v>
      </c>
    </row>
    <row r="51" spans="1:4" x14ac:dyDescent="0.2">
      <c r="A51" s="18" t="s">
        <v>43</v>
      </c>
      <c r="B51" s="18"/>
      <c r="C51" s="39" t="s">
        <v>45</v>
      </c>
      <c r="D51" s="19" t="s">
        <v>44</v>
      </c>
    </row>
    <row r="52" spans="1:4" x14ac:dyDescent="0.2">
      <c r="A52" s="9" t="s">
        <v>59</v>
      </c>
      <c r="C52" s="40">
        <v>60.657699999999998</v>
      </c>
      <c r="D52" s="40">
        <v>61.249699999999997</v>
      </c>
    </row>
    <row r="53" spans="1:4" x14ac:dyDescent="0.2">
      <c r="A53" s="9" t="s">
        <v>82</v>
      </c>
      <c r="C53" s="40">
        <v>26.6145</v>
      </c>
      <c r="D53" s="40">
        <v>24.6784</v>
      </c>
    </row>
    <row r="54" spans="1:4" x14ac:dyDescent="0.2">
      <c r="A54" s="9" t="s">
        <v>62</v>
      </c>
      <c r="C54" s="40">
        <v>67.002899999999997</v>
      </c>
      <c r="D54" s="40">
        <v>67.993700000000004</v>
      </c>
    </row>
    <row r="55" spans="1:4" x14ac:dyDescent="0.2">
      <c r="A55" s="9" t="s">
        <v>83</v>
      </c>
      <c r="C55" s="40">
        <v>30.676600000000001</v>
      </c>
      <c r="D55" s="40">
        <v>28.928899999999999</v>
      </c>
    </row>
    <row r="57" spans="1:4" x14ac:dyDescent="0.2">
      <c r="A57" s="18" t="s">
        <v>47</v>
      </c>
    </row>
    <row r="58" spans="1:4" x14ac:dyDescent="0.2">
      <c r="A58" s="74" t="s">
        <v>56</v>
      </c>
      <c r="B58" s="75"/>
      <c r="C58" s="43" t="s">
        <v>57</v>
      </c>
    </row>
    <row r="59" spans="1:4" x14ac:dyDescent="0.2">
      <c r="A59" s="70" t="s">
        <v>82</v>
      </c>
      <c r="B59" s="71"/>
      <c r="C59" s="44">
        <v>2.35</v>
      </c>
    </row>
    <row r="60" spans="1:4" x14ac:dyDescent="0.2">
      <c r="A60" s="70" t="s">
        <v>83</v>
      </c>
      <c r="B60" s="71"/>
      <c r="C60" s="44">
        <v>2.35</v>
      </c>
    </row>
    <row r="61" spans="1:4" x14ac:dyDescent="0.2">
      <c r="A61" s="9" t="s">
        <v>58</v>
      </c>
    </row>
    <row r="62" spans="1:4" x14ac:dyDescent="0.2">
      <c r="A62" s="9" t="s">
        <v>46</v>
      </c>
    </row>
    <row r="64" spans="1:4" x14ac:dyDescent="0.2">
      <c r="A64" s="18" t="s">
        <v>209</v>
      </c>
      <c r="D64" s="45">
        <v>0.25159999999999999</v>
      </c>
    </row>
    <row r="66" spans="1:1" x14ac:dyDescent="0.2">
      <c r="A66" s="18" t="s">
        <v>751</v>
      </c>
    </row>
    <row r="67" spans="1:1" x14ac:dyDescent="0.2">
      <c r="A67" s="50"/>
    </row>
    <row r="68" spans="1:1" x14ac:dyDescent="0.2">
      <c r="A68" s="46" t="s">
        <v>737</v>
      </c>
    </row>
    <row r="69" spans="1:1" x14ac:dyDescent="0.2">
      <c r="A69" s="48"/>
    </row>
    <row r="70" spans="1:1" x14ac:dyDescent="0.2">
      <c r="A70" s="47"/>
    </row>
    <row r="71" spans="1:1" x14ac:dyDescent="0.2">
      <c r="A71" s="47"/>
    </row>
    <row r="72" spans="1:1" x14ac:dyDescent="0.2">
      <c r="A72" s="47"/>
    </row>
    <row r="73" spans="1:1" x14ac:dyDescent="0.2">
      <c r="A73" s="47"/>
    </row>
    <row r="74" spans="1:1" x14ac:dyDescent="0.2">
      <c r="A74" s="47"/>
    </row>
    <row r="75" spans="1:1" x14ac:dyDescent="0.2">
      <c r="A75" s="47"/>
    </row>
    <row r="76" spans="1:1" x14ac:dyDescent="0.2">
      <c r="A76" s="47"/>
    </row>
    <row r="77" spans="1:1" x14ac:dyDescent="0.2">
      <c r="A77" s="47"/>
    </row>
    <row r="78" spans="1:1" x14ac:dyDescent="0.2">
      <c r="A78" s="47"/>
    </row>
    <row r="79" spans="1:1" x14ac:dyDescent="0.2">
      <c r="A79" s="47"/>
    </row>
    <row r="80" spans="1:1" x14ac:dyDescent="0.2">
      <c r="A80" s="47"/>
    </row>
    <row r="81" spans="1:1" x14ac:dyDescent="0.2">
      <c r="A81" s="47"/>
    </row>
    <row r="82" spans="1:1" x14ac:dyDescent="0.2">
      <c r="A82" s="46" t="s">
        <v>754</v>
      </c>
    </row>
    <row r="83" spans="1:1" x14ac:dyDescent="0.2">
      <c r="A83" s="47"/>
    </row>
    <row r="84" spans="1:1" x14ac:dyDescent="0.2">
      <c r="A84" s="46" t="s">
        <v>738</v>
      </c>
    </row>
    <row r="85" spans="1:1" x14ac:dyDescent="0.2">
      <c r="A85" s="47"/>
    </row>
    <row r="86" spans="1:1" x14ac:dyDescent="0.2">
      <c r="A86" s="47"/>
    </row>
    <row r="87" spans="1:1" x14ac:dyDescent="0.2">
      <c r="A87" s="47"/>
    </row>
    <row r="88" spans="1:1" x14ac:dyDescent="0.2">
      <c r="A88" s="47"/>
    </row>
    <row r="89" spans="1:1" x14ac:dyDescent="0.2">
      <c r="A89" s="47"/>
    </row>
    <row r="90" spans="1:1" x14ac:dyDescent="0.2">
      <c r="A90" s="47"/>
    </row>
    <row r="91" spans="1:1" x14ac:dyDescent="0.2">
      <c r="A91" s="47"/>
    </row>
    <row r="92" spans="1:1" x14ac:dyDescent="0.2">
      <c r="A92" s="47"/>
    </row>
    <row r="93" spans="1:1" x14ac:dyDescent="0.2">
      <c r="A93" s="47"/>
    </row>
    <row r="94" spans="1:1" x14ac:dyDescent="0.2">
      <c r="A94" s="47"/>
    </row>
    <row r="95" spans="1:1" x14ac:dyDescent="0.2">
      <c r="A95" s="47"/>
    </row>
    <row r="96" spans="1:1" x14ac:dyDescent="0.2">
      <c r="A96" s="47"/>
    </row>
  </sheetData>
  <mergeCells count="4">
    <mergeCell ref="A1:F1"/>
    <mergeCell ref="A58:B58"/>
    <mergeCell ref="A59:B59"/>
    <mergeCell ref="A60:B60"/>
  </mergeCells>
  <conditionalFormatting sqref="F2:F3 F5:F65 F99:F65535">
    <cfRule type="cellIs" dxfId="40" priority="2" stopIfTrue="1" operator="between">
      <formula>0.009</formula>
      <formula>-0.009</formula>
    </cfRule>
  </conditionalFormatting>
  <conditionalFormatting sqref="F66:F98">
    <cfRule type="cellIs" dxfId="39" priority="1" stopIfTrue="1" operator="between">
      <formula>0.009</formula>
      <formula>-0.009</formula>
    </cfRule>
  </conditionalFormatting>
  <hyperlinks>
    <hyperlink ref="A67" r:id="rId1" tooltip="https://www.franklintempletonindia.com/downloadsServlet/pdf/product-labels-jg9o5k7l" display="https://www.franklintempletonindia.com/downloadsServlet/pdf/product-labels-jg9o5k7l" xr:uid="{00000000-0004-0000-1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I123"/>
  <sheetViews>
    <sheetView workbookViewId="0">
      <selection sqref="A1:F1"/>
    </sheetView>
  </sheetViews>
  <sheetFormatPr defaultColWidth="9.21875" defaultRowHeight="10.199999999999999" x14ac:dyDescent="0.2"/>
  <cols>
    <col min="1" max="1" width="38.77734375" style="9" bestFit="1" customWidth="1"/>
    <col min="2" max="2" width="39.5546875" style="9" bestFit="1" customWidth="1"/>
    <col min="3" max="3" width="26.77734375" style="9" bestFit="1" customWidth="1"/>
    <col min="4" max="4" width="15.21875" style="10" bestFit="1" customWidth="1"/>
    <col min="5" max="5" width="23" style="13" bestFit="1" customWidth="1"/>
    <col min="6" max="6" width="14.77734375" style="14" bestFit="1" customWidth="1"/>
    <col min="7" max="16384" width="9.21875" style="9"/>
  </cols>
  <sheetData>
    <row r="1" spans="1:6" s="1" customFormat="1" ht="13.8" x14ac:dyDescent="0.2">
      <c r="A1" s="72" t="s">
        <v>20</v>
      </c>
      <c r="B1" s="73"/>
      <c r="C1" s="73"/>
      <c r="D1" s="73"/>
      <c r="E1" s="73"/>
      <c r="F1" s="73"/>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256</v>
      </c>
      <c r="D4" s="16" t="s">
        <v>1</v>
      </c>
      <c r="E4" s="15" t="s">
        <v>3</v>
      </c>
      <c r="F4" s="15" t="s">
        <v>4</v>
      </c>
    </row>
    <row r="5" spans="1:6" x14ac:dyDescent="0.2">
      <c r="A5" s="21" t="s">
        <v>87</v>
      </c>
      <c r="B5" s="22"/>
      <c r="C5" s="22"/>
      <c r="D5" s="23"/>
      <c r="E5" s="24"/>
      <c r="F5" s="25"/>
    </row>
    <row r="6" spans="1:6" x14ac:dyDescent="0.2">
      <c r="A6" s="26" t="s">
        <v>32</v>
      </c>
      <c r="B6" s="27"/>
      <c r="C6" s="27"/>
      <c r="D6" s="28"/>
      <c r="E6" s="29"/>
      <c r="F6" s="30"/>
    </row>
    <row r="7" spans="1:6" x14ac:dyDescent="0.2">
      <c r="A7" s="27" t="s">
        <v>89</v>
      </c>
      <c r="B7" s="27" t="s">
        <v>88</v>
      </c>
      <c r="C7" s="27" t="s">
        <v>90</v>
      </c>
      <c r="D7" s="31">
        <v>146845</v>
      </c>
      <c r="E7" s="29">
        <v>1090.6178150000001</v>
      </c>
      <c r="F7" s="30">
        <v>3.3388518307810502</v>
      </c>
    </row>
    <row r="8" spans="1:6" x14ac:dyDescent="0.2">
      <c r="A8" s="27" t="s">
        <v>105</v>
      </c>
      <c r="B8" s="27" t="s">
        <v>104</v>
      </c>
      <c r="C8" s="27" t="s">
        <v>90</v>
      </c>
      <c r="D8" s="31">
        <v>36549</v>
      </c>
      <c r="E8" s="29">
        <v>673.50669749999997</v>
      </c>
      <c r="F8" s="30">
        <v>2.0618946793851598</v>
      </c>
    </row>
    <row r="9" spans="1:6" x14ac:dyDescent="0.2">
      <c r="A9" s="27" t="s">
        <v>102</v>
      </c>
      <c r="B9" s="27" t="s">
        <v>101</v>
      </c>
      <c r="C9" s="27" t="s">
        <v>103</v>
      </c>
      <c r="D9" s="31">
        <v>29029</v>
      </c>
      <c r="E9" s="29">
        <v>527.38435749999996</v>
      </c>
      <c r="F9" s="30">
        <v>1.61455113179511</v>
      </c>
    </row>
    <row r="10" spans="1:6" x14ac:dyDescent="0.2">
      <c r="A10" s="27" t="s">
        <v>97</v>
      </c>
      <c r="B10" s="27" t="s">
        <v>96</v>
      </c>
      <c r="C10" s="27" t="s">
        <v>90</v>
      </c>
      <c r="D10" s="31">
        <v>36163</v>
      </c>
      <c r="E10" s="29">
        <v>515.7747875</v>
      </c>
      <c r="F10" s="30">
        <v>1.5790092274580001</v>
      </c>
    </row>
    <row r="11" spans="1:6" x14ac:dyDescent="0.2">
      <c r="A11" s="27" t="s">
        <v>471</v>
      </c>
      <c r="B11" s="27" t="s">
        <v>470</v>
      </c>
      <c r="C11" s="27" t="s">
        <v>154</v>
      </c>
      <c r="D11" s="31">
        <v>177343</v>
      </c>
      <c r="E11" s="29">
        <v>353.71061350000002</v>
      </c>
      <c r="F11" s="30">
        <v>1.0828608456677</v>
      </c>
    </row>
    <row r="12" spans="1:6" x14ac:dyDescent="0.2">
      <c r="A12" s="27" t="s">
        <v>519</v>
      </c>
      <c r="B12" s="27" t="s">
        <v>518</v>
      </c>
      <c r="C12" s="27" t="s">
        <v>108</v>
      </c>
      <c r="D12" s="31">
        <v>41584</v>
      </c>
      <c r="E12" s="29">
        <v>298.82262400000002</v>
      </c>
      <c r="F12" s="30">
        <v>0.91482502073487304</v>
      </c>
    </row>
    <row r="13" spans="1:6" x14ac:dyDescent="0.2">
      <c r="A13" s="27" t="s">
        <v>599</v>
      </c>
      <c r="B13" s="27" t="s">
        <v>598</v>
      </c>
      <c r="C13" s="27" t="s">
        <v>182</v>
      </c>
      <c r="D13" s="31">
        <v>32972</v>
      </c>
      <c r="E13" s="29">
        <v>289.54361799999998</v>
      </c>
      <c r="F13" s="30">
        <v>0.88641797864843097</v>
      </c>
    </row>
    <row r="14" spans="1:6" x14ac:dyDescent="0.2">
      <c r="A14" s="27" t="s">
        <v>165</v>
      </c>
      <c r="B14" s="27" t="s">
        <v>164</v>
      </c>
      <c r="C14" s="27" t="s">
        <v>108</v>
      </c>
      <c r="D14" s="31">
        <v>31928</v>
      </c>
      <c r="E14" s="29">
        <v>282.61069199999997</v>
      </c>
      <c r="F14" s="30">
        <v>0.865193299985201</v>
      </c>
    </row>
    <row r="15" spans="1:6" x14ac:dyDescent="0.2">
      <c r="A15" s="27" t="s">
        <v>589</v>
      </c>
      <c r="B15" s="27" t="s">
        <v>588</v>
      </c>
      <c r="C15" s="27" t="s">
        <v>493</v>
      </c>
      <c r="D15" s="31">
        <v>48121</v>
      </c>
      <c r="E15" s="29">
        <v>251.76907199999999</v>
      </c>
      <c r="F15" s="30">
        <v>0.77077379024956205</v>
      </c>
    </row>
    <row r="16" spans="1:6" x14ac:dyDescent="0.2">
      <c r="A16" s="27" t="s">
        <v>461</v>
      </c>
      <c r="B16" s="27" t="s">
        <v>460</v>
      </c>
      <c r="C16" s="27" t="s">
        <v>362</v>
      </c>
      <c r="D16" s="31">
        <v>27579</v>
      </c>
      <c r="E16" s="29">
        <v>250.19668799999999</v>
      </c>
      <c r="F16" s="30">
        <v>0.76596004420132702</v>
      </c>
    </row>
    <row r="17" spans="1:9" x14ac:dyDescent="0.2">
      <c r="A17" s="27" t="s">
        <v>601</v>
      </c>
      <c r="B17" s="27" t="s">
        <v>600</v>
      </c>
      <c r="C17" s="27" t="s">
        <v>362</v>
      </c>
      <c r="D17" s="31">
        <v>15153</v>
      </c>
      <c r="E17" s="29">
        <v>227.6207895</v>
      </c>
      <c r="F17" s="30">
        <v>0.69684547537480201</v>
      </c>
    </row>
    <row r="18" spans="1:9" x14ac:dyDescent="0.2">
      <c r="A18" s="27" t="s">
        <v>294</v>
      </c>
      <c r="B18" s="27" t="s">
        <v>293</v>
      </c>
      <c r="C18" s="27" t="s">
        <v>137</v>
      </c>
      <c r="D18" s="31">
        <v>3461</v>
      </c>
      <c r="E18" s="29">
        <v>154.16332299999999</v>
      </c>
      <c r="F18" s="30">
        <v>0.47196046695591498</v>
      </c>
    </row>
    <row r="19" spans="1:9" x14ac:dyDescent="0.2">
      <c r="A19" s="27" t="s">
        <v>172</v>
      </c>
      <c r="B19" s="27" t="s">
        <v>171</v>
      </c>
      <c r="C19" s="27" t="s">
        <v>137</v>
      </c>
      <c r="D19" s="31">
        <v>134031</v>
      </c>
      <c r="E19" s="29">
        <v>107.15778450000001</v>
      </c>
      <c r="F19" s="30">
        <v>0.32805622651622102</v>
      </c>
    </row>
    <row r="20" spans="1:9" x14ac:dyDescent="0.2">
      <c r="A20" s="27" t="s">
        <v>262</v>
      </c>
      <c r="B20" s="27" t="s">
        <v>261</v>
      </c>
      <c r="C20" s="27" t="s">
        <v>93</v>
      </c>
      <c r="D20" s="31">
        <v>1995</v>
      </c>
      <c r="E20" s="29">
        <v>70.906289999999998</v>
      </c>
      <c r="F20" s="30">
        <v>0.21707475609170401</v>
      </c>
    </row>
    <row r="21" spans="1:9" x14ac:dyDescent="0.2">
      <c r="A21" s="26" t="s">
        <v>33</v>
      </c>
      <c r="B21" s="26"/>
      <c r="C21" s="26"/>
      <c r="D21" s="32"/>
      <c r="E21" s="33">
        <f>SUM(E7:E20)</f>
        <v>5093.7851519999995</v>
      </c>
      <c r="F21" s="34">
        <f>SUM(F7:F20)</f>
        <v>15.594274773845056</v>
      </c>
      <c r="G21" s="18"/>
      <c r="H21" s="18"/>
      <c r="I21" s="18"/>
    </row>
    <row r="22" spans="1:9" x14ac:dyDescent="0.2">
      <c r="A22" s="27"/>
      <c r="B22" s="27"/>
      <c r="C22" s="27"/>
      <c r="D22" s="28"/>
      <c r="E22" s="29"/>
      <c r="F22" s="30"/>
    </row>
    <row r="23" spans="1:9" x14ac:dyDescent="0.2">
      <c r="A23" s="26" t="s">
        <v>276</v>
      </c>
      <c r="B23" s="27"/>
      <c r="C23" s="27"/>
      <c r="D23" s="28"/>
      <c r="E23" s="29"/>
      <c r="F23" s="30"/>
    </row>
    <row r="24" spans="1:9" x14ac:dyDescent="0.2">
      <c r="A24" s="27" t="s">
        <v>316</v>
      </c>
      <c r="B24" s="27" t="s">
        <v>315</v>
      </c>
      <c r="C24" s="27" t="s">
        <v>288</v>
      </c>
      <c r="D24" s="31">
        <v>191714</v>
      </c>
      <c r="E24" s="29">
        <v>3109.729832</v>
      </c>
      <c r="F24" s="30">
        <v>9.5202251421206103</v>
      </c>
    </row>
    <row r="25" spans="1:9" x14ac:dyDescent="0.2">
      <c r="A25" s="27" t="s">
        <v>321</v>
      </c>
      <c r="B25" s="27" t="s">
        <v>320</v>
      </c>
      <c r="C25" s="27" t="s">
        <v>288</v>
      </c>
      <c r="D25" s="31">
        <v>67581</v>
      </c>
      <c r="E25" s="29">
        <v>3053.2082679999999</v>
      </c>
      <c r="F25" s="30">
        <v>9.3471882406098707</v>
      </c>
    </row>
    <row r="26" spans="1:9" x14ac:dyDescent="0.2">
      <c r="A26" s="27" t="s">
        <v>342</v>
      </c>
      <c r="B26" s="27" t="s">
        <v>341</v>
      </c>
      <c r="C26" s="27" t="s">
        <v>93</v>
      </c>
      <c r="D26" s="31">
        <v>41200</v>
      </c>
      <c r="E26" s="29">
        <v>1673.0093429999999</v>
      </c>
      <c r="F26" s="30">
        <v>5.1218036519872499</v>
      </c>
    </row>
    <row r="27" spans="1:9" x14ac:dyDescent="0.2">
      <c r="A27" s="27" t="s">
        <v>603</v>
      </c>
      <c r="B27" s="27" t="s">
        <v>602</v>
      </c>
      <c r="C27" s="27" t="s">
        <v>134</v>
      </c>
      <c r="D27" s="31">
        <v>185400</v>
      </c>
      <c r="E27" s="29">
        <v>1452.2650550000001</v>
      </c>
      <c r="F27" s="30">
        <v>4.44601011552896</v>
      </c>
    </row>
    <row r="28" spans="1:9" x14ac:dyDescent="0.2">
      <c r="A28" s="27" t="s">
        <v>340</v>
      </c>
      <c r="B28" s="27" t="s">
        <v>339</v>
      </c>
      <c r="C28" s="27" t="s">
        <v>137</v>
      </c>
      <c r="D28" s="31">
        <v>123204</v>
      </c>
      <c r="E28" s="29">
        <v>1237.671284</v>
      </c>
      <c r="F28" s="30">
        <v>3.78904596610549</v>
      </c>
    </row>
    <row r="29" spans="1:9" x14ac:dyDescent="0.2">
      <c r="A29" s="27" t="s">
        <v>355</v>
      </c>
      <c r="B29" s="27" t="s">
        <v>354</v>
      </c>
      <c r="C29" s="27" t="s">
        <v>93</v>
      </c>
      <c r="D29" s="31">
        <v>37312</v>
      </c>
      <c r="E29" s="29">
        <v>1004.330682</v>
      </c>
      <c r="F29" s="30">
        <v>3.0746896760578601</v>
      </c>
    </row>
    <row r="30" spans="1:9" x14ac:dyDescent="0.2">
      <c r="A30" s="27" t="s">
        <v>605</v>
      </c>
      <c r="B30" s="27" t="s">
        <v>604</v>
      </c>
      <c r="C30" s="27" t="s">
        <v>90</v>
      </c>
      <c r="D30" s="31">
        <v>1873445</v>
      </c>
      <c r="E30" s="29">
        <v>790.8278239</v>
      </c>
      <c r="F30" s="30">
        <v>2.4210652818477101</v>
      </c>
    </row>
    <row r="31" spans="1:9" x14ac:dyDescent="0.2">
      <c r="A31" s="27" t="s">
        <v>607</v>
      </c>
      <c r="B31" s="27" t="s">
        <v>606</v>
      </c>
      <c r="C31" s="27" t="s">
        <v>93</v>
      </c>
      <c r="D31" s="31">
        <v>3844</v>
      </c>
      <c r="E31" s="29">
        <v>765.96169269999996</v>
      </c>
      <c r="F31" s="30">
        <v>2.3449393222863701</v>
      </c>
    </row>
    <row r="32" spans="1:9" x14ac:dyDescent="0.2">
      <c r="A32" s="27" t="s">
        <v>609</v>
      </c>
      <c r="B32" s="27" t="s">
        <v>608</v>
      </c>
      <c r="C32" s="27" t="s">
        <v>90</v>
      </c>
      <c r="D32" s="31">
        <v>113500</v>
      </c>
      <c r="E32" s="29">
        <v>720.00339280000003</v>
      </c>
      <c r="F32" s="30">
        <v>2.2042411311783399</v>
      </c>
    </row>
    <row r="33" spans="1:6" x14ac:dyDescent="0.2">
      <c r="A33" s="27" t="s">
        <v>611</v>
      </c>
      <c r="B33" s="27" t="s">
        <v>610</v>
      </c>
      <c r="C33" s="27" t="s">
        <v>285</v>
      </c>
      <c r="D33" s="31">
        <v>73060</v>
      </c>
      <c r="E33" s="29">
        <v>677.7019315</v>
      </c>
      <c r="F33" s="30">
        <v>2.0747381012776001</v>
      </c>
    </row>
    <row r="34" spans="1:6" x14ac:dyDescent="0.2">
      <c r="A34" s="27" t="s">
        <v>613</v>
      </c>
      <c r="B34" s="27" t="s">
        <v>612</v>
      </c>
      <c r="C34" s="27" t="s">
        <v>90</v>
      </c>
      <c r="D34" s="31">
        <v>35800</v>
      </c>
      <c r="E34" s="29">
        <v>671.46623099999999</v>
      </c>
      <c r="F34" s="30">
        <v>2.05564793078499</v>
      </c>
    </row>
    <row r="35" spans="1:6" x14ac:dyDescent="0.2">
      <c r="A35" s="27" t="s">
        <v>615</v>
      </c>
      <c r="B35" s="27" t="s">
        <v>614</v>
      </c>
      <c r="C35" s="27" t="s">
        <v>288</v>
      </c>
      <c r="D35" s="31">
        <v>8399</v>
      </c>
      <c r="E35" s="29">
        <v>649.96667500000001</v>
      </c>
      <c r="F35" s="30">
        <v>1.98982851088896</v>
      </c>
    </row>
    <row r="36" spans="1:6" x14ac:dyDescent="0.2">
      <c r="A36" s="27" t="s">
        <v>617</v>
      </c>
      <c r="B36" s="27" t="s">
        <v>616</v>
      </c>
      <c r="C36" s="27" t="s">
        <v>108</v>
      </c>
      <c r="D36" s="31">
        <v>127000</v>
      </c>
      <c r="E36" s="29">
        <v>621.37325320000002</v>
      </c>
      <c r="F36" s="30">
        <v>1.9022917061419899</v>
      </c>
    </row>
    <row r="37" spans="1:6" x14ac:dyDescent="0.2">
      <c r="A37" s="27" t="s">
        <v>619</v>
      </c>
      <c r="B37" s="27" t="s">
        <v>618</v>
      </c>
      <c r="C37" s="27" t="s">
        <v>137</v>
      </c>
      <c r="D37" s="31">
        <v>37000</v>
      </c>
      <c r="E37" s="29">
        <v>614.25352710000004</v>
      </c>
      <c r="F37" s="30">
        <v>1.8804951517517201</v>
      </c>
    </row>
    <row r="38" spans="1:6" x14ac:dyDescent="0.2">
      <c r="A38" s="27" t="s">
        <v>621</v>
      </c>
      <c r="B38" s="27" t="s">
        <v>620</v>
      </c>
      <c r="C38" s="27" t="s">
        <v>349</v>
      </c>
      <c r="D38" s="31">
        <v>47765</v>
      </c>
      <c r="E38" s="29">
        <v>605.75799289999998</v>
      </c>
      <c r="F38" s="30">
        <v>1.85448665498318</v>
      </c>
    </row>
    <row r="39" spans="1:6" x14ac:dyDescent="0.2">
      <c r="A39" s="27" t="s">
        <v>623</v>
      </c>
      <c r="B39" s="27" t="s">
        <v>622</v>
      </c>
      <c r="C39" s="27" t="s">
        <v>137</v>
      </c>
      <c r="D39" s="31">
        <v>48021</v>
      </c>
      <c r="E39" s="29">
        <v>604.16352070000005</v>
      </c>
      <c r="F39" s="30">
        <v>1.8496052874217199</v>
      </c>
    </row>
    <row r="40" spans="1:6" x14ac:dyDescent="0.2">
      <c r="A40" s="27" t="s">
        <v>287</v>
      </c>
      <c r="B40" s="27" t="s">
        <v>286</v>
      </c>
      <c r="C40" s="27" t="s">
        <v>288</v>
      </c>
      <c r="D40" s="31">
        <v>19000</v>
      </c>
      <c r="E40" s="29">
        <v>553.62441179999996</v>
      </c>
      <c r="F40" s="30">
        <v>1.6948832629361701</v>
      </c>
    </row>
    <row r="41" spans="1:6" x14ac:dyDescent="0.2">
      <c r="A41" s="27" t="s">
        <v>625</v>
      </c>
      <c r="B41" s="27" t="s">
        <v>624</v>
      </c>
      <c r="C41" s="27" t="s">
        <v>113</v>
      </c>
      <c r="D41" s="31">
        <v>64700</v>
      </c>
      <c r="E41" s="29">
        <v>515.54439400000001</v>
      </c>
      <c r="F41" s="30">
        <v>1.57830389351911</v>
      </c>
    </row>
    <row r="42" spans="1:6" x14ac:dyDescent="0.2">
      <c r="A42" s="27" t="s">
        <v>627</v>
      </c>
      <c r="B42" s="27" t="s">
        <v>626</v>
      </c>
      <c r="C42" s="27" t="s">
        <v>108</v>
      </c>
      <c r="D42" s="31">
        <v>13100</v>
      </c>
      <c r="E42" s="29">
        <v>513.69251059999999</v>
      </c>
      <c r="F42" s="30">
        <v>1.5726344791785001</v>
      </c>
    </row>
    <row r="43" spans="1:6" x14ac:dyDescent="0.2">
      <c r="A43" s="27" t="s">
        <v>629</v>
      </c>
      <c r="B43" s="27" t="s">
        <v>628</v>
      </c>
      <c r="C43" s="27" t="s">
        <v>134</v>
      </c>
      <c r="D43" s="31">
        <v>82810</v>
      </c>
      <c r="E43" s="29">
        <v>482.2058902</v>
      </c>
      <c r="F43" s="30">
        <v>1.47624034484314</v>
      </c>
    </row>
    <row r="44" spans="1:6" x14ac:dyDescent="0.2">
      <c r="A44" s="27" t="s">
        <v>631</v>
      </c>
      <c r="B44" s="27" t="s">
        <v>630</v>
      </c>
      <c r="C44" s="27" t="s">
        <v>108</v>
      </c>
      <c r="D44" s="31">
        <v>206000</v>
      </c>
      <c r="E44" s="29">
        <v>481.60584720000003</v>
      </c>
      <c r="F44" s="30">
        <v>1.47440335424796</v>
      </c>
    </row>
    <row r="45" spans="1:6" x14ac:dyDescent="0.2">
      <c r="A45" s="27" t="s">
        <v>633</v>
      </c>
      <c r="B45" s="27" t="s">
        <v>632</v>
      </c>
      <c r="C45" s="27" t="s">
        <v>362</v>
      </c>
      <c r="D45" s="31">
        <v>126000</v>
      </c>
      <c r="E45" s="29">
        <v>461.60120030000002</v>
      </c>
      <c r="F45" s="30">
        <v>1.4131604962939099</v>
      </c>
    </row>
    <row r="46" spans="1:6" x14ac:dyDescent="0.2">
      <c r="A46" s="27" t="s">
        <v>348</v>
      </c>
      <c r="B46" s="27" t="s">
        <v>347</v>
      </c>
      <c r="C46" s="27" t="s">
        <v>349</v>
      </c>
      <c r="D46" s="31">
        <v>1291</v>
      </c>
      <c r="E46" s="29">
        <v>457.05792259999998</v>
      </c>
      <c r="F46" s="30">
        <v>1.39925156242381</v>
      </c>
    </row>
    <row r="47" spans="1:6" x14ac:dyDescent="0.2">
      <c r="A47" s="27" t="s">
        <v>635</v>
      </c>
      <c r="B47" s="27" t="s">
        <v>634</v>
      </c>
      <c r="C47" s="27" t="s">
        <v>390</v>
      </c>
      <c r="D47" s="31">
        <v>98190</v>
      </c>
      <c r="E47" s="29">
        <v>442.07599019999998</v>
      </c>
      <c r="F47" s="30">
        <v>1.3533854013044999</v>
      </c>
    </row>
    <row r="48" spans="1:6" x14ac:dyDescent="0.2">
      <c r="A48" s="27" t="s">
        <v>637</v>
      </c>
      <c r="B48" s="27" t="s">
        <v>636</v>
      </c>
      <c r="C48" s="27" t="s">
        <v>190</v>
      </c>
      <c r="D48" s="31">
        <v>677600</v>
      </c>
      <c r="E48" s="29">
        <v>370.2123479</v>
      </c>
      <c r="F48" s="30">
        <v>1.13337977663941</v>
      </c>
    </row>
    <row r="49" spans="1:6" x14ac:dyDescent="0.2">
      <c r="A49" s="27" t="s">
        <v>639</v>
      </c>
      <c r="B49" s="27" t="s">
        <v>638</v>
      </c>
      <c r="C49" s="27" t="s">
        <v>108</v>
      </c>
      <c r="D49" s="31">
        <v>1700</v>
      </c>
      <c r="E49" s="29">
        <v>363.50027269999998</v>
      </c>
      <c r="F49" s="30">
        <v>1.11283121759184</v>
      </c>
    </row>
    <row r="50" spans="1:6" x14ac:dyDescent="0.2">
      <c r="A50" s="27" t="s">
        <v>641</v>
      </c>
      <c r="B50" s="27" t="s">
        <v>640</v>
      </c>
      <c r="C50" s="27" t="s">
        <v>319</v>
      </c>
      <c r="D50" s="31">
        <v>93000</v>
      </c>
      <c r="E50" s="29">
        <v>363.12049309999998</v>
      </c>
      <c r="F50" s="30">
        <v>1.1116685483274</v>
      </c>
    </row>
    <row r="51" spans="1:6" x14ac:dyDescent="0.2">
      <c r="A51" s="27" t="s">
        <v>643</v>
      </c>
      <c r="B51" s="27" t="s">
        <v>642</v>
      </c>
      <c r="C51" s="27" t="s">
        <v>116</v>
      </c>
      <c r="D51" s="31">
        <v>582900</v>
      </c>
      <c r="E51" s="29">
        <v>334.69813099999999</v>
      </c>
      <c r="F51" s="30">
        <v>1.0246554311496801</v>
      </c>
    </row>
    <row r="52" spans="1:6" x14ac:dyDescent="0.2">
      <c r="A52" s="27" t="s">
        <v>645</v>
      </c>
      <c r="B52" s="27" t="s">
        <v>644</v>
      </c>
      <c r="C52" s="27" t="s">
        <v>646</v>
      </c>
      <c r="D52" s="31">
        <v>57650</v>
      </c>
      <c r="E52" s="29">
        <v>312.44210390000001</v>
      </c>
      <c r="F52" s="30">
        <v>0.95652012673165199</v>
      </c>
    </row>
    <row r="53" spans="1:6" x14ac:dyDescent="0.2">
      <c r="A53" s="27" t="s">
        <v>648</v>
      </c>
      <c r="B53" s="27" t="s">
        <v>647</v>
      </c>
      <c r="C53" s="27" t="s">
        <v>423</v>
      </c>
      <c r="D53" s="31">
        <v>14738</v>
      </c>
      <c r="E53" s="29">
        <v>299.34337060000001</v>
      </c>
      <c r="F53" s="30">
        <v>0.91641925082617504</v>
      </c>
    </row>
    <row r="54" spans="1:6" x14ac:dyDescent="0.2">
      <c r="A54" s="27" t="s">
        <v>650</v>
      </c>
      <c r="B54" s="27" t="s">
        <v>649</v>
      </c>
      <c r="C54" s="27" t="s">
        <v>134</v>
      </c>
      <c r="D54" s="31">
        <v>22425</v>
      </c>
      <c r="E54" s="29">
        <v>294.22353939999999</v>
      </c>
      <c r="F54" s="30">
        <v>0.90074523785820404</v>
      </c>
    </row>
    <row r="55" spans="1:6" x14ac:dyDescent="0.2">
      <c r="A55" s="27" t="s">
        <v>652</v>
      </c>
      <c r="B55" s="27" t="s">
        <v>651</v>
      </c>
      <c r="C55" s="27" t="s">
        <v>116</v>
      </c>
      <c r="D55" s="31">
        <v>32112</v>
      </c>
      <c r="E55" s="29">
        <v>290.19009110000002</v>
      </c>
      <c r="F55" s="30">
        <v>0.88839711181845504</v>
      </c>
    </row>
    <row r="56" spans="1:6" x14ac:dyDescent="0.2">
      <c r="A56" s="27" t="s">
        <v>654</v>
      </c>
      <c r="B56" s="27" t="s">
        <v>653</v>
      </c>
      <c r="C56" s="27" t="s">
        <v>646</v>
      </c>
      <c r="D56" s="31">
        <v>9600</v>
      </c>
      <c r="E56" s="29">
        <v>281.82306269999998</v>
      </c>
      <c r="F56" s="30">
        <v>0.86278202676546001</v>
      </c>
    </row>
    <row r="57" spans="1:6" x14ac:dyDescent="0.2">
      <c r="A57" s="27" t="s">
        <v>312</v>
      </c>
      <c r="B57" s="27" t="s">
        <v>311</v>
      </c>
      <c r="C57" s="27" t="s">
        <v>93</v>
      </c>
      <c r="D57" s="31">
        <v>13900</v>
      </c>
      <c r="E57" s="29">
        <v>281.69444629999998</v>
      </c>
      <c r="F57" s="30">
        <v>0.86238827645558702</v>
      </c>
    </row>
    <row r="58" spans="1:6" x14ac:dyDescent="0.2">
      <c r="A58" s="27" t="s">
        <v>656</v>
      </c>
      <c r="B58" s="27" t="s">
        <v>655</v>
      </c>
      <c r="C58" s="27" t="s">
        <v>116</v>
      </c>
      <c r="D58" s="31">
        <v>733200</v>
      </c>
      <c r="E58" s="29">
        <v>276.82165800000001</v>
      </c>
      <c r="F58" s="30">
        <v>0.84747056842560897</v>
      </c>
    </row>
    <row r="59" spans="1:6" x14ac:dyDescent="0.2">
      <c r="A59" s="27" t="s">
        <v>658</v>
      </c>
      <c r="B59" s="27" t="s">
        <v>657</v>
      </c>
      <c r="C59" s="27" t="s">
        <v>131</v>
      </c>
      <c r="D59" s="31">
        <v>56700</v>
      </c>
      <c r="E59" s="29">
        <v>271.40417380000002</v>
      </c>
      <c r="F59" s="30">
        <v>0.83088531116076403</v>
      </c>
    </row>
    <row r="60" spans="1:6" x14ac:dyDescent="0.2">
      <c r="A60" s="27" t="s">
        <v>660</v>
      </c>
      <c r="B60" s="27" t="s">
        <v>659</v>
      </c>
      <c r="C60" s="27" t="s">
        <v>93</v>
      </c>
      <c r="D60" s="31">
        <v>2600</v>
      </c>
      <c r="E60" s="29">
        <v>269.25321150000002</v>
      </c>
      <c r="F60" s="30">
        <v>0.82430028722797999</v>
      </c>
    </row>
    <row r="61" spans="1:6" x14ac:dyDescent="0.2">
      <c r="A61" s="27" t="s">
        <v>662</v>
      </c>
      <c r="B61" s="27" t="s">
        <v>661</v>
      </c>
      <c r="C61" s="27" t="s">
        <v>228</v>
      </c>
      <c r="D61" s="31">
        <v>175000</v>
      </c>
      <c r="E61" s="29">
        <v>222.70233350000001</v>
      </c>
      <c r="F61" s="30">
        <v>0.68178795880542897</v>
      </c>
    </row>
    <row r="62" spans="1:6" x14ac:dyDescent="0.2">
      <c r="A62" s="27" t="s">
        <v>664</v>
      </c>
      <c r="B62" s="27" t="s">
        <v>663</v>
      </c>
      <c r="C62" s="27" t="s">
        <v>154</v>
      </c>
      <c r="D62" s="31">
        <v>308946</v>
      </c>
      <c r="E62" s="29">
        <v>219.0064237</v>
      </c>
      <c r="F62" s="30">
        <v>0.67047318379221099</v>
      </c>
    </row>
    <row r="63" spans="1:6" x14ac:dyDescent="0.2">
      <c r="A63" s="27" t="s">
        <v>666</v>
      </c>
      <c r="B63" s="27" t="s">
        <v>665</v>
      </c>
      <c r="C63" s="27" t="s">
        <v>131</v>
      </c>
      <c r="D63" s="31">
        <v>1500</v>
      </c>
      <c r="E63" s="29">
        <v>9.2913148999999997</v>
      </c>
      <c r="F63" s="30">
        <v>2.8444724941732401E-2</v>
      </c>
    </row>
    <row r="64" spans="1:6" x14ac:dyDescent="0.2">
      <c r="A64" s="27" t="s">
        <v>668</v>
      </c>
      <c r="B64" s="27" t="s">
        <v>667</v>
      </c>
      <c r="C64" s="27" t="s">
        <v>154</v>
      </c>
      <c r="D64" s="31">
        <v>8388</v>
      </c>
      <c r="E64" s="29">
        <v>1.8273401</v>
      </c>
      <c r="F64" s="30">
        <v>5.5942767066799E-3</v>
      </c>
    </row>
    <row r="65" spans="1:9" x14ac:dyDescent="0.2">
      <c r="A65" s="27" t="s">
        <v>669</v>
      </c>
      <c r="B65" s="27" t="s">
        <v>785</v>
      </c>
      <c r="C65" s="27" t="s">
        <v>154</v>
      </c>
      <c r="D65" s="31">
        <v>7501</v>
      </c>
      <c r="E65" s="29">
        <v>0.74356129999999998</v>
      </c>
      <c r="F65" s="30">
        <v>2.2763620524600902E-3</v>
      </c>
    </row>
    <row r="66" spans="1:9" x14ac:dyDescent="0.2">
      <c r="A66" s="27" t="s">
        <v>670</v>
      </c>
      <c r="B66" s="27" t="s">
        <v>786</v>
      </c>
      <c r="C66" s="27" t="s">
        <v>154</v>
      </c>
      <c r="D66" s="31">
        <v>6798</v>
      </c>
      <c r="E66" s="29">
        <v>0.51089059999999997</v>
      </c>
      <c r="F66" s="30">
        <v>1.5640566215570501E-3</v>
      </c>
    </row>
    <row r="67" spans="1:9" x14ac:dyDescent="0.2">
      <c r="A67" s="26" t="s">
        <v>33</v>
      </c>
      <c r="B67" s="26"/>
      <c r="C67" s="26"/>
      <c r="D67" s="32"/>
      <c r="E67" s="33">
        <f>SUM(E23:E66)</f>
        <v>26621.907437800008</v>
      </c>
      <c r="F67" s="34">
        <f>SUM(F23:F66)</f>
        <v>81.501148399618017</v>
      </c>
      <c r="G67" s="18"/>
      <c r="H67" s="18"/>
      <c r="I67" s="18"/>
    </row>
    <row r="68" spans="1:9" x14ac:dyDescent="0.2">
      <c r="A68" s="27"/>
      <c r="B68" s="27"/>
      <c r="C68" s="27"/>
      <c r="D68" s="28"/>
      <c r="E68" s="29"/>
      <c r="F68" s="30"/>
    </row>
    <row r="69" spans="1:9" x14ac:dyDescent="0.2">
      <c r="A69" s="26" t="s">
        <v>36</v>
      </c>
      <c r="B69" s="26"/>
      <c r="C69" s="26"/>
      <c r="D69" s="32"/>
      <c r="E69" s="33">
        <f>E21+E67</f>
        <v>31715.692589800008</v>
      </c>
      <c r="F69" s="34">
        <f>F21+F67</f>
        <v>97.095423173463075</v>
      </c>
      <c r="G69" s="18"/>
      <c r="H69" s="18"/>
      <c r="I69" s="18"/>
    </row>
    <row r="70" spans="1:9" x14ac:dyDescent="0.2">
      <c r="A70" s="26"/>
      <c r="B70" s="26"/>
      <c r="C70" s="26"/>
      <c r="D70" s="32"/>
      <c r="E70" s="33"/>
      <c r="F70" s="34"/>
      <c r="G70" s="18"/>
      <c r="H70" s="18"/>
      <c r="I70" s="18"/>
    </row>
    <row r="71" spans="1:9" x14ac:dyDescent="0.2">
      <c r="A71" s="26" t="s">
        <v>38</v>
      </c>
      <c r="B71" s="26"/>
      <c r="C71" s="26"/>
      <c r="D71" s="32"/>
      <c r="E71" s="33">
        <f>E73-(E21+E67)</f>
        <v>948.76424369999222</v>
      </c>
      <c r="F71" s="34">
        <f>F73-(F21+F67)</f>
        <v>2.9045768265369247</v>
      </c>
      <c r="G71" s="18"/>
      <c r="H71" s="18"/>
      <c r="I71" s="18"/>
    </row>
    <row r="72" spans="1:9" x14ac:dyDescent="0.2">
      <c r="A72" s="26"/>
      <c r="B72" s="26"/>
      <c r="C72" s="26"/>
      <c r="D72" s="32"/>
      <c r="E72" s="33"/>
      <c r="F72" s="34"/>
      <c r="G72" s="18"/>
      <c r="H72" s="18"/>
      <c r="I72" s="18"/>
    </row>
    <row r="73" spans="1:9" x14ac:dyDescent="0.2">
      <c r="A73" s="35" t="s">
        <v>37</v>
      </c>
      <c r="B73" s="35"/>
      <c r="C73" s="35"/>
      <c r="D73" s="36"/>
      <c r="E73" s="37">
        <v>32664.4568335</v>
      </c>
      <c r="F73" s="38">
        <v>100</v>
      </c>
      <c r="G73" s="18"/>
      <c r="H73" s="18"/>
      <c r="I73" s="18"/>
    </row>
    <row r="74" spans="1:9" x14ac:dyDescent="0.2">
      <c r="F74" s="20" t="s">
        <v>530</v>
      </c>
    </row>
    <row r="76" spans="1:9" x14ac:dyDescent="0.2">
      <c r="A76" s="18" t="s">
        <v>41</v>
      </c>
    </row>
    <row r="77" spans="1:9" x14ac:dyDescent="0.2">
      <c r="A77" s="18" t="s">
        <v>42</v>
      </c>
    </row>
    <row r="78" spans="1:9" x14ac:dyDescent="0.2">
      <c r="A78" s="18" t="s">
        <v>43</v>
      </c>
      <c r="B78" s="18"/>
      <c r="C78" s="39" t="s">
        <v>45</v>
      </c>
      <c r="D78" s="19" t="s">
        <v>44</v>
      </c>
    </row>
    <row r="79" spans="1:9" x14ac:dyDescent="0.2">
      <c r="A79" s="9" t="s">
        <v>59</v>
      </c>
      <c r="C79" s="40">
        <v>30.1204</v>
      </c>
      <c r="D79" s="40">
        <v>27.9925</v>
      </c>
    </row>
    <row r="80" spans="1:9" x14ac:dyDescent="0.2">
      <c r="A80" s="9" t="s">
        <v>82</v>
      </c>
      <c r="C80" s="40">
        <v>15.846399999999999</v>
      </c>
      <c r="D80" s="40">
        <v>13.9992</v>
      </c>
    </row>
    <row r="81" spans="1:4" x14ac:dyDescent="0.2">
      <c r="A81" s="9" t="s">
        <v>62</v>
      </c>
      <c r="C81" s="40">
        <v>31.821400000000001</v>
      </c>
      <c r="D81" s="40">
        <v>29.697600000000001</v>
      </c>
    </row>
    <row r="82" spans="1:4" x14ac:dyDescent="0.2">
      <c r="A82" s="9" t="s">
        <v>83</v>
      </c>
      <c r="C82" s="40">
        <v>16.9055</v>
      </c>
      <c r="D82" s="40">
        <v>15.047499999999999</v>
      </c>
    </row>
    <row r="84" spans="1:4" x14ac:dyDescent="0.2">
      <c r="A84" s="18" t="s">
        <v>47</v>
      </c>
    </row>
    <row r="85" spans="1:4" x14ac:dyDescent="0.2">
      <c r="A85" s="74" t="s">
        <v>56</v>
      </c>
      <c r="B85" s="75"/>
      <c r="C85" s="43" t="s">
        <v>57</v>
      </c>
    </row>
    <row r="86" spans="1:4" x14ac:dyDescent="0.2">
      <c r="A86" s="70" t="s">
        <v>82</v>
      </c>
      <c r="B86" s="71"/>
      <c r="C86" s="44">
        <v>0.75</v>
      </c>
    </row>
    <row r="87" spans="1:4" x14ac:dyDescent="0.2">
      <c r="A87" s="70" t="s">
        <v>83</v>
      </c>
      <c r="B87" s="71"/>
      <c r="C87" s="44">
        <v>0.75</v>
      </c>
    </row>
    <row r="88" spans="1:4" x14ac:dyDescent="0.2">
      <c r="A88" s="9" t="s">
        <v>58</v>
      </c>
    </row>
    <row r="89" spans="1:4" x14ac:dyDescent="0.2">
      <c r="A89" s="9" t="s">
        <v>46</v>
      </c>
    </row>
    <row r="91" spans="1:4" x14ac:dyDescent="0.2">
      <c r="A91" s="18" t="s">
        <v>209</v>
      </c>
      <c r="D91" s="45">
        <v>0.28000000000000003</v>
      </c>
    </row>
    <row r="93" spans="1:4" x14ac:dyDescent="0.2">
      <c r="A93" s="18" t="s">
        <v>751</v>
      </c>
    </row>
    <row r="94" spans="1:4" x14ac:dyDescent="0.2">
      <c r="A94" s="50"/>
    </row>
    <row r="95" spans="1:4" x14ac:dyDescent="0.2">
      <c r="A95" s="46" t="s">
        <v>737</v>
      </c>
    </row>
    <row r="96" spans="1:4" x14ac:dyDescent="0.2">
      <c r="A96" s="48"/>
    </row>
    <row r="97" spans="1:1" x14ac:dyDescent="0.2">
      <c r="A97" s="47"/>
    </row>
    <row r="98" spans="1:1" x14ac:dyDescent="0.2">
      <c r="A98" s="47"/>
    </row>
    <row r="99" spans="1:1" x14ac:dyDescent="0.2">
      <c r="A99" s="47"/>
    </row>
    <row r="100" spans="1:1" x14ac:dyDescent="0.2">
      <c r="A100" s="47"/>
    </row>
    <row r="101" spans="1:1" x14ac:dyDescent="0.2">
      <c r="A101" s="47"/>
    </row>
    <row r="102" spans="1:1" x14ac:dyDescent="0.2">
      <c r="A102" s="47"/>
    </row>
    <row r="103" spans="1:1" x14ac:dyDescent="0.2">
      <c r="A103" s="47"/>
    </row>
    <row r="104" spans="1:1" x14ac:dyDescent="0.2">
      <c r="A104" s="47"/>
    </row>
    <row r="105" spans="1:1" x14ac:dyDescent="0.2">
      <c r="A105" s="47"/>
    </row>
    <row r="106" spans="1:1" x14ac:dyDescent="0.2">
      <c r="A106" s="47"/>
    </row>
    <row r="107" spans="1:1" x14ac:dyDescent="0.2">
      <c r="A107" s="47"/>
    </row>
    <row r="108" spans="1:1" x14ac:dyDescent="0.2">
      <c r="A108" s="47"/>
    </row>
    <row r="109" spans="1:1" x14ac:dyDescent="0.2">
      <c r="A109" s="46" t="s">
        <v>755</v>
      </c>
    </row>
    <row r="110" spans="1:1" x14ac:dyDescent="0.2">
      <c r="A110" s="47"/>
    </row>
    <row r="111" spans="1:1" x14ac:dyDescent="0.2">
      <c r="A111" s="46" t="s">
        <v>738</v>
      </c>
    </row>
    <row r="112" spans="1:1" x14ac:dyDescent="0.2">
      <c r="A112" s="47"/>
    </row>
    <row r="113" spans="1:1" x14ac:dyDescent="0.2">
      <c r="A113" s="47"/>
    </row>
    <row r="114" spans="1:1" x14ac:dyDescent="0.2">
      <c r="A114" s="47"/>
    </row>
    <row r="115" spans="1:1" x14ac:dyDescent="0.2">
      <c r="A115" s="47"/>
    </row>
    <row r="116" spans="1:1" x14ac:dyDescent="0.2">
      <c r="A116" s="47"/>
    </row>
    <row r="117" spans="1:1" x14ac:dyDescent="0.2">
      <c r="A117" s="47"/>
    </row>
    <row r="118" spans="1:1" x14ac:dyDescent="0.2">
      <c r="A118" s="47"/>
    </row>
    <row r="119" spans="1:1" x14ac:dyDescent="0.2">
      <c r="A119" s="47"/>
    </row>
    <row r="120" spans="1:1" x14ac:dyDescent="0.2">
      <c r="A120" s="47"/>
    </row>
    <row r="121" spans="1:1" x14ac:dyDescent="0.2">
      <c r="A121" s="47"/>
    </row>
    <row r="122" spans="1:1" x14ac:dyDescent="0.2">
      <c r="A122" s="47"/>
    </row>
    <row r="123" spans="1:1" x14ac:dyDescent="0.2">
      <c r="A123" s="47"/>
    </row>
  </sheetData>
  <mergeCells count="4">
    <mergeCell ref="A1:F1"/>
    <mergeCell ref="A85:B85"/>
    <mergeCell ref="A86:B86"/>
    <mergeCell ref="A87:B87"/>
  </mergeCells>
  <conditionalFormatting sqref="F2:F3 F5:F92 F126:F65534">
    <cfRule type="cellIs" dxfId="38" priority="2" stopIfTrue="1" operator="between">
      <formula>0.009</formula>
      <formula>-0.009</formula>
    </cfRule>
  </conditionalFormatting>
  <conditionalFormatting sqref="F93:F125">
    <cfRule type="cellIs" dxfId="37" priority="1" stopIfTrue="1" operator="between">
      <formula>0.009</formula>
      <formula>-0.009</formula>
    </cfRule>
  </conditionalFormatting>
  <hyperlinks>
    <hyperlink ref="A96" r:id="rId1" tooltip="https://www.franklintempletonindia.com/downloadsServlet/pdf/product-labels-jg9o5k7l" display="https://www.franklintempletonindia.com/downloadsServlet/pdf/product-labels-jg9o5k7l" xr:uid="{00000000-0004-0000-1E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111"/>
  <sheetViews>
    <sheetView workbookViewId="0">
      <selection sqref="A1:F1"/>
    </sheetView>
  </sheetViews>
  <sheetFormatPr defaultColWidth="9.21875" defaultRowHeight="10.199999999999999" x14ac:dyDescent="0.2"/>
  <cols>
    <col min="1" max="1" width="38.77734375" style="9" bestFit="1" customWidth="1"/>
    <col min="2" max="2" width="33.44140625" style="9" bestFit="1" customWidth="1"/>
    <col min="3" max="3" width="20" style="9" bestFit="1" customWidth="1"/>
    <col min="4" max="4" width="15.21875" style="10" bestFit="1" customWidth="1"/>
    <col min="5" max="5" width="23" style="13" bestFit="1" customWidth="1"/>
    <col min="6" max="6" width="14.77734375" style="14" bestFit="1" customWidth="1"/>
    <col min="7" max="16384" width="9.21875" style="9"/>
  </cols>
  <sheetData>
    <row r="1" spans="1:6" s="1" customFormat="1" ht="13.8" x14ac:dyDescent="0.2">
      <c r="A1" s="72" t="s">
        <v>21</v>
      </c>
      <c r="B1" s="73"/>
      <c r="C1" s="73"/>
      <c r="D1" s="73"/>
      <c r="E1" s="73"/>
      <c r="F1" s="73"/>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256</v>
      </c>
      <c r="D4" s="16" t="s">
        <v>1</v>
      </c>
      <c r="E4" s="15" t="s">
        <v>3</v>
      </c>
      <c r="F4" s="15" t="s">
        <v>4</v>
      </c>
    </row>
    <row r="5" spans="1:6" x14ac:dyDescent="0.2">
      <c r="A5" s="21" t="s">
        <v>87</v>
      </c>
      <c r="B5" s="22"/>
      <c r="C5" s="22"/>
      <c r="D5" s="23"/>
      <c r="E5" s="24"/>
      <c r="F5" s="25"/>
    </row>
    <row r="6" spans="1:6" x14ac:dyDescent="0.2">
      <c r="A6" s="26" t="s">
        <v>32</v>
      </c>
      <c r="B6" s="27"/>
      <c r="C6" s="27"/>
      <c r="D6" s="28"/>
      <c r="E6" s="29"/>
      <c r="F6" s="30"/>
    </row>
    <row r="7" spans="1:6" x14ac:dyDescent="0.2">
      <c r="A7" s="27" t="s">
        <v>593</v>
      </c>
      <c r="B7" s="27" t="s">
        <v>592</v>
      </c>
      <c r="C7" s="27" t="s">
        <v>149</v>
      </c>
      <c r="D7" s="31">
        <v>206524</v>
      </c>
      <c r="E7" s="29">
        <v>4873.0370419999999</v>
      </c>
      <c r="F7" s="30">
        <v>10.901080982329299</v>
      </c>
    </row>
    <row r="8" spans="1:6" x14ac:dyDescent="0.2">
      <c r="A8" s="27" t="s">
        <v>92</v>
      </c>
      <c r="B8" s="27" t="s">
        <v>91</v>
      </c>
      <c r="C8" s="27" t="s">
        <v>93</v>
      </c>
      <c r="D8" s="31">
        <v>222221</v>
      </c>
      <c r="E8" s="29">
        <v>3812.4234759999999</v>
      </c>
      <c r="F8" s="30">
        <v>8.5284672972140108</v>
      </c>
    </row>
    <row r="9" spans="1:6" x14ac:dyDescent="0.2">
      <c r="A9" s="27" t="s">
        <v>97</v>
      </c>
      <c r="B9" s="27" t="s">
        <v>96</v>
      </c>
      <c r="C9" s="27" t="s">
        <v>90</v>
      </c>
      <c r="D9" s="31">
        <v>261428</v>
      </c>
      <c r="E9" s="29">
        <v>3728.6168499999999</v>
      </c>
      <c r="F9" s="30">
        <v>8.3409902045902999</v>
      </c>
    </row>
    <row r="10" spans="1:6" x14ac:dyDescent="0.2">
      <c r="A10" s="27" t="s">
        <v>89</v>
      </c>
      <c r="B10" s="27" t="s">
        <v>88</v>
      </c>
      <c r="C10" s="27" t="s">
        <v>90</v>
      </c>
      <c r="D10" s="31">
        <v>418931</v>
      </c>
      <c r="E10" s="29">
        <v>3111.400537</v>
      </c>
      <c r="F10" s="30">
        <v>6.96026501132022</v>
      </c>
    </row>
    <row r="11" spans="1:6" x14ac:dyDescent="0.2">
      <c r="A11" s="27" t="s">
        <v>200</v>
      </c>
      <c r="B11" s="27" t="s">
        <v>199</v>
      </c>
      <c r="C11" s="27" t="s">
        <v>134</v>
      </c>
      <c r="D11" s="31">
        <v>109083</v>
      </c>
      <c r="E11" s="29">
        <v>2579.267535</v>
      </c>
      <c r="F11" s="30">
        <v>5.7698728804631099</v>
      </c>
    </row>
    <row r="12" spans="1:6" x14ac:dyDescent="0.2">
      <c r="A12" s="27" t="s">
        <v>262</v>
      </c>
      <c r="B12" s="27" t="s">
        <v>261</v>
      </c>
      <c r="C12" s="27" t="s">
        <v>93</v>
      </c>
      <c r="D12" s="31">
        <v>62143</v>
      </c>
      <c r="E12" s="29">
        <v>2208.686506</v>
      </c>
      <c r="F12" s="30">
        <v>4.9408757329294302</v>
      </c>
    </row>
    <row r="13" spans="1:6" x14ac:dyDescent="0.2">
      <c r="A13" s="27" t="s">
        <v>105</v>
      </c>
      <c r="B13" s="27" t="s">
        <v>104</v>
      </c>
      <c r="C13" s="27" t="s">
        <v>90</v>
      </c>
      <c r="D13" s="31">
        <v>87939</v>
      </c>
      <c r="E13" s="29">
        <v>1620.4959229999999</v>
      </c>
      <c r="F13" s="30">
        <v>3.6250816761506401</v>
      </c>
    </row>
    <row r="14" spans="1:6" x14ac:dyDescent="0.2">
      <c r="A14" s="27" t="s">
        <v>102</v>
      </c>
      <c r="B14" s="27" t="s">
        <v>101</v>
      </c>
      <c r="C14" s="27" t="s">
        <v>103</v>
      </c>
      <c r="D14" s="31">
        <v>71958</v>
      </c>
      <c r="E14" s="29">
        <v>1307.296965</v>
      </c>
      <c r="F14" s="30">
        <v>2.92444936506566</v>
      </c>
    </row>
    <row r="15" spans="1:6" x14ac:dyDescent="0.2">
      <c r="A15" s="27" t="s">
        <v>107</v>
      </c>
      <c r="B15" s="27" t="s">
        <v>106</v>
      </c>
      <c r="C15" s="27" t="s">
        <v>108</v>
      </c>
      <c r="D15" s="31">
        <v>53698</v>
      </c>
      <c r="E15" s="29">
        <v>1166.3742580000001</v>
      </c>
      <c r="F15" s="30">
        <v>2.60920246092443</v>
      </c>
    </row>
    <row r="16" spans="1:6" x14ac:dyDescent="0.2">
      <c r="A16" s="27" t="s">
        <v>95</v>
      </c>
      <c r="B16" s="27" t="s">
        <v>94</v>
      </c>
      <c r="C16" s="27" t="s">
        <v>90</v>
      </c>
      <c r="D16" s="31">
        <v>154631</v>
      </c>
      <c r="E16" s="29">
        <v>1147.980544</v>
      </c>
      <c r="F16" s="30">
        <v>2.5680553561206598</v>
      </c>
    </row>
    <row r="17" spans="1:6" x14ac:dyDescent="0.2">
      <c r="A17" s="27" t="s">
        <v>220</v>
      </c>
      <c r="B17" s="27" t="s">
        <v>219</v>
      </c>
      <c r="C17" s="27" t="s">
        <v>108</v>
      </c>
      <c r="D17" s="31">
        <v>521314</v>
      </c>
      <c r="E17" s="29">
        <v>1125.256269</v>
      </c>
      <c r="F17" s="30">
        <v>2.5172207000520399</v>
      </c>
    </row>
    <row r="18" spans="1:6" x14ac:dyDescent="0.2">
      <c r="A18" s="27" t="s">
        <v>110</v>
      </c>
      <c r="B18" s="27" t="s">
        <v>109</v>
      </c>
      <c r="C18" s="27" t="s">
        <v>90</v>
      </c>
      <c r="D18" s="31">
        <v>230270</v>
      </c>
      <c r="E18" s="29">
        <v>1112.66464</v>
      </c>
      <c r="F18" s="30">
        <v>2.48905297502853</v>
      </c>
    </row>
    <row r="19" spans="1:6" x14ac:dyDescent="0.2">
      <c r="A19" s="27" t="s">
        <v>672</v>
      </c>
      <c r="B19" s="27" t="s">
        <v>671</v>
      </c>
      <c r="C19" s="27" t="s">
        <v>134</v>
      </c>
      <c r="D19" s="31">
        <v>15813</v>
      </c>
      <c r="E19" s="29">
        <v>1107.2736990000001</v>
      </c>
      <c r="F19" s="30">
        <v>2.4769933325703501</v>
      </c>
    </row>
    <row r="20" spans="1:6" x14ac:dyDescent="0.2">
      <c r="A20" s="27" t="s">
        <v>99</v>
      </c>
      <c r="B20" s="27" t="s">
        <v>98</v>
      </c>
      <c r="C20" s="27" t="s">
        <v>100</v>
      </c>
      <c r="D20" s="31">
        <v>141685</v>
      </c>
      <c r="E20" s="29">
        <v>972.66752499999996</v>
      </c>
      <c r="F20" s="30">
        <v>2.17587663863829</v>
      </c>
    </row>
    <row r="21" spans="1:6" x14ac:dyDescent="0.2">
      <c r="A21" s="27" t="s">
        <v>204</v>
      </c>
      <c r="B21" s="27" t="s">
        <v>203</v>
      </c>
      <c r="C21" s="27" t="s">
        <v>108</v>
      </c>
      <c r="D21" s="31">
        <v>27047</v>
      </c>
      <c r="E21" s="29">
        <v>858.64758549999999</v>
      </c>
      <c r="F21" s="30">
        <v>1.92081176156532</v>
      </c>
    </row>
    <row r="22" spans="1:6" x14ac:dyDescent="0.2">
      <c r="A22" s="27" t="s">
        <v>118</v>
      </c>
      <c r="B22" s="27" t="s">
        <v>117</v>
      </c>
      <c r="C22" s="27" t="s">
        <v>93</v>
      </c>
      <c r="D22" s="31">
        <v>65077</v>
      </c>
      <c r="E22" s="29">
        <v>733.38525149999998</v>
      </c>
      <c r="F22" s="30">
        <v>1.6405974239354999</v>
      </c>
    </row>
    <row r="23" spans="1:6" x14ac:dyDescent="0.2">
      <c r="A23" s="27" t="s">
        <v>544</v>
      </c>
      <c r="B23" s="27" t="s">
        <v>543</v>
      </c>
      <c r="C23" s="27" t="s">
        <v>146</v>
      </c>
      <c r="D23" s="31">
        <v>7923</v>
      </c>
      <c r="E23" s="29">
        <v>658.73010450000004</v>
      </c>
      <c r="F23" s="30">
        <v>1.47359237222329</v>
      </c>
    </row>
    <row r="24" spans="1:6" x14ac:dyDescent="0.2">
      <c r="A24" s="27" t="s">
        <v>674</v>
      </c>
      <c r="B24" s="27" t="s">
        <v>673</v>
      </c>
      <c r="C24" s="27" t="s">
        <v>113</v>
      </c>
      <c r="D24" s="31">
        <v>25196</v>
      </c>
      <c r="E24" s="29">
        <v>641.628738</v>
      </c>
      <c r="F24" s="30">
        <v>1.4353362745334499</v>
      </c>
    </row>
    <row r="25" spans="1:6" x14ac:dyDescent="0.2">
      <c r="A25" s="27" t="s">
        <v>676</v>
      </c>
      <c r="B25" s="27" t="s">
        <v>675</v>
      </c>
      <c r="C25" s="27" t="s">
        <v>493</v>
      </c>
      <c r="D25" s="31">
        <v>3649</v>
      </c>
      <c r="E25" s="29">
        <v>584.29794949999996</v>
      </c>
      <c r="F25" s="30">
        <v>1.3070861580593101</v>
      </c>
    </row>
    <row r="26" spans="1:6" x14ac:dyDescent="0.2">
      <c r="A26" s="27" t="s">
        <v>678</v>
      </c>
      <c r="B26" s="27" t="s">
        <v>677</v>
      </c>
      <c r="C26" s="27" t="s">
        <v>679</v>
      </c>
      <c r="D26" s="31">
        <v>46099</v>
      </c>
      <c r="E26" s="29">
        <v>562.75354249999998</v>
      </c>
      <c r="F26" s="30">
        <v>1.2588908902214</v>
      </c>
    </row>
    <row r="27" spans="1:6" x14ac:dyDescent="0.2">
      <c r="A27" s="27" t="s">
        <v>167</v>
      </c>
      <c r="B27" s="27" t="s">
        <v>166</v>
      </c>
      <c r="C27" s="27" t="s">
        <v>146</v>
      </c>
      <c r="D27" s="31">
        <v>121352</v>
      </c>
      <c r="E27" s="29">
        <v>550.99875599999996</v>
      </c>
      <c r="F27" s="30">
        <v>1.2325951985486101</v>
      </c>
    </row>
    <row r="28" spans="1:6" x14ac:dyDescent="0.2">
      <c r="A28" s="27" t="s">
        <v>681</v>
      </c>
      <c r="B28" s="27" t="s">
        <v>680</v>
      </c>
      <c r="C28" s="27" t="s">
        <v>131</v>
      </c>
      <c r="D28" s="31">
        <v>63626</v>
      </c>
      <c r="E28" s="29">
        <v>536.93981399999996</v>
      </c>
      <c r="F28" s="30">
        <v>1.2011450651006299</v>
      </c>
    </row>
    <row r="29" spans="1:6" x14ac:dyDescent="0.2">
      <c r="A29" s="27" t="s">
        <v>230</v>
      </c>
      <c r="B29" s="27" t="s">
        <v>229</v>
      </c>
      <c r="C29" s="27" t="s">
        <v>93</v>
      </c>
      <c r="D29" s="31">
        <v>37219</v>
      </c>
      <c r="E29" s="29">
        <v>524.78790000000004</v>
      </c>
      <c r="F29" s="30">
        <v>1.1739609912956099</v>
      </c>
    </row>
    <row r="30" spans="1:6" x14ac:dyDescent="0.2">
      <c r="A30" s="27" t="s">
        <v>683</v>
      </c>
      <c r="B30" s="27" t="s">
        <v>682</v>
      </c>
      <c r="C30" s="27" t="s">
        <v>684</v>
      </c>
      <c r="D30" s="31">
        <v>85095</v>
      </c>
      <c r="E30" s="29">
        <v>488.23256249999997</v>
      </c>
      <c r="F30" s="30">
        <v>1.0921859727621299</v>
      </c>
    </row>
    <row r="31" spans="1:6" x14ac:dyDescent="0.2">
      <c r="A31" s="27" t="s">
        <v>686</v>
      </c>
      <c r="B31" s="27" t="s">
        <v>685</v>
      </c>
      <c r="C31" s="27" t="s">
        <v>93</v>
      </c>
      <c r="D31" s="31">
        <v>86962</v>
      </c>
      <c r="E31" s="29">
        <v>483.33479599999998</v>
      </c>
      <c r="F31" s="30">
        <v>1.0812295714894</v>
      </c>
    </row>
    <row r="32" spans="1:6" x14ac:dyDescent="0.2">
      <c r="A32" s="27" t="s">
        <v>591</v>
      </c>
      <c r="B32" s="27" t="s">
        <v>590</v>
      </c>
      <c r="C32" s="27" t="s">
        <v>116</v>
      </c>
      <c r="D32" s="31">
        <v>6968</v>
      </c>
      <c r="E32" s="29">
        <v>457.65127200000001</v>
      </c>
      <c r="F32" s="30">
        <v>1.0237750164301</v>
      </c>
    </row>
    <row r="33" spans="1:6" x14ac:dyDescent="0.2">
      <c r="A33" s="27" t="s">
        <v>151</v>
      </c>
      <c r="B33" s="27" t="s">
        <v>150</v>
      </c>
      <c r="C33" s="27" t="s">
        <v>146</v>
      </c>
      <c r="D33" s="31">
        <v>57790</v>
      </c>
      <c r="E33" s="29">
        <v>457.03221500000001</v>
      </c>
      <c r="F33" s="30">
        <v>1.0223901735833201</v>
      </c>
    </row>
    <row r="34" spans="1:6" x14ac:dyDescent="0.2">
      <c r="A34" s="27" t="s">
        <v>237</v>
      </c>
      <c r="B34" s="27" t="s">
        <v>236</v>
      </c>
      <c r="C34" s="27" t="s">
        <v>121</v>
      </c>
      <c r="D34" s="31">
        <v>196000</v>
      </c>
      <c r="E34" s="29">
        <v>409.93400000000003</v>
      </c>
      <c r="F34" s="30">
        <v>0.91703052796334406</v>
      </c>
    </row>
    <row r="35" spans="1:6" x14ac:dyDescent="0.2">
      <c r="A35" s="27" t="s">
        <v>688</v>
      </c>
      <c r="B35" s="27" t="s">
        <v>687</v>
      </c>
      <c r="C35" s="27" t="s">
        <v>108</v>
      </c>
      <c r="D35" s="31">
        <v>2115</v>
      </c>
      <c r="E35" s="29">
        <v>373.06802249999998</v>
      </c>
      <c r="F35" s="30">
        <v>0.83456060155882605</v>
      </c>
    </row>
    <row r="36" spans="1:6" x14ac:dyDescent="0.2">
      <c r="A36" s="27" t="s">
        <v>120</v>
      </c>
      <c r="B36" s="27" t="s">
        <v>119</v>
      </c>
      <c r="C36" s="27" t="s">
        <v>121</v>
      </c>
      <c r="D36" s="31">
        <v>275484</v>
      </c>
      <c r="E36" s="29">
        <v>367.77114</v>
      </c>
      <c r="F36" s="30">
        <v>0.82271136983973303</v>
      </c>
    </row>
    <row r="37" spans="1:6" x14ac:dyDescent="0.2">
      <c r="A37" s="27" t="s">
        <v>690</v>
      </c>
      <c r="B37" s="27" t="s">
        <v>689</v>
      </c>
      <c r="C37" s="27" t="s">
        <v>679</v>
      </c>
      <c r="D37" s="31">
        <v>58090</v>
      </c>
      <c r="E37" s="29">
        <v>364.485705</v>
      </c>
      <c r="F37" s="30">
        <v>0.81536178626618405</v>
      </c>
    </row>
    <row r="38" spans="1:6" x14ac:dyDescent="0.2">
      <c r="A38" s="27" t="s">
        <v>128</v>
      </c>
      <c r="B38" s="27" t="s">
        <v>127</v>
      </c>
      <c r="C38" s="27" t="s">
        <v>116</v>
      </c>
      <c r="D38" s="31">
        <v>22280</v>
      </c>
      <c r="E38" s="29">
        <v>356.14580000000001</v>
      </c>
      <c r="F38" s="30">
        <v>0.79670525256730995</v>
      </c>
    </row>
    <row r="39" spans="1:6" x14ac:dyDescent="0.2">
      <c r="A39" s="27" t="s">
        <v>552</v>
      </c>
      <c r="B39" s="27" t="s">
        <v>551</v>
      </c>
      <c r="C39" s="27" t="s">
        <v>90</v>
      </c>
      <c r="D39" s="31">
        <v>37745</v>
      </c>
      <c r="E39" s="29">
        <v>347.518215</v>
      </c>
      <c r="F39" s="30">
        <v>0.77740517297498901</v>
      </c>
    </row>
    <row r="40" spans="1:6" x14ac:dyDescent="0.2">
      <c r="A40" s="27" t="s">
        <v>266</v>
      </c>
      <c r="B40" s="27" t="s">
        <v>265</v>
      </c>
      <c r="C40" s="27" t="s">
        <v>267</v>
      </c>
      <c r="D40" s="31">
        <v>210884</v>
      </c>
      <c r="E40" s="29">
        <v>338.785146</v>
      </c>
      <c r="F40" s="30">
        <v>0.75786912357237701</v>
      </c>
    </row>
    <row r="41" spans="1:6" x14ac:dyDescent="0.2">
      <c r="A41" s="27" t="s">
        <v>692</v>
      </c>
      <c r="B41" s="27" t="s">
        <v>691</v>
      </c>
      <c r="C41" s="27" t="s">
        <v>131</v>
      </c>
      <c r="D41" s="31">
        <v>7601</v>
      </c>
      <c r="E41" s="29">
        <v>324.18265000000002</v>
      </c>
      <c r="F41" s="30">
        <v>0.72520304899338905</v>
      </c>
    </row>
    <row r="42" spans="1:6" x14ac:dyDescent="0.2">
      <c r="A42" s="27" t="s">
        <v>694</v>
      </c>
      <c r="B42" s="27" t="s">
        <v>693</v>
      </c>
      <c r="C42" s="27" t="s">
        <v>423</v>
      </c>
      <c r="D42" s="31">
        <v>43067</v>
      </c>
      <c r="E42" s="29">
        <v>304.69902500000001</v>
      </c>
      <c r="F42" s="30">
        <v>0.68161779156075397</v>
      </c>
    </row>
    <row r="43" spans="1:6" x14ac:dyDescent="0.2">
      <c r="A43" s="27" t="s">
        <v>589</v>
      </c>
      <c r="B43" s="27" t="s">
        <v>588</v>
      </c>
      <c r="C43" s="27" t="s">
        <v>493</v>
      </c>
      <c r="D43" s="31">
        <v>55964</v>
      </c>
      <c r="E43" s="29">
        <v>292.80364800000001</v>
      </c>
      <c r="F43" s="30">
        <v>0.65500759613750803</v>
      </c>
    </row>
    <row r="44" spans="1:6" x14ac:dyDescent="0.2">
      <c r="A44" s="27" t="s">
        <v>130</v>
      </c>
      <c r="B44" s="27" t="s">
        <v>129</v>
      </c>
      <c r="C44" s="27" t="s">
        <v>131</v>
      </c>
      <c r="D44" s="31">
        <v>7167</v>
      </c>
      <c r="E44" s="29">
        <v>291.22387800000001</v>
      </c>
      <c r="F44" s="30">
        <v>0.65147361916277402</v>
      </c>
    </row>
    <row r="45" spans="1:6" x14ac:dyDescent="0.2">
      <c r="A45" s="27" t="s">
        <v>542</v>
      </c>
      <c r="B45" s="27" t="s">
        <v>541</v>
      </c>
      <c r="C45" s="27" t="s">
        <v>131</v>
      </c>
      <c r="D45" s="31">
        <v>30471</v>
      </c>
      <c r="E45" s="29">
        <v>281.87198549999999</v>
      </c>
      <c r="F45" s="30">
        <v>0.63055324925754197</v>
      </c>
    </row>
    <row r="46" spans="1:6" x14ac:dyDescent="0.2">
      <c r="A46" s="27" t="s">
        <v>145</v>
      </c>
      <c r="B46" s="27" t="s">
        <v>144</v>
      </c>
      <c r="C46" s="27" t="s">
        <v>146</v>
      </c>
      <c r="D46" s="31">
        <v>7845</v>
      </c>
      <c r="E46" s="29">
        <v>276.95595750000001</v>
      </c>
      <c r="F46" s="30">
        <v>0.61955599664535899</v>
      </c>
    </row>
    <row r="47" spans="1:6" x14ac:dyDescent="0.2">
      <c r="A47" s="27" t="s">
        <v>550</v>
      </c>
      <c r="B47" s="27" t="s">
        <v>549</v>
      </c>
      <c r="C47" s="27" t="s">
        <v>493</v>
      </c>
      <c r="D47" s="31">
        <v>26119</v>
      </c>
      <c r="E47" s="29">
        <v>276.90057849999999</v>
      </c>
      <c r="F47" s="30">
        <v>0.61943211271865795</v>
      </c>
    </row>
    <row r="48" spans="1:6" x14ac:dyDescent="0.2">
      <c r="A48" s="27" t="s">
        <v>519</v>
      </c>
      <c r="B48" s="27" t="s">
        <v>518</v>
      </c>
      <c r="C48" s="27" t="s">
        <v>108</v>
      </c>
      <c r="D48" s="31">
        <v>36346</v>
      </c>
      <c r="E48" s="29">
        <v>261.18235600000003</v>
      </c>
      <c r="F48" s="30">
        <v>0.58427013572279995</v>
      </c>
    </row>
    <row r="49" spans="1:9" x14ac:dyDescent="0.2">
      <c r="A49" s="27" t="s">
        <v>696</v>
      </c>
      <c r="B49" s="27" t="s">
        <v>695</v>
      </c>
      <c r="C49" s="27" t="s">
        <v>108</v>
      </c>
      <c r="D49" s="31">
        <v>7053</v>
      </c>
      <c r="E49" s="29">
        <v>241.73804849999999</v>
      </c>
      <c r="F49" s="30">
        <v>0.54077283232126006</v>
      </c>
    </row>
    <row r="50" spans="1:9" x14ac:dyDescent="0.2">
      <c r="A50" s="27" t="s">
        <v>698</v>
      </c>
      <c r="B50" s="27" t="s">
        <v>697</v>
      </c>
      <c r="C50" s="27" t="s">
        <v>146</v>
      </c>
      <c r="D50" s="31">
        <v>8256</v>
      </c>
      <c r="E50" s="29">
        <v>213.81388799999999</v>
      </c>
      <c r="F50" s="30">
        <v>0.478305928755691</v>
      </c>
    </row>
    <row r="51" spans="1:9" x14ac:dyDescent="0.2">
      <c r="A51" s="27" t="s">
        <v>700</v>
      </c>
      <c r="B51" s="27" t="s">
        <v>699</v>
      </c>
      <c r="C51" s="27" t="s">
        <v>246</v>
      </c>
      <c r="D51" s="31">
        <v>31988</v>
      </c>
      <c r="E51" s="29">
        <v>212.86414600000001</v>
      </c>
      <c r="F51" s="30">
        <v>0.476181336973382</v>
      </c>
    </row>
    <row r="52" spans="1:9" x14ac:dyDescent="0.2">
      <c r="A52" s="27" t="s">
        <v>222</v>
      </c>
      <c r="B52" s="27" t="s">
        <v>221</v>
      </c>
      <c r="C52" s="27" t="s">
        <v>223</v>
      </c>
      <c r="D52" s="31">
        <v>117800</v>
      </c>
      <c r="E52" s="29">
        <v>199.72989999999999</v>
      </c>
      <c r="F52" s="30">
        <v>0.446799766906541</v>
      </c>
    </row>
    <row r="53" spans="1:9" x14ac:dyDescent="0.2">
      <c r="A53" s="27" t="s">
        <v>702</v>
      </c>
      <c r="B53" s="27" t="s">
        <v>701</v>
      </c>
      <c r="C53" s="27" t="s">
        <v>116</v>
      </c>
      <c r="D53" s="31">
        <v>804</v>
      </c>
      <c r="E53" s="29">
        <v>196.29418799999999</v>
      </c>
      <c r="F53" s="30">
        <v>0.43911401068897898</v>
      </c>
    </row>
    <row r="54" spans="1:9" x14ac:dyDescent="0.2">
      <c r="A54" s="27" t="s">
        <v>264</v>
      </c>
      <c r="B54" s="27" t="s">
        <v>263</v>
      </c>
      <c r="C54" s="27" t="s">
        <v>146</v>
      </c>
      <c r="D54" s="31">
        <v>7354</v>
      </c>
      <c r="E54" s="29">
        <v>186.45699300000001</v>
      </c>
      <c r="F54" s="30">
        <v>0.41710800941919302</v>
      </c>
    </row>
    <row r="55" spans="1:9" x14ac:dyDescent="0.2">
      <c r="A55" s="27" t="s">
        <v>148</v>
      </c>
      <c r="B55" s="27" t="s">
        <v>147</v>
      </c>
      <c r="C55" s="27" t="s">
        <v>149</v>
      </c>
      <c r="D55" s="31">
        <v>50943</v>
      </c>
      <c r="E55" s="29">
        <v>178.19861399999999</v>
      </c>
      <c r="F55" s="30">
        <v>0.398633851007128</v>
      </c>
    </row>
    <row r="56" spans="1:9" x14ac:dyDescent="0.2">
      <c r="A56" s="27" t="s">
        <v>225</v>
      </c>
      <c r="B56" s="27" t="s">
        <v>224</v>
      </c>
      <c r="C56" s="27" t="s">
        <v>149</v>
      </c>
      <c r="D56" s="31">
        <v>141610</v>
      </c>
      <c r="E56" s="29">
        <v>162.85149999999999</v>
      </c>
      <c r="F56" s="30">
        <v>0.36430205112194303</v>
      </c>
    </row>
    <row r="57" spans="1:9" x14ac:dyDescent="0.2">
      <c r="A57" s="27" t="s">
        <v>704</v>
      </c>
      <c r="B57" s="27" t="s">
        <v>703</v>
      </c>
      <c r="C57" s="27" t="s">
        <v>90</v>
      </c>
      <c r="D57" s="31">
        <v>92088</v>
      </c>
      <c r="E57" s="29">
        <v>9.2088000000000003E-5</v>
      </c>
      <c r="F57" s="30">
        <v>2.06002691309061E-7</v>
      </c>
    </row>
    <row r="58" spans="1:9" x14ac:dyDescent="0.2">
      <c r="A58" s="26" t="s">
        <v>33</v>
      </c>
      <c r="B58" s="26"/>
      <c r="C58" s="26"/>
      <c r="D58" s="32"/>
      <c r="E58" s="33">
        <f>SUM(E7:E57)</f>
        <v>43871.337732587999</v>
      </c>
      <c r="F58" s="34">
        <f>SUM(F7:F57)</f>
        <v>98.141056861283403</v>
      </c>
      <c r="G58" s="18"/>
      <c r="H58" s="18"/>
      <c r="I58" s="18"/>
    </row>
    <row r="59" spans="1:9" x14ac:dyDescent="0.2">
      <c r="A59" s="27"/>
      <c r="B59" s="27"/>
      <c r="C59" s="27"/>
      <c r="D59" s="28"/>
      <c r="E59" s="29"/>
      <c r="F59" s="30"/>
    </row>
    <row r="60" spans="1:9" x14ac:dyDescent="0.2">
      <c r="A60" s="26" t="s">
        <v>36</v>
      </c>
      <c r="B60" s="26"/>
      <c r="C60" s="26"/>
      <c r="D60" s="32"/>
      <c r="E60" s="33">
        <f>E58</f>
        <v>43871.337732587999</v>
      </c>
      <c r="F60" s="34">
        <f>F58</f>
        <v>98.141056861283403</v>
      </c>
      <c r="G60" s="18"/>
      <c r="H60" s="18"/>
      <c r="I60" s="18"/>
    </row>
    <row r="61" spans="1:9" x14ac:dyDescent="0.2">
      <c r="A61" s="26"/>
      <c r="B61" s="26"/>
      <c r="C61" s="26"/>
      <c r="D61" s="32"/>
      <c r="E61" s="33"/>
      <c r="F61" s="34"/>
      <c r="G61" s="18"/>
      <c r="H61" s="18"/>
      <c r="I61" s="18"/>
    </row>
    <row r="62" spans="1:9" x14ac:dyDescent="0.2">
      <c r="A62" s="26" t="s">
        <v>38</v>
      </c>
      <c r="B62" s="26"/>
      <c r="C62" s="26"/>
      <c r="D62" s="32"/>
      <c r="E62" s="33">
        <f>E64-(E58)</f>
        <v>830.99087041200255</v>
      </c>
      <c r="F62" s="34">
        <f>F64-(F58)</f>
        <v>1.8589431387165973</v>
      </c>
      <c r="G62" s="18"/>
      <c r="H62" s="18"/>
      <c r="I62" s="18"/>
    </row>
    <row r="63" spans="1:9" x14ac:dyDescent="0.2">
      <c r="A63" s="26"/>
      <c r="B63" s="26"/>
      <c r="C63" s="26"/>
      <c r="D63" s="32"/>
      <c r="E63" s="33"/>
      <c r="F63" s="34"/>
      <c r="G63" s="18"/>
      <c r="H63" s="18"/>
      <c r="I63" s="18"/>
    </row>
    <row r="64" spans="1:9" x14ac:dyDescent="0.2">
      <c r="A64" s="35" t="s">
        <v>37</v>
      </c>
      <c r="B64" s="35"/>
      <c r="C64" s="35"/>
      <c r="D64" s="36"/>
      <c r="E64" s="37">
        <v>44702.328603000002</v>
      </c>
      <c r="F64" s="38">
        <v>100</v>
      </c>
      <c r="G64" s="18"/>
      <c r="H64" s="18"/>
      <c r="I64" s="18"/>
    </row>
    <row r="65" spans="1:6" x14ac:dyDescent="0.2">
      <c r="F65" s="20" t="s">
        <v>530</v>
      </c>
    </row>
    <row r="67" spans="1:6" x14ac:dyDescent="0.2">
      <c r="A67" s="18" t="s">
        <v>41</v>
      </c>
    </row>
    <row r="68" spans="1:6" x14ac:dyDescent="0.2">
      <c r="A68" s="18" t="s">
        <v>42</v>
      </c>
    </row>
    <row r="69" spans="1:6" x14ac:dyDescent="0.2">
      <c r="A69" s="18" t="s">
        <v>43</v>
      </c>
      <c r="B69" s="18"/>
      <c r="C69" s="39" t="s">
        <v>45</v>
      </c>
      <c r="D69" s="19" t="s">
        <v>44</v>
      </c>
    </row>
    <row r="70" spans="1:6" x14ac:dyDescent="0.2">
      <c r="A70" s="9" t="s">
        <v>59</v>
      </c>
      <c r="C70" s="40">
        <v>135.4402</v>
      </c>
      <c r="D70" s="40">
        <v>132.89279999999999</v>
      </c>
    </row>
    <row r="71" spans="1:6" x14ac:dyDescent="0.2">
      <c r="A71" s="9" t="s">
        <v>82</v>
      </c>
      <c r="C71" s="40">
        <v>135.4402</v>
      </c>
      <c r="D71" s="40">
        <v>132.89279999999999</v>
      </c>
    </row>
    <row r="72" spans="1:6" x14ac:dyDescent="0.2">
      <c r="A72" s="9" t="s">
        <v>62</v>
      </c>
      <c r="C72" s="40">
        <v>140.18709999999999</v>
      </c>
      <c r="D72" s="40">
        <v>137.81139999999999</v>
      </c>
    </row>
    <row r="73" spans="1:6" x14ac:dyDescent="0.2">
      <c r="A73" s="9" t="s">
        <v>83</v>
      </c>
      <c r="C73" s="40">
        <v>140.18709999999999</v>
      </c>
      <c r="D73" s="40">
        <v>137.81139999999999</v>
      </c>
    </row>
    <row r="75" spans="1:6" x14ac:dyDescent="0.2">
      <c r="A75" s="9" t="s">
        <v>46</v>
      </c>
    </row>
    <row r="77" spans="1:6" x14ac:dyDescent="0.2">
      <c r="A77" s="18" t="s">
        <v>47</v>
      </c>
      <c r="D77" s="41" t="s">
        <v>48</v>
      </c>
    </row>
    <row r="79" spans="1:6" x14ac:dyDescent="0.2">
      <c r="A79" s="18" t="s">
        <v>209</v>
      </c>
      <c r="D79" s="45">
        <v>2.2499999999999999E-2</v>
      </c>
    </row>
    <row r="81" spans="1:1" x14ac:dyDescent="0.2">
      <c r="A81" s="18" t="s">
        <v>751</v>
      </c>
    </row>
    <row r="82" spans="1:1" x14ac:dyDescent="0.2">
      <c r="A82" s="18"/>
    </row>
    <row r="83" spans="1:1" x14ac:dyDescent="0.2">
      <c r="A83" s="46" t="s">
        <v>737</v>
      </c>
    </row>
    <row r="84" spans="1:1" x14ac:dyDescent="0.2">
      <c r="A84" s="48"/>
    </row>
    <row r="85" spans="1:1" x14ac:dyDescent="0.2">
      <c r="A85" s="47"/>
    </row>
    <row r="86" spans="1:1" x14ac:dyDescent="0.2">
      <c r="A86" s="47"/>
    </row>
    <row r="87" spans="1:1" x14ac:dyDescent="0.2">
      <c r="A87" s="47"/>
    </row>
    <row r="88" spans="1:1" x14ac:dyDescent="0.2">
      <c r="A88" s="47"/>
    </row>
    <row r="89" spans="1:1" x14ac:dyDescent="0.2">
      <c r="A89" s="47"/>
    </row>
    <row r="90" spans="1:1" x14ac:dyDescent="0.2">
      <c r="A90" s="47"/>
    </row>
    <row r="91" spans="1:1" x14ac:dyDescent="0.2">
      <c r="A91" s="47"/>
    </row>
    <row r="92" spans="1:1" x14ac:dyDescent="0.2">
      <c r="A92" s="47"/>
    </row>
    <row r="93" spans="1:1" x14ac:dyDescent="0.2">
      <c r="A93" s="47"/>
    </row>
    <row r="94" spans="1:1" x14ac:dyDescent="0.2">
      <c r="A94" s="47"/>
    </row>
    <row r="95" spans="1:1" x14ac:dyDescent="0.2">
      <c r="A95" s="47"/>
    </row>
    <row r="96" spans="1:1" x14ac:dyDescent="0.2">
      <c r="A96" s="47"/>
    </row>
    <row r="97" spans="1:1" x14ac:dyDescent="0.2">
      <c r="A97" s="46" t="s">
        <v>756</v>
      </c>
    </row>
    <row r="98" spans="1:1" x14ac:dyDescent="0.2">
      <c r="A98" s="47"/>
    </row>
    <row r="99" spans="1:1" x14ac:dyDescent="0.2">
      <c r="A99" s="46" t="s">
        <v>738</v>
      </c>
    </row>
    <row r="100" spans="1:1" x14ac:dyDescent="0.2">
      <c r="A100" s="47"/>
    </row>
    <row r="101" spans="1:1" x14ac:dyDescent="0.2">
      <c r="A101" s="47"/>
    </row>
    <row r="102" spans="1:1" x14ac:dyDescent="0.2">
      <c r="A102" s="47"/>
    </row>
    <row r="103" spans="1:1" x14ac:dyDescent="0.2">
      <c r="A103" s="47"/>
    </row>
    <row r="104" spans="1:1" x14ac:dyDescent="0.2">
      <c r="A104" s="47"/>
    </row>
    <row r="105" spans="1:1" x14ac:dyDescent="0.2">
      <c r="A105" s="47"/>
    </row>
    <row r="106" spans="1:1" x14ac:dyDescent="0.2">
      <c r="A106" s="47"/>
    </row>
    <row r="107" spans="1:1" x14ac:dyDescent="0.2">
      <c r="A107" s="47"/>
    </row>
    <row r="108" spans="1:1" x14ac:dyDescent="0.2">
      <c r="A108" s="47"/>
    </row>
    <row r="109" spans="1:1" x14ac:dyDescent="0.2">
      <c r="A109" s="47"/>
    </row>
    <row r="110" spans="1:1" x14ac:dyDescent="0.2">
      <c r="A110" s="47"/>
    </row>
    <row r="111" spans="1:1" x14ac:dyDescent="0.2">
      <c r="A111" s="47"/>
    </row>
  </sheetData>
  <mergeCells count="1">
    <mergeCell ref="A1:F1"/>
  </mergeCells>
  <conditionalFormatting sqref="F2:F3 F5:F80 F114:F65534">
    <cfRule type="cellIs" dxfId="36" priority="2" stopIfTrue="1" operator="between">
      <formula>0.009</formula>
      <formula>-0.009</formula>
    </cfRule>
  </conditionalFormatting>
  <conditionalFormatting sqref="F81:F113">
    <cfRule type="cellIs" dxfId="35" priority="1" stopIfTrue="1" operator="between">
      <formula>0.009</formula>
      <formula>-0.009</formula>
    </cfRule>
  </conditionalFormatting>
  <hyperlinks>
    <hyperlink ref="A84" r:id="rId1" tooltip="https://www.franklintempletonindia.com/downloadsServlet/pdf/product-labels-jg9o5k7l" display="https://www.franklintempletonindia.com/downloadsServlet/pdf/product-labels-jg9o5k7l" xr:uid="{00000000-0004-0000-1F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I126"/>
  <sheetViews>
    <sheetView showGridLines="0" workbookViewId="0">
      <selection sqref="A1:F1"/>
    </sheetView>
  </sheetViews>
  <sheetFormatPr defaultColWidth="9.21875" defaultRowHeight="10.199999999999999" x14ac:dyDescent="0.2"/>
  <cols>
    <col min="1" max="1" width="38.77734375" style="9" bestFit="1" customWidth="1"/>
    <col min="2" max="2" width="28" style="9" bestFit="1" customWidth="1"/>
    <col min="3" max="3" width="24.77734375" style="9" bestFit="1" customWidth="1"/>
    <col min="4" max="4" width="15.21875" style="10" bestFit="1" customWidth="1"/>
    <col min="5" max="5" width="23" style="13" bestFit="1" customWidth="1"/>
    <col min="6" max="6" width="14.77734375" style="14" bestFit="1" customWidth="1"/>
    <col min="7" max="16384" width="9.21875" style="9"/>
  </cols>
  <sheetData>
    <row r="1" spans="1:6" s="1" customFormat="1" ht="13.8" x14ac:dyDescent="0.2">
      <c r="A1" s="72" t="s">
        <v>22</v>
      </c>
      <c r="B1" s="73"/>
      <c r="C1" s="73"/>
      <c r="D1" s="73"/>
      <c r="E1" s="73"/>
      <c r="F1" s="73"/>
    </row>
    <row r="2" spans="1:6" s="1" customFormat="1" ht="11.4" x14ac:dyDescent="0.2">
      <c r="D2" s="6"/>
      <c r="E2" s="7"/>
      <c r="F2" s="12"/>
    </row>
    <row r="3" spans="1:6" s="1" customFormat="1" ht="12" x14ac:dyDescent="0.2">
      <c r="A3" s="11" t="s">
        <v>7</v>
      </c>
      <c r="B3" s="2"/>
      <c r="C3" s="3"/>
      <c r="D3" s="4"/>
      <c r="E3" s="5"/>
      <c r="F3" s="12"/>
    </row>
    <row r="4" spans="1:6" s="1" customFormat="1" ht="17.55" customHeight="1" x14ac:dyDescent="0.2">
      <c r="A4" s="8" t="s">
        <v>2</v>
      </c>
      <c r="B4" s="8" t="s">
        <v>0</v>
      </c>
      <c r="C4" s="17" t="s">
        <v>256</v>
      </c>
      <c r="D4" s="16" t="s">
        <v>1</v>
      </c>
      <c r="E4" s="15" t="s">
        <v>3</v>
      </c>
      <c r="F4" s="15" t="s">
        <v>4</v>
      </c>
    </row>
    <row r="5" spans="1:6" x14ac:dyDescent="0.2">
      <c r="A5" s="21" t="s">
        <v>87</v>
      </c>
      <c r="B5" s="22"/>
      <c r="C5" s="22"/>
      <c r="D5" s="23"/>
      <c r="E5" s="24"/>
      <c r="F5" s="25"/>
    </row>
    <row r="6" spans="1:6" x14ac:dyDescent="0.2">
      <c r="A6" s="26" t="s">
        <v>32</v>
      </c>
      <c r="B6" s="27"/>
      <c r="C6" s="27"/>
      <c r="D6" s="28"/>
      <c r="E6" s="29"/>
      <c r="F6" s="30"/>
    </row>
    <row r="7" spans="1:6" x14ac:dyDescent="0.2">
      <c r="A7" s="27" t="s">
        <v>89</v>
      </c>
      <c r="B7" s="27" t="s">
        <v>88</v>
      </c>
      <c r="C7" s="27" t="s">
        <v>90</v>
      </c>
      <c r="D7" s="31">
        <v>5000000</v>
      </c>
      <c r="E7" s="29">
        <v>37135</v>
      </c>
      <c r="F7" s="30">
        <v>7.91224217403603</v>
      </c>
    </row>
    <row r="8" spans="1:6" x14ac:dyDescent="0.2">
      <c r="A8" s="27" t="s">
        <v>95</v>
      </c>
      <c r="B8" s="27" t="s">
        <v>94</v>
      </c>
      <c r="C8" s="27" t="s">
        <v>90</v>
      </c>
      <c r="D8" s="31">
        <v>4800000</v>
      </c>
      <c r="E8" s="29">
        <v>35635.199999999997</v>
      </c>
      <c r="F8" s="30">
        <v>7.59268432261233</v>
      </c>
    </row>
    <row r="9" spans="1:6" x14ac:dyDescent="0.2">
      <c r="A9" s="27" t="s">
        <v>92</v>
      </c>
      <c r="B9" s="27" t="s">
        <v>91</v>
      </c>
      <c r="C9" s="27" t="s">
        <v>93</v>
      </c>
      <c r="D9" s="31">
        <v>2000000</v>
      </c>
      <c r="E9" s="29">
        <v>34312</v>
      </c>
      <c r="F9" s="30">
        <v>7.3107540992466502</v>
      </c>
    </row>
    <row r="10" spans="1:6" x14ac:dyDescent="0.2">
      <c r="A10" s="27" t="s">
        <v>97</v>
      </c>
      <c r="B10" s="27" t="s">
        <v>96</v>
      </c>
      <c r="C10" s="27" t="s">
        <v>90</v>
      </c>
      <c r="D10" s="31">
        <v>2400000</v>
      </c>
      <c r="E10" s="29">
        <v>34230</v>
      </c>
      <c r="F10" s="30">
        <v>7.2932826071698704</v>
      </c>
    </row>
    <row r="11" spans="1:6" x14ac:dyDescent="0.2">
      <c r="A11" s="27" t="s">
        <v>102</v>
      </c>
      <c r="B11" s="27" t="s">
        <v>101</v>
      </c>
      <c r="C11" s="27" t="s">
        <v>103</v>
      </c>
      <c r="D11" s="31">
        <v>1300000</v>
      </c>
      <c r="E11" s="29">
        <v>23617.75</v>
      </c>
      <c r="F11" s="30">
        <v>5.0321625853194902</v>
      </c>
    </row>
    <row r="12" spans="1:6" x14ac:dyDescent="0.2">
      <c r="A12" s="27" t="s">
        <v>99</v>
      </c>
      <c r="B12" s="27" t="s">
        <v>98</v>
      </c>
      <c r="C12" s="27" t="s">
        <v>100</v>
      </c>
      <c r="D12" s="31">
        <v>3400000</v>
      </c>
      <c r="E12" s="29">
        <v>23341</v>
      </c>
      <c r="F12" s="30">
        <v>4.9731962995603904</v>
      </c>
    </row>
    <row r="13" spans="1:6" x14ac:dyDescent="0.2">
      <c r="A13" s="27" t="s">
        <v>170</v>
      </c>
      <c r="B13" s="27" t="s">
        <v>169</v>
      </c>
      <c r="C13" s="27" t="s">
        <v>121</v>
      </c>
      <c r="D13" s="31">
        <v>9500000</v>
      </c>
      <c r="E13" s="29">
        <v>21189.75</v>
      </c>
      <c r="F13" s="30">
        <v>4.5148359662657898</v>
      </c>
    </row>
    <row r="14" spans="1:6" x14ac:dyDescent="0.2">
      <c r="A14" s="27" t="s">
        <v>118</v>
      </c>
      <c r="B14" s="27" t="s">
        <v>117</v>
      </c>
      <c r="C14" s="27" t="s">
        <v>93</v>
      </c>
      <c r="D14" s="31">
        <v>1300000</v>
      </c>
      <c r="E14" s="29">
        <v>14650.35</v>
      </c>
      <c r="F14" s="30">
        <v>3.1215057798408199</v>
      </c>
    </row>
    <row r="15" spans="1:6" x14ac:dyDescent="0.2">
      <c r="A15" s="27" t="s">
        <v>110</v>
      </c>
      <c r="B15" s="27" t="s">
        <v>109</v>
      </c>
      <c r="C15" s="27" t="s">
        <v>90</v>
      </c>
      <c r="D15" s="31">
        <v>2900000</v>
      </c>
      <c r="E15" s="29">
        <v>14012.8</v>
      </c>
      <c r="F15" s="30">
        <v>2.9856649289439101</v>
      </c>
    </row>
    <row r="16" spans="1:6" x14ac:dyDescent="0.2">
      <c r="A16" s="27" t="s">
        <v>128</v>
      </c>
      <c r="B16" s="27" t="s">
        <v>127</v>
      </c>
      <c r="C16" s="27" t="s">
        <v>116</v>
      </c>
      <c r="D16" s="31">
        <v>850000</v>
      </c>
      <c r="E16" s="29">
        <v>13587.25</v>
      </c>
      <c r="F16" s="30">
        <v>2.8949942770747601</v>
      </c>
    </row>
    <row r="17" spans="1:6" x14ac:dyDescent="0.2">
      <c r="A17" s="27" t="s">
        <v>126</v>
      </c>
      <c r="B17" s="27" t="s">
        <v>125</v>
      </c>
      <c r="C17" s="27" t="s">
        <v>108</v>
      </c>
      <c r="D17" s="31">
        <v>870000</v>
      </c>
      <c r="E17" s="29">
        <v>13058.264999999999</v>
      </c>
      <c r="F17" s="30">
        <v>2.7822850424865599</v>
      </c>
    </row>
    <row r="18" spans="1:6" x14ac:dyDescent="0.2">
      <c r="A18" s="27" t="s">
        <v>165</v>
      </c>
      <c r="B18" s="27" t="s">
        <v>164</v>
      </c>
      <c r="C18" s="27" t="s">
        <v>108</v>
      </c>
      <c r="D18" s="31">
        <v>1300000</v>
      </c>
      <c r="E18" s="29">
        <v>11506.95</v>
      </c>
      <c r="F18" s="30">
        <v>2.4517510457660898</v>
      </c>
    </row>
    <row r="19" spans="1:6" x14ac:dyDescent="0.2">
      <c r="A19" s="27" t="s">
        <v>105</v>
      </c>
      <c r="B19" s="27" t="s">
        <v>104</v>
      </c>
      <c r="C19" s="27" t="s">
        <v>90</v>
      </c>
      <c r="D19" s="31">
        <v>500000</v>
      </c>
      <c r="E19" s="29">
        <v>9213.75</v>
      </c>
      <c r="F19" s="30">
        <v>1.9631458551507901</v>
      </c>
    </row>
    <row r="20" spans="1:6" x14ac:dyDescent="0.2">
      <c r="A20" s="27" t="s">
        <v>167</v>
      </c>
      <c r="B20" s="27" t="s">
        <v>166</v>
      </c>
      <c r="C20" s="27" t="s">
        <v>146</v>
      </c>
      <c r="D20" s="31">
        <v>2000000</v>
      </c>
      <c r="E20" s="29">
        <v>9081</v>
      </c>
      <c r="F20" s="30">
        <v>1.9348612140143</v>
      </c>
    </row>
    <row r="21" spans="1:6" x14ac:dyDescent="0.2">
      <c r="A21" s="27" t="s">
        <v>107</v>
      </c>
      <c r="B21" s="27" t="s">
        <v>106</v>
      </c>
      <c r="C21" s="27" t="s">
        <v>108</v>
      </c>
      <c r="D21" s="31">
        <v>400000</v>
      </c>
      <c r="E21" s="29">
        <v>8688.4</v>
      </c>
      <c r="F21" s="30">
        <v>1.8512111190223399</v>
      </c>
    </row>
    <row r="22" spans="1:6" x14ac:dyDescent="0.2">
      <c r="A22" s="27" t="s">
        <v>156</v>
      </c>
      <c r="B22" s="27" t="s">
        <v>155</v>
      </c>
      <c r="C22" s="27" t="s">
        <v>90</v>
      </c>
      <c r="D22" s="31">
        <v>5900000</v>
      </c>
      <c r="E22" s="29">
        <v>7383.85</v>
      </c>
      <c r="F22" s="30">
        <v>1.57325459476925</v>
      </c>
    </row>
    <row r="23" spans="1:6" x14ac:dyDescent="0.2">
      <c r="A23" s="27" t="s">
        <v>217</v>
      </c>
      <c r="B23" s="27" t="s">
        <v>216</v>
      </c>
      <c r="C23" s="27" t="s">
        <v>218</v>
      </c>
      <c r="D23" s="31">
        <v>3500000</v>
      </c>
      <c r="E23" s="29">
        <v>7365.75</v>
      </c>
      <c r="F23" s="30">
        <v>1.5693980824937599</v>
      </c>
    </row>
    <row r="24" spans="1:6" x14ac:dyDescent="0.2">
      <c r="A24" s="27" t="s">
        <v>123</v>
      </c>
      <c r="B24" s="27" t="s">
        <v>122</v>
      </c>
      <c r="C24" s="27" t="s">
        <v>124</v>
      </c>
      <c r="D24" s="31">
        <v>5000000</v>
      </c>
      <c r="E24" s="29">
        <v>7242.5</v>
      </c>
      <c r="F24" s="30">
        <v>1.54313757763447</v>
      </c>
    </row>
    <row r="25" spans="1:6" x14ac:dyDescent="0.2">
      <c r="A25" s="27" t="s">
        <v>230</v>
      </c>
      <c r="B25" s="27" t="s">
        <v>229</v>
      </c>
      <c r="C25" s="27" t="s">
        <v>93</v>
      </c>
      <c r="D25" s="31">
        <v>500000</v>
      </c>
      <c r="E25" s="29">
        <v>7050</v>
      </c>
      <c r="F25" s="30">
        <v>1.50212218464936</v>
      </c>
    </row>
    <row r="26" spans="1:6" x14ac:dyDescent="0.2">
      <c r="A26" s="27" t="s">
        <v>136</v>
      </c>
      <c r="B26" s="27" t="s">
        <v>135</v>
      </c>
      <c r="C26" s="27" t="s">
        <v>137</v>
      </c>
      <c r="D26" s="31">
        <v>2400000</v>
      </c>
      <c r="E26" s="29">
        <v>6441.6</v>
      </c>
      <c r="F26" s="30">
        <v>1.3724922361187699</v>
      </c>
    </row>
    <row r="27" spans="1:6" x14ac:dyDescent="0.2">
      <c r="A27" s="27" t="s">
        <v>151</v>
      </c>
      <c r="B27" s="27" t="s">
        <v>150</v>
      </c>
      <c r="C27" s="27" t="s">
        <v>146</v>
      </c>
      <c r="D27" s="31">
        <v>800000</v>
      </c>
      <c r="E27" s="29">
        <v>6326.8</v>
      </c>
      <c r="F27" s="30">
        <v>1.3480321472112899</v>
      </c>
    </row>
    <row r="28" spans="1:6" x14ac:dyDescent="0.2">
      <c r="A28" s="27" t="s">
        <v>120</v>
      </c>
      <c r="B28" s="27" t="s">
        <v>119</v>
      </c>
      <c r="C28" s="27" t="s">
        <v>121</v>
      </c>
      <c r="D28" s="31">
        <v>4700000</v>
      </c>
      <c r="E28" s="29">
        <v>6274.5</v>
      </c>
      <c r="F28" s="30">
        <v>1.33688874433793</v>
      </c>
    </row>
    <row r="29" spans="1:6" x14ac:dyDescent="0.2">
      <c r="A29" s="27" t="s">
        <v>145</v>
      </c>
      <c r="B29" s="27" t="s">
        <v>144</v>
      </c>
      <c r="C29" s="27" t="s">
        <v>146</v>
      </c>
      <c r="D29" s="31">
        <v>170000</v>
      </c>
      <c r="E29" s="29">
        <v>6001.5950000000003</v>
      </c>
      <c r="F29" s="30">
        <v>1.2787417011036399</v>
      </c>
    </row>
    <row r="30" spans="1:6" x14ac:dyDescent="0.2">
      <c r="A30" s="27" t="s">
        <v>143</v>
      </c>
      <c r="B30" s="27" t="s">
        <v>142</v>
      </c>
      <c r="C30" s="27" t="s">
        <v>124</v>
      </c>
      <c r="D30" s="31">
        <v>2000000</v>
      </c>
      <c r="E30" s="29">
        <v>5790</v>
      </c>
      <c r="F30" s="30">
        <v>1.23365779420139</v>
      </c>
    </row>
    <row r="31" spans="1:6" x14ac:dyDescent="0.2">
      <c r="A31" s="27" t="s">
        <v>225</v>
      </c>
      <c r="B31" s="27" t="s">
        <v>224</v>
      </c>
      <c r="C31" s="27" t="s">
        <v>149</v>
      </c>
      <c r="D31" s="31">
        <v>5000000</v>
      </c>
      <c r="E31" s="29">
        <v>5750</v>
      </c>
      <c r="F31" s="30">
        <v>1.22513511513955</v>
      </c>
    </row>
    <row r="32" spans="1:6" x14ac:dyDescent="0.2">
      <c r="A32" s="27" t="s">
        <v>202</v>
      </c>
      <c r="B32" s="27" t="s">
        <v>201</v>
      </c>
      <c r="C32" s="27" t="s">
        <v>108</v>
      </c>
      <c r="D32" s="31">
        <v>1000000</v>
      </c>
      <c r="E32" s="29">
        <v>5633.5</v>
      </c>
      <c r="F32" s="30">
        <v>1.20031281237194</v>
      </c>
    </row>
    <row r="33" spans="1:6" x14ac:dyDescent="0.2">
      <c r="A33" s="27" t="s">
        <v>564</v>
      </c>
      <c r="B33" s="27" t="s">
        <v>563</v>
      </c>
      <c r="C33" s="27" t="s">
        <v>493</v>
      </c>
      <c r="D33" s="31">
        <v>1100000</v>
      </c>
      <c r="E33" s="29">
        <v>5270.65</v>
      </c>
      <c r="F33" s="30">
        <v>1.12300145993222</v>
      </c>
    </row>
    <row r="34" spans="1:6" x14ac:dyDescent="0.2">
      <c r="A34" s="27" t="s">
        <v>130</v>
      </c>
      <c r="B34" s="27" t="s">
        <v>129</v>
      </c>
      <c r="C34" s="27" t="s">
        <v>131</v>
      </c>
      <c r="D34" s="31">
        <v>127107</v>
      </c>
      <c r="E34" s="29">
        <v>5164.8658379999997</v>
      </c>
      <c r="F34" s="30">
        <v>1.1004623483684299</v>
      </c>
    </row>
    <row r="35" spans="1:6" x14ac:dyDescent="0.2">
      <c r="A35" s="27" t="s">
        <v>158</v>
      </c>
      <c r="B35" s="27" t="s">
        <v>157</v>
      </c>
      <c r="C35" s="27" t="s">
        <v>108</v>
      </c>
      <c r="D35" s="31">
        <v>3600000</v>
      </c>
      <c r="E35" s="29">
        <v>4930.2</v>
      </c>
      <c r="F35" s="30">
        <v>1.0504628077671301</v>
      </c>
    </row>
    <row r="36" spans="1:6" x14ac:dyDescent="0.2">
      <c r="A36" s="27" t="s">
        <v>234</v>
      </c>
      <c r="B36" s="27" t="s">
        <v>233</v>
      </c>
      <c r="C36" s="27" t="s">
        <v>235</v>
      </c>
      <c r="D36" s="31">
        <v>620000</v>
      </c>
      <c r="E36" s="29">
        <v>4740.83</v>
      </c>
      <c r="F36" s="30">
        <v>1.01011431441861</v>
      </c>
    </row>
    <row r="37" spans="1:6" x14ac:dyDescent="0.2">
      <c r="A37" s="27" t="s">
        <v>552</v>
      </c>
      <c r="B37" s="27" t="s">
        <v>551</v>
      </c>
      <c r="C37" s="27" t="s">
        <v>90</v>
      </c>
      <c r="D37" s="31">
        <v>500000</v>
      </c>
      <c r="E37" s="29">
        <v>4603.5</v>
      </c>
      <c r="F37" s="30">
        <v>0.980853826529551</v>
      </c>
    </row>
    <row r="38" spans="1:6" x14ac:dyDescent="0.2">
      <c r="A38" s="27" t="s">
        <v>172</v>
      </c>
      <c r="B38" s="27" t="s">
        <v>171</v>
      </c>
      <c r="C38" s="27" t="s">
        <v>137</v>
      </c>
      <c r="D38" s="31">
        <v>5500000</v>
      </c>
      <c r="E38" s="29">
        <v>4397.25</v>
      </c>
      <c r="F38" s="30">
        <v>0.93690876261693601</v>
      </c>
    </row>
    <row r="39" spans="1:6" x14ac:dyDescent="0.2">
      <c r="A39" s="27" t="s">
        <v>582</v>
      </c>
      <c r="B39" s="27" t="s">
        <v>581</v>
      </c>
      <c r="C39" s="27" t="s">
        <v>228</v>
      </c>
      <c r="D39" s="31">
        <v>2244371</v>
      </c>
      <c r="E39" s="29">
        <v>4364.1794099999997</v>
      </c>
      <c r="F39" s="30">
        <v>0.92986251199304404</v>
      </c>
    </row>
    <row r="40" spans="1:6" x14ac:dyDescent="0.2">
      <c r="A40" s="27" t="s">
        <v>215</v>
      </c>
      <c r="B40" s="27" t="s">
        <v>214</v>
      </c>
      <c r="C40" s="27" t="s">
        <v>146</v>
      </c>
      <c r="D40" s="31">
        <v>2000000</v>
      </c>
      <c r="E40" s="29">
        <v>4336</v>
      </c>
      <c r="F40" s="30">
        <v>0.92385841030349303</v>
      </c>
    </row>
    <row r="41" spans="1:6" x14ac:dyDescent="0.2">
      <c r="A41" s="27" t="s">
        <v>250</v>
      </c>
      <c r="B41" s="27" t="s">
        <v>249</v>
      </c>
      <c r="C41" s="27" t="s">
        <v>131</v>
      </c>
      <c r="D41" s="31">
        <v>503898</v>
      </c>
      <c r="E41" s="29">
        <v>3758.3232330000001</v>
      </c>
      <c r="F41" s="30">
        <v>0.80077456813793002</v>
      </c>
    </row>
    <row r="42" spans="1:6" x14ac:dyDescent="0.2">
      <c r="A42" s="27" t="s">
        <v>232</v>
      </c>
      <c r="B42" s="27" t="s">
        <v>231</v>
      </c>
      <c r="C42" s="27" t="s">
        <v>116</v>
      </c>
      <c r="D42" s="31">
        <v>160000</v>
      </c>
      <c r="E42" s="29">
        <v>3342.64</v>
      </c>
      <c r="F42" s="30">
        <v>0.71220619848175004</v>
      </c>
    </row>
    <row r="43" spans="1:6" x14ac:dyDescent="0.2">
      <c r="A43" s="27" t="s">
        <v>227</v>
      </c>
      <c r="B43" s="27" t="s">
        <v>226</v>
      </c>
      <c r="C43" s="27" t="s">
        <v>228</v>
      </c>
      <c r="D43" s="31">
        <v>770000</v>
      </c>
      <c r="E43" s="29">
        <v>3184.72</v>
      </c>
      <c r="F43" s="30">
        <v>0.67855866154560496</v>
      </c>
    </row>
    <row r="44" spans="1:6" x14ac:dyDescent="0.2">
      <c r="A44" s="27" t="s">
        <v>179</v>
      </c>
      <c r="B44" s="27" t="s">
        <v>178</v>
      </c>
      <c r="C44" s="27" t="s">
        <v>108</v>
      </c>
      <c r="D44" s="31">
        <v>650000</v>
      </c>
      <c r="E44" s="29">
        <v>2955.2249999999999</v>
      </c>
      <c r="F44" s="30">
        <v>0.62966085576317798</v>
      </c>
    </row>
    <row r="45" spans="1:6" x14ac:dyDescent="0.2">
      <c r="A45" s="27" t="s">
        <v>168</v>
      </c>
      <c r="B45" s="27" t="s">
        <v>1090</v>
      </c>
      <c r="C45" s="27" t="s">
        <v>131</v>
      </c>
      <c r="D45" s="31">
        <v>800000</v>
      </c>
      <c r="E45" s="29">
        <v>2883.2</v>
      </c>
      <c r="F45" s="30">
        <v>0.61431470677745204</v>
      </c>
    </row>
    <row r="46" spans="1:6" x14ac:dyDescent="0.2">
      <c r="A46" s="27" t="s">
        <v>153</v>
      </c>
      <c r="B46" s="27" t="s">
        <v>152</v>
      </c>
      <c r="C46" s="27" t="s">
        <v>154</v>
      </c>
      <c r="D46" s="31">
        <v>620000</v>
      </c>
      <c r="E46" s="29">
        <v>2863.47</v>
      </c>
      <c r="F46" s="30">
        <v>0.61011089533019902</v>
      </c>
    </row>
    <row r="47" spans="1:6" x14ac:dyDescent="0.2">
      <c r="A47" s="27" t="s">
        <v>562</v>
      </c>
      <c r="B47" s="27" t="s">
        <v>561</v>
      </c>
      <c r="C47" s="27" t="s">
        <v>108</v>
      </c>
      <c r="D47" s="31">
        <v>500000</v>
      </c>
      <c r="E47" s="29">
        <v>2573.5</v>
      </c>
      <c r="F47" s="30">
        <v>0.54832786414115298</v>
      </c>
    </row>
    <row r="48" spans="1:6" x14ac:dyDescent="0.2">
      <c r="A48" s="27" t="s">
        <v>133</v>
      </c>
      <c r="B48" s="27" t="s">
        <v>132</v>
      </c>
      <c r="C48" s="27" t="s">
        <v>134</v>
      </c>
      <c r="D48" s="31">
        <v>320000</v>
      </c>
      <c r="E48" s="29">
        <v>2513.7600000000002</v>
      </c>
      <c r="F48" s="30">
        <v>0.535599242962295</v>
      </c>
    </row>
    <row r="49" spans="1:9" x14ac:dyDescent="0.2">
      <c r="A49" s="27" t="s">
        <v>521</v>
      </c>
      <c r="B49" s="27" t="s">
        <v>520</v>
      </c>
      <c r="C49" s="27" t="s">
        <v>113</v>
      </c>
      <c r="D49" s="31">
        <v>150000</v>
      </c>
      <c r="E49" s="29">
        <v>2509.125</v>
      </c>
      <c r="F49" s="30">
        <v>0.53461167752600403</v>
      </c>
    </row>
    <row r="50" spans="1:9" x14ac:dyDescent="0.2">
      <c r="A50" s="27" t="s">
        <v>706</v>
      </c>
      <c r="B50" s="27" t="s">
        <v>705</v>
      </c>
      <c r="C50" s="27" t="s">
        <v>134</v>
      </c>
      <c r="D50" s="31">
        <v>600000</v>
      </c>
      <c r="E50" s="29">
        <v>2437.1999999999998</v>
      </c>
      <c r="F50" s="30">
        <v>0.51928683523793195</v>
      </c>
    </row>
    <row r="51" spans="1:9" x14ac:dyDescent="0.2">
      <c r="A51" s="27" t="s">
        <v>490</v>
      </c>
      <c r="B51" s="27" t="s">
        <v>489</v>
      </c>
      <c r="C51" s="27" t="s">
        <v>161</v>
      </c>
      <c r="D51" s="31">
        <v>15000</v>
      </c>
      <c r="E51" s="29">
        <v>2362.3200000000002</v>
      </c>
      <c r="F51" s="30">
        <v>0.50333238003416703</v>
      </c>
    </row>
    <row r="52" spans="1:9" x14ac:dyDescent="0.2">
      <c r="A52" s="27" t="s">
        <v>396</v>
      </c>
      <c r="B52" s="27" t="s">
        <v>395</v>
      </c>
      <c r="C52" s="27" t="s">
        <v>154</v>
      </c>
      <c r="D52" s="31">
        <v>4500000</v>
      </c>
      <c r="E52" s="29">
        <v>2259</v>
      </c>
      <c r="F52" s="30">
        <v>0.48131830001743298</v>
      </c>
    </row>
    <row r="53" spans="1:9" x14ac:dyDescent="0.2">
      <c r="A53" s="27" t="s">
        <v>181</v>
      </c>
      <c r="B53" s="27" t="s">
        <v>180</v>
      </c>
      <c r="C53" s="27" t="s">
        <v>182</v>
      </c>
      <c r="D53" s="31">
        <v>175000</v>
      </c>
      <c r="E53" s="29">
        <v>2226.4375</v>
      </c>
      <c r="F53" s="30">
        <v>0.47438030659365399</v>
      </c>
    </row>
    <row r="54" spans="1:9" x14ac:dyDescent="0.2">
      <c r="A54" s="27" t="s">
        <v>271</v>
      </c>
      <c r="B54" s="27" t="s">
        <v>270</v>
      </c>
      <c r="C54" s="27" t="s">
        <v>149</v>
      </c>
      <c r="D54" s="31">
        <v>800000</v>
      </c>
      <c r="E54" s="29">
        <v>2186</v>
      </c>
      <c r="F54" s="30">
        <v>0.46576441072957497</v>
      </c>
    </row>
    <row r="55" spans="1:9" x14ac:dyDescent="0.2">
      <c r="A55" s="27" t="s">
        <v>248</v>
      </c>
      <c r="B55" s="27" t="s">
        <v>247</v>
      </c>
      <c r="C55" s="27" t="s">
        <v>228</v>
      </c>
      <c r="D55" s="31">
        <v>1500000</v>
      </c>
      <c r="E55" s="29">
        <v>1980</v>
      </c>
      <c r="F55" s="30">
        <v>0.42187261356109701</v>
      </c>
    </row>
    <row r="56" spans="1:9" x14ac:dyDescent="0.2">
      <c r="A56" s="27" t="s">
        <v>501</v>
      </c>
      <c r="B56" s="27" t="s">
        <v>500</v>
      </c>
      <c r="C56" s="27" t="s">
        <v>362</v>
      </c>
      <c r="D56" s="31">
        <v>400000</v>
      </c>
      <c r="E56" s="29">
        <v>1814.8</v>
      </c>
      <c r="F56" s="30">
        <v>0.38667394903569602</v>
      </c>
    </row>
    <row r="57" spans="1:9" x14ac:dyDescent="0.2">
      <c r="A57" s="27" t="s">
        <v>176</v>
      </c>
      <c r="B57" s="27" t="s">
        <v>175</v>
      </c>
      <c r="C57" s="27" t="s">
        <v>177</v>
      </c>
      <c r="D57" s="31">
        <v>813915</v>
      </c>
      <c r="E57" s="29">
        <v>1322.2049179999999</v>
      </c>
      <c r="F57" s="30">
        <v>0.28171820425252297</v>
      </c>
    </row>
    <row r="58" spans="1:9" x14ac:dyDescent="0.2">
      <c r="A58" s="26" t="s">
        <v>33</v>
      </c>
      <c r="B58" s="26"/>
      <c r="C58" s="26"/>
      <c r="D58" s="32"/>
      <c r="E58" s="33">
        <f>SUM(E7:E57)</f>
        <v>455498.96089899994</v>
      </c>
      <c r="F58" s="34">
        <f>SUM(F7:F57)</f>
        <v>97.051786418598553</v>
      </c>
      <c r="G58" s="18"/>
      <c r="H58" s="18"/>
      <c r="I58" s="18"/>
    </row>
    <row r="59" spans="1:9" x14ac:dyDescent="0.2">
      <c r="A59" s="27"/>
      <c r="B59" s="27"/>
      <c r="C59" s="27"/>
      <c r="D59" s="28"/>
      <c r="E59" s="29"/>
      <c r="F59" s="30"/>
    </row>
    <row r="60" spans="1:9" x14ac:dyDescent="0.2">
      <c r="A60" s="26" t="s">
        <v>212</v>
      </c>
      <c r="B60" s="27"/>
      <c r="C60" s="27"/>
      <c r="D60" s="28"/>
      <c r="E60" s="29"/>
      <c r="F60" s="30"/>
    </row>
    <row r="61" spans="1:9" x14ac:dyDescent="0.2">
      <c r="A61" s="27" t="s">
        <v>213</v>
      </c>
      <c r="B61" s="27" t="s">
        <v>774</v>
      </c>
      <c r="C61" s="27" t="s">
        <v>93</v>
      </c>
      <c r="D61" s="31">
        <v>30000</v>
      </c>
      <c r="E61" s="29">
        <v>3.0000000000000001E-3</v>
      </c>
      <c r="F61" s="30">
        <v>6.3920092963802602E-7</v>
      </c>
    </row>
    <row r="62" spans="1:9" x14ac:dyDescent="0.2">
      <c r="A62" s="27" t="s">
        <v>540</v>
      </c>
      <c r="B62" s="27" t="s">
        <v>780</v>
      </c>
      <c r="C62" s="27" t="s">
        <v>383</v>
      </c>
      <c r="D62" s="31">
        <v>3500</v>
      </c>
      <c r="E62" s="29">
        <v>3.5E-4</v>
      </c>
      <c r="F62" s="30">
        <v>7.4573441791103005E-8</v>
      </c>
    </row>
    <row r="63" spans="1:9" x14ac:dyDescent="0.2">
      <c r="A63" s="27"/>
      <c r="B63" s="27" t="s">
        <v>775</v>
      </c>
      <c r="C63" s="27" t="s">
        <v>134</v>
      </c>
      <c r="D63" s="31">
        <v>2900</v>
      </c>
      <c r="E63" s="29">
        <v>2.9E-4</v>
      </c>
      <c r="F63" s="30">
        <v>6.1789423198342503E-8</v>
      </c>
    </row>
    <row r="64" spans="1:9" x14ac:dyDescent="0.2">
      <c r="A64" s="26" t="s">
        <v>33</v>
      </c>
      <c r="B64" s="26"/>
      <c r="C64" s="26"/>
      <c r="D64" s="32"/>
      <c r="E64" s="33">
        <f>SUM(E60:E63)</f>
        <v>3.64E-3</v>
      </c>
      <c r="F64" s="34">
        <f>SUM(F60:F63)</f>
        <v>7.7556379462747162E-7</v>
      </c>
      <c r="G64" s="18"/>
      <c r="H64" s="18"/>
      <c r="I64" s="18"/>
    </row>
    <row r="65" spans="1:9" x14ac:dyDescent="0.2">
      <c r="A65" s="27"/>
      <c r="B65" s="27"/>
      <c r="C65" s="27"/>
      <c r="D65" s="28"/>
      <c r="E65" s="29"/>
      <c r="F65" s="30"/>
    </row>
    <row r="66" spans="1:9" x14ac:dyDescent="0.2">
      <c r="A66" s="26" t="s">
        <v>36</v>
      </c>
      <c r="B66" s="26"/>
      <c r="C66" s="26"/>
      <c r="D66" s="32"/>
      <c r="E66" s="33">
        <f>E58+E64</f>
        <v>455498.96453899995</v>
      </c>
      <c r="F66" s="34">
        <f>F58+F64</f>
        <v>97.051787194162344</v>
      </c>
      <c r="G66" s="18"/>
      <c r="H66" s="18"/>
      <c r="I66" s="18"/>
    </row>
    <row r="67" spans="1:9" x14ac:dyDescent="0.2">
      <c r="A67" s="26"/>
      <c r="B67" s="26"/>
      <c r="C67" s="26"/>
      <c r="D67" s="32"/>
      <c r="E67" s="33"/>
      <c r="F67" s="34"/>
      <c r="G67" s="18"/>
      <c r="H67" s="18"/>
      <c r="I67" s="18"/>
    </row>
    <row r="68" spans="1:9" x14ac:dyDescent="0.2">
      <c r="A68" s="26" t="s">
        <v>38</v>
      </c>
      <c r="B68" s="26"/>
      <c r="C68" s="26"/>
      <c r="D68" s="32"/>
      <c r="E68" s="33">
        <f>E70-(E58+E64)</f>
        <v>13837.023707900022</v>
      </c>
      <c r="F68" s="34">
        <f>F70-(F58+F64)</f>
        <v>2.948212805837656</v>
      </c>
      <c r="G68" s="18"/>
      <c r="H68" s="18"/>
      <c r="I68" s="18"/>
    </row>
    <row r="69" spans="1:9" x14ac:dyDescent="0.2">
      <c r="A69" s="26"/>
      <c r="B69" s="26"/>
      <c r="C69" s="26"/>
      <c r="D69" s="32"/>
      <c r="E69" s="33"/>
      <c r="F69" s="34"/>
      <c r="G69" s="18"/>
      <c r="H69" s="18"/>
      <c r="I69" s="18"/>
    </row>
    <row r="70" spans="1:9" x14ac:dyDescent="0.2">
      <c r="A70" s="35" t="s">
        <v>37</v>
      </c>
      <c r="B70" s="35"/>
      <c r="C70" s="35"/>
      <c r="D70" s="36"/>
      <c r="E70" s="37">
        <v>469335.98824689997</v>
      </c>
      <c r="F70" s="38">
        <v>100</v>
      </c>
      <c r="G70" s="18"/>
      <c r="H70" s="18"/>
      <c r="I70" s="18"/>
    </row>
    <row r="71" spans="1:9" x14ac:dyDescent="0.2">
      <c r="F71" s="20" t="s">
        <v>530</v>
      </c>
    </row>
    <row r="72" spans="1:9" x14ac:dyDescent="0.2">
      <c r="A72" s="54" t="s">
        <v>40</v>
      </c>
      <c r="F72" s="20"/>
    </row>
    <row r="73" spans="1:9" x14ac:dyDescent="0.2">
      <c r="A73" s="54" t="s">
        <v>776</v>
      </c>
      <c r="F73" s="20"/>
    </row>
    <row r="75" spans="1:9" x14ac:dyDescent="0.2">
      <c r="A75" s="18" t="s">
        <v>41</v>
      </c>
    </row>
    <row r="76" spans="1:9" x14ac:dyDescent="0.2">
      <c r="A76" s="18" t="s">
        <v>42</v>
      </c>
    </row>
    <row r="77" spans="1:9" x14ac:dyDescent="0.2">
      <c r="A77" s="18" t="s">
        <v>43</v>
      </c>
      <c r="B77" s="18"/>
      <c r="C77" s="39" t="s">
        <v>45</v>
      </c>
      <c r="D77" s="19" t="s">
        <v>44</v>
      </c>
    </row>
    <row r="78" spans="1:9" x14ac:dyDescent="0.2">
      <c r="A78" s="9" t="s">
        <v>59</v>
      </c>
      <c r="C78" s="40">
        <v>818.92560000000003</v>
      </c>
      <c r="D78" s="40">
        <v>828.99800000000005</v>
      </c>
    </row>
    <row r="79" spans="1:9" x14ac:dyDescent="0.2">
      <c r="A79" s="9" t="s">
        <v>82</v>
      </c>
      <c r="C79" s="40">
        <v>50.146900000000002</v>
      </c>
      <c r="D79" s="40">
        <v>46.901899999999998</v>
      </c>
    </row>
    <row r="80" spans="1:9" x14ac:dyDescent="0.2">
      <c r="A80" s="9" t="s">
        <v>62</v>
      </c>
      <c r="C80" s="40">
        <v>884.52459999999996</v>
      </c>
      <c r="D80" s="40">
        <v>899.02570000000003</v>
      </c>
    </row>
    <row r="81" spans="1:4" x14ac:dyDescent="0.2">
      <c r="A81" s="9" t="s">
        <v>83</v>
      </c>
      <c r="C81" s="40">
        <v>55.947899999999997</v>
      </c>
      <c r="D81" s="40">
        <v>52.999099999999999</v>
      </c>
    </row>
    <row r="83" spans="1:4" x14ac:dyDescent="0.2">
      <c r="A83" s="18" t="s">
        <v>47</v>
      </c>
    </row>
    <row r="84" spans="1:4" x14ac:dyDescent="0.2">
      <c r="A84" s="74" t="s">
        <v>56</v>
      </c>
      <c r="B84" s="75"/>
      <c r="C84" s="43" t="s">
        <v>57</v>
      </c>
    </row>
    <row r="85" spans="1:4" x14ac:dyDescent="0.2">
      <c r="A85" s="70" t="s">
        <v>82</v>
      </c>
      <c r="B85" s="71"/>
      <c r="C85" s="44">
        <v>4.25</v>
      </c>
    </row>
    <row r="86" spans="1:4" x14ac:dyDescent="0.2">
      <c r="A86" s="70" t="s">
        <v>83</v>
      </c>
      <c r="B86" s="71"/>
      <c r="C86" s="44">
        <v>4.25</v>
      </c>
    </row>
    <row r="87" spans="1:4" x14ac:dyDescent="0.2">
      <c r="A87" s="9" t="s">
        <v>58</v>
      </c>
    </row>
    <row r="88" spans="1:4" x14ac:dyDescent="0.2">
      <c r="A88" s="9" t="s">
        <v>46</v>
      </c>
    </row>
    <row r="90" spans="1:4" x14ac:dyDescent="0.2">
      <c r="A90" s="18" t="s">
        <v>209</v>
      </c>
      <c r="D90" s="45">
        <v>0.2326</v>
      </c>
    </row>
    <row r="92" spans="1:4" x14ac:dyDescent="0.2">
      <c r="A92" s="18" t="s">
        <v>779</v>
      </c>
      <c r="D92" s="41" t="s">
        <v>782</v>
      </c>
    </row>
    <row r="93" spans="1:4" x14ac:dyDescent="0.2">
      <c r="A93" s="9" t="s">
        <v>777</v>
      </c>
      <c r="D93" s="41"/>
    </row>
    <row r="94" spans="1:4" x14ac:dyDescent="0.2">
      <c r="A94" s="50" t="s">
        <v>778</v>
      </c>
      <c r="D94" s="41"/>
    </row>
    <row r="96" spans="1:4" x14ac:dyDescent="0.2">
      <c r="A96" s="18" t="s">
        <v>746</v>
      </c>
    </row>
    <row r="97" spans="1:1" x14ac:dyDescent="0.2">
      <c r="A97" s="50"/>
    </row>
    <row r="98" spans="1:1" x14ac:dyDescent="0.2">
      <c r="A98" s="46" t="s">
        <v>737</v>
      </c>
    </row>
    <row r="99" spans="1:1" x14ac:dyDescent="0.2">
      <c r="A99" s="48"/>
    </row>
    <row r="100" spans="1:1" x14ac:dyDescent="0.2">
      <c r="A100" s="47"/>
    </row>
    <row r="101" spans="1:1" x14ac:dyDescent="0.2">
      <c r="A101" s="47"/>
    </row>
    <row r="102" spans="1:1" x14ac:dyDescent="0.2">
      <c r="A102" s="47"/>
    </row>
    <row r="103" spans="1:1" x14ac:dyDescent="0.2">
      <c r="A103" s="47"/>
    </row>
    <row r="104" spans="1:1" x14ac:dyDescent="0.2">
      <c r="A104" s="47"/>
    </row>
    <row r="105" spans="1:1" x14ac:dyDescent="0.2">
      <c r="A105" s="47"/>
    </row>
    <row r="106" spans="1:1" x14ac:dyDescent="0.2">
      <c r="A106" s="47"/>
    </row>
    <row r="107" spans="1:1" x14ac:dyDescent="0.2">
      <c r="A107" s="47"/>
    </row>
    <row r="108" spans="1:1" x14ac:dyDescent="0.2">
      <c r="A108" s="47"/>
    </row>
    <row r="109" spans="1:1" x14ac:dyDescent="0.2">
      <c r="A109" s="47"/>
    </row>
    <row r="110" spans="1:1" x14ac:dyDescent="0.2">
      <c r="A110" s="47"/>
    </row>
    <row r="111" spans="1:1" x14ac:dyDescent="0.2">
      <c r="A111" s="47"/>
    </row>
    <row r="112" spans="1:1" x14ac:dyDescent="0.2">
      <c r="A112" s="46" t="s">
        <v>748</v>
      </c>
    </row>
    <row r="113" spans="1:1" x14ac:dyDescent="0.2">
      <c r="A113" s="47"/>
    </row>
    <row r="114" spans="1:1" x14ac:dyDescent="0.2">
      <c r="A114" s="46" t="s">
        <v>738</v>
      </c>
    </row>
    <row r="115" spans="1:1" x14ac:dyDescent="0.2">
      <c r="A115" s="47"/>
    </row>
    <row r="116" spans="1:1" x14ac:dyDescent="0.2">
      <c r="A116" s="47"/>
    </row>
    <row r="117" spans="1:1" x14ac:dyDescent="0.2">
      <c r="A117" s="47"/>
    </row>
    <row r="118" spans="1:1" x14ac:dyDescent="0.2">
      <c r="A118" s="47"/>
    </row>
    <row r="119" spans="1:1" x14ac:dyDescent="0.2">
      <c r="A119" s="47"/>
    </row>
    <row r="120" spans="1:1" x14ac:dyDescent="0.2">
      <c r="A120" s="47"/>
    </row>
    <row r="121" spans="1:1" x14ac:dyDescent="0.2">
      <c r="A121" s="47"/>
    </row>
    <row r="122" spans="1:1" x14ac:dyDescent="0.2">
      <c r="A122" s="47"/>
    </row>
    <row r="123" spans="1:1" x14ac:dyDescent="0.2">
      <c r="A123" s="47"/>
    </row>
    <row r="124" spans="1:1" x14ac:dyDescent="0.2">
      <c r="A124" s="47"/>
    </row>
    <row r="125" spans="1:1" x14ac:dyDescent="0.2">
      <c r="A125" s="47"/>
    </row>
    <row r="126" spans="1:1" x14ac:dyDescent="0.2">
      <c r="A126" s="47"/>
    </row>
  </sheetData>
  <mergeCells count="4">
    <mergeCell ref="A1:F1"/>
    <mergeCell ref="A84:B84"/>
    <mergeCell ref="A85:B85"/>
    <mergeCell ref="A86:B86"/>
  </mergeCells>
  <conditionalFormatting sqref="F2:F3 F5:F95 F129:F65540">
    <cfRule type="cellIs" dxfId="34" priority="2" stopIfTrue="1" operator="between">
      <formula>0.009</formula>
      <formula>-0.009</formula>
    </cfRule>
  </conditionalFormatting>
  <conditionalFormatting sqref="F96:F128">
    <cfRule type="cellIs" dxfId="33" priority="1" stopIfTrue="1" operator="between">
      <formula>0.009</formula>
      <formula>-0.009</formula>
    </cfRule>
  </conditionalFormatting>
  <hyperlinks>
    <hyperlink ref="A94" r:id="rId1" xr:uid="{00000000-0004-0000-20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60"/>
  <sheetViews>
    <sheetView workbookViewId="0">
      <selection sqref="A1:E1"/>
    </sheetView>
  </sheetViews>
  <sheetFormatPr defaultColWidth="9.21875" defaultRowHeight="10.199999999999999" x14ac:dyDescent="0.2"/>
  <cols>
    <col min="1" max="1" width="35.77734375" style="9" bestFit="1" customWidth="1"/>
    <col min="2" max="2" width="33.5546875" style="9" bestFit="1" customWidth="1"/>
    <col min="3" max="3" width="18.77734375" style="9" bestFit="1" customWidth="1"/>
    <col min="4" max="4" width="23" style="10" bestFit="1" customWidth="1"/>
    <col min="5" max="5" width="13.5546875" style="13" customWidth="1"/>
    <col min="6" max="16384" width="9.21875" style="9"/>
  </cols>
  <sheetData>
    <row r="1" spans="1:8" s="1" customFormat="1" ht="13.8" x14ac:dyDescent="0.2">
      <c r="A1" s="72" t="s">
        <v>23</v>
      </c>
      <c r="B1" s="73"/>
      <c r="C1" s="73"/>
      <c r="D1" s="73"/>
      <c r="E1" s="73"/>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356</v>
      </c>
      <c r="B5" s="22"/>
      <c r="C5" s="23"/>
      <c r="D5" s="24"/>
      <c r="E5" s="25"/>
    </row>
    <row r="6" spans="1:8" x14ac:dyDescent="0.2">
      <c r="A6" s="27" t="s">
        <v>708</v>
      </c>
      <c r="B6" s="27" t="s">
        <v>707</v>
      </c>
      <c r="C6" s="31">
        <v>6615481.898</v>
      </c>
      <c r="D6" s="29">
        <v>361186.03577000002</v>
      </c>
      <c r="E6" s="30">
        <v>100.041723735956</v>
      </c>
    </row>
    <row r="7" spans="1:8" x14ac:dyDescent="0.2">
      <c r="A7" s="26" t="s">
        <v>33</v>
      </c>
      <c r="B7" s="26"/>
      <c r="C7" s="32"/>
      <c r="D7" s="33">
        <f>SUM(D6:D6)</f>
        <v>361186.03577000002</v>
      </c>
      <c r="E7" s="34">
        <f>SUM(E6:E6)</f>
        <v>100.041723735956</v>
      </c>
      <c r="F7" s="18"/>
      <c r="G7" s="18"/>
      <c r="H7" s="18"/>
    </row>
    <row r="8" spans="1:8" x14ac:dyDescent="0.2">
      <c r="A8" s="27"/>
      <c r="B8" s="27"/>
      <c r="C8" s="28"/>
      <c r="D8" s="29"/>
      <c r="E8" s="30"/>
    </row>
    <row r="9" spans="1:8" x14ac:dyDescent="0.2">
      <c r="A9" s="26" t="s">
        <v>36</v>
      </c>
      <c r="B9" s="26"/>
      <c r="C9" s="32"/>
      <c r="D9" s="33">
        <f>D7</f>
        <v>361186.03577000002</v>
      </c>
      <c r="E9" s="34">
        <f>E7</f>
        <v>100.041723735956</v>
      </c>
      <c r="F9" s="18"/>
      <c r="G9" s="18"/>
      <c r="H9" s="18"/>
    </row>
    <row r="10" spans="1:8" x14ac:dyDescent="0.2">
      <c r="A10" s="26"/>
      <c r="B10" s="26"/>
      <c r="C10" s="32"/>
      <c r="D10" s="33"/>
      <c r="E10" s="34"/>
      <c r="F10" s="18"/>
      <c r="G10" s="18"/>
      <c r="H10" s="18"/>
    </row>
    <row r="11" spans="1:8" x14ac:dyDescent="0.2">
      <c r="A11" s="26" t="s">
        <v>38</v>
      </c>
      <c r="B11" s="26"/>
      <c r="C11" s="32"/>
      <c r="D11" s="33">
        <f>D13-(D7)</f>
        <v>-150.63745630002813</v>
      </c>
      <c r="E11" s="34">
        <f>E13-(E7)</f>
        <v>-4.1723735955997654E-2</v>
      </c>
      <c r="F11" s="18"/>
      <c r="G11" s="18"/>
      <c r="H11" s="18"/>
    </row>
    <row r="12" spans="1:8" x14ac:dyDescent="0.2">
      <c r="A12" s="26"/>
      <c r="B12" s="26"/>
      <c r="C12" s="32"/>
      <c r="D12" s="33"/>
      <c r="E12" s="34"/>
      <c r="F12" s="18"/>
      <c r="G12" s="18"/>
      <c r="H12" s="18"/>
    </row>
    <row r="13" spans="1:8" x14ac:dyDescent="0.2">
      <c r="A13" s="35" t="s">
        <v>37</v>
      </c>
      <c r="B13" s="35"/>
      <c r="C13" s="36"/>
      <c r="D13" s="37">
        <v>361035.39831369999</v>
      </c>
      <c r="E13" s="38">
        <v>100</v>
      </c>
      <c r="F13" s="18"/>
      <c r="G13" s="18"/>
      <c r="H13" s="18"/>
    </row>
    <row r="16" spans="1:8" x14ac:dyDescent="0.2">
      <c r="A16" s="18" t="s">
        <v>41</v>
      </c>
    </row>
    <row r="17" spans="1:4" x14ac:dyDescent="0.2">
      <c r="A17" s="18" t="s">
        <v>42</v>
      </c>
    </row>
    <row r="18" spans="1:4" x14ac:dyDescent="0.2">
      <c r="A18" s="18" t="s">
        <v>43</v>
      </c>
      <c r="B18" s="18"/>
      <c r="C18" s="39" t="s">
        <v>45</v>
      </c>
      <c r="D18" s="41" t="s">
        <v>44</v>
      </c>
    </row>
    <row r="19" spans="1:4" x14ac:dyDescent="0.2">
      <c r="A19" s="9" t="s">
        <v>59</v>
      </c>
      <c r="C19" s="40">
        <v>59.410899999999998</v>
      </c>
      <c r="D19" s="40">
        <v>50.295499999999997</v>
      </c>
    </row>
    <row r="20" spans="1:4" x14ac:dyDescent="0.2">
      <c r="A20" s="9" t="s">
        <v>82</v>
      </c>
      <c r="C20" s="40">
        <v>59.410899999999998</v>
      </c>
      <c r="D20" s="40">
        <v>50.295499999999997</v>
      </c>
    </row>
    <row r="21" spans="1:4" x14ac:dyDescent="0.2">
      <c r="A21" s="9" t="s">
        <v>62</v>
      </c>
      <c r="C21" s="40">
        <v>64.626800000000003</v>
      </c>
      <c r="D21" s="40">
        <v>54.994</v>
      </c>
    </row>
    <row r="22" spans="1:4" x14ac:dyDescent="0.2">
      <c r="A22" s="9" t="s">
        <v>83</v>
      </c>
      <c r="C22" s="40">
        <v>64.626800000000003</v>
      </c>
      <c r="D22" s="40">
        <v>54.994</v>
      </c>
    </row>
    <row r="24" spans="1:4" x14ac:dyDescent="0.2">
      <c r="A24" s="9" t="s">
        <v>46</v>
      </c>
    </row>
    <row r="26" spans="1:4" x14ac:dyDescent="0.2">
      <c r="A26" s="18" t="s">
        <v>47</v>
      </c>
      <c r="D26" s="41" t="s">
        <v>48</v>
      </c>
    </row>
    <row r="28" spans="1:4" x14ac:dyDescent="0.2">
      <c r="A28" s="18" t="s">
        <v>209</v>
      </c>
      <c r="D28" s="45">
        <v>5.8999999999999999E-3</v>
      </c>
    </row>
    <row r="30" spans="1:4" x14ac:dyDescent="0.2">
      <c r="A30" s="18" t="s">
        <v>751</v>
      </c>
    </row>
    <row r="31" spans="1:4" x14ac:dyDescent="0.2">
      <c r="A31" s="50"/>
    </row>
    <row r="32" spans="1:4" x14ac:dyDescent="0.2">
      <c r="A32" s="46" t="s">
        <v>737</v>
      </c>
    </row>
    <row r="33" spans="1:1" x14ac:dyDescent="0.2">
      <c r="A33" s="48"/>
    </row>
    <row r="34" spans="1:1" x14ac:dyDescent="0.2">
      <c r="A34" s="47"/>
    </row>
    <row r="35" spans="1:1" x14ac:dyDescent="0.2">
      <c r="A35" s="47"/>
    </row>
    <row r="36" spans="1:1" x14ac:dyDescent="0.2">
      <c r="A36" s="47"/>
    </row>
    <row r="37" spans="1:1" x14ac:dyDescent="0.2">
      <c r="A37" s="47"/>
    </row>
    <row r="38" spans="1:1" x14ac:dyDescent="0.2">
      <c r="A38" s="47"/>
    </row>
    <row r="39" spans="1:1" x14ac:dyDescent="0.2">
      <c r="A39" s="47"/>
    </row>
    <row r="40" spans="1:1" x14ac:dyDescent="0.2">
      <c r="A40" s="47"/>
    </row>
    <row r="41" spans="1:1" x14ac:dyDescent="0.2">
      <c r="A41" s="47"/>
    </row>
    <row r="42" spans="1:1" x14ac:dyDescent="0.2">
      <c r="A42" s="47"/>
    </row>
    <row r="43" spans="1:1" x14ac:dyDescent="0.2">
      <c r="A43" s="47"/>
    </row>
    <row r="44" spans="1:1" x14ac:dyDescent="0.2">
      <c r="A44" s="47"/>
    </row>
    <row r="45" spans="1:1" x14ac:dyDescent="0.2">
      <c r="A45" s="47"/>
    </row>
    <row r="46" spans="1:1" x14ac:dyDescent="0.2">
      <c r="A46" s="46" t="s">
        <v>757</v>
      </c>
    </row>
    <row r="47" spans="1:1" x14ac:dyDescent="0.2">
      <c r="A47" s="47"/>
    </row>
    <row r="48" spans="1:1" x14ac:dyDescent="0.2">
      <c r="A48" s="46" t="s">
        <v>738</v>
      </c>
    </row>
    <row r="49" spans="1:1" x14ac:dyDescent="0.2">
      <c r="A49" s="47"/>
    </row>
    <row r="50" spans="1:1" x14ac:dyDescent="0.2">
      <c r="A50" s="47"/>
    </row>
    <row r="51" spans="1:1" x14ac:dyDescent="0.2">
      <c r="A51" s="47"/>
    </row>
    <row r="52" spans="1:1" x14ac:dyDescent="0.2">
      <c r="A52" s="47"/>
    </row>
    <row r="53" spans="1:1" x14ac:dyDescent="0.2">
      <c r="A53" s="47"/>
    </row>
    <row r="54" spans="1:1" x14ac:dyDescent="0.2">
      <c r="A54" s="47"/>
    </row>
    <row r="55" spans="1:1" x14ac:dyDescent="0.2">
      <c r="A55" s="47"/>
    </row>
    <row r="56" spans="1:1" x14ac:dyDescent="0.2">
      <c r="A56" s="47"/>
    </row>
    <row r="57" spans="1:1" x14ac:dyDescent="0.2">
      <c r="A57" s="47"/>
    </row>
    <row r="58" spans="1:1" x14ac:dyDescent="0.2">
      <c r="A58" s="47"/>
    </row>
    <row r="59" spans="1:1" x14ac:dyDescent="0.2">
      <c r="A59" s="47"/>
    </row>
    <row r="60" spans="1:1" x14ac:dyDescent="0.2">
      <c r="A60" s="47"/>
    </row>
  </sheetData>
  <mergeCells count="1">
    <mergeCell ref="A1:E1"/>
  </mergeCells>
  <conditionalFormatting sqref="E5:E13">
    <cfRule type="cellIs" dxfId="32" priority="1" stopIfTrue="1" operator="between">
      <formula>0.009</formula>
      <formula>-0.009</formula>
    </cfRule>
  </conditionalFormatting>
  <hyperlinks>
    <hyperlink ref="A33" r:id="rId1" tooltip="https://www.franklintempletonindia.com/downloadsServlet/pdf/product-labels-jg9o5k7l" display="https://www.franklintempletonindia.com/downloadsServlet/pdf/product-labels-jg9o5k7l" xr:uid="{00000000-0004-0000-21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H63"/>
  <sheetViews>
    <sheetView workbookViewId="0">
      <selection sqref="A1:E1"/>
    </sheetView>
  </sheetViews>
  <sheetFormatPr defaultColWidth="9.21875" defaultRowHeight="10.199999999999999" x14ac:dyDescent="0.2"/>
  <cols>
    <col min="1" max="1" width="35.77734375" style="9" bestFit="1" customWidth="1"/>
    <col min="2" max="2" width="39.21875" style="9" bestFit="1" customWidth="1"/>
    <col min="3" max="3" width="18.77734375" style="9" bestFit="1" customWidth="1"/>
    <col min="4" max="4" width="23" style="10" bestFit="1" customWidth="1"/>
    <col min="5" max="5" width="13.5546875" style="13" customWidth="1"/>
    <col min="6" max="16384" width="9.21875" style="9"/>
  </cols>
  <sheetData>
    <row r="1" spans="1:8" s="1" customFormat="1" ht="15" customHeight="1" x14ac:dyDescent="0.2">
      <c r="A1" s="72" t="s">
        <v>787</v>
      </c>
      <c r="B1" s="73"/>
      <c r="C1" s="73"/>
      <c r="D1" s="73"/>
      <c r="E1" s="73"/>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356</v>
      </c>
      <c r="B5" s="22"/>
      <c r="C5" s="23"/>
      <c r="D5" s="24"/>
      <c r="E5" s="25"/>
    </row>
    <row r="6" spans="1:8" x14ac:dyDescent="0.2">
      <c r="A6" s="27" t="s">
        <v>710</v>
      </c>
      <c r="B6" s="27" t="s">
        <v>709</v>
      </c>
      <c r="C6" s="31">
        <v>89425.733999999997</v>
      </c>
      <c r="D6" s="29">
        <v>2224.9794910000001</v>
      </c>
      <c r="E6" s="30">
        <v>99.193534578898706</v>
      </c>
    </row>
    <row r="7" spans="1:8" x14ac:dyDescent="0.2">
      <c r="A7" s="26" t="s">
        <v>33</v>
      </c>
      <c r="B7" s="26"/>
      <c r="C7" s="32"/>
      <c r="D7" s="33">
        <f>SUM(D6:D6)</f>
        <v>2224.9794910000001</v>
      </c>
      <c r="E7" s="34">
        <f>SUM(E6:E6)</f>
        <v>99.193534578898706</v>
      </c>
      <c r="F7" s="18"/>
      <c r="G7" s="18"/>
      <c r="H7" s="18"/>
    </row>
    <row r="8" spans="1:8" x14ac:dyDescent="0.2">
      <c r="A8" s="27"/>
      <c r="B8" s="27"/>
      <c r="C8" s="28"/>
      <c r="D8" s="29"/>
      <c r="E8" s="30"/>
    </row>
    <row r="9" spans="1:8" x14ac:dyDescent="0.2">
      <c r="A9" s="26" t="s">
        <v>36</v>
      </c>
      <c r="B9" s="26"/>
      <c r="C9" s="32"/>
      <c r="D9" s="33">
        <f>D7</f>
        <v>2224.9794910000001</v>
      </c>
      <c r="E9" s="34">
        <f>E7</f>
        <v>99.193534578898706</v>
      </c>
      <c r="F9" s="18"/>
      <c r="G9" s="18"/>
      <c r="H9" s="18"/>
    </row>
    <row r="10" spans="1:8" x14ac:dyDescent="0.2">
      <c r="A10" s="26"/>
      <c r="B10" s="26"/>
      <c r="C10" s="32"/>
      <c r="D10" s="33"/>
      <c r="E10" s="34"/>
      <c r="F10" s="18"/>
      <c r="G10" s="18"/>
      <c r="H10" s="18"/>
    </row>
    <row r="11" spans="1:8" x14ac:dyDescent="0.2">
      <c r="A11" s="26" t="s">
        <v>38</v>
      </c>
      <c r="B11" s="26"/>
      <c r="C11" s="32"/>
      <c r="D11" s="33">
        <f>D13-(D7)</f>
        <v>18.089576400000169</v>
      </c>
      <c r="E11" s="34">
        <f>E13-(E7)</f>
        <v>0.8064654211012936</v>
      </c>
      <c r="F11" s="18"/>
      <c r="G11" s="18"/>
      <c r="H11" s="18"/>
    </row>
    <row r="12" spans="1:8" x14ac:dyDescent="0.2">
      <c r="A12" s="26"/>
      <c r="B12" s="26"/>
      <c r="C12" s="32"/>
      <c r="D12" s="33"/>
      <c r="E12" s="34"/>
      <c r="F12" s="18"/>
      <c r="G12" s="18"/>
      <c r="H12" s="18"/>
    </row>
    <row r="13" spans="1:8" x14ac:dyDescent="0.2">
      <c r="A13" s="35" t="s">
        <v>37</v>
      </c>
      <c r="B13" s="35"/>
      <c r="C13" s="36"/>
      <c r="D13" s="37">
        <v>2243.0690674000002</v>
      </c>
      <c r="E13" s="38">
        <v>100</v>
      </c>
      <c r="F13" s="18"/>
      <c r="G13" s="18"/>
      <c r="H13" s="18"/>
    </row>
    <row r="16" spans="1:8" x14ac:dyDescent="0.2">
      <c r="A16" s="18" t="s">
        <v>41</v>
      </c>
    </row>
    <row r="17" spans="1:4" x14ac:dyDescent="0.2">
      <c r="A17" s="18" t="s">
        <v>42</v>
      </c>
    </row>
    <row r="18" spans="1:4" x14ac:dyDescent="0.2">
      <c r="A18" s="18" t="s">
        <v>43</v>
      </c>
      <c r="B18" s="18"/>
      <c r="C18" s="39" t="s">
        <v>45</v>
      </c>
      <c r="D18" s="41" t="s">
        <v>44</v>
      </c>
    </row>
    <row r="19" spans="1:4" x14ac:dyDescent="0.2">
      <c r="A19" s="9" t="s">
        <v>59</v>
      </c>
      <c r="C19" s="40">
        <v>10.0624</v>
      </c>
      <c r="D19" s="40">
        <v>9.2406000000000006</v>
      </c>
    </row>
    <row r="20" spans="1:4" x14ac:dyDescent="0.2">
      <c r="A20" s="9" t="s">
        <v>82</v>
      </c>
      <c r="C20" s="40">
        <v>10.0624</v>
      </c>
      <c r="D20" s="40">
        <v>9.2406000000000006</v>
      </c>
    </row>
    <row r="21" spans="1:4" x14ac:dyDescent="0.2">
      <c r="A21" s="9" t="s">
        <v>62</v>
      </c>
      <c r="C21" s="40">
        <v>10.959099999999999</v>
      </c>
      <c r="D21" s="40">
        <v>10.107900000000001</v>
      </c>
    </row>
    <row r="22" spans="1:4" x14ac:dyDescent="0.2">
      <c r="A22" s="9" t="s">
        <v>83</v>
      </c>
      <c r="C22" s="40">
        <v>10.959099999999999</v>
      </c>
      <c r="D22" s="40">
        <v>10.107900000000001</v>
      </c>
    </row>
    <row r="24" spans="1:4" x14ac:dyDescent="0.2">
      <c r="A24" s="9" t="s">
        <v>46</v>
      </c>
    </row>
    <row r="26" spans="1:4" x14ac:dyDescent="0.2">
      <c r="A26" s="18" t="s">
        <v>47</v>
      </c>
      <c r="D26" s="41" t="s">
        <v>48</v>
      </c>
    </row>
    <row r="28" spans="1:4" x14ac:dyDescent="0.2">
      <c r="A28" s="18" t="s">
        <v>209</v>
      </c>
      <c r="D28" s="45">
        <v>4.2299999999999997E-2</v>
      </c>
    </row>
    <row r="30" spans="1:4" x14ac:dyDescent="0.2">
      <c r="A30" s="18" t="s">
        <v>751</v>
      </c>
    </row>
    <row r="31" spans="1:4" x14ac:dyDescent="0.2">
      <c r="A31" s="50"/>
    </row>
    <row r="32" spans="1:4" x14ac:dyDescent="0.2">
      <c r="A32" s="46" t="s">
        <v>737</v>
      </c>
    </row>
    <row r="33" spans="1:1" x14ac:dyDescent="0.2">
      <c r="A33" s="48"/>
    </row>
    <row r="34" spans="1:1" x14ac:dyDescent="0.2">
      <c r="A34" s="47"/>
    </row>
    <row r="35" spans="1:1" x14ac:dyDescent="0.2">
      <c r="A35" s="47"/>
    </row>
    <row r="36" spans="1:1" x14ac:dyDescent="0.2">
      <c r="A36" s="47"/>
    </row>
    <row r="37" spans="1:1" x14ac:dyDescent="0.2">
      <c r="A37" s="47"/>
    </row>
    <row r="38" spans="1:1" x14ac:dyDescent="0.2">
      <c r="A38" s="47"/>
    </row>
    <row r="39" spans="1:1" x14ac:dyDescent="0.2">
      <c r="A39" s="47"/>
    </row>
    <row r="40" spans="1:1" x14ac:dyDescent="0.2">
      <c r="A40" s="47"/>
    </row>
    <row r="41" spans="1:1" x14ac:dyDescent="0.2">
      <c r="A41" s="47"/>
    </row>
    <row r="42" spans="1:1" x14ac:dyDescent="0.2">
      <c r="A42" s="47"/>
    </row>
    <row r="43" spans="1:1" x14ac:dyDescent="0.2">
      <c r="A43" s="47"/>
    </row>
    <row r="44" spans="1:1" x14ac:dyDescent="0.2">
      <c r="A44" s="47"/>
    </row>
    <row r="45" spans="1:1" x14ac:dyDescent="0.2">
      <c r="A45" s="47"/>
    </row>
    <row r="46" spans="1:1" x14ac:dyDescent="0.2">
      <c r="A46" s="46" t="s">
        <v>758</v>
      </c>
    </row>
    <row r="47" spans="1:1" x14ac:dyDescent="0.2">
      <c r="A47" s="47"/>
    </row>
    <row r="48" spans="1:1" x14ac:dyDescent="0.2">
      <c r="A48" s="46" t="s">
        <v>738</v>
      </c>
    </row>
    <row r="49" spans="1:1" x14ac:dyDescent="0.2">
      <c r="A49" s="47"/>
    </row>
    <row r="50" spans="1:1" x14ac:dyDescent="0.2">
      <c r="A50" s="47"/>
    </row>
    <row r="51" spans="1:1" x14ac:dyDescent="0.2">
      <c r="A51" s="47"/>
    </row>
    <row r="52" spans="1:1" x14ac:dyDescent="0.2">
      <c r="A52" s="47"/>
    </row>
    <row r="53" spans="1:1" x14ac:dyDescent="0.2">
      <c r="A53" s="47"/>
    </row>
    <row r="54" spans="1:1" x14ac:dyDescent="0.2">
      <c r="A54" s="47"/>
    </row>
    <row r="55" spans="1:1" x14ac:dyDescent="0.2">
      <c r="A55" s="47"/>
    </row>
    <row r="56" spans="1:1" x14ac:dyDescent="0.2">
      <c r="A56" s="47"/>
    </row>
    <row r="57" spans="1:1" x14ac:dyDescent="0.2">
      <c r="A57" s="47"/>
    </row>
    <row r="58" spans="1:1" x14ac:dyDescent="0.2">
      <c r="A58" s="47"/>
    </row>
    <row r="59" spans="1:1" x14ac:dyDescent="0.2">
      <c r="A59" s="47"/>
    </row>
    <row r="60" spans="1:1" x14ac:dyDescent="0.2">
      <c r="A60" s="47"/>
    </row>
    <row r="62" spans="1:1" x14ac:dyDescent="0.2">
      <c r="A62" s="50"/>
    </row>
    <row r="63" spans="1:1" x14ac:dyDescent="0.2">
      <c r="A63" s="18" t="s">
        <v>759</v>
      </c>
    </row>
  </sheetData>
  <mergeCells count="1">
    <mergeCell ref="A1:E1"/>
  </mergeCells>
  <conditionalFormatting sqref="E5:E13">
    <cfRule type="cellIs" dxfId="31" priority="1" stopIfTrue="1" operator="between">
      <formula>0.009</formula>
      <formula>-0.009</formula>
    </cfRule>
  </conditionalFormatting>
  <hyperlinks>
    <hyperlink ref="A32" r:id="rId1" tooltip="https://www.franklintempletonindia.com/downloadsServlet/pdf/product-labels-jg9o5k7l" display="https://www.franklintempletonindia.com/downloadsServlet/pdf/product-labels-jg9o5k7l" xr:uid="{00000000-0004-0000-22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71"/>
  <sheetViews>
    <sheetView workbookViewId="0">
      <selection sqref="A1:E1"/>
    </sheetView>
  </sheetViews>
  <sheetFormatPr defaultColWidth="9.21875" defaultRowHeight="10.199999999999999" x14ac:dyDescent="0.2"/>
  <cols>
    <col min="1" max="1" width="35.77734375" style="9" bestFit="1" customWidth="1"/>
    <col min="2" max="2" width="51.77734375" style="9" customWidth="1"/>
    <col min="3" max="3" width="15.5546875" style="9" bestFit="1" customWidth="1"/>
    <col min="4" max="4" width="23" style="10" bestFit="1" customWidth="1"/>
    <col min="5" max="5" width="13.5546875" style="13" customWidth="1"/>
    <col min="6" max="16384" width="9.21875" style="9"/>
  </cols>
  <sheetData>
    <row r="1" spans="1:8" s="1" customFormat="1" ht="13.8" x14ac:dyDescent="0.2">
      <c r="A1" s="72" t="s">
        <v>24</v>
      </c>
      <c r="B1" s="73"/>
      <c r="C1" s="73"/>
      <c r="D1" s="73"/>
      <c r="E1" s="73"/>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34</v>
      </c>
      <c r="B5" s="22"/>
      <c r="C5" s="23"/>
      <c r="D5" s="24"/>
      <c r="E5" s="25"/>
    </row>
    <row r="6" spans="1:8" x14ac:dyDescent="0.2">
      <c r="A6" s="27" t="s">
        <v>712</v>
      </c>
      <c r="B6" s="55" t="s">
        <v>711</v>
      </c>
      <c r="C6" s="31">
        <v>181179.81200000001</v>
      </c>
      <c r="D6" s="29">
        <v>1303.2533840000001</v>
      </c>
      <c r="E6" s="30">
        <v>26.557750758711599</v>
      </c>
    </row>
    <row r="7" spans="1:8" x14ac:dyDescent="0.2">
      <c r="A7" s="27" t="s">
        <v>714</v>
      </c>
      <c r="B7" s="55" t="s">
        <v>713</v>
      </c>
      <c r="C7" s="31">
        <v>2981254</v>
      </c>
      <c r="D7" s="29">
        <v>1299.5286189999999</v>
      </c>
      <c r="E7" s="30">
        <v>26.481847345208799</v>
      </c>
    </row>
    <row r="8" spans="1:8" x14ac:dyDescent="0.2">
      <c r="A8" s="27" t="s">
        <v>716</v>
      </c>
      <c r="B8" s="55" t="s">
        <v>715</v>
      </c>
      <c r="C8" s="31">
        <v>5763.7809999999999</v>
      </c>
      <c r="D8" s="29">
        <v>183.79966189999999</v>
      </c>
      <c r="E8" s="30">
        <v>3.7454770271102298</v>
      </c>
    </row>
    <row r="9" spans="1:8" ht="20.399999999999999" x14ac:dyDescent="0.2">
      <c r="A9" s="27" t="s">
        <v>717</v>
      </c>
      <c r="B9" s="56" t="s">
        <v>788</v>
      </c>
      <c r="C9" s="31">
        <v>2330.23</v>
      </c>
      <c r="D9" s="29">
        <v>57.609931400000001</v>
      </c>
      <c r="E9" s="30">
        <v>1.17397753816051</v>
      </c>
    </row>
    <row r="10" spans="1:8" ht="20.399999999999999" x14ac:dyDescent="0.2">
      <c r="A10" s="27" t="s">
        <v>718</v>
      </c>
      <c r="B10" s="56" t="s">
        <v>793</v>
      </c>
      <c r="C10" s="31">
        <v>23973.544999999998</v>
      </c>
      <c r="D10" s="29">
        <v>0</v>
      </c>
      <c r="E10" s="29">
        <v>0</v>
      </c>
    </row>
    <row r="11" spans="1:8" ht="20.399999999999999" x14ac:dyDescent="0.2">
      <c r="A11" s="27" t="s">
        <v>720</v>
      </c>
      <c r="B11" s="55" t="s">
        <v>719</v>
      </c>
      <c r="C11" s="31">
        <v>20869.901999999998</v>
      </c>
      <c r="D11" s="29">
        <v>0</v>
      </c>
      <c r="E11" s="29">
        <v>0</v>
      </c>
    </row>
    <row r="12" spans="1:8" x14ac:dyDescent="0.2">
      <c r="A12" s="26" t="s">
        <v>33</v>
      </c>
      <c r="B12" s="26"/>
      <c r="C12" s="32"/>
      <c r="D12" s="33">
        <f>SUM(D6:D11)</f>
        <v>2844.1915963000001</v>
      </c>
      <c r="E12" s="34">
        <f>SUM(E6:E11)</f>
        <v>57.959052669191131</v>
      </c>
      <c r="F12" s="18"/>
      <c r="G12" s="18"/>
      <c r="H12" s="18"/>
    </row>
    <row r="13" spans="1:8" x14ac:dyDescent="0.2">
      <c r="A13" s="27"/>
      <c r="B13" s="27"/>
      <c r="C13" s="28"/>
      <c r="D13" s="29"/>
      <c r="E13" s="30"/>
    </row>
    <row r="14" spans="1:8" x14ac:dyDescent="0.2">
      <c r="A14" s="26" t="s">
        <v>36</v>
      </c>
      <c r="B14" s="26"/>
      <c r="C14" s="32"/>
      <c r="D14" s="33">
        <f>D12</f>
        <v>2844.1915963000001</v>
      </c>
      <c r="E14" s="34">
        <f>E12</f>
        <v>57.959052669191131</v>
      </c>
      <c r="F14" s="18"/>
      <c r="G14" s="18"/>
      <c r="H14" s="18"/>
    </row>
    <row r="15" spans="1:8" x14ac:dyDescent="0.2">
      <c r="A15" s="26"/>
      <c r="B15" s="26"/>
      <c r="C15" s="32"/>
      <c r="D15" s="33"/>
      <c r="E15" s="34"/>
      <c r="F15" s="18"/>
      <c r="G15" s="18"/>
      <c r="H15" s="18"/>
    </row>
    <row r="16" spans="1:8" x14ac:dyDescent="0.2">
      <c r="A16" s="26" t="s">
        <v>38</v>
      </c>
      <c r="B16" s="26"/>
      <c r="C16" s="32"/>
      <c r="D16" s="33">
        <f>D18-(D12)</f>
        <v>2063.0514750000002</v>
      </c>
      <c r="E16" s="34">
        <f>E18-(E12)</f>
        <v>42.040947330808869</v>
      </c>
      <c r="F16" s="18"/>
      <c r="G16" s="18"/>
      <c r="H16" s="18"/>
    </row>
    <row r="17" spans="1:8" x14ac:dyDescent="0.2">
      <c r="A17" s="26"/>
      <c r="B17" s="26"/>
      <c r="C17" s="32"/>
      <c r="D17" s="33"/>
      <c r="E17" s="34"/>
      <c r="F17" s="18"/>
      <c r="G17" s="18"/>
      <c r="H17" s="18"/>
    </row>
    <row r="18" spans="1:8" x14ac:dyDescent="0.2">
      <c r="A18" s="35" t="s">
        <v>37</v>
      </c>
      <c r="B18" s="35"/>
      <c r="C18" s="36"/>
      <c r="D18" s="37">
        <v>4907.2430713000003</v>
      </c>
      <c r="E18" s="38">
        <v>100</v>
      </c>
      <c r="F18" s="18"/>
      <c r="G18" s="18"/>
      <c r="H18" s="18"/>
    </row>
    <row r="20" spans="1:8" x14ac:dyDescent="0.2">
      <c r="A20" s="18" t="s">
        <v>789</v>
      </c>
    </row>
    <row r="21" spans="1:8" ht="29.25" customHeight="1" x14ac:dyDescent="0.3">
      <c r="A21" s="81" t="s">
        <v>790</v>
      </c>
      <c r="B21" s="82"/>
      <c r="C21" s="82"/>
      <c r="D21" s="82"/>
      <c r="E21" s="82"/>
    </row>
    <row r="22" spans="1:8" x14ac:dyDescent="0.2">
      <c r="A22" s="18"/>
    </row>
    <row r="23" spans="1:8" x14ac:dyDescent="0.2">
      <c r="A23" s="18" t="s">
        <v>41</v>
      </c>
    </row>
    <row r="24" spans="1:8" x14ac:dyDescent="0.2">
      <c r="A24" s="18" t="s">
        <v>42</v>
      </c>
    </row>
    <row r="25" spans="1:8" x14ac:dyDescent="0.2">
      <c r="A25" s="18" t="s">
        <v>43</v>
      </c>
      <c r="B25" s="18"/>
      <c r="C25" s="39" t="s">
        <v>45</v>
      </c>
      <c r="D25" s="41" t="s">
        <v>44</v>
      </c>
    </row>
    <row r="26" spans="1:8" x14ac:dyDescent="0.2">
      <c r="A26" s="9" t="s">
        <v>59</v>
      </c>
      <c r="C26" s="40">
        <v>13.7851</v>
      </c>
      <c r="D26" s="40">
        <v>14.1274</v>
      </c>
    </row>
    <row r="27" spans="1:8" x14ac:dyDescent="0.2">
      <c r="A27" s="9" t="s">
        <v>82</v>
      </c>
      <c r="C27" s="40">
        <v>13.7851</v>
      </c>
      <c r="D27" s="40">
        <v>14.1274</v>
      </c>
    </row>
    <row r="28" spans="1:8" x14ac:dyDescent="0.2">
      <c r="A28" s="9" t="s">
        <v>62</v>
      </c>
      <c r="C28" s="40">
        <v>14.979200000000001</v>
      </c>
      <c r="D28" s="40">
        <v>15.4308</v>
      </c>
    </row>
    <row r="29" spans="1:8" x14ac:dyDescent="0.2">
      <c r="A29" s="9" t="s">
        <v>83</v>
      </c>
      <c r="C29" s="40">
        <v>14.979200000000001</v>
      </c>
      <c r="D29" s="40">
        <v>15.4308</v>
      </c>
    </row>
    <row r="31" spans="1:8" x14ac:dyDescent="0.2">
      <c r="A31" s="9" t="s">
        <v>46</v>
      </c>
    </row>
    <row r="33" spans="1:4" x14ac:dyDescent="0.2">
      <c r="A33" s="18" t="s">
        <v>47</v>
      </c>
      <c r="D33" s="41" t="s">
        <v>48</v>
      </c>
    </row>
    <row r="35" spans="1:4" x14ac:dyDescent="0.2">
      <c r="A35" s="18" t="s">
        <v>209</v>
      </c>
      <c r="D35" s="45">
        <v>0.44579999999999997</v>
      </c>
    </row>
    <row r="37" spans="1:4" x14ac:dyDescent="0.2">
      <c r="A37" s="18" t="s">
        <v>779</v>
      </c>
      <c r="D37" s="41" t="s">
        <v>48</v>
      </c>
    </row>
    <row r="38" spans="1:4" x14ac:dyDescent="0.2">
      <c r="A38" s="9" t="s">
        <v>777</v>
      </c>
      <c r="D38" s="41"/>
    </row>
    <row r="39" spans="1:4" x14ac:dyDescent="0.2">
      <c r="A39" s="50" t="s">
        <v>778</v>
      </c>
      <c r="D39" s="41"/>
    </row>
    <row r="41" spans="1:4" x14ac:dyDescent="0.2">
      <c r="A41" s="18" t="s">
        <v>746</v>
      </c>
    </row>
    <row r="42" spans="1:4" x14ac:dyDescent="0.2">
      <c r="A42" s="18"/>
    </row>
    <row r="43" spans="1:4" x14ac:dyDescent="0.2">
      <c r="A43" s="46" t="s">
        <v>737</v>
      </c>
    </row>
    <row r="44" spans="1:4" x14ac:dyDescent="0.2">
      <c r="A44" s="48"/>
    </row>
    <row r="45" spans="1:4" x14ac:dyDescent="0.2">
      <c r="A45" s="47"/>
    </row>
    <row r="46" spans="1:4" x14ac:dyDescent="0.2">
      <c r="A46" s="47"/>
    </row>
    <row r="47" spans="1:4" x14ac:dyDescent="0.2">
      <c r="A47" s="47"/>
    </row>
    <row r="48" spans="1:4" x14ac:dyDescent="0.2">
      <c r="A48" s="47"/>
    </row>
    <row r="49" spans="1:1" x14ac:dyDescent="0.2">
      <c r="A49" s="47"/>
    </row>
    <row r="50" spans="1:1" x14ac:dyDescent="0.2">
      <c r="A50" s="47"/>
    </row>
    <row r="51" spans="1:1" x14ac:dyDescent="0.2">
      <c r="A51" s="47"/>
    </row>
    <row r="52" spans="1:1" x14ac:dyDescent="0.2">
      <c r="A52" s="47"/>
    </row>
    <row r="53" spans="1:1" x14ac:dyDescent="0.2">
      <c r="A53" s="47"/>
    </row>
    <row r="54" spans="1:1" x14ac:dyDescent="0.2">
      <c r="A54" s="47"/>
    </row>
    <row r="55" spans="1:1" x14ac:dyDescent="0.2">
      <c r="A55" s="47"/>
    </row>
    <row r="56" spans="1:1" x14ac:dyDescent="0.2">
      <c r="A56" s="47"/>
    </row>
    <row r="57" spans="1:1" x14ac:dyDescent="0.2">
      <c r="A57" s="46" t="s">
        <v>740</v>
      </c>
    </row>
    <row r="58" spans="1:1" x14ac:dyDescent="0.2">
      <c r="A58" s="47"/>
    </row>
    <row r="59" spans="1:1" x14ac:dyDescent="0.2">
      <c r="A59" s="46" t="s">
        <v>738</v>
      </c>
    </row>
    <row r="60" spans="1:1" x14ac:dyDescent="0.2">
      <c r="A60" s="47"/>
    </row>
    <row r="61" spans="1:1" x14ac:dyDescent="0.2">
      <c r="A61" s="47"/>
    </row>
    <row r="62" spans="1:1" x14ac:dyDescent="0.2">
      <c r="A62" s="47"/>
    </row>
    <row r="63" spans="1:1" x14ac:dyDescent="0.2">
      <c r="A63" s="47"/>
    </row>
    <row r="64" spans="1:1" x14ac:dyDescent="0.2">
      <c r="A64" s="47"/>
    </row>
    <row r="65" spans="1:1" x14ac:dyDescent="0.2">
      <c r="A65" s="47"/>
    </row>
    <row r="66" spans="1:1" x14ac:dyDescent="0.2">
      <c r="A66" s="47"/>
    </row>
    <row r="67" spans="1:1" x14ac:dyDescent="0.2">
      <c r="A67" s="47"/>
    </row>
    <row r="68" spans="1:1" x14ac:dyDescent="0.2">
      <c r="A68" s="47"/>
    </row>
    <row r="69" spans="1:1" x14ac:dyDescent="0.2">
      <c r="A69" s="47"/>
    </row>
    <row r="70" spans="1:1" x14ac:dyDescent="0.2">
      <c r="A70" s="47"/>
    </row>
    <row r="71" spans="1:1" x14ac:dyDescent="0.2">
      <c r="A71" s="47"/>
    </row>
  </sheetData>
  <mergeCells count="2">
    <mergeCell ref="A1:E1"/>
    <mergeCell ref="A21:E21"/>
  </mergeCells>
  <conditionalFormatting sqref="E5:E9 E12:E18">
    <cfRule type="cellIs" dxfId="30" priority="1" stopIfTrue="1" operator="between">
      <formula>0.009</formula>
      <formula>-0.009</formula>
    </cfRule>
  </conditionalFormatting>
  <hyperlinks>
    <hyperlink ref="A39" r:id="rId1" xr:uid="{00000000-0004-0000-23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H65"/>
  <sheetViews>
    <sheetView workbookViewId="0">
      <selection sqref="A1:E1"/>
    </sheetView>
  </sheetViews>
  <sheetFormatPr defaultColWidth="9.21875" defaultRowHeight="10.199999999999999" x14ac:dyDescent="0.2"/>
  <cols>
    <col min="1" max="1" width="35.77734375" style="9" bestFit="1" customWidth="1"/>
    <col min="2" max="2" width="34.44140625" style="9" bestFit="1" customWidth="1"/>
    <col min="3" max="3" width="24.77734375" style="9" bestFit="1" customWidth="1"/>
    <col min="4" max="4" width="23" style="10" bestFit="1" customWidth="1"/>
    <col min="5" max="5" width="13.5546875" style="13" customWidth="1"/>
    <col min="6" max="16384" width="9.21875" style="9"/>
  </cols>
  <sheetData>
    <row r="1" spans="1:8" s="1" customFormat="1" ht="13.8" x14ac:dyDescent="0.2">
      <c r="A1" s="72" t="s">
        <v>25</v>
      </c>
      <c r="B1" s="73"/>
      <c r="C1" s="73"/>
      <c r="D1" s="73"/>
      <c r="E1" s="73"/>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34</v>
      </c>
      <c r="B5" s="22"/>
      <c r="C5" s="23"/>
      <c r="D5" s="24"/>
      <c r="E5" s="25"/>
    </row>
    <row r="6" spans="1:8" x14ac:dyDescent="0.2">
      <c r="A6" s="27" t="s">
        <v>722</v>
      </c>
      <c r="B6" s="27" t="s">
        <v>721</v>
      </c>
      <c r="C6" s="31">
        <v>3722162.6340000001</v>
      </c>
      <c r="D6" s="29">
        <v>1538.5298700000001</v>
      </c>
      <c r="E6" s="30">
        <v>81.649652202529595</v>
      </c>
    </row>
    <row r="7" spans="1:8" x14ac:dyDescent="0.2">
      <c r="A7" s="27" t="s">
        <v>724</v>
      </c>
      <c r="B7" s="27" t="s">
        <v>723</v>
      </c>
      <c r="C7" s="31">
        <v>42788.614999999998</v>
      </c>
      <c r="D7" s="29">
        <v>178.2678105</v>
      </c>
      <c r="E7" s="30">
        <v>9.46065787220072</v>
      </c>
    </row>
    <row r="8" spans="1:8" x14ac:dyDescent="0.2">
      <c r="A8" s="27" t="s">
        <v>712</v>
      </c>
      <c r="B8" s="27" t="s">
        <v>711</v>
      </c>
      <c r="C8" s="31">
        <v>24579.274000000001</v>
      </c>
      <c r="D8" s="29">
        <v>176.80238019999999</v>
      </c>
      <c r="E8" s="30">
        <v>9.38288760809656</v>
      </c>
    </row>
    <row r="9" spans="1:8" x14ac:dyDescent="0.2">
      <c r="A9" s="26" t="s">
        <v>33</v>
      </c>
      <c r="B9" s="26"/>
      <c r="C9" s="32"/>
      <c r="D9" s="33">
        <f>SUM(D6:D8)</f>
        <v>1893.6000607000001</v>
      </c>
      <c r="E9" s="34">
        <f>SUM(E6:E8)</f>
        <v>100.49319768282686</v>
      </c>
      <c r="F9" s="18"/>
      <c r="G9" s="18"/>
      <c r="H9" s="18"/>
    </row>
    <row r="10" spans="1:8" x14ac:dyDescent="0.2">
      <c r="A10" s="27"/>
      <c r="B10" s="27"/>
      <c r="C10" s="28"/>
      <c r="D10" s="29"/>
      <c r="E10" s="30"/>
    </row>
    <row r="11" spans="1:8" x14ac:dyDescent="0.2">
      <c r="A11" s="26" t="s">
        <v>36</v>
      </c>
      <c r="B11" s="26"/>
      <c r="C11" s="32"/>
      <c r="D11" s="33">
        <f>D9</f>
        <v>1893.6000607000001</v>
      </c>
      <c r="E11" s="34">
        <f>E9</f>
        <v>100.49319768282686</v>
      </c>
      <c r="F11" s="18"/>
      <c r="G11" s="18"/>
      <c r="H11" s="18"/>
    </row>
    <row r="12" spans="1:8" x14ac:dyDescent="0.2">
      <c r="A12" s="26"/>
      <c r="B12" s="26"/>
      <c r="C12" s="32"/>
      <c r="D12" s="33"/>
      <c r="E12" s="34"/>
      <c r="F12" s="18"/>
      <c r="G12" s="18"/>
      <c r="H12" s="18"/>
    </row>
    <row r="13" spans="1:8" x14ac:dyDescent="0.2">
      <c r="A13" s="26" t="s">
        <v>38</v>
      </c>
      <c r="B13" s="26"/>
      <c r="C13" s="32"/>
      <c r="D13" s="33">
        <f>D15-(D9)</f>
        <v>-9.2933570000000145</v>
      </c>
      <c r="E13" s="34">
        <f>E15-(E9)</f>
        <v>-0.49319768282686027</v>
      </c>
      <c r="F13" s="18"/>
      <c r="G13" s="18"/>
      <c r="H13" s="18"/>
    </row>
    <row r="14" spans="1:8" x14ac:dyDescent="0.2">
      <c r="A14" s="26"/>
      <c r="B14" s="26"/>
      <c r="C14" s="32"/>
      <c r="D14" s="33"/>
      <c r="E14" s="34"/>
      <c r="F14" s="18"/>
      <c r="G14" s="18"/>
      <c r="H14" s="18"/>
    </row>
    <row r="15" spans="1:8" x14ac:dyDescent="0.2">
      <c r="A15" s="35" t="s">
        <v>37</v>
      </c>
      <c r="B15" s="35"/>
      <c r="C15" s="36"/>
      <c r="D15" s="37">
        <v>1884.3067037000001</v>
      </c>
      <c r="E15" s="38">
        <v>100</v>
      </c>
      <c r="F15" s="18"/>
      <c r="G15" s="18"/>
      <c r="H15" s="18"/>
    </row>
    <row r="18" spans="1:4" x14ac:dyDescent="0.2">
      <c r="A18" s="18" t="s">
        <v>41</v>
      </c>
    </row>
    <row r="19" spans="1:4" x14ac:dyDescent="0.2">
      <c r="A19" s="18" t="s">
        <v>42</v>
      </c>
    </row>
    <row r="20" spans="1:4" x14ac:dyDescent="0.2">
      <c r="A20" s="18" t="s">
        <v>43</v>
      </c>
      <c r="B20" s="18"/>
      <c r="C20" s="39" t="s">
        <v>45</v>
      </c>
      <c r="D20" s="41" t="s">
        <v>44</v>
      </c>
    </row>
    <row r="21" spans="1:4" x14ac:dyDescent="0.2">
      <c r="A21" s="9" t="s">
        <v>76</v>
      </c>
      <c r="C21" s="40">
        <v>45.741900000000001</v>
      </c>
      <c r="D21" s="40">
        <v>46.340499999999999</v>
      </c>
    </row>
    <row r="22" spans="1:4" x14ac:dyDescent="0.2">
      <c r="A22" s="9" t="s">
        <v>725</v>
      </c>
      <c r="C22" s="40">
        <v>14.5311</v>
      </c>
      <c r="D22" s="40">
        <v>14.188599999999999</v>
      </c>
    </row>
    <row r="23" spans="1:4" x14ac:dyDescent="0.2">
      <c r="A23" s="9" t="s">
        <v>77</v>
      </c>
      <c r="C23" s="40">
        <v>47.560099999999998</v>
      </c>
      <c r="D23" s="40">
        <v>48.325000000000003</v>
      </c>
    </row>
    <row r="24" spans="1:4" x14ac:dyDescent="0.2">
      <c r="A24" s="9" t="s">
        <v>726</v>
      </c>
      <c r="C24" s="40">
        <v>15.1595</v>
      </c>
      <c r="D24" s="40">
        <v>14.848800000000001</v>
      </c>
    </row>
    <row r="26" spans="1:4" x14ac:dyDescent="0.2">
      <c r="A26" s="18" t="s">
        <v>47</v>
      </c>
    </row>
    <row r="27" spans="1:4" x14ac:dyDescent="0.2">
      <c r="A27" s="74" t="s">
        <v>56</v>
      </c>
      <c r="B27" s="75"/>
      <c r="C27" s="43" t="s">
        <v>57</v>
      </c>
    </row>
    <row r="28" spans="1:4" x14ac:dyDescent="0.2">
      <c r="A28" s="70" t="s">
        <v>725</v>
      </c>
      <c r="B28" s="71"/>
      <c r="C28" s="44">
        <v>0.53</v>
      </c>
    </row>
    <row r="29" spans="1:4" x14ac:dyDescent="0.2">
      <c r="A29" s="70" t="s">
        <v>726</v>
      </c>
      <c r="B29" s="71"/>
      <c r="C29" s="44">
        <v>0.53</v>
      </c>
    </row>
    <row r="30" spans="1:4" x14ac:dyDescent="0.2">
      <c r="A30" s="9" t="s">
        <v>58</v>
      </c>
    </row>
    <row r="31" spans="1:4" x14ac:dyDescent="0.2">
      <c r="A31" s="9" t="s">
        <v>46</v>
      </c>
    </row>
    <row r="33" spans="1:4" x14ac:dyDescent="0.2">
      <c r="A33" s="18" t="s">
        <v>209</v>
      </c>
      <c r="D33" s="45">
        <v>6.4100000000000004E-2</v>
      </c>
    </row>
    <row r="35" spans="1:4" x14ac:dyDescent="0.2">
      <c r="A35" s="18" t="s">
        <v>751</v>
      </c>
    </row>
    <row r="36" spans="1:4" x14ac:dyDescent="0.2">
      <c r="A36" s="50"/>
    </row>
    <row r="37" spans="1:4" x14ac:dyDescent="0.2">
      <c r="A37" s="46" t="s">
        <v>737</v>
      </c>
    </row>
    <row r="38" spans="1:4" x14ac:dyDescent="0.2">
      <c r="A38" s="48"/>
    </row>
    <row r="39" spans="1:4" x14ac:dyDescent="0.2">
      <c r="A39" s="47"/>
    </row>
    <row r="40" spans="1:4" x14ac:dyDescent="0.2">
      <c r="A40" s="47"/>
    </row>
    <row r="41" spans="1:4" x14ac:dyDescent="0.2">
      <c r="A41" s="47"/>
    </row>
    <row r="42" spans="1:4" x14ac:dyDescent="0.2">
      <c r="A42" s="47"/>
    </row>
    <row r="43" spans="1:4" x14ac:dyDescent="0.2">
      <c r="A43" s="47"/>
    </row>
    <row r="44" spans="1:4" x14ac:dyDescent="0.2">
      <c r="A44" s="47"/>
    </row>
    <row r="45" spans="1:4" x14ac:dyDescent="0.2">
      <c r="A45" s="47"/>
    </row>
    <row r="46" spans="1:4" x14ac:dyDescent="0.2">
      <c r="A46" s="47"/>
    </row>
    <row r="47" spans="1:4" x14ac:dyDescent="0.2">
      <c r="A47" s="47"/>
    </row>
    <row r="48" spans="1:4" x14ac:dyDescent="0.2">
      <c r="A48" s="47"/>
    </row>
    <row r="49" spans="1:1" x14ac:dyDescent="0.2">
      <c r="A49" s="47"/>
    </row>
    <row r="50" spans="1:1" x14ac:dyDescent="0.2">
      <c r="A50" s="47"/>
    </row>
    <row r="51" spans="1:1" ht="20.399999999999999" x14ac:dyDescent="0.2">
      <c r="A51" s="49" t="s">
        <v>760</v>
      </c>
    </row>
    <row r="52" spans="1:1" x14ac:dyDescent="0.2">
      <c r="A52" s="47"/>
    </row>
    <row r="53" spans="1:1" x14ac:dyDescent="0.2">
      <c r="A53" s="46" t="s">
        <v>738</v>
      </c>
    </row>
    <row r="54" spans="1:1" x14ac:dyDescent="0.2">
      <c r="A54" s="47"/>
    </row>
    <row r="55" spans="1:1" x14ac:dyDescent="0.2">
      <c r="A55" s="47"/>
    </row>
    <row r="56" spans="1:1" x14ac:dyDescent="0.2">
      <c r="A56" s="47"/>
    </row>
    <row r="57" spans="1:1" x14ac:dyDescent="0.2">
      <c r="A57" s="47"/>
    </row>
    <row r="58" spans="1:1" x14ac:dyDescent="0.2">
      <c r="A58" s="47"/>
    </row>
    <row r="59" spans="1:1" x14ac:dyDescent="0.2">
      <c r="A59" s="47"/>
    </row>
    <row r="60" spans="1:1" x14ac:dyDescent="0.2">
      <c r="A60" s="47"/>
    </row>
    <row r="61" spans="1:1" x14ac:dyDescent="0.2">
      <c r="A61" s="47"/>
    </row>
    <row r="62" spans="1:1" x14ac:dyDescent="0.2">
      <c r="A62" s="47"/>
    </row>
    <row r="63" spans="1:1" x14ac:dyDescent="0.2">
      <c r="A63" s="47"/>
    </row>
    <row r="64" spans="1:1" x14ac:dyDescent="0.2">
      <c r="A64" s="47"/>
    </row>
    <row r="65" spans="1:1" x14ac:dyDescent="0.2">
      <c r="A65" s="47"/>
    </row>
  </sheetData>
  <mergeCells count="4">
    <mergeCell ref="A1:E1"/>
    <mergeCell ref="A27:B27"/>
    <mergeCell ref="A28:B28"/>
    <mergeCell ref="A29:B29"/>
  </mergeCells>
  <conditionalFormatting sqref="E5:E15">
    <cfRule type="cellIs" dxfId="29" priority="1" stopIfTrue="1" operator="between">
      <formula>0.009</formula>
      <formula>-0.009</formula>
    </cfRule>
  </conditionalFormatting>
  <hyperlinks>
    <hyperlink ref="A38" r:id="rId1" tooltip="https://www.franklintempletonindia.com/downloadsServlet/pdf/product-labels-jg9o5k7l" display="https://www.franklintempletonindia.com/downloadsServlet/pdf/product-labels-jg9o5k7l" xr:uid="{00000000-0004-0000-2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74"/>
  <sheetViews>
    <sheetView workbookViewId="0">
      <selection sqref="A1:E1"/>
    </sheetView>
  </sheetViews>
  <sheetFormatPr defaultColWidth="9.21875" defaultRowHeight="10.199999999999999" x14ac:dyDescent="0.2"/>
  <cols>
    <col min="1" max="1" width="35.77734375" style="9" bestFit="1" customWidth="1"/>
    <col min="2" max="2" width="51.77734375" style="9" customWidth="1"/>
    <col min="3" max="3" width="24.77734375" style="9" bestFit="1" customWidth="1"/>
    <col min="4" max="4" width="23" style="10" bestFit="1" customWidth="1"/>
    <col min="5" max="5" width="13.5546875" style="13" customWidth="1"/>
    <col min="6" max="16384" width="9.21875" style="9"/>
  </cols>
  <sheetData>
    <row r="1" spans="1:8" s="1" customFormat="1" ht="13.8" x14ac:dyDescent="0.2">
      <c r="A1" s="72" t="s">
        <v>26</v>
      </c>
      <c r="B1" s="73"/>
      <c r="C1" s="73"/>
      <c r="D1" s="73"/>
      <c r="E1" s="73"/>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34</v>
      </c>
      <c r="B5" s="22"/>
      <c r="C5" s="23"/>
      <c r="D5" s="24"/>
      <c r="E5" s="25"/>
    </row>
    <row r="6" spans="1:8" x14ac:dyDescent="0.2">
      <c r="A6" s="27" t="s">
        <v>728</v>
      </c>
      <c r="B6" s="55" t="s">
        <v>727</v>
      </c>
      <c r="C6" s="31">
        <v>1386974.628</v>
      </c>
      <c r="D6" s="29">
        <v>1181.6732569999999</v>
      </c>
      <c r="E6" s="30">
        <v>80.102403133712002</v>
      </c>
    </row>
    <row r="7" spans="1:8" x14ac:dyDescent="0.2">
      <c r="A7" s="27" t="s">
        <v>724</v>
      </c>
      <c r="B7" s="55" t="s">
        <v>723</v>
      </c>
      <c r="C7" s="31">
        <v>32845.832000000002</v>
      </c>
      <c r="D7" s="29">
        <v>136.8437505</v>
      </c>
      <c r="E7" s="30">
        <v>9.27626414827132</v>
      </c>
    </row>
    <row r="8" spans="1:8" x14ac:dyDescent="0.2">
      <c r="A8" s="27" t="s">
        <v>712</v>
      </c>
      <c r="B8" s="55" t="s">
        <v>711</v>
      </c>
      <c r="C8" s="31">
        <v>18876.269</v>
      </c>
      <c r="D8" s="29">
        <v>135.77981550000001</v>
      </c>
      <c r="E8" s="30">
        <v>9.2041429000555208</v>
      </c>
    </row>
    <row r="9" spans="1:8" ht="20.399999999999999" x14ac:dyDescent="0.2">
      <c r="A9" s="27" t="s">
        <v>729</v>
      </c>
      <c r="B9" s="56" t="s">
        <v>791</v>
      </c>
      <c r="C9" s="31">
        <v>12403.706</v>
      </c>
      <c r="D9" s="29">
        <v>6.1041986000000001</v>
      </c>
      <c r="E9" s="30">
        <v>0.41378695351606798</v>
      </c>
    </row>
    <row r="10" spans="1:8" ht="20.399999999999999" x14ac:dyDescent="0.2">
      <c r="A10" s="27" t="s">
        <v>730</v>
      </c>
      <c r="B10" s="56" t="s">
        <v>792</v>
      </c>
      <c r="C10" s="31">
        <v>489502.28</v>
      </c>
      <c r="D10" s="29">
        <v>0</v>
      </c>
      <c r="E10" s="29">
        <v>0</v>
      </c>
    </row>
    <row r="11" spans="1:8" ht="20.399999999999999" x14ac:dyDescent="0.2">
      <c r="A11" s="27" t="s">
        <v>732</v>
      </c>
      <c r="B11" s="55" t="s">
        <v>731</v>
      </c>
      <c r="C11" s="31">
        <v>338628.01899999997</v>
      </c>
      <c r="D11" s="29">
        <v>0</v>
      </c>
      <c r="E11" s="29">
        <v>0</v>
      </c>
    </row>
    <row r="12" spans="1:8" x14ac:dyDescent="0.2">
      <c r="A12" s="26" t="s">
        <v>33</v>
      </c>
      <c r="B12" s="26"/>
      <c r="C12" s="32"/>
      <c r="D12" s="33">
        <f>SUM(D6:D11)</f>
        <v>1460.4010215999999</v>
      </c>
      <c r="E12" s="34">
        <f>SUM(E6:E11)</f>
        <v>98.996597135554907</v>
      </c>
      <c r="F12" s="18"/>
      <c r="G12" s="18"/>
      <c r="H12" s="18"/>
    </row>
    <row r="13" spans="1:8" x14ac:dyDescent="0.2">
      <c r="A13" s="27"/>
      <c r="B13" s="27"/>
      <c r="C13" s="28"/>
      <c r="D13" s="29"/>
      <c r="E13" s="30"/>
    </row>
    <row r="14" spans="1:8" x14ac:dyDescent="0.2">
      <c r="A14" s="26" t="s">
        <v>36</v>
      </c>
      <c r="B14" s="26"/>
      <c r="C14" s="32"/>
      <c r="D14" s="33">
        <f>D12</f>
        <v>1460.4010215999999</v>
      </c>
      <c r="E14" s="34">
        <f>E12</f>
        <v>98.996597135554907</v>
      </c>
      <c r="F14" s="18"/>
      <c r="G14" s="18"/>
      <c r="H14" s="18"/>
    </row>
    <row r="15" spans="1:8" x14ac:dyDescent="0.2">
      <c r="A15" s="26"/>
      <c r="B15" s="26"/>
      <c r="C15" s="32"/>
      <c r="D15" s="33"/>
      <c r="E15" s="34"/>
      <c r="F15" s="18"/>
      <c r="G15" s="18"/>
      <c r="H15" s="18"/>
    </row>
    <row r="16" spans="1:8" x14ac:dyDescent="0.2">
      <c r="A16" s="26" t="s">
        <v>38</v>
      </c>
      <c r="B16" s="26"/>
      <c r="C16" s="32"/>
      <c r="D16" s="33">
        <f>D18-(D12)</f>
        <v>14.802231699999993</v>
      </c>
      <c r="E16" s="34">
        <f>E18-(E12)</f>
        <v>1.0034028644450927</v>
      </c>
      <c r="F16" s="18"/>
      <c r="G16" s="18"/>
      <c r="H16" s="18"/>
    </row>
    <row r="17" spans="1:8" x14ac:dyDescent="0.2">
      <c r="A17" s="26"/>
      <c r="B17" s="26"/>
      <c r="C17" s="32"/>
      <c r="D17" s="33"/>
      <c r="E17" s="34"/>
      <c r="F17" s="18"/>
      <c r="G17" s="18"/>
      <c r="H17" s="18"/>
    </row>
    <row r="18" spans="1:8" x14ac:dyDescent="0.2">
      <c r="A18" s="35" t="s">
        <v>37</v>
      </c>
      <c r="B18" s="35"/>
      <c r="C18" s="36"/>
      <c r="D18" s="37">
        <v>1475.2032532999999</v>
      </c>
      <c r="E18" s="38">
        <v>100</v>
      </c>
      <c r="F18" s="18"/>
      <c r="G18" s="18"/>
      <c r="H18" s="18"/>
    </row>
    <row r="19" spans="1:8" x14ac:dyDescent="0.2">
      <c r="E19" s="20"/>
    </row>
    <row r="20" spans="1:8" x14ac:dyDescent="0.2">
      <c r="A20" s="18" t="s">
        <v>789</v>
      </c>
    </row>
    <row r="21" spans="1:8" ht="14.4" x14ac:dyDescent="0.2">
      <c r="A21" s="83" t="s">
        <v>790</v>
      </c>
      <c r="B21" s="84"/>
      <c r="C21" s="84"/>
      <c r="D21" s="84"/>
      <c r="E21" s="84"/>
    </row>
    <row r="23" spans="1:8" x14ac:dyDescent="0.2">
      <c r="A23" s="18" t="s">
        <v>41</v>
      </c>
    </row>
    <row r="24" spans="1:8" x14ac:dyDescent="0.2">
      <c r="A24" s="18" t="s">
        <v>42</v>
      </c>
    </row>
    <row r="25" spans="1:8" x14ac:dyDescent="0.2">
      <c r="A25" s="18" t="s">
        <v>43</v>
      </c>
      <c r="B25" s="18"/>
      <c r="C25" s="39" t="s">
        <v>45</v>
      </c>
      <c r="D25" s="41" t="s">
        <v>44</v>
      </c>
    </row>
    <row r="26" spans="1:8" x14ac:dyDescent="0.2">
      <c r="A26" s="9" t="s">
        <v>76</v>
      </c>
      <c r="C26" s="40">
        <v>35.1999</v>
      </c>
      <c r="D26" s="40">
        <v>36.0045</v>
      </c>
    </row>
    <row r="27" spans="1:8" x14ac:dyDescent="0.2">
      <c r="A27" s="9" t="s">
        <v>725</v>
      </c>
      <c r="C27" s="40">
        <v>11.579499999999999</v>
      </c>
      <c r="D27" s="40">
        <v>11.4003</v>
      </c>
    </row>
    <row r="28" spans="1:8" x14ac:dyDescent="0.2">
      <c r="A28" s="9" t="s">
        <v>77</v>
      </c>
      <c r="C28" s="40">
        <v>37.344099999999997</v>
      </c>
      <c r="D28" s="40">
        <v>38.344499999999996</v>
      </c>
    </row>
    <row r="29" spans="1:8" x14ac:dyDescent="0.2">
      <c r="A29" s="9" t="s">
        <v>726</v>
      </c>
      <c r="C29" s="40">
        <v>12.3322</v>
      </c>
      <c r="D29" s="40">
        <v>12.217000000000001</v>
      </c>
    </row>
    <row r="31" spans="1:8" x14ac:dyDescent="0.2">
      <c r="A31" s="18" t="s">
        <v>47</v>
      </c>
    </row>
    <row r="32" spans="1:8" x14ac:dyDescent="0.2">
      <c r="A32" s="74" t="s">
        <v>56</v>
      </c>
      <c r="B32" s="75"/>
      <c r="C32" s="43" t="s">
        <v>57</v>
      </c>
    </row>
    <row r="33" spans="1:4" x14ac:dyDescent="0.2">
      <c r="A33" s="70" t="s">
        <v>725</v>
      </c>
      <c r="B33" s="71"/>
      <c r="C33" s="44">
        <v>0.44</v>
      </c>
    </row>
    <row r="34" spans="1:4" x14ac:dyDescent="0.2">
      <c r="A34" s="70" t="s">
        <v>726</v>
      </c>
      <c r="B34" s="71"/>
      <c r="C34" s="44">
        <v>0.44</v>
      </c>
    </row>
    <row r="35" spans="1:4" x14ac:dyDescent="0.2">
      <c r="A35" s="9" t="s">
        <v>58</v>
      </c>
    </row>
    <row r="36" spans="1:4" x14ac:dyDescent="0.2">
      <c r="A36" s="9" t="s">
        <v>46</v>
      </c>
    </row>
    <row r="38" spans="1:4" x14ac:dyDescent="0.2">
      <c r="A38" s="18" t="s">
        <v>209</v>
      </c>
      <c r="D38" s="45">
        <v>8.5099999999999995E-2</v>
      </c>
    </row>
    <row r="39" spans="1:4" x14ac:dyDescent="0.2">
      <c r="A39" s="18"/>
      <c r="D39" s="45"/>
    </row>
    <row r="40" spans="1:4" x14ac:dyDescent="0.2">
      <c r="A40" s="18" t="s">
        <v>779</v>
      </c>
      <c r="D40" s="41" t="s">
        <v>48</v>
      </c>
    </row>
    <row r="41" spans="1:4" x14ac:dyDescent="0.2">
      <c r="A41" s="9" t="s">
        <v>777</v>
      </c>
      <c r="D41" s="41"/>
    </row>
    <row r="42" spans="1:4" x14ac:dyDescent="0.2">
      <c r="A42" s="50" t="s">
        <v>778</v>
      </c>
      <c r="D42" s="41"/>
    </row>
    <row r="44" spans="1:4" x14ac:dyDescent="0.2">
      <c r="A44" s="18" t="s">
        <v>746</v>
      </c>
    </row>
    <row r="45" spans="1:4" x14ac:dyDescent="0.2">
      <c r="A45" s="50"/>
    </row>
    <row r="46" spans="1:4" x14ac:dyDescent="0.2">
      <c r="A46" s="46" t="s">
        <v>737</v>
      </c>
    </row>
    <row r="47" spans="1:4" x14ac:dyDescent="0.2">
      <c r="A47" s="48"/>
    </row>
    <row r="48" spans="1:4" x14ac:dyDescent="0.2">
      <c r="A48" s="47"/>
    </row>
    <row r="49" spans="1:1" x14ac:dyDescent="0.2">
      <c r="A49" s="47"/>
    </row>
    <row r="50" spans="1:1" x14ac:dyDescent="0.2">
      <c r="A50" s="47"/>
    </row>
    <row r="51" spans="1:1" x14ac:dyDescent="0.2">
      <c r="A51" s="47"/>
    </row>
    <row r="52" spans="1:1" x14ac:dyDescent="0.2">
      <c r="A52" s="47"/>
    </row>
    <row r="53" spans="1:1" x14ac:dyDescent="0.2">
      <c r="A53" s="47"/>
    </row>
    <row r="54" spans="1:1" x14ac:dyDescent="0.2">
      <c r="A54" s="47"/>
    </row>
    <row r="55" spans="1:1" x14ac:dyDescent="0.2">
      <c r="A55" s="47"/>
    </row>
    <row r="56" spans="1:1" x14ac:dyDescent="0.2">
      <c r="A56" s="47"/>
    </row>
    <row r="57" spans="1:1" x14ac:dyDescent="0.2">
      <c r="A57" s="47"/>
    </row>
    <row r="58" spans="1:1" x14ac:dyDescent="0.2">
      <c r="A58" s="47"/>
    </row>
    <row r="59" spans="1:1" x14ac:dyDescent="0.2">
      <c r="A59" s="47"/>
    </row>
    <row r="60" spans="1:1" ht="20.399999999999999" x14ac:dyDescent="0.2">
      <c r="A60" s="49" t="s">
        <v>761</v>
      </c>
    </row>
    <row r="61" spans="1:1" x14ac:dyDescent="0.2">
      <c r="A61" s="47"/>
    </row>
    <row r="62" spans="1:1" x14ac:dyDescent="0.2">
      <c r="A62" s="46" t="s">
        <v>738</v>
      </c>
    </row>
    <row r="63" spans="1:1" x14ac:dyDescent="0.2">
      <c r="A63" s="47"/>
    </row>
    <row r="64" spans="1:1" x14ac:dyDescent="0.2">
      <c r="A64" s="47"/>
    </row>
    <row r="65" spans="1:1" x14ac:dyDescent="0.2">
      <c r="A65" s="47"/>
    </row>
    <row r="66" spans="1:1" x14ac:dyDescent="0.2">
      <c r="A66" s="47"/>
    </row>
    <row r="67" spans="1:1" x14ac:dyDescent="0.2">
      <c r="A67" s="47"/>
    </row>
    <row r="68" spans="1:1" x14ac:dyDescent="0.2">
      <c r="A68" s="47"/>
    </row>
    <row r="69" spans="1:1" x14ac:dyDescent="0.2">
      <c r="A69" s="47"/>
    </row>
    <row r="70" spans="1:1" x14ac:dyDescent="0.2">
      <c r="A70" s="47"/>
    </row>
    <row r="71" spans="1:1" x14ac:dyDescent="0.2">
      <c r="A71" s="47"/>
    </row>
    <row r="72" spans="1:1" x14ac:dyDescent="0.2">
      <c r="A72" s="47"/>
    </row>
    <row r="73" spans="1:1" x14ac:dyDescent="0.2">
      <c r="A73" s="47"/>
    </row>
    <row r="74" spans="1:1" x14ac:dyDescent="0.2">
      <c r="A74" s="47"/>
    </row>
  </sheetData>
  <mergeCells count="5">
    <mergeCell ref="A1:E1"/>
    <mergeCell ref="A32:B32"/>
    <mergeCell ref="A33:B33"/>
    <mergeCell ref="A34:B34"/>
    <mergeCell ref="A21:E21"/>
  </mergeCells>
  <conditionalFormatting sqref="E5:E9 E12:E18">
    <cfRule type="cellIs" dxfId="28" priority="2" stopIfTrue="1" operator="between">
      <formula>0.009</formula>
      <formula>-0.009</formula>
    </cfRule>
  </conditionalFormatting>
  <conditionalFormatting sqref="E19">
    <cfRule type="cellIs" dxfId="27" priority="1" stopIfTrue="1" operator="between">
      <formula>0.009</formula>
      <formula>-0.009</formula>
    </cfRule>
  </conditionalFormatting>
  <hyperlinks>
    <hyperlink ref="A42" r:id="rId1" xr:uid="{00000000-0004-0000-25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H75"/>
  <sheetViews>
    <sheetView workbookViewId="0">
      <selection sqref="A1:E1"/>
    </sheetView>
  </sheetViews>
  <sheetFormatPr defaultColWidth="9.21875" defaultRowHeight="10.199999999999999" x14ac:dyDescent="0.2"/>
  <cols>
    <col min="1" max="1" width="35.77734375" style="9" bestFit="1" customWidth="1"/>
    <col min="2" max="2" width="51.77734375" style="9" customWidth="1"/>
    <col min="3" max="3" width="24.77734375" style="9" bestFit="1" customWidth="1"/>
    <col min="4" max="4" width="23" style="10" bestFit="1" customWidth="1"/>
    <col min="5" max="5" width="13.5546875" style="13" customWidth="1"/>
    <col min="6" max="16384" width="9.21875" style="9"/>
  </cols>
  <sheetData>
    <row r="1" spans="1:8" s="1" customFormat="1" ht="13.8" x14ac:dyDescent="0.2">
      <c r="A1" s="72" t="s">
        <v>27</v>
      </c>
      <c r="B1" s="73"/>
      <c r="C1" s="73"/>
      <c r="D1" s="73"/>
      <c r="E1" s="73"/>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34</v>
      </c>
      <c r="B5" s="22"/>
      <c r="C5" s="23"/>
      <c r="D5" s="24"/>
      <c r="E5" s="25"/>
    </row>
    <row r="6" spans="1:8" x14ac:dyDescent="0.2">
      <c r="A6" s="27" t="s">
        <v>728</v>
      </c>
      <c r="B6" s="55" t="s">
        <v>727</v>
      </c>
      <c r="C6" s="31">
        <v>1327527.3759999999</v>
      </c>
      <c r="D6" s="29">
        <v>1131.0254460000001</v>
      </c>
      <c r="E6" s="30">
        <v>65.702284256835796</v>
      </c>
    </row>
    <row r="7" spans="1:8" x14ac:dyDescent="0.2">
      <c r="A7" s="27" t="s">
        <v>712</v>
      </c>
      <c r="B7" s="55" t="s">
        <v>711</v>
      </c>
      <c r="C7" s="31">
        <v>33521.512000000002</v>
      </c>
      <c r="D7" s="29">
        <v>241.12523049999999</v>
      </c>
      <c r="E7" s="30">
        <v>14.007181263547</v>
      </c>
    </row>
    <row r="8" spans="1:8" x14ac:dyDescent="0.2">
      <c r="A8" s="27" t="s">
        <v>724</v>
      </c>
      <c r="B8" s="55" t="s">
        <v>723</v>
      </c>
      <c r="C8" s="31">
        <v>38970.802000000003</v>
      </c>
      <c r="D8" s="29">
        <v>162.36187000000001</v>
      </c>
      <c r="E8" s="30">
        <v>9.4317468921131695</v>
      </c>
    </row>
    <row r="9" spans="1:8" x14ac:dyDescent="0.2">
      <c r="A9" s="27" t="s">
        <v>734</v>
      </c>
      <c r="B9" s="55" t="s">
        <v>733</v>
      </c>
      <c r="C9" s="31">
        <v>10542.584999999999</v>
      </c>
      <c r="D9" s="29">
        <v>160.9144584</v>
      </c>
      <c r="E9" s="30">
        <v>9.3476654519332296</v>
      </c>
    </row>
    <row r="10" spans="1:8" ht="20.399999999999999" x14ac:dyDescent="0.2">
      <c r="A10" s="27" t="s">
        <v>729</v>
      </c>
      <c r="B10" s="56" t="s">
        <v>791</v>
      </c>
      <c r="C10" s="31">
        <v>16146.995000000001</v>
      </c>
      <c r="D10" s="29">
        <v>7.9463721999999999</v>
      </c>
      <c r="E10" s="30">
        <v>0.46161190001645402</v>
      </c>
    </row>
    <row r="11" spans="1:8" ht="20.399999999999999" x14ac:dyDescent="0.2">
      <c r="A11" s="27" t="s">
        <v>730</v>
      </c>
      <c r="B11" s="56" t="s">
        <v>792</v>
      </c>
      <c r="C11" s="31">
        <v>631308.71</v>
      </c>
      <c r="D11" s="29">
        <v>0</v>
      </c>
      <c r="E11" s="29">
        <v>0</v>
      </c>
    </row>
    <row r="12" spans="1:8" ht="20.399999999999999" x14ac:dyDescent="0.2">
      <c r="A12" s="27" t="s">
        <v>732</v>
      </c>
      <c r="B12" s="55" t="s">
        <v>731</v>
      </c>
      <c r="C12" s="31">
        <v>533448.80299999996</v>
      </c>
      <c r="D12" s="29">
        <v>0</v>
      </c>
      <c r="E12" s="29">
        <v>0</v>
      </c>
    </row>
    <row r="13" spans="1:8" x14ac:dyDescent="0.2">
      <c r="A13" s="26" t="s">
        <v>33</v>
      </c>
      <c r="B13" s="26"/>
      <c r="C13" s="32"/>
      <c r="D13" s="33">
        <f>SUM(D6:D12)</f>
        <v>1703.3733771000002</v>
      </c>
      <c r="E13" s="34">
        <f>SUM(E6:E12)</f>
        <v>98.950489764445635</v>
      </c>
      <c r="F13" s="18"/>
      <c r="G13" s="18"/>
      <c r="H13" s="18"/>
    </row>
    <row r="14" spans="1:8" x14ac:dyDescent="0.2">
      <c r="A14" s="27"/>
      <c r="B14" s="27"/>
      <c r="C14" s="28"/>
      <c r="D14" s="29"/>
      <c r="E14" s="30"/>
    </row>
    <row r="15" spans="1:8" x14ac:dyDescent="0.2">
      <c r="A15" s="26" t="s">
        <v>36</v>
      </c>
      <c r="B15" s="26"/>
      <c r="C15" s="32"/>
      <c r="D15" s="33">
        <f>D13</f>
        <v>1703.3733771000002</v>
      </c>
      <c r="E15" s="34">
        <f>E13</f>
        <v>98.950489764445635</v>
      </c>
      <c r="F15" s="18"/>
      <c r="G15" s="18"/>
      <c r="H15" s="18"/>
    </row>
    <row r="16" spans="1:8" x14ac:dyDescent="0.2">
      <c r="A16" s="26"/>
      <c r="B16" s="26"/>
      <c r="C16" s="32"/>
      <c r="D16" s="33"/>
      <c r="E16" s="34"/>
      <c r="F16" s="18"/>
      <c r="G16" s="18"/>
      <c r="H16" s="18"/>
    </row>
    <row r="17" spans="1:8" x14ac:dyDescent="0.2">
      <c r="A17" s="26" t="s">
        <v>38</v>
      </c>
      <c r="B17" s="26"/>
      <c r="C17" s="32"/>
      <c r="D17" s="33">
        <f>D19-(D13)</f>
        <v>18.06668969999987</v>
      </c>
      <c r="E17" s="34">
        <f>E19-(E13)</f>
        <v>1.0495102355543651</v>
      </c>
      <c r="F17" s="18"/>
      <c r="G17" s="18"/>
      <c r="H17" s="18"/>
    </row>
    <row r="18" spans="1:8" x14ac:dyDescent="0.2">
      <c r="A18" s="26"/>
      <c r="B18" s="26"/>
      <c r="C18" s="32"/>
      <c r="D18" s="33"/>
      <c r="E18" s="34"/>
      <c r="F18" s="18"/>
      <c r="G18" s="18"/>
      <c r="H18" s="18"/>
    </row>
    <row r="19" spans="1:8" x14ac:dyDescent="0.2">
      <c r="A19" s="35" t="s">
        <v>37</v>
      </c>
      <c r="B19" s="35"/>
      <c r="C19" s="36"/>
      <c r="D19" s="37">
        <v>1721.4400668000001</v>
      </c>
      <c r="E19" s="38">
        <v>100</v>
      </c>
      <c r="F19" s="18"/>
      <c r="G19" s="18"/>
      <c r="H19" s="18"/>
    </row>
    <row r="21" spans="1:8" x14ac:dyDescent="0.2">
      <c r="A21" s="18" t="s">
        <v>789</v>
      </c>
      <c r="C21" s="10"/>
      <c r="D21" s="13"/>
      <c r="E21" s="14"/>
    </row>
    <row r="22" spans="1:8" ht="14.4" x14ac:dyDescent="0.3">
      <c r="A22" s="81" t="s">
        <v>790</v>
      </c>
      <c r="B22" s="82"/>
      <c r="C22" s="82"/>
      <c r="D22" s="82"/>
      <c r="E22" s="82"/>
    </row>
    <row r="24" spans="1:8" x14ac:dyDescent="0.2">
      <c r="A24" s="18" t="s">
        <v>41</v>
      </c>
    </row>
    <row r="25" spans="1:8" x14ac:dyDescent="0.2">
      <c r="A25" s="18" t="s">
        <v>42</v>
      </c>
    </row>
    <row r="26" spans="1:8" x14ac:dyDescent="0.2">
      <c r="A26" s="18" t="s">
        <v>43</v>
      </c>
      <c r="B26" s="18"/>
      <c r="C26" s="39" t="s">
        <v>45</v>
      </c>
      <c r="D26" s="41" t="s">
        <v>44</v>
      </c>
    </row>
    <row r="27" spans="1:8" x14ac:dyDescent="0.2">
      <c r="A27" s="9" t="s">
        <v>76</v>
      </c>
      <c r="C27" s="40">
        <v>55.731000000000002</v>
      </c>
      <c r="D27" s="40">
        <v>56.471400000000003</v>
      </c>
    </row>
    <row r="28" spans="1:8" x14ac:dyDescent="0.2">
      <c r="A28" s="9" t="s">
        <v>725</v>
      </c>
      <c r="C28" s="40">
        <v>14.5846</v>
      </c>
      <c r="D28" s="40">
        <v>13.5518</v>
      </c>
    </row>
    <row r="29" spans="1:8" x14ac:dyDescent="0.2">
      <c r="A29" s="9" t="s">
        <v>77</v>
      </c>
      <c r="C29" s="40">
        <v>59.052700000000002</v>
      </c>
      <c r="D29" s="40">
        <v>60.041400000000003</v>
      </c>
    </row>
    <row r="30" spans="1:8" x14ac:dyDescent="0.2">
      <c r="A30" s="9" t="s">
        <v>726</v>
      </c>
      <c r="C30" s="40">
        <v>15.436400000000001</v>
      </c>
      <c r="D30" s="40">
        <v>14.455500000000001</v>
      </c>
    </row>
    <row r="32" spans="1:8" x14ac:dyDescent="0.2">
      <c r="A32" s="18" t="s">
        <v>47</v>
      </c>
    </row>
    <row r="33" spans="1:4" x14ac:dyDescent="0.2">
      <c r="A33" s="74" t="s">
        <v>56</v>
      </c>
      <c r="B33" s="75"/>
      <c r="C33" s="43" t="s">
        <v>57</v>
      </c>
    </row>
    <row r="34" spans="1:4" x14ac:dyDescent="0.2">
      <c r="A34" s="70" t="s">
        <v>725</v>
      </c>
      <c r="B34" s="71"/>
      <c r="C34" s="44">
        <v>1.25</v>
      </c>
    </row>
    <row r="35" spans="1:4" x14ac:dyDescent="0.2">
      <c r="A35" s="70" t="s">
        <v>726</v>
      </c>
      <c r="B35" s="71"/>
      <c r="C35" s="44">
        <v>1.25</v>
      </c>
    </row>
    <row r="36" spans="1:4" x14ac:dyDescent="0.2">
      <c r="A36" s="9" t="s">
        <v>58</v>
      </c>
    </row>
    <row r="37" spans="1:4" x14ac:dyDescent="0.2">
      <c r="A37" s="9" t="s">
        <v>46</v>
      </c>
    </row>
    <row r="39" spans="1:4" x14ac:dyDescent="0.2">
      <c r="A39" s="18" t="s">
        <v>209</v>
      </c>
      <c r="D39" s="45">
        <v>0.1237</v>
      </c>
    </row>
    <row r="40" spans="1:4" x14ac:dyDescent="0.2">
      <c r="A40" s="18"/>
      <c r="D40" s="45"/>
    </row>
    <row r="41" spans="1:4" x14ac:dyDescent="0.2">
      <c r="A41" s="18" t="s">
        <v>779</v>
      </c>
      <c r="D41" s="41" t="s">
        <v>48</v>
      </c>
    </row>
    <row r="42" spans="1:4" x14ac:dyDescent="0.2">
      <c r="A42" s="9" t="s">
        <v>777</v>
      </c>
      <c r="D42" s="41"/>
    </row>
    <row r="43" spans="1:4" x14ac:dyDescent="0.2">
      <c r="A43" s="50" t="s">
        <v>778</v>
      </c>
      <c r="D43" s="41"/>
    </row>
    <row r="45" spans="1:4" x14ac:dyDescent="0.2">
      <c r="A45" s="18" t="s">
        <v>746</v>
      </c>
    </row>
    <row r="46" spans="1:4" x14ac:dyDescent="0.2">
      <c r="A46" s="50"/>
    </row>
    <row r="47" spans="1:4" x14ac:dyDescent="0.2">
      <c r="A47" s="46" t="s">
        <v>737</v>
      </c>
    </row>
    <row r="48" spans="1:4" x14ac:dyDescent="0.2">
      <c r="A48" s="48"/>
    </row>
    <row r="49" spans="1:1" x14ac:dyDescent="0.2">
      <c r="A49" s="47"/>
    </row>
    <row r="50" spans="1:1" x14ac:dyDescent="0.2">
      <c r="A50" s="47"/>
    </row>
    <row r="51" spans="1:1" x14ac:dyDescent="0.2">
      <c r="A51" s="47"/>
    </row>
    <row r="52" spans="1:1" x14ac:dyDescent="0.2">
      <c r="A52" s="47"/>
    </row>
    <row r="53" spans="1:1" x14ac:dyDescent="0.2">
      <c r="A53" s="47"/>
    </row>
    <row r="54" spans="1:1" x14ac:dyDescent="0.2">
      <c r="A54" s="47"/>
    </row>
    <row r="55" spans="1:1" x14ac:dyDescent="0.2">
      <c r="A55" s="47"/>
    </row>
    <row r="56" spans="1:1" x14ac:dyDescent="0.2">
      <c r="A56" s="47"/>
    </row>
    <row r="57" spans="1:1" x14ac:dyDescent="0.2">
      <c r="A57" s="47"/>
    </row>
    <row r="58" spans="1:1" x14ac:dyDescent="0.2">
      <c r="A58" s="47"/>
    </row>
    <row r="59" spans="1:1" x14ac:dyDescent="0.2">
      <c r="A59" s="47"/>
    </row>
    <row r="60" spans="1:1" x14ac:dyDescent="0.2">
      <c r="A60" s="47"/>
    </row>
    <row r="61" spans="1:1" ht="30.6" x14ac:dyDescent="0.2">
      <c r="A61" s="49" t="s">
        <v>762</v>
      </c>
    </row>
    <row r="62" spans="1:1" x14ac:dyDescent="0.2">
      <c r="A62" s="47"/>
    </row>
    <row r="63" spans="1:1" x14ac:dyDescent="0.2">
      <c r="A63" s="46" t="s">
        <v>738</v>
      </c>
    </row>
    <row r="64" spans="1:1" x14ac:dyDescent="0.2">
      <c r="A64" s="47"/>
    </row>
    <row r="65" spans="1:1" x14ac:dyDescent="0.2">
      <c r="A65" s="47"/>
    </row>
    <row r="66" spans="1:1" x14ac:dyDescent="0.2">
      <c r="A66" s="47"/>
    </row>
    <row r="67" spans="1:1" x14ac:dyDescent="0.2">
      <c r="A67" s="47"/>
    </row>
    <row r="68" spans="1:1" x14ac:dyDescent="0.2">
      <c r="A68" s="47"/>
    </row>
    <row r="69" spans="1:1" x14ac:dyDescent="0.2">
      <c r="A69" s="47"/>
    </row>
    <row r="70" spans="1:1" x14ac:dyDescent="0.2">
      <c r="A70" s="47"/>
    </row>
    <row r="71" spans="1:1" x14ac:dyDescent="0.2">
      <c r="A71" s="47"/>
    </row>
    <row r="72" spans="1:1" x14ac:dyDescent="0.2">
      <c r="A72" s="47"/>
    </row>
    <row r="73" spans="1:1" x14ac:dyDescent="0.2">
      <c r="A73" s="47"/>
    </row>
    <row r="74" spans="1:1" x14ac:dyDescent="0.2">
      <c r="A74" s="47"/>
    </row>
    <row r="75" spans="1:1" x14ac:dyDescent="0.2">
      <c r="A75" s="47"/>
    </row>
  </sheetData>
  <mergeCells count="5">
    <mergeCell ref="A1:E1"/>
    <mergeCell ref="A33:B33"/>
    <mergeCell ref="A34:B34"/>
    <mergeCell ref="A35:B35"/>
    <mergeCell ref="A22:E22"/>
  </mergeCells>
  <conditionalFormatting sqref="E5:E10 E13:E19">
    <cfRule type="cellIs" dxfId="26" priority="2" stopIfTrue="1" operator="between">
      <formula>0.009</formula>
      <formula>-0.009</formula>
    </cfRule>
  </conditionalFormatting>
  <conditionalFormatting sqref="E21">
    <cfRule type="cellIs" dxfId="25" priority="1" stopIfTrue="1" operator="between">
      <formula>0.009</formula>
      <formula>-0.009</formula>
    </cfRule>
  </conditionalFormatting>
  <hyperlinks>
    <hyperlink ref="A43" r:id="rId1" xr:uid="{00000000-0004-0000-2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91"/>
  <sheetViews>
    <sheetView workbookViewId="0">
      <selection sqref="A1:G1"/>
    </sheetView>
  </sheetViews>
  <sheetFormatPr defaultColWidth="9.21875" defaultRowHeight="10.199999999999999" x14ac:dyDescent="0.2"/>
  <cols>
    <col min="1" max="1" width="38.5546875" style="9" bestFit="1" customWidth="1"/>
    <col min="2" max="2" width="54.21875" style="9" bestFit="1" customWidth="1"/>
    <col min="3" max="3" width="24.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21875" style="9"/>
  </cols>
  <sheetData>
    <row r="1" spans="1:9" s="1" customFormat="1" ht="13.8" x14ac:dyDescent="0.2">
      <c r="A1" s="72" t="s">
        <v>900</v>
      </c>
      <c r="B1" s="73"/>
      <c r="C1" s="73"/>
      <c r="D1" s="73"/>
      <c r="E1" s="73"/>
      <c r="F1" s="73"/>
      <c r="G1" s="73"/>
    </row>
    <row r="2" spans="1:9" s="1" customFormat="1" ht="11.4" x14ac:dyDescent="0.2">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39</v>
      </c>
      <c r="D4" s="16" t="s">
        <v>1</v>
      </c>
      <c r="E4" s="15" t="s">
        <v>3</v>
      </c>
      <c r="F4" s="15" t="s">
        <v>4</v>
      </c>
      <c r="G4" s="15" t="s">
        <v>6</v>
      </c>
    </row>
    <row r="5" spans="1:9" x14ac:dyDescent="0.2">
      <c r="A5" s="21" t="s">
        <v>31</v>
      </c>
      <c r="B5" s="22"/>
      <c r="C5" s="22"/>
      <c r="D5" s="23"/>
      <c r="E5" s="24"/>
      <c r="F5" s="25"/>
      <c r="G5" s="24"/>
    </row>
    <row r="6" spans="1:9" x14ac:dyDescent="0.2">
      <c r="A6" s="26" t="s">
        <v>32</v>
      </c>
      <c r="B6" s="27"/>
      <c r="C6" s="27"/>
      <c r="D6" s="28"/>
      <c r="E6" s="29"/>
      <c r="F6" s="30"/>
      <c r="G6" s="29"/>
    </row>
    <row r="7" spans="1:9" x14ac:dyDescent="0.2">
      <c r="A7" s="27" t="s">
        <v>901</v>
      </c>
      <c r="B7" s="27" t="s">
        <v>902</v>
      </c>
      <c r="C7" s="27" t="s">
        <v>78</v>
      </c>
      <c r="D7" s="31">
        <v>250</v>
      </c>
      <c r="E7" s="29">
        <v>2532.13</v>
      </c>
      <c r="F7" s="30">
        <v>7.5373571369310302</v>
      </c>
      <c r="G7" s="29">
        <v>4.7050000000000001</v>
      </c>
    </row>
    <row r="8" spans="1:9" x14ac:dyDescent="0.2">
      <c r="A8" s="27" t="s">
        <v>903</v>
      </c>
      <c r="B8" s="27" t="s">
        <v>904</v>
      </c>
      <c r="C8" s="27" t="s">
        <v>804</v>
      </c>
      <c r="D8" s="31">
        <v>250</v>
      </c>
      <c r="E8" s="29">
        <v>2522.7350000000001</v>
      </c>
      <c r="F8" s="30">
        <v>7.5093911674502101</v>
      </c>
      <c r="G8" s="29">
        <v>6.0308999999999999</v>
      </c>
    </row>
    <row r="9" spans="1:9" x14ac:dyDescent="0.2">
      <c r="A9" s="27" t="s">
        <v>905</v>
      </c>
      <c r="B9" s="27" t="s">
        <v>906</v>
      </c>
      <c r="C9" s="27" t="s">
        <v>907</v>
      </c>
      <c r="D9" s="31">
        <v>100</v>
      </c>
      <c r="E9" s="29">
        <v>1014.497</v>
      </c>
      <c r="F9" s="30">
        <v>3.0198395040322201</v>
      </c>
      <c r="G9" s="29">
        <v>8.2231000000000005</v>
      </c>
    </row>
    <row r="10" spans="1:9" x14ac:dyDescent="0.2">
      <c r="A10" s="27" t="s">
        <v>80</v>
      </c>
      <c r="B10" s="27" t="s">
        <v>79</v>
      </c>
      <c r="C10" s="27" t="s">
        <v>81</v>
      </c>
      <c r="D10" s="31">
        <v>100</v>
      </c>
      <c r="E10" s="29">
        <v>999.14400000000001</v>
      </c>
      <c r="F10" s="30">
        <v>2.9741384365027899</v>
      </c>
      <c r="G10" s="29">
        <v>9.4740000000000002</v>
      </c>
    </row>
    <row r="11" spans="1:9" x14ac:dyDescent="0.2">
      <c r="A11" s="26" t="s">
        <v>33</v>
      </c>
      <c r="B11" s="26"/>
      <c r="C11" s="26"/>
      <c r="D11" s="32"/>
      <c r="E11" s="33">
        <f>SUM(E6:E10)</f>
        <v>7068.5060000000003</v>
      </c>
      <c r="F11" s="34">
        <f>SUM(F6:F10)</f>
        <v>21.04072624491625</v>
      </c>
      <c r="G11" s="33"/>
      <c r="H11" s="18"/>
      <c r="I11" s="18"/>
    </row>
    <row r="12" spans="1:9" x14ac:dyDescent="0.2">
      <c r="A12" s="27"/>
      <c r="B12" s="27"/>
      <c r="C12" s="27"/>
      <c r="D12" s="28"/>
      <c r="E12" s="29"/>
      <c r="F12" s="30"/>
      <c r="G12" s="29"/>
    </row>
    <row r="13" spans="1:9" x14ac:dyDescent="0.2">
      <c r="A13" s="26" t="s">
        <v>51</v>
      </c>
      <c r="B13" s="27"/>
      <c r="C13" s="27"/>
      <c r="D13" s="28"/>
      <c r="E13" s="29"/>
      <c r="F13" s="30"/>
      <c r="G13" s="29"/>
    </row>
    <row r="14" spans="1:9" x14ac:dyDescent="0.2">
      <c r="A14" s="26" t="s">
        <v>807</v>
      </c>
      <c r="B14" s="27"/>
      <c r="C14" s="27"/>
      <c r="D14" s="28"/>
      <c r="E14" s="29"/>
      <c r="F14" s="30"/>
      <c r="G14" s="29"/>
    </row>
    <row r="15" spans="1:9" x14ac:dyDescent="0.2">
      <c r="A15" s="27" t="s">
        <v>908</v>
      </c>
      <c r="B15" s="27" t="s">
        <v>909</v>
      </c>
      <c r="C15" s="27" t="s">
        <v>52</v>
      </c>
      <c r="D15" s="31">
        <v>500</v>
      </c>
      <c r="E15" s="29">
        <v>2412.7325000000001</v>
      </c>
      <c r="F15" s="30">
        <v>7.1819482129197301</v>
      </c>
      <c r="G15" s="29">
        <v>4.665</v>
      </c>
    </row>
    <row r="16" spans="1:9" x14ac:dyDescent="0.2">
      <c r="A16" s="26" t="s">
        <v>33</v>
      </c>
      <c r="B16" s="26"/>
      <c r="C16" s="26"/>
      <c r="D16" s="32"/>
      <c r="E16" s="33">
        <f>SUM(E14:E15)</f>
        <v>2412.7325000000001</v>
      </c>
      <c r="F16" s="34">
        <f>SUM(F14:F15)</f>
        <v>7.1819482129197301</v>
      </c>
      <c r="G16" s="33"/>
      <c r="H16" s="18"/>
      <c r="I16" s="18"/>
    </row>
    <row r="17" spans="1:9" x14ac:dyDescent="0.2">
      <c r="A17" s="27"/>
      <c r="B17" s="27"/>
      <c r="C17" s="27"/>
      <c r="D17" s="28"/>
      <c r="E17" s="29"/>
      <c r="F17" s="30"/>
      <c r="G17" s="29"/>
    </row>
    <row r="18" spans="1:9" x14ac:dyDescent="0.2">
      <c r="A18" s="26" t="s">
        <v>53</v>
      </c>
      <c r="B18" s="27"/>
      <c r="C18" s="27"/>
      <c r="D18" s="28"/>
      <c r="E18" s="29"/>
      <c r="F18" s="30"/>
      <c r="G18" s="29"/>
    </row>
    <row r="19" spans="1:9" x14ac:dyDescent="0.2">
      <c r="A19" s="27" t="s">
        <v>910</v>
      </c>
      <c r="B19" s="27" t="s">
        <v>911</v>
      </c>
      <c r="C19" s="27" t="s">
        <v>52</v>
      </c>
      <c r="D19" s="31">
        <v>500</v>
      </c>
      <c r="E19" s="29">
        <v>2481.5725000000002</v>
      </c>
      <c r="F19" s="30">
        <v>7.3868633102118704</v>
      </c>
      <c r="G19" s="29">
        <v>4.2350000000000003</v>
      </c>
    </row>
    <row r="20" spans="1:9" x14ac:dyDescent="0.2">
      <c r="A20" s="27" t="s">
        <v>912</v>
      </c>
      <c r="B20" s="27" t="s">
        <v>913</v>
      </c>
      <c r="C20" s="27" t="s">
        <v>52</v>
      </c>
      <c r="D20" s="31">
        <v>500</v>
      </c>
      <c r="E20" s="29">
        <v>2460.9499999999998</v>
      </c>
      <c r="F20" s="30">
        <v>7.3254765932753898</v>
      </c>
      <c r="G20" s="29">
        <v>4.5250000000000004</v>
      </c>
    </row>
    <row r="21" spans="1:9" x14ac:dyDescent="0.2">
      <c r="A21" s="26" t="s">
        <v>33</v>
      </c>
      <c r="B21" s="26"/>
      <c r="C21" s="26"/>
      <c r="D21" s="32"/>
      <c r="E21" s="33">
        <f>SUM(E18:E20)</f>
        <v>4942.5225</v>
      </c>
      <c r="F21" s="34">
        <f>SUM(F18:F20)</f>
        <v>14.71233990348726</v>
      </c>
      <c r="G21" s="33"/>
      <c r="H21" s="18"/>
      <c r="I21" s="18"/>
    </row>
    <row r="22" spans="1:9" x14ac:dyDescent="0.2">
      <c r="A22" s="27"/>
      <c r="B22" s="27"/>
      <c r="C22" s="27"/>
      <c r="D22" s="28"/>
      <c r="E22" s="29"/>
      <c r="F22" s="30"/>
      <c r="G22" s="29"/>
    </row>
    <row r="23" spans="1:9" x14ac:dyDescent="0.2">
      <c r="A23" s="26" t="s">
        <v>68</v>
      </c>
      <c r="B23" s="27"/>
      <c r="C23" s="27"/>
      <c r="D23" s="28"/>
      <c r="E23" s="29"/>
      <c r="F23" s="30"/>
      <c r="G23" s="29"/>
    </row>
    <row r="24" spans="1:9" x14ac:dyDescent="0.2">
      <c r="A24" s="27" t="s">
        <v>914</v>
      </c>
      <c r="B24" s="27" t="s">
        <v>915</v>
      </c>
      <c r="C24" s="27" t="s">
        <v>71</v>
      </c>
      <c r="D24" s="31">
        <v>7500000</v>
      </c>
      <c r="E24" s="29">
        <v>7420.6274999999996</v>
      </c>
      <c r="F24" s="30">
        <v>22.088881553329301</v>
      </c>
      <c r="G24" s="29">
        <v>4.2194522873373801</v>
      </c>
    </row>
    <row r="25" spans="1:9" x14ac:dyDescent="0.2">
      <c r="A25" s="27" t="s">
        <v>916</v>
      </c>
      <c r="B25" s="27" t="s">
        <v>917</v>
      </c>
      <c r="C25" s="27" t="s">
        <v>71</v>
      </c>
      <c r="D25" s="31">
        <v>3000000</v>
      </c>
      <c r="E25" s="29">
        <v>2971.8719999999998</v>
      </c>
      <c r="F25" s="30">
        <v>8.8463312030762609</v>
      </c>
      <c r="G25" s="29">
        <v>4.9311730098532598</v>
      </c>
    </row>
    <row r="26" spans="1:9" x14ac:dyDescent="0.2">
      <c r="A26" s="27" t="s">
        <v>918</v>
      </c>
      <c r="B26" s="27" t="s">
        <v>919</v>
      </c>
      <c r="C26" s="27" t="s">
        <v>71</v>
      </c>
      <c r="D26" s="31">
        <v>2000000</v>
      </c>
      <c r="E26" s="29">
        <v>1984.9880000000001</v>
      </c>
      <c r="F26" s="30">
        <v>5.9086869428198598</v>
      </c>
      <c r="G26" s="29">
        <v>4.70461744255332</v>
      </c>
    </row>
    <row r="27" spans="1:9" x14ac:dyDescent="0.2">
      <c r="A27" s="27" t="s">
        <v>920</v>
      </c>
      <c r="B27" s="27" t="s">
        <v>921</v>
      </c>
      <c r="C27" s="27" t="s">
        <v>71</v>
      </c>
      <c r="D27" s="31">
        <v>2000000</v>
      </c>
      <c r="E27" s="29">
        <v>1965.01</v>
      </c>
      <c r="F27" s="30">
        <v>5.8492187003198204</v>
      </c>
      <c r="G27" s="29">
        <v>4.3475358534295703</v>
      </c>
    </row>
    <row r="28" spans="1:9" x14ac:dyDescent="0.2">
      <c r="A28" s="27" t="s">
        <v>70</v>
      </c>
      <c r="B28" s="27" t="s">
        <v>69</v>
      </c>
      <c r="C28" s="27" t="s">
        <v>71</v>
      </c>
      <c r="D28" s="31">
        <v>1500000</v>
      </c>
      <c r="E28" s="29">
        <v>1481.8979999999999</v>
      </c>
      <c r="F28" s="30">
        <v>4.4111457415313602</v>
      </c>
      <c r="G28" s="29">
        <v>5.9630999999999998</v>
      </c>
    </row>
    <row r="29" spans="1:9" x14ac:dyDescent="0.2">
      <c r="A29" s="27" t="s">
        <v>922</v>
      </c>
      <c r="B29" s="27" t="s">
        <v>923</v>
      </c>
      <c r="C29" s="27" t="s">
        <v>71</v>
      </c>
      <c r="D29" s="31">
        <v>1000000</v>
      </c>
      <c r="E29" s="29">
        <v>967.976</v>
      </c>
      <c r="F29" s="30">
        <v>2.88136107229011</v>
      </c>
      <c r="G29" s="29">
        <v>5.0241673015484398</v>
      </c>
    </row>
    <row r="30" spans="1:9" x14ac:dyDescent="0.2">
      <c r="A30" s="26" t="s">
        <v>33</v>
      </c>
      <c r="B30" s="26"/>
      <c r="C30" s="26"/>
      <c r="D30" s="32"/>
      <c r="E30" s="33">
        <f>SUM(E24:E29)</f>
        <v>16792.371499999997</v>
      </c>
      <c r="F30" s="34">
        <f>SUM(F24:F29)</f>
        <v>49.98562521336671</v>
      </c>
      <c r="G30" s="33"/>
      <c r="H30" s="18"/>
      <c r="I30" s="18"/>
    </row>
    <row r="31" spans="1:9" x14ac:dyDescent="0.2">
      <c r="A31" s="27"/>
      <c r="B31" s="27"/>
      <c r="C31" s="27"/>
      <c r="D31" s="28"/>
      <c r="E31" s="29"/>
      <c r="F31" s="30"/>
      <c r="G31" s="29"/>
    </row>
    <row r="32" spans="1:9" x14ac:dyDescent="0.2">
      <c r="A32" s="26" t="s">
        <v>36</v>
      </c>
      <c r="B32" s="26"/>
      <c r="C32" s="26"/>
      <c r="D32" s="32"/>
      <c r="E32" s="33">
        <f>E11+E16+E21+E30</f>
        <v>31216.132499999996</v>
      </c>
      <c r="F32" s="34">
        <f>F11+F16+F21+F30</f>
        <v>92.920639574689943</v>
      </c>
      <c r="G32" s="33"/>
      <c r="H32" s="18"/>
      <c r="I32" s="18"/>
    </row>
    <row r="33" spans="1:9" x14ac:dyDescent="0.2">
      <c r="A33" s="26"/>
      <c r="B33" s="26"/>
      <c r="C33" s="26"/>
      <c r="D33" s="32"/>
      <c r="E33" s="33"/>
      <c r="F33" s="34"/>
      <c r="G33" s="33"/>
      <c r="H33" s="18"/>
      <c r="I33" s="18"/>
    </row>
    <row r="34" spans="1:9" x14ac:dyDescent="0.2">
      <c r="A34" s="26" t="s">
        <v>38</v>
      </c>
      <c r="B34" s="26"/>
      <c r="C34" s="26"/>
      <c r="D34" s="32"/>
      <c r="E34" s="33">
        <f>E36-(E11+E16+E21+E30)</f>
        <v>2378.2687470000055</v>
      </c>
      <c r="F34" s="34">
        <f>F36-(F11+F16+F21+F30)</f>
        <v>7.0793604253100568</v>
      </c>
      <c r="G34" s="33"/>
      <c r="H34" s="18"/>
      <c r="I34" s="18"/>
    </row>
    <row r="35" spans="1:9" x14ac:dyDescent="0.2">
      <c r="A35" s="26"/>
      <c r="B35" s="26"/>
      <c r="C35" s="26"/>
      <c r="D35" s="32"/>
      <c r="E35" s="33"/>
      <c r="F35" s="34"/>
      <c r="G35" s="33"/>
      <c r="H35" s="18"/>
      <c r="I35" s="18"/>
    </row>
    <row r="36" spans="1:9" x14ac:dyDescent="0.2">
      <c r="A36" s="35" t="s">
        <v>37</v>
      </c>
      <c r="B36" s="35"/>
      <c r="C36" s="35"/>
      <c r="D36" s="36"/>
      <c r="E36" s="37">
        <v>33594.401247000002</v>
      </c>
      <c r="F36" s="38">
        <v>100</v>
      </c>
      <c r="G36" s="37"/>
      <c r="H36" s="18"/>
      <c r="I36" s="18"/>
    </row>
    <row r="38" spans="1:9" x14ac:dyDescent="0.2">
      <c r="A38" s="18" t="s">
        <v>55</v>
      </c>
    </row>
    <row r="39" spans="1:9" x14ac:dyDescent="0.2">
      <c r="A39" s="18" t="s">
        <v>40</v>
      </c>
    </row>
    <row r="41" spans="1:9" x14ac:dyDescent="0.2">
      <c r="A41" s="18" t="s">
        <v>41</v>
      </c>
    </row>
    <row r="42" spans="1:9" x14ac:dyDescent="0.2">
      <c r="A42" s="18" t="s">
        <v>42</v>
      </c>
    </row>
    <row r="43" spans="1:9" x14ac:dyDescent="0.2">
      <c r="A43" s="18" t="s">
        <v>43</v>
      </c>
      <c r="B43" s="18"/>
      <c r="C43" s="39" t="s">
        <v>45</v>
      </c>
      <c r="D43" s="19" t="s">
        <v>44</v>
      </c>
    </row>
    <row r="44" spans="1:9" x14ac:dyDescent="0.2">
      <c r="A44" s="9" t="s">
        <v>59</v>
      </c>
      <c r="C44" s="40">
        <v>32.006300000000003</v>
      </c>
      <c r="D44" s="40">
        <v>32.3292</v>
      </c>
    </row>
    <row r="45" spans="1:9" x14ac:dyDescent="0.2">
      <c r="A45" s="9" t="s">
        <v>860</v>
      </c>
      <c r="C45" s="40">
        <v>10.187099999999999</v>
      </c>
      <c r="D45" s="40">
        <v>10.105399999999999</v>
      </c>
    </row>
    <row r="46" spans="1:9" x14ac:dyDescent="0.2">
      <c r="A46" s="9" t="s">
        <v>62</v>
      </c>
      <c r="C46" s="40">
        <v>33.999299999999998</v>
      </c>
      <c r="D46" s="40">
        <v>34.454599999999999</v>
      </c>
    </row>
    <row r="47" spans="1:9" x14ac:dyDescent="0.2">
      <c r="A47" s="9" t="s">
        <v>862</v>
      </c>
      <c r="C47" s="40">
        <v>10.087199999999999</v>
      </c>
      <c r="D47" s="40">
        <v>10.0115</v>
      </c>
    </row>
    <row r="49" spans="1:5" x14ac:dyDescent="0.2">
      <c r="A49" s="18" t="s">
        <v>47</v>
      </c>
    </row>
    <row r="50" spans="1:5" x14ac:dyDescent="0.2">
      <c r="A50" s="74" t="s">
        <v>56</v>
      </c>
      <c r="B50" s="75"/>
      <c r="C50" s="43" t="s">
        <v>57</v>
      </c>
    </row>
    <row r="51" spans="1:5" x14ac:dyDescent="0.2">
      <c r="A51" s="70" t="s">
        <v>860</v>
      </c>
      <c r="B51" s="71"/>
      <c r="C51" s="44">
        <v>0.18378431000000001</v>
      </c>
    </row>
    <row r="52" spans="1:5" x14ac:dyDescent="0.2">
      <c r="A52" s="70" t="s">
        <v>862</v>
      </c>
      <c r="B52" s="71"/>
      <c r="C52" s="44">
        <v>0.20489938999999999</v>
      </c>
    </row>
    <row r="53" spans="1:5" x14ac:dyDescent="0.2">
      <c r="A53" s="9" t="s">
        <v>58</v>
      </c>
    </row>
    <row r="54" spans="1:5" x14ac:dyDescent="0.2">
      <c r="A54" s="9" t="s">
        <v>46</v>
      </c>
    </row>
    <row r="56" spans="1:5" x14ac:dyDescent="0.2">
      <c r="A56" s="18" t="s">
        <v>856</v>
      </c>
      <c r="D56" s="42">
        <v>3.4012171866849301</v>
      </c>
      <c r="E56" s="13" t="s">
        <v>49</v>
      </c>
    </row>
    <row r="58" spans="1:5" x14ac:dyDescent="0.2">
      <c r="A58" s="18" t="s">
        <v>779</v>
      </c>
      <c r="D58" s="41" t="s">
        <v>48</v>
      </c>
    </row>
    <row r="60" spans="1:5" x14ac:dyDescent="0.2">
      <c r="A60" s="18" t="s">
        <v>857</v>
      </c>
    </row>
    <row r="61" spans="1:5" ht="14.4" x14ac:dyDescent="0.3">
      <c r="A61" s="58"/>
    </row>
    <row r="62" spans="1:5" x14ac:dyDescent="0.2">
      <c r="A62" s="46" t="s">
        <v>737</v>
      </c>
    </row>
    <row r="63" spans="1:5" x14ac:dyDescent="0.2">
      <c r="A63" s="47"/>
    </row>
    <row r="64" spans="1:5" x14ac:dyDescent="0.2">
      <c r="A64" s="47"/>
    </row>
    <row r="65" spans="1:1" x14ac:dyDescent="0.2">
      <c r="A65" s="47"/>
    </row>
    <row r="66" spans="1:1" x14ac:dyDescent="0.2">
      <c r="A66" s="47"/>
    </row>
    <row r="67" spans="1:1" x14ac:dyDescent="0.2">
      <c r="A67" s="47"/>
    </row>
    <row r="68" spans="1:1" x14ac:dyDescent="0.2">
      <c r="A68" s="47"/>
    </row>
    <row r="69" spans="1:1" x14ac:dyDescent="0.2">
      <c r="A69" s="47"/>
    </row>
    <row r="70" spans="1:1" x14ac:dyDescent="0.2">
      <c r="A70" s="47"/>
    </row>
    <row r="71" spans="1:1" x14ac:dyDescent="0.2">
      <c r="A71" s="47"/>
    </row>
    <row r="72" spans="1:1" x14ac:dyDescent="0.2">
      <c r="A72" s="47"/>
    </row>
    <row r="73" spans="1:1" x14ac:dyDescent="0.2">
      <c r="A73" s="47"/>
    </row>
    <row r="74" spans="1:1" x14ac:dyDescent="0.2">
      <c r="A74" s="47"/>
    </row>
    <row r="75" spans="1:1" x14ac:dyDescent="0.2">
      <c r="A75" s="47"/>
    </row>
    <row r="76" spans="1:1" x14ac:dyDescent="0.2">
      <c r="A76" s="46" t="s">
        <v>924</v>
      </c>
    </row>
    <row r="77" spans="1:1" x14ac:dyDescent="0.2">
      <c r="A77" s="47"/>
    </row>
    <row r="78" spans="1:1" x14ac:dyDescent="0.2">
      <c r="A78" s="46" t="s">
        <v>738</v>
      </c>
    </row>
    <row r="79" spans="1:1" x14ac:dyDescent="0.2">
      <c r="A79" s="47"/>
    </row>
    <row r="80" spans="1:1" x14ac:dyDescent="0.2">
      <c r="A80" s="47"/>
    </row>
    <row r="81" spans="1:1" x14ac:dyDescent="0.2">
      <c r="A81" s="47"/>
    </row>
    <row r="82" spans="1:1" x14ac:dyDescent="0.2">
      <c r="A82" s="47"/>
    </row>
    <row r="83" spans="1:1" x14ac:dyDescent="0.2">
      <c r="A83" s="47"/>
    </row>
    <row r="84" spans="1:1" x14ac:dyDescent="0.2">
      <c r="A84" s="47"/>
    </row>
    <row r="85" spans="1:1" x14ac:dyDescent="0.2">
      <c r="A85" s="47"/>
    </row>
    <row r="86" spans="1:1" x14ac:dyDescent="0.2">
      <c r="A86" s="47"/>
    </row>
    <row r="87" spans="1:1" x14ac:dyDescent="0.2">
      <c r="A87" s="47"/>
    </row>
    <row r="88" spans="1:1" x14ac:dyDescent="0.2">
      <c r="A88" s="47"/>
    </row>
    <row r="89" spans="1:1" x14ac:dyDescent="0.2">
      <c r="A89" s="47"/>
    </row>
    <row r="90" spans="1:1" x14ac:dyDescent="0.2">
      <c r="A90" s="47"/>
    </row>
    <row r="91" spans="1:1" x14ac:dyDescent="0.2">
      <c r="A91" s="47"/>
    </row>
  </sheetData>
  <mergeCells count="4">
    <mergeCell ref="A1:G1"/>
    <mergeCell ref="A50:B50"/>
    <mergeCell ref="A51:B51"/>
    <mergeCell ref="A52:B52"/>
  </mergeCells>
  <conditionalFormatting sqref="F2:F3 F5:F59">
    <cfRule type="cellIs" dxfId="96" priority="2" stopIfTrue="1" operator="between">
      <formula>0.009</formula>
      <formula>-0.009</formula>
    </cfRule>
  </conditionalFormatting>
  <conditionalFormatting sqref="F60:F93">
    <cfRule type="cellIs" dxfId="95"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H75"/>
  <sheetViews>
    <sheetView workbookViewId="0">
      <selection sqref="A1:E1"/>
    </sheetView>
  </sheetViews>
  <sheetFormatPr defaultColWidth="9.21875" defaultRowHeight="10.199999999999999" x14ac:dyDescent="0.2"/>
  <cols>
    <col min="1" max="1" width="35.77734375" style="9" bestFit="1" customWidth="1"/>
    <col min="2" max="2" width="51.77734375" style="9" customWidth="1"/>
    <col min="3" max="3" width="24.77734375" style="9" bestFit="1" customWidth="1"/>
    <col min="4" max="4" width="23" style="10" bestFit="1" customWidth="1"/>
    <col min="5" max="5" width="13.5546875" style="13" customWidth="1"/>
    <col min="6" max="16384" width="9.21875" style="9"/>
  </cols>
  <sheetData>
    <row r="1" spans="1:8" s="1" customFormat="1" ht="13.8" x14ac:dyDescent="0.2">
      <c r="A1" s="72" t="s">
        <v>28</v>
      </c>
      <c r="B1" s="73"/>
      <c r="C1" s="73"/>
      <c r="D1" s="73"/>
      <c r="E1" s="73"/>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34</v>
      </c>
      <c r="B5" s="22"/>
      <c r="C5" s="23"/>
      <c r="D5" s="24"/>
      <c r="E5" s="25"/>
    </row>
    <row r="6" spans="1:8" x14ac:dyDescent="0.2">
      <c r="A6" s="27" t="s">
        <v>728</v>
      </c>
      <c r="B6" s="55" t="s">
        <v>727</v>
      </c>
      <c r="C6" s="31">
        <v>303947.52100000001</v>
      </c>
      <c r="D6" s="29">
        <v>258.95690500000001</v>
      </c>
      <c r="E6" s="30">
        <v>45.980096534793297</v>
      </c>
    </row>
    <row r="7" spans="1:8" x14ac:dyDescent="0.2">
      <c r="A7" s="27" t="s">
        <v>712</v>
      </c>
      <c r="B7" s="55" t="s">
        <v>711</v>
      </c>
      <c r="C7" s="31">
        <v>25903.544000000002</v>
      </c>
      <c r="D7" s="29">
        <v>186.32805160000001</v>
      </c>
      <c r="E7" s="30">
        <v>33.084199085975101</v>
      </c>
    </row>
    <row r="8" spans="1:8" x14ac:dyDescent="0.2">
      <c r="A8" s="27" t="s">
        <v>724</v>
      </c>
      <c r="B8" s="55" t="s">
        <v>723</v>
      </c>
      <c r="C8" s="31">
        <v>12791.922</v>
      </c>
      <c r="D8" s="29">
        <v>53.294268299999999</v>
      </c>
      <c r="E8" s="30">
        <v>9.4628702840929204</v>
      </c>
    </row>
    <row r="9" spans="1:8" x14ac:dyDescent="0.2">
      <c r="A9" s="27" t="s">
        <v>734</v>
      </c>
      <c r="B9" s="55" t="s">
        <v>733</v>
      </c>
      <c r="C9" s="31">
        <v>3485.5120000000002</v>
      </c>
      <c r="D9" s="29">
        <v>53.2003561</v>
      </c>
      <c r="E9" s="30">
        <v>9.4461953395812301</v>
      </c>
    </row>
    <row r="10" spans="1:8" ht="20.399999999999999" x14ac:dyDescent="0.2">
      <c r="A10" s="27" t="s">
        <v>729</v>
      </c>
      <c r="B10" s="56" t="s">
        <v>791</v>
      </c>
      <c r="C10" s="31">
        <v>4814.4089999999997</v>
      </c>
      <c r="D10" s="29">
        <v>2.3693007000000001</v>
      </c>
      <c r="E10" s="30">
        <v>0.420690365085856</v>
      </c>
    </row>
    <row r="11" spans="1:8" ht="20.399999999999999" x14ac:dyDescent="0.2">
      <c r="A11" s="27" t="s">
        <v>730</v>
      </c>
      <c r="B11" s="56" t="s">
        <v>792</v>
      </c>
      <c r="C11" s="31">
        <v>196087.27</v>
      </c>
      <c r="D11" s="29">
        <v>0</v>
      </c>
      <c r="E11" s="29">
        <v>0</v>
      </c>
    </row>
    <row r="12" spans="1:8" ht="20.399999999999999" x14ac:dyDescent="0.2">
      <c r="A12" s="27" t="s">
        <v>732</v>
      </c>
      <c r="B12" s="55" t="s">
        <v>731</v>
      </c>
      <c r="C12" s="31">
        <v>161743.72099999999</v>
      </c>
      <c r="D12" s="29">
        <v>0</v>
      </c>
      <c r="E12" s="29">
        <v>0</v>
      </c>
    </row>
    <row r="13" spans="1:8" x14ac:dyDescent="0.2">
      <c r="A13" s="26" t="s">
        <v>33</v>
      </c>
      <c r="B13" s="26"/>
      <c r="C13" s="32"/>
      <c r="D13" s="33">
        <f>SUM(D6:D12)</f>
        <v>554.14888170000006</v>
      </c>
      <c r="E13" s="34">
        <f>SUM(E6:E12)</f>
        <v>98.394051609528404</v>
      </c>
      <c r="F13" s="18"/>
      <c r="G13" s="18"/>
      <c r="H13" s="18"/>
    </row>
    <row r="14" spans="1:8" x14ac:dyDescent="0.2">
      <c r="A14" s="27"/>
      <c r="B14" s="27"/>
      <c r="C14" s="28"/>
      <c r="D14" s="29"/>
      <c r="E14" s="30"/>
    </row>
    <row r="15" spans="1:8" x14ac:dyDescent="0.2">
      <c r="A15" s="26" t="s">
        <v>36</v>
      </c>
      <c r="B15" s="26"/>
      <c r="C15" s="32"/>
      <c r="D15" s="33">
        <f>D13</f>
        <v>554.14888170000006</v>
      </c>
      <c r="E15" s="34">
        <f>E13</f>
        <v>98.394051609528404</v>
      </c>
      <c r="F15" s="18"/>
      <c r="G15" s="18"/>
      <c r="H15" s="18"/>
    </row>
    <row r="16" spans="1:8" x14ac:dyDescent="0.2">
      <c r="A16" s="26"/>
      <c r="B16" s="26"/>
      <c r="C16" s="32"/>
      <c r="D16" s="33"/>
      <c r="E16" s="34"/>
      <c r="F16" s="18"/>
      <c r="G16" s="18"/>
      <c r="H16" s="18"/>
    </row>
    <row r="17" spans="1:8" x14ac:dyDescent="0.2">
      <c r="A17" s="26" t="s">
        <v>38</v>
      </c>
      <c r="B17" s="26"/>
      <c r="C17" s="32"/>
      <c r="D17" s="33">
        <f>D19-(D13)</f>
        <v>9.0445965999999771</v>
      </c>
      <c r="E17" s="34">
        <f>E19-(E13)</f>
        <v>1.6059483904715961</v>
      </c>
      <c r="F17" s="18"/>
      <c r="G17" s="18"/>
      <c r="H17" s="18"/>
    </row>
    <row r="18" spans="1:8" x14ac:dyDescent="0.2">
      <c r="A18" s="26"/>
      <c r="B18" s="26"/>
      <c r="C18" s="32"/>
      <c r="D18" s="33"/>
      <c r="E18" s="34"/>
      <c r="F18" s="18"/>
      <c r="G18" s="18"/>
      <c r="H18" s="18"/>
    </row>
    <row r="19" spans="1:8" x14ac:dyDescent="0.2">
      <c r="A19" s="35" t="s">
        <v>37</v>
      </c>
      <c r="B19" s="35"/>
      <c r="C19" s="36"/>
      <c r="D19" s="37">
        <v>563.19347830000004</v>
      </c>
      <c r="E19" s="38">
        <v>100</v>
      </c>
      <c r="F19" s="18"/>
      <c r="G19" s="18"/>
      <c r="H19" s="18"/>
    </row>
    <row r="21" spans="1:8" x14ac:dyDescent="0.2">
      <c r="A21" s="18" t="s">
        <v>789</v>
      </c>
    </row>
    <row r="22" spans="1:8" ht="14.4" x14ac:dyDescent="0.3">
      <c r="A22" s="81" t="s">
        <v>790</v>
      </c>
      <c r="B22" s="82"/>
      <c r="C22" s="82"/>
      <c r="D22" s="82"/>
      <c r="E22" s="82"/>
    </row>
    <row r="24" spans="1:8" x14ac:dyDescent="0.2">
      <c r="A24" s="18" t="s">
        <v>41</v>
      </c>
    </row>
    <row r="25" spans="1:8" x14ac:dyDescent="0.2">
      <c r="A25" s="18" t="s">
        <v>42</v>
      </c>
    </row>
    <row r="26" spans="1:8" x14ac:dyDescent="0.2">
      <c r="A26" s="18" t="s">
        <v>43</v>
      </c>
      <c r="B26" s="18"/>
      <c r="C26" s="39" t="s">
        <v>45</v>
      </c>
      <c r="D26" s="41" t="s">
        <v>44</v>
      </c>
    </row>
    <row r="27" spans="1:8" x14ac:dyDescent="0.2">
      <c r="A27" s="9" t="s">
        <v>76</v>
      </c>
      <c r="C27" s="40">
        <v>76.555800000000005</v>
      </c>
      <c r="D27" s="40">
        <v>76.736999999999995</v>
      </c>
    </row>
    <row r="28" spans="1:8" x14ac:dyDescent="0.2">
      <c r="A28" s="9" t="s">
        <v>725</v>
      </c>
      <c r="C28" s="40">
        <v>24.852900000000002</v>
      </c>
      <c r="D28" s="40">
        <v>22.992100000000001</v>
      </c>
    </row>
    <row r="29" spans="1:8" x14ac:dyDescent="0.2">
      <c r="A29" s="9" t="s">
        <v>77</v>
      </c>
      <c r="C29" s="40">
        <v>80.501900000000006</v>
      </c>
      <c r="D29" s="40">
        <v>80.869200000000006</v>
      </c>
    </row>
    <row r="30" spans="1:8" x14ac:dyDescent="0.2">
      <c r="A30" s="9" t="s">
        <v>726</v>
      </c>
      <c r="C30" s="40">
        <v>26.543700000000001</v>
      </c>
      <c r="D30" s="40">
        <v>24.733499999999999</v>
      </c>
    </row>
    <row r="32" spans="1:8" x14ac:dyDescent="0.2">
      <c r="A32" s="18" t="s">
        <v>47</v>
      </c>
    </row>
    <row r="33" spans="1:4" x14ac:dyDescent="0.2">
      <c r="A33" s="74" t="s">
        <v>56</v>
      </c>
      <c r="B33" s="75"/>
      <c r="C33" s="43" t="s">
        <v>57</v>
      </c>
    </row>
    <row r="34" spans="1:4" x14ac:dyDescent="0.2">
      <c r="A34" s="70" t="s">
        <v>725</v>
      </c>
      <c r="B34" s="71"/>
      <c r="C34" s="44">
        <v>2</v>
      </c>
    </row>
    <row r="35" spans="1:4" x14ac:dyDescent="0.2">
      <c r="A35" s="70" t="s">
        <v>726</v>
      </c>
      <c r="B35" s="71"/>
      <c r="C35" s="44">
        <v>2</v>
      </c>
    </row>
    <row r="36" spans="1:4" x14ac:dyDescent="0.2">
      <c r="A36" s="9" t="s">
        <v>58</v>
      </c>
    </row>
    <row r="37" spans="1:4" x14ac:dyDescent="0.2">
      <c r="A37" s="9" t="s">
        <v>46</v>
      </c>
    </row>
    <row r="39" spans="1:4" x14ac:dyDescent="0.2">
      <c r="A39" s="18" t="s">
        <v>209</v>
      </c>
      <c r="D39" s="45">
        <v>0.18360000000000001</v>
      </c>
    </row>
    <row r="41" spans="1:4" x14ac:dyDescent="0.2">
      <c r="A41" s="18" t="s">
        <v>779</v>
      </c>
      <c r="D41" s="41" t="s">
        <v>48</v>
      </c>
    </row>
    <row r="42" spans="1:4" x14ac:dyDescent="0.2">
      <c r="A42" s="9" t="s">
        <v>777</v>
      </c>
      <c r="D42" s="41"/>
    </row>
    <row r="43" spans="1:4" x14ac:dyDescent="0.2">
      <c r="A43" s="50" t="s">
        <v>778</v>
      </c>
      <c r="D43" s="41"/>
    </row>
    <row r="45" spans="1:4" x14ac:dyDescent="0.2">
      <c r="A45" s="18" t="s">
        <v>743</v>
      </c>
    </row>
    <row r="46" spans="1:4" x14ac:dyDescent="0.2">
      <c r="A46" s="50"/>
    </row>
    <row r="47" spans="1:4" x14ac:dyDescent="0.2">
      <c r="A47" s="46" t="s">
        <v>737</v>
      </c>
    </row>
    <row r="48" spans="1:4" x14ac:dyDescent="0.2">
      <c r="A48" s="48"/>
    </row>
    <row r="49" spans="1:1" x14ac:dyDescent="0.2">
      <c r="A49" s="47"/>
    </row>
    <row r="50" spans="1:1" x14ac:dyDescent="0.2">
      <c r="A50" s="47"/>
    </row>
    <row r="51" spans="1:1" x14ac:dyDescent="0.2">
      <c r="A51" s="47"/>
    </row>
    <row r="52" spans="1:1" x14ac:dyDescent="0.2">
      <c r="A52" s="47"/>
    </row>
    <row r="53" spans="1:1" x14ac:dyDescent="0.2">
      <c r="A53" s="47"/>
    </row>
    <row r="54" spans="1:1" x14ac:dyDescent="0.2">
      <c r="A54" s="47"/>
    </row>
    <row r="55" spans="1:1" x14ac:dyDescent="0.2">
      <c r="A55" s="47"/>
    </row>
    <row r="56" spans="1:1" x14ac:dyDescent="0.2">
      <c r="A56" s="47"/>
    </row>
    <row r="57" spans="1:1" x14ac:dyDescent="0.2">
      <c r="A57" s="47"/>
    </row>
    <row r="58" spans="1:1" x14ac:dyDescent="0.2">
      <c r="A58" s="47"/>
    </row>
    <row r="59" spans="1:1" x14ac:dyDescent="0.2">
      <c r="A59" s="47"/>
    </row>
    <row r="60" spans="1:1" x14ac:dyDescent="0.2">
      <c r="A60" s="47"/>
    </row>
    <row r="61" spans="1:1" ht="30.6" x14ac:dyDescent="0.2">
      <c r="A61" s="49" t="s">
        <v>763</v>
      </c>
    </row>
    <row r="62" spans="1:1" x14ac:dyDescent="0.2">
      <c r="A62" s="47"/>
    </row>
    <row r="63" spans="1:1" x14ac:dyDescent="0.2">
      <c r="A63" s="46" t="s">
        <v>738</v>
      </c>
    </row>
    <row r="64" spans="1:1" x14ac:dyDescent="0.2">
      <c r="A64" s="47"/>
    </row>
    <row r="65" spans="1:1" x14ac:dyDescent="0.2">
      <c r="A65" s="47"/>
    </row>
    <row r="66" spans="1:1" x14ac:dyDescent="0.2">
      <c r="A66" s="47"/>
    </row>
    <row r="67" spans="1:1" x14ac:dyDescent="0.2">
      <c r="A67" s="47"/>
    </row>
    <row r="68" spans="1:1" x14ac:dyDescent="0.2">
      <c r="A68" s="47"/>
    </row>
    <row r="69" spans="1:1" x14ac:dyDescent="0.2">
      <c r="A69" s="47"/>
    </row>
    <row r="70" spans="1:1" x14ac:dyDescent="0.2">
      <c r="A70" s="47"/>
    </row>
    <row r="71" spans="1:1" x14ac:dyDescent="0.2">
      <c r="A71" s="47"/>
    </row>
    <row r="72" spans="1:1" x14ac:dyDescent="0.2">
      <c r="A72" s="47"/>
    </row>
    <row r="73" spans="1:1" x14ac:dyDescent="0.2">
      <c r="A73" s="47"/>
    </row>
    <row r="74" spans="1:1" x14ac:dyDescent="0.2">
      <c r="A74" s="47"/>
    </row>
    <row r="75" spans="1:1" x14ac:dyDescent="0.2">
      <c r="A75" s="47"/>
    </row>
  </sheetData>
  <mergeCells count="5">
    <mergeCell ref="A1:E1"/>
    <mergeCell ref="A33:B33"/>
    <mergeCell ref="A34:B34"/>
    <mergeCell ref="A35:B35"/>
    <mergeCell ref="A22:E22"/>
  </mergeCells>
  <conditionalFormatting sqref="E5:E10 E13:E19">
    <cfRule type="cellIs" dxfId="24" priority="1" stopIfTrue="1" operator="between">
      <formula>0.009</formula>
      <formula>-0.009</formula>
    </cfRule>
  </conditionalFormatting>
  <hyperlinks>
    <hyperlink ref="A43" r:id="rId1" xr:uid="{00000000-0004-0000-2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H75"/>
  <sheetViews>
    <sheetView workbookViewId="0">
      <selection sqref="A1:E1"/>
    </sheetView>
  </sheetViews>
  <sheetFormatPr defaultColWidth="9.21875" defaultRowHeight="10.199999999999999" x14ac:dyDescent="0.2"/>
  <cols>
    <col min="1" max="1" width="35.77734375" style="9" bestFit="1" customWidth="1"/>
    <col min="2" max="2" width="51.77734375" style="9" customWidth="1"/>
    <col min="3" max="3" width="24.77734375" style="9" bestFit="1" customWidth="1"/>
    <col min="4" max="4" width="23" style="10" bestFit="1" customWidth="1"/>
    <col min="5" max="5" width="13.5546875" style="13" customWidth="1"/>
    <col min="6" max="16384" width="9.21875" style="9"/>
  </cols>
  <sheetData>
    <row r="1" spans="1:8" s="1" customFormat="1" ht="13.8" x14ac:dyDescent="0.2">
      <c r="A1" s="72" t="s">
        <v>29</v>
      </c>
      <c r="B1" s="73"/>
      <c r="C1" s="73"/>
      <c r="D1" s="73"/>
      <c r="E1" s="73"/>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34</v>
      </c>
      <c r="B5" s="22"/>
      <c r="C5" s="23"/>
      <c r="D5" s="24"/>
      <c r="E5" s="25"/>
    </row>
    <row r="6" spans="1:8" x14ac:dyDescent="0.2">
      <c r="A6" s="27" t="s">
        <v>712</v>
      </c>
      <c r="B6" s="55" t="s">
        <v>711</v>
      </c>
      <c r="C6" s="31">
        <v>76501.024000000005</v>
      </c>
      <c r="D6" s="29">
        <v>550.28326430000004</v>
      </c>
      <c r="E6" s="30">
        <v>48.599273612123604</v>
      </c>
    </row>
    <row r="7" spans="1:8" x14ac:dyDescent="0.2">
      <c r="A7" s="27" t="s">
        <v>728</v>
      </c>
      <c r="B7" s="55" t="s">
        <v>727</v>
      </c>
      <c r="C7" s="31">
        <v>278463.08799999999</v>
      </c>
      <c r="D7" s="29">
        <v>237.2447033</v>
      </c>
      <c r="E7" s="30">
        <v>20.9527001759188</v>
      </c>
    </row>
    <row r="8" spans="1:8" x14ac:dyDescent="0.2">
      <c r="A8" s="27" t="s">
        <v>724</v>
      </c>
      <c r="B8" s="55" t="s">
        <v>723</v>
      </c>
      <c r="C8" s="31">
        <v>39993.356</v>
      </c>
      <c r="D8" s="29">
        <v>166.62207950000001</v>
      </c>
      <c r="E8" s="30">
        <v>14.7155339018758</v>
      </c>
    </row>
    <row r="9" spans="1:8" x14ac:dyDescent="0.2">
      <c r="A9" s="27" t="s">
        <v>734</v>
      </c>
      <c r="B9" s="55" t="s">
        <v>733</v>
      </c>
      <c r="C9" s="31">
        <v>10818.621999999999</v>
      </c>
      <c r="D9" s="29">
        <v>165.12768929999999</v>
      </c>
      <c r="E9" s="30">
        <v>14.583554096337901</v>
      </c>
    </row>
    <row r="10" spans="1:8" ht="20.399999999999999" x14ac:dyDescent="0.2">
      <c r="A10" s="27" t="s">
        <v>729</v>
      </c>
      <c r="B10" s="56" t="s">
        <v>791</v>
      </c>
      <c r="C10" s="31">
        <v>3707.953</v>
      </c>
      <c r="D10" s="29">
        <v>1.8247838000000001</v>
      </c>
      <c r="E10" s="30">
        <v>0.16115912100649099</v>
      </c>
    </row>
    <row r="11" spans="1:8" ht="20.399999999999999" x14ac:dyDescent="0.2">
      <c r="A11" s="27" t="s">
        <v>730</v>
      </c>
      <c r="B11" s="56" t="s">
        <v>792</v>
      </c>
      <c r="C11" s="31">
        <v>167004.62</v>
      </c>
      <c r="D11" s="29">
        <v>0</v>
      </c>
      <c r="E11" s="29">
        <v>0</v>
      </c>
    </row>
    <row r="12" spans="1:8" ht="20.399999999999999" x14ac:dyDescent="0.2">
      <c r="A12" s="27" t="s">
        <v>732</v>
      </c>
      <c r="B12" s="55" t="s">
        <v>731</v>
      </c>
      <c r="C12" s="31">
        <v>134545.87</v>
      </c>
      <c r="D12" s="29">
        <v>0</v>
      </c>
      <c r="E12" s="29">
        <v>0</v>
      </c>
    </row>
    <row r="13" spans="1:8" x14ac:dyDescent="0.2">
      <c r="A13" s="26" t="s">
        <v>33</v>
      </c>
      <c r="B13" s="26"/>
      <c r="C13" s="32"/>
      <c r="D13" s="33">
        <f>SUM(D6:D12)</f>
        <v>1121.1025202000001</v>
      </c>
      <c r="E13" s="34">
        <f>SUM(E6:E12)</f>
        <v>99.012220907262602</v>
      </c>
      <c r="F13" s="18"/>
      <c r="G13" s="18"/>
      <c r="H13" s="18"/>
    </row>
    <row r="14" spans="1:8" x14ac:dyDescent="0.2">
      <c r="A14" s="27"/>
      <c r="B14" s="27"/>
      <c r="C14" s="28"/>
      <c r="D14" s="29"/>
      <c r="E14" s="30"/>
    </row>
    <row r="15" spans="1:8" x14ac:dyDescent="0.2">
      <c r="A15" s="26" t="s">
        <v>36</v>
      </c>
      <c r="B15" s="26"/>
      <c r="C15" s="32"/>
      <c r="D15" s="33">
        <f>D13</f>
        <v>1121.1025202000001</v>
      </c>
      <c r="E15" s="34">
        <f>E13</f>
        <v>99.012220907262602</v>
      </c>
      <c r="F15" s="18"/>
      <c r="G15" s="18"/>
      <c r="H15" s="18"/>
    </row>
    <row r="16" spans="1:8" x14ac:dyDescent="0.2">
      <c r="A16" s="26"/>
      <c r="B16" s="26"/>
      <c r="C16" s="32"/>
      <c r="D16" s="33"/>
      <c r="E16" s="34"/>
      <c r="F16" s="18"/>
      <c r="G16" s="18"/>
      <c r="H16" s="18"/>
    </row>
    <row r="17" spans="1:8" x14ac:dyDescent="0.2">
      <c r="A17" s="26" t="s">
        <v>38</v>
      </c>
      <c r="B17" s="26"/>
      <c r="C17" s="32"/>
      <c r="D17" s="33">
        <f>D19-(D13)</f>
        <v>11.184494399999949</v>
      </c>
      <c r="E17" s="34">
        <f>E19-(E13)</f>
        <v>0.98777909273739795</v>
      </c>
      <c r="F17" s="18"/>
      <c r="G17" s="18"/>
      <c r="H17" s="18"/>
    </row>
    <row r="18" spans="1:8" x14ac:dyDescent="0.2">
      <c r="A18" s="26"/>
      <c r="B18" s="26"/>
      <c r="C18" s="32"/>
      <c r="D18" s="33"/>
      <c r="E18" s="34"/>
      <c r="F18" s="18"/>
      <c r="G18" s="18"/>
      <c r="H18" s="18"/>
    </row>
    <row r="19" spans="1:8" x14ac:dyDescent="0.2">
      <c r="A19" s="35" t="s">
        <v>37</v>
      </c>
      <c r="B19" s="35"/>
      <c r="C19" s="36"/>
      <c r="D19" s="37">
        <v>1132.2870146</v>
      </c>
      <c r="E19" s="38">
        <v>100</v>
      </c>
      <c r="F19" s="18"/>
      <c r="G19" s="18"/>
      <c r="H19" s="18"/>
    </row>
    <row r="21" spans="1:8" x14ac:dyDescent="0.2">
      <c r="A21" s="18" t="s">
        <v>789</v>
      </c>
    </row>
    <row r="22" spans="1:8" ht="14.4" x14ac:dyDescent="0.3">
      <c r="A22" s="81" t="s">
        <v>790</v>
      </c>
      <c r="B22" s="82"/>
      <c r="C22" s="82"/>
      <c r="D22" s="82"/>
      <c r="E22" s="82"/>
    </row>
    <row r="24" spans="1:8" x14ac:dyDescent="0.2">
      <c r="A24" s="18" t="s">
        <v>41</v>
      </c>
    </row>
    <row r="25" spans="1:8" x14ac:dyDescent="0.2">
      <c r="A25" s="18" t="s">
        <v>42</v>
      </c>
    </row>
    <row r="26" spans="1:8" x14ac:dyDescent="0.2">
      <c r="A26" s="18" t="s">
        <v>43</v>
      </c>
      <c r="B26" s="18"/>
      <c r="C26" s="39" t="s">
        <v>45</v>
      </c>
      <c r="D26" s="41" t="s">
        <v>44</v>
      </c>
    </row>
    <row r="27" spans="1:8" x14ac:dyDescent="0.2">
      <c r="A27" s="9" t="s">
        <v>59</v>
      </c>
      <c r="C27" s="40">
        <v>114.9366</v>
      </c>
      <c r="D27" s="40">
        <v>113.38500000000001</v>
      </c>
    </row>
    <row r="28" spans="1:8" x14ac:dyDescent="0.2">
      <c r="A28" s="9" t="s">
        <v>82</v>
      </c>
      <c r="C28" s="40">
        <v>34.573799999999999</v>
      </c>
      <c r="D28" s="40">
        <v>31.310400000000001</v>
      </c>
    </row>
    <row r="29" spans="1:8" x14ac:dyDescent="0.2">
      <c r="A29" s="9" t="s">
        <v>62</v>
      </c>
      <c r="C29" s="40">
        <v>119.7762</v>
      </c>
      <c r="D29" s="40">
        <v>118.435</v>
      </c>
    </row>
    <row r="30" spans="1:8" x14ac:dyDescent="0.2">
      <c r="A30" s="9" t="s">
        <v>83</v>
      </c>
      <c r="C30" s="40">
        <v>36.4651</v>
      </c>
      <c r="D30" s="40">
        <v>33.238</v>
      </c>
    </row>
    <row r="32" spans="1:8" x14ac:dyDescent="0.2">
      <c r="A32" s="18" t="s">
        <v>47</v>
      </c>
    </row>
    <row r="33" spans="1:4" x14ac:dyDescent="0.2">
      <c r="A33" s="74" t="s">
        <v>56</v>
      </c>
      <c r="B33" s="75"/>
      <c r="C33" s="43" t="s">
        <v>57</v>
      </c>
    </row>
    <row r="34" spans="1:4" x14ac:dyDescent="0.2">
      <c r="A34" s="70" t="s">
        <v>82</v>
      </c>
      <c r="B34" s="71"/>
      <c r="C34" s="44">
        <v>3</v>
      </c>
    </row>
    <row r="35" spans="1:4" x14ac:dyDescent="0.2">
      <c r="A35" s="70" t="s">
        <v>83</v>
      </c>
      <c r="B35" s="71"/>
      <c r="C35" s="44">
        <v>3</v>
      </c>
    </row>
    <row r="36" spans="1:4" x14ac:dyDescent="0.2">
      <c r="A36" s="9" t="s">
        <v>58</v>
      </c>
    </row>
    <row r="37" spans="1:4" x14ac:dyDescent="0.2">
      <c r="A37" s="9" t="s">
        <v>46</v>
      </c>
    </row>
    <row r="39" spans="1:4" x14ac:dyDescent="0.2">
      <c r="A39" s="18" t="s">
        <v>209</v>
      </c>
      <c r="D39" s="45">
        <v>0.1086</v>
      </c>
    </row>
    <row r="41" spans="1:4" x14ac:dyDescent="0.2">
      <c r="A41" s="18" t="s">
        <v>779</v>
      </c>
      <c r="D41" s="41" t="s">
        <v>48</v>
      </c>
    </row>
    <row r="42" spans="1:4" x14ac:dyDescent="0.2">
      <c r="A42" s="9" t="s">
        <v>777</v>
      </c>
      <c r="D42" s="41"/>
    </row>
    <row r="43" spans="1:4" x14ac:dyDescent="0.2">
      <c r="A43" s="50" t="s">
        <v>778</v>
      </c>
      <c r="D43" s="41"/>
    </row>
    <row r="45" spans="1:4" x14ac:dyDescent="0.2">
      <c r="A45" s="18" t="s">
        <v>746</v>
      </c>
    </row>
    <row r="46" spans="1:4" x14ac:dyDescent="0.2">
      <c r="A46" s="50"/>
    </row>
    <row r="47" spans="1:4" x14ac:dyDescent="0.2">
      <c r="A47" s="46" t="s">
        <v>737</v>
      </c>
    </row>
    <row r="48" spans="1:4" x14ac:dyDescent="0.2">
      <c r="A48" s="48"/>
    </row>
    <row r="49" spans="1:1" x14ac:dyDescent="0.2">
      <c r="A49" s="47"/>
    </row>
    <row r="50" spans="1:1" x14ac:dyDescent="0.2">
      <c r="A50" s="47"/>
    </row>
    <row r="51" spans="1:1" x14ac:dyDescent="0.2">
      <c r="A51" s="47"/>
    </row>
    <row r="52" spans="1:1" x14ac:dyDescent="0.2">
      <c r="A52" s="47"/>
    </row>
    <row r="53" spans="1:1" x14ac:dyDescent="0.2">
      <c r="A53" s="47"/>
    </row>
    <row r="54" spans="1:1" x14ac:dyDescent="0.2">
      <c r="A54" s="47"/>
    </row>
    <row r="55" spans="1:1" x14ac:dyDescent="0.2">
      <c r="A55" s="47"/>
    </row>
    <row r="56" spans="1:1" x14ac:dyDescent="0.2">
      <c r="A56" s="47"/>
    </row>
    <row r="57" spans="1:1" x14ac:dyDescent="0.2">
      <c r="A57" s="47"/>
    </row>
    <row r="58" spans="1:1" x14ac:dyDescent="0.2">
      <c r="A58" s="47"/>
    </row>
    <row r="59" spans="1:1" x14ac:dyDescent="0.2">
      <c r="A59" s="47"/>
    </row>
    <row r="60" spans="1:1" x14ac:dyDescent="0.2">
      <c r="A60" s="47"/>
    </row>
    <row r="61" spans="1:1" ht="30.6" x14ac:dyDescent="0.2">
      <c r="A61" s="49" t="s">
        <v>764</v>
      </c>
    </row>
    <row r="62" spans="1:1" x14ac:dyDescent="0.2">
      <c r="A62" s="47"/>
    </row>
    <row r="63" spans="1:1" x14ac:dyDescent="0.2">
      <c r="A63" s="46" t="s">
        <v>738</v>
      </c>
    </row>
    <row r="64" spans="1:1" x14ac:dyDescent="0.2">
      <c r="A64" s="47"/>
    </row>
    <row r="65" spans="1:1" x14ac:dyDescent="0.2">
      <c r="A65" s="47"/>
    </row>
    <row r="66" spans="1:1" x14ac:dyDescent="0.2">
      <c r="A66" s="47"/>
    </row>
    <row r="67" spans="1:1" x14ac:dyDescent="0.2">
      <c r="A67" s="47"/>
    </row>
    <row r="68" spans="1:1" x14ac:dyDescent="0.2">
      <c r="A68" s="47"/>
    </row>
    <row r="69" spans="1:1" x14ac:dyDescent="0.2">
      <c r="A69" s="47"/>
    </row>
    <row r="70" spans="1:1" x14ac:dyDescent="0.2">
      <c r="A70" s="47"/>
    </row>
    <row r="71" spans="1:1" x14ac:dyDescent="0.2">
      <c r="A71" s="47"/>
    </row>
    <row r="72" spans="1:1" x14ac:dyDescent="0.2">
      <c r="A72" s="47"/>
    </row>
    <row r="73" spans="1:1" x14ac:dyDescent="0.2">
      <c r="A73" s="47"/>
    </row>
    <row r="74" spans="1:1" x14ac:dyDescent="0.2">
      <c r="A74" s="47"/>
    </row>
    <row r="75" spans="1:1" x14ac:dyDescent="0.2">
      <c r="A75" s="47"/>
    </row>
  </sheetData>
  <mergeCells count="5">
    <mergeCell ref="A1:E1"/>
    <mergeCell ref="A33:B33"/>
    <mergeCell ref="A34:B34"/>
    <mergeCell ref="A35:B35"/>
    <mergeCell ref="A22:E22"/>
  </mergeCells>
  <conditionalFormatting sqref="E5:E10 E13:E19">
    <cfRule type="cellIs" dxfId="23" priority="1" stopIfTrue="1" operator="between">
      <formula>0.009</formula>
      <formula>-0.009</formula>
    </cfRule>
  </conditionalFormatting>
  <hyperlinks>
    <hyperlink ref="A43" r:id="rId1" xr:uid="{00000000-0004-0000-2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H72"/>
  <sheetViews>
    <sheetView workbookViewId="0">
      <selection sqref="A1:E1"/>
    </sheetView>
  </sheetViews>
  <sheetFormatPr defaultColWidth="9.21875" defaultRowHeight="10.199999999999999" x14ac:dyDescent="0.2"/>
  <cols>
    <col min="1" max="1" width="35.77734375" style="9" bestFit="1" customWidth="1"/>
    <col min="2" max="2" width="51.77734375" style="9" customWidth="1"/>
    <col min="3" max="3" width="24.77734375" style="9" bestFit="1" customWidth="1"/>
    <col min="4" max="4" width="23" style="10" bestFit="1" customWidth="1"/>
    <col min="5" max="5" width="13.5546875" style="13" customWidth="1"/>
    <col min="6" max="16384" width="9.21875" style="9"/>
  </cols>
  <sheetData>
    <row r="1" spans="1:8" s="1" customFormat="1" ht="13.8" x14ac:dyDescent="0.2">
      <c r="A1" s="72" t="s">
        <v>30</v>
      </c>
      <c r="B1" s="73"/>
      <c r="C1" s="73"/>
      <c r="D1" s="73"/>
      <c r="E1" s="73"/>
    </row>
    <row r="2" spans="1:8" s="1" customFormat="1" ht="11.4" x14ac:dyDescent="0.2">
      <c r="D2" s="6"/>
      <c r="E2" s="7"/>
    </row>
    <row r="3" spans="1:8" s="1" customFormat="1" ht="12" x14ac:dyDescent="0.2">
      <c r="A3" s="11" t="s">
        <v>7</v>
      </c>
      <c r="B3" s="2"/>
      <c r="C3" s="3"/>
      <c r="D3" s="4"/>
      <c r="E3" s="5"/>
    </row>
    <row r="4" spans="1:8" s="1" customFormat="1" ht="17.55" customHeight="1" x14ac:dyDescent="0.2">
      <c r="A4" s="8" t="s">
        <v>2</v>
      </c>
      <c r="B4" s="8" t="s">
        <v>0</v>
      </c>
      <c r="C4" s="16" t="s">
        <v>1</v>
      </c>
      <c r="D4" s="15" t="s">
        <v>3</v>
      </c>
      <c r="E4" s="15" t="s">
        <v>4</v>
      </c>
    </row>
    <row r="5" spans="1:8" x14ac:dyDescent="0.2">
      <c r="A5" s="21" t="s">
        <v>34</v>
      </c>
      <c r="B5" s="22"/>
      <c r="C5" s="23"/>
      <c r="D5" s="24"/>
      <c r="E5" s="25"/>
    </row>
    <row r="6" spans="1:8" ht="20.399999999999999" x14ac:dyDescent="0.2">
      <c r="A6" s="27" t="s">
        <v>736</v>
      </c>
      <c r="B6" s="55" t="s">
        <v>735</v>
      </c>
      <c r="C6" s="31">
        <v>4920612</v>
      </c>
      <c r="D6" s="29">
        <v>49452.854249999997</v>
      </c>
      <c r="E6" s="30">
        <v>44.599019917029601</v>
      </c>
    </row>
    <row r="7" spans="1:8" ht="20.399999999999999" x14ac:dyDescent="0.2">
      <c r="A7" s="27" t="s">
        <v>717</v>
      </c>
      <c r="B7" s="56" t="s">
        <v>788</v>
      </c>
      <c r="C7" s="31">
        <v>57783.828999999998</v>
      </c>
      <c r="D7" s="29">
        <v>1428.581052</v>
      </c>
      <c r="E7" s="30">
        <v>1.2883647619032801</v>
      </c>
    </row>
    <row r="8" spans="1:8" ht="20.399999999999999" x14ac:dyDescent="0.2">
      <c r="A8" s="27" t="s">
        <v>718</v>
      </c>
      <c r="B8" s="56" t="s">
        <v>793</v>
      </c>
      <c r="C8" s="31">
        <v>1370528.45</v>
      </c>
      <c r="D8" s="29">
        <v>0</v>
      </c>
      <c r="E8" s="29">
        <v>0</v>
      </c>
    </row>
    <row r="9" spans="1:8" ht="20.399999999999999" x14ac:dyDescent="0.2">
      <c r="A9" s="27" t="s">
        <v>720</v>
      </c>
      <c r="B9" s="55" t="s">
        <v>719</v>
      </c>
      <c r="C9" s="31">
        <v>1126813.243</v>
      </c>
      <c r="D9" s="29">
        <v>0</v>
      </c>
      <c r="E9" s="29">
        <v>0</v>
      </c>
    </row>
    <row r="10" spans="1:8" x14ac:dyDescent="0.2">
      <c r="A10" s="26" t="s">
        <v>33</v>
      </c>
      <c r="B10" s="26"/>
      <c r="C10" s="32"/>
      <c r="D10" s="33">
        <f>SUM(D6:D9)</f>
        <v>50881.435301999998</v>
      </c>
      <c r="E10" s="34">
        <f>SUM(E6:E9)</f>
        <v>45.887384678932882</v>
      </c>
      <c r="F10" s="18"/>
      <c r="G10" s="18"/>
      <c r="H10" s="18"/>
    </row>
    <row r="11" spans="1:8" x14ac:dyDescent="0.2">
      <c r="A11" s="27"/>
      <c r="B11" s="27"/>
      <c r="C11" s="28"/>
      <c r="D11" s="29"/>
      <c r="E11" s="30"/>
    </row>
    <row r="12" spans="1:8" x14ac:dyDescent="0.2">
      <c r="A12" s="26" t="s">
        <v>36</v>
      </c>
      <c r="B12" s="26"/>
      <c r="C12" s="32"/>
      <c r="D12" s="33">
        <f>D10</f>
        <v>50881.435301999998</v>
      </c>
      <c r="E12" s="34">
        <f>E10</f>
        <v>45.887384678932882</v>
      </c>
      <c r="F12" s="18"/>
      <c r="G12" s="18"/>
      <c r="H12" s="18"/>
    </row>
    <row r="13" spans="1:8" x14ac:dyDescent="0.2">
      <c r="A13" s="26"/>
      <c r="B13" s="26"/>
      <c r="C13" s="32"/>
      <c r="D13" s="33"/>
      <c r="E13" s="34"/>
      <c r="F13" s="18"/>
      <c r="G13" s="18"/>
      <c r="H13" s="18"/>
    </row>
    <row r="14" spans="1:8" x14ac:dyDescent="0.2">
      <c r="A14" s="26" t="s">
        <v>38</v>
      </c>
      <c r="B14" s="26"/>
      <c r="C14" s="32"/>
      <c r="D14" s="33">
        <f>D16-(D10)</f>
        <v>60001.840478500002</v>
      </c>
      <c r="E14" s="34">
        <f>E16-(E10)</f>
        <v>54.112615321067118</v>
      </c>
      <c r="F14" s="18"/>
      <c r="G14" s="18"/>
      <c r="H14" s="18"/>
    </row>
    <row r="15" spans="1:8" x14ac:dyDescent="0.2">
      <c r="A15" s="26"/>
      <c r="B15" s="26"/>
      <c r="C15" s="32"/>
      <c r="D15" s="33"/>
      <c r="E15" s="34"/>
      <c r="F15" s="18"/>
      <c r="G15" s="18"/>
      <c r="H15" s="18"/>
    </row>
    <row r="16" spans="1:8" x14ac:dyDescent="0.2">
      <c r="A16" s="35" t="s">
        <v>37</v>
      </c>
      <c r="B16" s="35"/>
      <c r="C16" s="36"/>
      <c r="D16" s="37">
        <v>110883.2757805</v>
      </c>
      <c r="E16" s="38">
        <v>100</v>
      </c>
      <c r="F16" s="18"/>
      <c r="G16" s="18"/>
      <c r="H16" s="18"/>
    </row>
    <row r="18" spans="1:5" x14ac:dyDescent="0.2">
      <c r="A18" s="18" t="s">
        <v>789</v>
      </c>
      <c r="C18" s="10"/>
      <c r="D18" s="13"/>
      <c r="E18" s="14"/>
    </row>
    <row r="19" spans="1:5" ht="14.4" x14ac:dyDescent="0.3">
      <c r="A19" s="81" t="s">
        <v>790</v>
      </c>
      <c r="B19" s="82"/>
      <c r="C19" s="82"/>
      <c r="D19" s="82"/>
      <c r="E19" s="82"/>
    </row>
    <row r="21" spans="1:5" x14ac:dyDescent="0.2">
      <c r="A21" s="18" t="s">
        <v>41</v>
      </c>
    </row>
    <row r="22" spans="1:5" x14ac:dyDescent="0.2">
      <c r="A22" s="18" t="s">
        <v>42</v>
      </c>
    </row>
    <row r="23" spans="1:5" x14ac:dyDescent="0.2">
      <c r="A23" s="18" t="s">
        <v>43</v>
      </c>
      <c r="B23" s="18"/>
      <c r="C23" s="39" t="s">
        <v>45</v>
      </c>
      <c r="D23" s="41" t="s">
        <v>44</v>
      </c>
    </row>
    <row r="24" spans="1:5" x14ac:dyDescent="0.2">
      <c r="A24" s="9" t="s">
        <v>59</v>
      </c>
      <c r="C24" s="40">
        <v>102.9273</v>
      </c>
      <c r="D24" s="40">
        <v>106.9365</v>
      </c>
    </row>
    <row r="25" spans="1:5" x14ac:dyDescent="0.2">
      <c r="A25" s="9" t="s">
        <v>82</v>
      </c>
      <c r="C25" s="40">
        <v>36.626600000000003</v>
      </c>
      <c r="D25" s="40">
        <v>36.574100000000001</v>
      </c>
    </row>
    <row r="26" spans="1:5" x14ac:dyDescent="0.2">
      <c r="A26" s="9" t="s">
        <v>62</v>
      </c>
      <c r="C26" s="40">
        <v>112.2051</v>
      </c>
      <c r="D26" s="40">
        <v>117.14279999999999</v>
      </c>
    </row>
    <row r="27" spans="1:5" x14ac:dyDescent="0.2">
      <c r="A27" s="9" t="s">
        <v>83</v>
      </c>
      <c r="C27" s="40">
        <v>41.525700000000001</v>
      </c>
      <c r="D27" s="40">
        <v>41.870600000000003</v>
      </c>
    </row>
    <row r="29" spans="1:5" x14ac:dyDescent="0.2">
      <c r="A29" s="18" t="s">
        <v>47</v>
      </c>
    </row>
    <row r="30" spans="1:5" x14ac:dyDescent="0.2">
      <c r="A30" s="74" t="s">
        <v>56</v>
      </c>
      <c r="B30" s="75"/>
      <c r="C30" s="43" t="s">
        <v>57</v>
      </c>
    </row>
    <row r="31" spans="1:5" x14ac:dyDescent="0.2">
      <c r="A31" s="70" t="s">
        <v>82</v>
      </c>
      <c r="B31" s="71"/>
      <c r="C31" s="44">
        <v>1.5</v>
      </c>
    </row>
    <row r="32" spans="1:5" x14ac:dyDescent="0.2">
      <c r="A32" s="70" t="s">
        <v>83</v>
      </c>
      <c r="B32" s="71"/>
      <c r="C32" s="44">
        <v>1.5</v>
      </c>
    </row>
    <row r="33" spans="1:4" x14ac:dyDescent="0.2">
      <c r="A33" s="9" t="s">
        <v>58</v>
      </c>
    </row>
    <row r="34" spans="1:4" x14ac:dyDescent="0.2">
      <c r="A34" s="9" t="s">
        <v>46</v>
      </c>
    </row>
    <row r="36" spans="1:4" x14ac:dyDescent="0.2">
      <c r="A36" s="18" t="s">
        <v>209</v>
      </c>
      <c r="D36" s="45">
        <v>0.1</v>
      </c>
    </row>
    <row r="38" spans="1:4" x14ac:dyDescent="0.2">
      <c r="A38" s="18" t="s">
        <v>779</v>
      </c>
      <c r="D38" s="41" t="s">
        <v>48</v>
      </c>
    </row>
    <row r="39" spans="1:4" x14ac:dyDescent="0.2">
      <c r="A39" s="9" t="s">
        <v>777</v>
      </c>
      <c r="D39" s="41"/>
    </row>
    <row r="40" spans="1:4" x14ac:dyDescent="0.2">
      <c r="A40" s="50" t="s">
        <v>778</v>
      </c>
      <c r="D40" s="41"/>
    </row>
    <row r="42" spans="1:4" x14ac:dyDescent="0.2">
      <c r="A42" s="18" t="s">
        <v>746</v>
      </c>
    </row>
    <row r="43" spans="1:4" x14ac:dyDescent="0.2">
      <c r="A43" s="50"/>
    </row>
    <row r="44" spans="1:4" x14ac:dyDescent="0.2">
      <c r="A44" s="46" t="s">
        <v>737</v>
      </c>
    </row>
    <row r="45" spans="1:4" x14ac:dyDescent="0.2">
      <c r="A45" s="48"/>
    </row>
    <row r="46" spans="1:4" x14ac:dyDescent="0.2">
      <c r="A46" s="47"/>
    </row>
    <row r="47" spans="1:4" x14ac:dyDescent="0.2">
      <c r="A47" s="47"/>
    </row>
    <row r="48" spans="1:4" x14ac:dyDescent="0.2">
      <c r="A48" s="47"/>
    </row>
    <row r="49" spans="1:1" x14ac:dyDescent="0.2">
      <c r="A49" s="47"/>
    </row>
    <row r="50" spans="1:1" x14ac:dyDescent="0.2">
      <c r="A50" s="47"/>
    </row>
    <row r="51" spans="1:1" x14ac:dyDescent="0.2">
      <c r="A51" s="47"/>
    </row>
    <row r="52" spans="1:1" x14ac:dyDescent="0.2">
      <c r="A52" s="47"/>
    </row>
    <row r="53" spans="1:1" x14ac:dyDescent="0.2">
      <c r="A53" s="47"/>
    </row>
    <row r="54" spans="1:1" x14ac:dyDescent="0.2">
      <c r="A54" s="47"/>
    </row>
    <row r="55" spans="1:1" x14ac:dyDescent="0.2">
      <c r="A55" s="47"/>
    </row>
    <row r="56" spans="1:1" x14ac:dyDescent="0.2">
      <c r="A56" s="47"/>
    </row>
    <row r="57" spans="1:1" x14ac:dyDescent="0.2">
      <c r="A57" s="47"/>
    </row>
    <row r="58" spans="1:1" x14ac:dyDescent="0.2">
      <c r="A58" s="46" t="s">
        <v>740</v>
      </c>
    </row>
    <row r="59" spans="1:1" x14ac:dyDescent="0.2">
      <c r="A59" s="47"/>
    </row>
    <row r="60" spans="1:1" x14ac:dyDescent="0.2">
      <c r="A60" s="46" t="s">
        <v>738</v>
      </c>
    </row>
    <row r="61" spans="1:1" x14ac:dyDescent="0.2">
      <c r="A61" s="47"/>
    </row>
    <row r="62" spans="1:1" x14ac:dyDescent="0.2">
      <c r="A62" s="47"/>
    </row>
    <row r="63" spans="1:1" x14ac:dyDescent="0.2">
      <c r="A63" s="47"/>
    </row>
    <row r="64" spans="1:1" x14ac:dyDescent="0.2">
      <c r="A64" s="47"/>
    </row>
    <row r="65" spans="1:1" x14ac:dyDescent="0.2">
      <c r="A65" s="47"/>
    </row>
    <row r="66" spans="1:1" x14ac:dyDescent="0.2">
      <c r="A66" s="47"/>
    </row>
    <row r="67" spans="1:1" x14ac:dyDescent="0.2">
      <c r="A67" s="47"/>
    </row>
    <row r="68" spans="1:1" x14ac:dyDescent="0.2">
      <c r="A68" s="47"/>
    </row>
    <row r="69" spans="1:1" x14ac:dyDescent="0.2">
      <c r="A69" s="47"/>
    </row>
    <row r="70" spans="1:1" x14ac:dyDescent="0.2">
      <c r="A70" s="47"/>
    </row>
    <row r="71" spans="1:1" x14ac:dyDescent="0.2">
      <c r="A71" s="47"/>
    </row>
    <row r="72" spans="1:1" x14ac:dyDescent="0.2">
      <c r="A72" s="47"/>
    </row>
  </sheetData>
  <mergeCells count="5">
    <mergeCell ref="A1:E1"/>
    <mergeCell ref="A30:B30"/>
    <mergeCell ref="A31:B31"/>
    <mergeCell ref="A32:B32"/>
    <mergeCell ref="A19:E19"/>
  </mergeCells>
  <conditionalFormatting sqref="E5:E7 E10:E16">
    <cfRule type="cellIs" dxfId="22" priority="2" stopIfTrue="1" operator="between">
      <formula>0.009</formula>
      <formula>-0.009</formula>
    </cfRule>
  </conditionalFormatting>
  <conditionalFormatting sqref="E18">
    <cfRule type="cellIs" dxfId="21" priority="1" stopIfTrue="1" operator="between">
      <formula>0.009</formula>
      <formula>-0.009</formula>
    </cfRule>
  </conditionalFormatting>
  <hyperlinks>
    <hyperlink ref="A40" r:id="rId1" xr:uid="{00000000-0004-0000-29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152"/>
  <sheetViews>
    <sheetView workbookViewId="0">
      <selection sqref="A1:G1"/>
    </sheetView>
  </sheetViews>
  <sheetFormatPr defaultColWidth="9.21875" defaultRowHeight="10.199999999999999" x14ac:dyDescent="0.2"/>
  <cols>
    <col min="1" max="1" width="38.5546875" style="9" bestFit="1" customWidth="1"/>
    <col min="2" max="2" width="58" style="9" bestFit="1" customWidth="1"/>
    <col min="3" max="3" width="15.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21875" style="9"/>
  </cols>
  <sheetData>
    <row r="1" spans="1:9" s="1" customFormat="1" ht="15" customHeight="1" x14ac:dyDescent="0.2">
      <c r="A1" s="72" t="s">
        <v>1100</v>
      </c>
      <c r="B1" s="73"/>
      <c r="C1" s="73"/>
      <c r="D1" s="73"/>
      <c r="E1" s="73"/>
      <c r="F1" s="73"/>
      <c r="G1" s="73"/>
    </row>
    <row r="2" spans="1:9" s="1" customFormat="1" ht="12" x14ac:dyDescent="0.25">
      <c r="A2" s="60" t="s">
        <v>1095</v>
      </c>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39</v>
      </c>
      <c r="D4" s="16" t="s">
        <v>1</v>
      </c>
      <c r="E4" s="15" t="s">
        <v>3</v>
      </c>
      <c r="F4" s="15" t="s">
        <v>4</v>
      </c>
      <c r="G4" s="15" t="s">
        <v>6</v>
      </c>
    </row>
    <row r="5" spans="1:9" x14ac:dyDescent="0.2">
      <c r="A5" s="21" t="s">
        <v>31</v>
      </c>
      <c r="B5" s="22"/>
      <c r="C5" s="22"/>
      <c r="D5" s="23"/>
      <c r="E5" s="24"/>
      <c r="F5" s="25"/>
      <c r="G5" s="24"/>
    </row>
    <row r="6" spans="1:9" x14ac:dyDescent="0.2">
      <c r="A6" s="26" t="s">
        <v>32</v>
      </c>
      <c r="B6" s="27"/>
      <c r="C6" s="27"/>
      <c r="D6" s="28"/>
      <c r="E6" s="29"/>
      <c r="F6" s="30"/>
      <c r="G6" s="29"/>
    </row>
    <row r="7" spans="1:9" x14ac:dyDescent="0.2">
      <c r="A7" s="27" t="s">
        <v>1101</v>
      </c>
      <c r="B7" s="27" t="s">
        <v>1102</v>
      </c>
      <c r="C7" s="27" t="s">
        <v>1103</v>
      </c>
      <c r="D7" s="31">
        <v>3148</v>
      </c>
      <c r="E7" s="29">
        <v>6759.5618880000002</v>
      </c>
      <c r="F7" s="30">
        <v>80.432292984407596</v>
      </c>
      <c r="G7" s="29">
        <v>8.7949999999999999</v>
      </c>
    </row>
    <row r="8" spans="1:9" x14ac:dyDescent="0.2">
      <c r="A8" s="26" t="s">
        <v>33</v>
      </c>
      <c r="B8" s="26"/>
      <c r="C8" s="26"/>
      <c r="D8" s="32"/>
      <c r="E8" s="33">
        <f>SUM(E6:E7)</f>
        <v>6759.5618880000002</v>
      </c>
      <c r="F8" s="34">
        <f>SUM(F6:F7)</f>
        <v>80.432292984407596</v>
      </c>
      <c r="G8" s="33"/>
      <c r="H8" s="18"/>
      <c r="I8" s="18"/>
    </row>
    <row r="9" spans="1:9" x14ac:dyDescent="0.2">
      <c r="A9" s="27"/>
      <c r="B9" s="27"/>
      <c r="C9" s="27"/>
      <c r="D9" s="28"/>
      <c r="E9" s="29"/>
      <c r="F9" s="30"/>
      <c r="G9" s="29"/>
    </row>
    <row r="10" spans="1:9" x14ac:dyDescent="0.2">
      <c r="A10" s="26" t="s">
        <v>1086</v>
      </c>
      <c r="B10" s="27"/>
      <c r="C10" s="27"/>
      <c r="D10" s="28"/>
      <c r="E10" s="29"/>
      <c r="F10" s="30"/>
      <c r="G10" s="29"/>
    </row>
    <row r="11" spans="1:9" x14ac:dyDescent="0.2">
      <c r="A11" s="27" t="s">
        <v>1104</v>
      </c>
      <c r="B11" s="27" t="s">
        <v>1105</v>
      </c>
      <c r="C11" s="27" t="s">
        <v>1106</v>
      </c>
      <c r="D11" s="31">
        <v>600</v>
      </c>
      <c r="E11" s="29">
        <v>0</v>
      </c>
      <c r="F11" s="29">
        <v>0</v>
      </c>
      <c r="G11" s="29">
        <v>0</v>
      </c>
    </row>
    <row r="12" spans="1:9" x14ac:dyDescent="0.2">
      <c r="A12" s="27" t="s">
        <v>1107</v>
      </c>
      <c r="B12" s="27" t="s">
        <v>1108</v>
      </c>
      <c r="C12" s="27" t="s">
        <v>1106</v>
      </c>
      <c r="D12" s="31">
        <v>250</v>
      </c>
      <c r="E12" s="29">
        <v>0</v>
      </c>
      <c r="F12" s="29">
        <v>0</v>
      </c>
      <c r="G12" s="29">
        <v>0</v>
      </c>
    </row>
    <row r="13" spans="1:9" x14ac:dyDescent="0.2">
      <c r="A13" s="27" t="s">
        <v>1109</v>
      </c>
      <c r="B13" s="27" t="s">
        <v>1110</v>
      </c>
      <c r="C13" s="27" t="s">
        <v>1106</v>
      </c>
      <c r="D13" s="31">
        <v>250</v>
      </c>
      <c r="E13" s="29">
        <v>0</v>
      </c>
      <c r="F13" s="29">
        <v>0</v>
      </c>
      <c r="G13" s="29">
        <v>0</v>
      </c>
    </row>
    <row r="14" spans="1:9" x14ac:dyDescent="0.2">
      <c r="A14" s="26" t="s">
        <v>33</v>
      </c>
      <c r="B14" s="26"/>
      <c r="C14" s="26"/>
      <c r="D14" s="32"/>
      <c r="E14" s="33">
        <f>SUM(E10:E13)</f>
        <v>0</v>
      </c>
      <c r="F14" s="33">
        <f>SUM(F10:F13)</f>
        <v>0</v>
      </c>
      <c r="G14" s="33"/>
      <c r="H14" s="18"/>
      <c r="I14" s="18"/>
    </row>
    <row r="15" spans="1:9" x14ac:dyDescent="0.2">
      <c r="A15" s="27"/>
      <c r="B15" s="27"/>
      <c r="C15" s="27"/>
      <c r="D15" s="28"/>
      <c r="E15" s="29"/>
      <c r="F15" s="30"/>
      <c r="G15" s="29"/>
    </row>
    <row r="16" spans="1:9" x14ac:dyDescent="0.2">
      <c r="A16" s="26" t="s">
        <v>34</v>
      </c>
      <c r="B16" s="27"/>
      <c r="C16" s="27"/>
      <c r="D16" s="28"/>
      <c r="E16" s="29"/>
      <c r="F16" s="30"/>
      <c r="G16" s="29"/>
    </row>
    <row r="17" spans="1:9" x14ac:dyDescent="0.2">
      <c r="A17" s="27" t="s">
        <v>1111</v>
      </c>
      <c r="B17" s="27" t="s">
        <v>1112</v>
      </c>
      <c r="C17" s="27" t="s">
        <v>35</v>
      </c>
      <c r="D17" s="31">
        <v>47496.690999999999</v>
      </c>
      <c r="E17" s="29">
        <v>1639.391654</v>
      </c>
      <c r="F17" s="30">
        <v>19.5071858229166</v>
      </c>
      <c r="G17" s="29">
        <v>3.1488</v>
      </c>
    </row>
    <row r="18" spans="1:9" x14ac:dyDescent="0.2">
      <c r="A18" s="26" t="s">
        <v>33</v>
      </c>
      <c r="B18" s="26"/>
      <c r="C18" s="26"/>
      <c r="D18" s="32"/>
      <c r="E18" s="33">
        <f>SUM(E17:E17)</f>
        <v>1639.391654</v>
      </c>
      <c r="F18" s="34">
        <f>SUM(F17:F17)</f>
        <v>19.5071858229166</v>
      </c>
      <c r="G18" s="33"/>
      <c r="H18" s="18"/>
      <c r="I18" s="18"/>
    </row>
    <row r="19" spans="1:9" x14ac:dyDescent="0.2">
      <c r="A19" s="27"/>
      <c r="B19" s="27"/>
      <c r="C19" s="27"/>
      <c r="D19" s="28"/>
      <c r="E19" s="29"/>
      <c r="F19" s="30"/>
      <c r="G19" s="29"/>
    </row>
    <row r="20" spans="1:9" x14ac:dyDescent="0.2">
      <c r="A20" s="26" t="s">
        <v>36</v>
      </c>
      <c r="B20" s="26"/>
      <c r="C20" s="26"/>
      <c r="D20" s="32"/>
      <c r="E20" s="33">
        <f>E8+E14+E18</f>
        <v>8398.9535419999993</v>
      </c>
      <c r="F20" s="34">
        <f>F8+F14+F18</f>
        <v>99.939478807324193</v>
      </c>
      <c r="G20" s="33"/>
      <c r="H20" s="18"/>
      <c r="I20" s="18"/>
    </row>
    <row r="21" spans="1:9" x14ac:dyDescent="0.2">
      <c r="A21" s="26"/>
      <c r="B21" s="26"/>
      <c r="C21" s="26"/>
      <c r="D21" s="32"/>
      <c r="E21" s="33"/>
      <c r="F21" s="34"/>
      <c r="G21" s="33"/>
      <c r="H21" s="18"/>
      <c r="I21" s="18"/>
    </row>
    <row r="22" spans="1:9" x14ac:dyDescent="0.2">
      <c r="A22" s="26" t="s">
        <v>38</v>
      </c>
      <c r="B22" s="26"/>
      <c r="C22" s="26"/>
      <c r="D22" s="32"/>
      <c r="E22" s="33">
        <f>E24-(E8+E14+E18)</f>
        <v>5.0862250999998651</v>
      </c>
      <c r="F22" s="34">
        <f>F24-(F8+F14+F18)</f>
        <v>6.0521192675807356E-2</v>
      </c>
      <c r="G22" s="33"/>
      <c r="H22" s="18"/>
      <c r="I22" s="18"/>
    </row>
    <row r="23" spans="1:9" x14ac:dyDescent="0.2">
      <c r="A23" s="26"/>
      <c r="B23" s="26"/>
      <c r="C23" s="26"/>
      <c r="D23" s="32"/>
      <c r="E23" s="33"/>
      <c r="F23" s="34"/>
      <c r="G23" s="33"/>
      <c r="H23" s="18"/>
      <c r="I23" s="18"/>
    </row>
    <row r="24" spans="1:9" x14ac:dyDescent="0.2">
      <c r="A24" s="35" t="s">
        <v>37</v>
      </c>
      <c r="B24" s="35"/>
      <c r="C24" s="35"/>
      <c r="D24" s="36"/>
      <c r="E24" s="37">
        <v>8404.0397670999992</v>
      </c>
      <c r="F24" s="38">
        <v>100</v>
      </c>
      <c r="G24" s="37"/>
      <c r="H24" s="18"/>
      <c r="I24" s="18"/>
    </row>
    <row r="26" spans="1:9" x14ac:dyDescent="0.2">
      <c r="A26" s="18" t="s">
        <v>40</v>
      </c>
    </row>
    <row r="28" spans="1:9" x14ac:dyDescent="0.2">
      <c r="A28" s="18" t="s">
        <v>41</v>
      </c>
    </row>
    <row r="29" spans="1:9" x14ac:dyDescent="0.2">
      <c r="A29" s="18" t="s">
        <v>42</v>
      </c>
    </row>
    <row r="30" spans="1:9" x14ac:dyDescent="0.2">
      <c r="A30" s="18" t="s">
        <v>43</v>
      </c>
      <c r="B30" s="18"/>
      <c r="C30" s="39" t="s">
        <v>45</v>
      </c>
      <c r="D30" s="19" t="s">
        <v>44</v>
      </c>
    </row>
    <row r="31" spans="1:9" x14ac:dyDescent="0.2">
      <c r="A31" s="9" t="s">
        <v>59</v>
      </c>
      <c r="C31" s="40">
        <v>72.390299999999996</v>
      </c>
      <c r="D31" s="40">
        <v>77.178799999999995</v>
      </c>
    </row>
    <row r="32" spans="1:9" x14ac:dyDescent="0.2">
      <c r="A32" s="9" t="s">
        <v>82</v>
      </c>
      <c r="C32" s="40">
        <v>11.965299999999999</v>
      </c>
      <c r="D32" s="40">
        <v>12.7568</v>
      </c>
    </row>
    <row r="33" spans="1:7" x14ac:dyDescent="0.2">
      <c r="A33" s="9" t="s">
        <v>62</v>
      </c>
      <c r="C33" s="40">
        <v>77.383499999999998</v>
      </c>
      <c r="D33" s="40">
        <v>82.502399999999994</v>
      </c>
    </row>
    <row r="34" spans="1:7" x14ac:dyDescent="0.2">
      <c r="A34" s="9" t="s">
        <v>83</v>
      </c>
      <c r="C34" s="40">
        <v>13.0427</v>
      </c>
      <c r="D34" s="40">
        <v>13.9056</v>
      </c>
    </row>
    <row r="36" spans="1:7" x14ac:dyDescent="0.2">
      <c r="A36" s="9" t="s">
        <v>46</v>
      </c>
    </row>
    <row r="38" spans="1:7" x14ac:dyDescent="0.2">
      <c r="A38" s="18" t="s">
        <v>47</v>
      </c>
      <c r="D38" s="41" t="s">
        <v>48</v>
      </c>
    </row>
    <row r="40" spans="1:7" x14ac:dyDescent="0.2">
      <c r="A40" s="18" t="s">
        <v>856</v>
      </c>
      <c r="D40" s="42">
        <v>4.0954031442739698</v>
      </c>
      <c r="E40" s="13" t="s">
        <v>49</v>
      </c>
    </row>
    <row r="42" spans="1:7" x14ac:dyDescent="0.2">
      <c r="A42" s="18" t="s">
        <v>779</v>
      </c>
      <c r="D42" s="41" t="s">
        <v>48</v>
      </c>
    </row>
    <row r="43" spans="1:7" x14ac:dyDescent="0.2">
      <c r="A43" s="9" t="s">
        <v>777</v>
      </c>
    </row>
    <row r="44" spans="1:7" x14ac:dyDescent="0.2">
      <c r="A44" s="50" t="s">
        <v>1113</v>
      </c>
    </row>
    <row r="46" spans="1:7" ht="24" customHeight="1" x14ac:dyDescent="0.3">
      <c r="A46" s="79" t="s">
        <v>1114</v>
      </c>
      <c r="B46" s="80"/>
      <c r="C46" s="80"/>
      <c r="D46" s="80"/>
      <c r="E46" s="80"/>
      <c r="F46" s="80"/>
      <c r="G46" s="80"/>
    </row>
    <row r="48" spans="1:7" ht="46.5" customHeight="1" x14ac:dyDescent="0.3">
      <c r="A48" s="79" t="s">
        <v>1115</v>
      </c>
      <c r="B48" s="80"/>
      <c r="C48" s="80"/>
      <c r="D48" s="80"/>
      <c r="E48" s="80"/>
      <c r="F48" s="80"/>
      <c r="G48" s="80"/>
    </row>
    <row r="50" spans="1:7" ht="36" customHeight="1" x14ac:dyDescent="0.3">
      <c r="A50" s="79" t="s">
        <v>1116</v>
      </c>
      <c r="B50" s="80"/>
      <c r="C50" s="80"/>
      <c r="D50" s="80"/>
      <c r="E50" s="80"/>
      <c r="F50" s="80"/>
      <c r="G50" s="80"/>
    </row>
    <row r="51" spans="1:7" x14ac:dyDescent="0.2">
      <c r="A51" s="50" t="s">
        <v>1117</v>
      </c>
    </row>
    <row r="53" spans="1:7" ht="26.25" customHeight="1" x14ac:dyDescent="0.3">
      <c r="A53" s="79" t="s">
        <v>1118</v>
      </c>
      <c r="B53" s="80"/>
      <c r="C53" s="80"/>
      <c r="D53" s="80"/>
      <c r="E53" s="80"/>
      <c r="F53" s="80"/>
      <c r="G53" s="80"/>
    </row>
    <row r="55" spans="1:7" x14ac:dyDescent="0.2">
      <c r="A55" s="18" t="s">
        <v>1119</v>
      </c>
    </row>
    <row r="56" spans="1:7" x14ac:dyDescent="0.2">
      <c r="A56" s="46"/>
    </row>
    <row r="57" spans="1:7" x14ac:dyDescent="0.2">
      <c r="A57" s="46" t="s">
        <v>737</v>
      </c>
    </row>
    <row r="58" spans="1:7" x14ac:dyDescent="0.2">
      <c r="A58" s="48"/>
    </row>
    <row r="59" spans="1:7" x14ac:dyDescent="0.2">
      <c r="A59" s="47"/>
    </row>
    <row r="60" spans="1:7" x14ac:dyDescent="0.2">
      <c r="A60" s="47"/>
    </row>
    <row r="61" spans="1:7" x14ac:dyDescent="0.2">
      <c r="A61" s="47"/>
    </row>
    <row r="62" spans="1:7" x14ac:dyDescent="0.2">
      <c r="A62" s="47"/>
    </row>
    <row r="63" spans="1:7" x14ac:dyDescent="0.2">
      <c r="A63" s="47"/>
    </row>
    <row r="64" spans="1:7" x14ac:dyDescent="0.2">
      <c r="A64" s="47"/>
    </row>
    <row r="65" spans="1:1" x14ac:dyDescent="0.2">
      <c r="A65" s="47"/>
    </row>
    <row r="66" spans="1:1" x14ac:dyDescent="0.2">
      <c r="A66" s="47"/>
    </row>
    <row r="67" spans="1:1" x14ac:dyDescent="0.2">
      <c r="A67" s="47"/>
    </row>
    <row r="68" spans="1:1" x14ac:dyDescent="0.2">
      <c r="A68" s="47"/>
    </row>
    <row r="69" spans="1:1" x14ac:dyDescent="0.2">
      <c r="A69" s="47"/>
    </row>
    <row r="70" spans="1:1" x14ac:dyDescent="0.2">
      <c r="A70" s="47"/>
    </row>
    <row r="71" spans="1:1" x14ac:dyDescent="0.2">
      <c r="A71" s="46" t="s">
        <v>1060</v>
      </c>
    </row>
    <row r="72" spans="1:1" x14ac:dyDescent="0.2">
      <c r="A72" s="47"/>
    </row>
    <row r="73" spans="1:1" x14ac:dyDescent="0.2">
      <c r="A73" s="46" t="s">
        <v>738</v>
      </c>
    </row>
    <row r="74" spans="1:1" x14ac:dyDescent="0.2">
      <c r="A74" s="47"/>
    </row>
    <row r="75" spans="1:1" x14ac:dyDescent="0.2">
      <c r="A75" s="47"/>
    </row>
    <row r="76" spans="1:1" x14ac:dyDescent="0.2">
      <c r="A76" s="47"/>
    </row>
    <row r="77" spans="1:1" x14ac:dyDescent="0.2">
      <c r="A77" s="47"/>
    </row>
    <row r="78" spans="1:1" x14ac:dyDescent="0.2">
      <c r="A78" s="47"/>
    </row>
    <row r="79" spans="1:1" x14ac:dyDescent="0.2">
      <c r="A79" s="47"/>
    </row>
    <row r="80" spans="1:1" x14ac:dyDescent="0.2">
      <c r="A80" s="47"/>
    </row>
    <row r="81" spans="1:9" x14ac:dyDescent="0.2">
      <c r="A81" s="47"/>
    </row>
    <row r="82" spans="1:9" x14ac:dyDescent="0.2">
      <c r="A82" s="47"/>
    </row>
    <row r="83" spans="1:9" x14ac:dyDescent="0.2">
      <c r="A83" s="47"/>
    </row>
    <row r="84" spans="1:9" x14ac:dyDescent="0.2">
      <c r="A84" s="47"/>
    </row>
    <row r="85" spans="1:9" x14ac:dyDescent="0.2">
      <c r="A85" s="50"/>
    </row>
    <row r="86" spans="1:9" x14ac:dyDescent="0.2">
      <c r="A86" s="50"/>
    </row>
    <row r="87" spans="1:9" x14ac:dyDescent="0.2">
      <c r="A87" s="50"/>
    </row>
    <row r="88" spans="1:9" x14ac:dyDescent="0.2">
      <c r="A88" s="18" t="s">
        <v>790</v>
      </c>
    </row>
    <row r="90" spans="1:9" ht="13.8" x14ac:dyDescent="0.2">
      <c r="A90" s="72" t="s">
        <v>1120</v>
      </c>
      <c r="B90" s="73"/>
      <c r="C90" s="73"/>
      <c r="D90" s="73"/>
      <c r="E90" s="73"/>
      <c r="F90" s="73"/>
      <c r="G90" s="73"/>
      <c r="H90" s="1"/>
      <c r="I90" s="1"/>
    </row>
    <row r="91" spans="1:9" x14ac:dyDescent="0.2">
      <c r="A91" s="18" t="s">
        <v>7</v>
      </c>
    </row>
    <row r="92" spans="1:9" ht="11.4" x14ac:dyDescent="0.2">
      <c r="A92" s="8" t="s">
        <v>2</v>
      </c>
      <c r="B92" s="8" t="s">
        <v>0</v>
      </c>
      <c r="C92" s="17" t="s">
        <v>39</v>
      </c>
      <c r="D92" s="16" t="s">
        <v>1</v>
      </c>
      <c r="E92" s="15" t="s">
        <v>3</v>
      </c>
      <c r="F92" s="15" t="s">
        <v>4</v>
      </c>
      <c r="G92" s="15" t="s">
        <v>6</v>
      </c>
      <c r="H92" s="1"/>
      <c r="I92" s="1"/>
    </row>
    <row r="93" spans="1:9" x14ac:dyDescent="0.2">
      <c r="A93" s="21" t="s">
        <v>31</v>
      </c>
      <c r="B93" s="22"/>
      <c r="C93" s="22"/>
      <c r="D93" s="23"/>
      <c r="E93" s="24"/>
      <c r="F93" s="25"/>
      <c r="G93" s="24"/>
    </row>
    <row r="94" spans="1:9" x14ac:dyDescent="0.2">
      <c r="A94" s="26" t="s">
        <v>32</v>
      </c>
      <c r="B94" s="27"/>
      <c r="C94" s="27"/>
      <c r="D94" s="28"/>
      <c r="E94" s="29"/>
      <c r="F94" s="30"/>
      <c r="G94" s="29"/>
    </row>
    <row r="95" spans="1:9" x14ac:dyDescent="0.2">
      <c r="A95" s="27" t="s">
        <v>1121</v>
      </c>
      <c r="B95" s="27" t="s">
        <v>1122</v>
      </c>
      <c r="C95" s="27" t="s">
        <v>1123</v>
      </c>
      <c r="D95" s="31">
        <v>940</v>
      </c>
      <c r="E95" s="29">
        <v>0</v>
      </c>
      <c r="F95" s="30">
        <v>100</v>
      </c>
      <c r="G95" s="29">
        <v>0</v>
      </c>
    </row>
    <row r="96" spans="1:9" x14ac:dyDescent="0.2">
      <c r="A96" s="26" t="s">
        <v>33</v>
      </c>
      <c r="B96" s="26"/>
      <c r="C96" s="26"/>
      <c r="D96" s="32"/>
      <c r="E96" s="33">
        <v>0</v>
      </c>
      <c r="F96" s="34">
        <v>100</v>
      </c>
      <c r="G96" s="33"/>
      <c r="H96" s="18"/>
      <c r="I96" s="18"/>
    </row>
    <row r="97" spans="1:9" x14ac:dyDescent="0.2">
      <c r="A97" s="27"/>
      <c r="B97" s="27"/>
      <c r="C97" s="27"/>
      <c r="D97" s="28"/>
      <c r="E97" s="29"/>
      <c r="F97" s="30"/>
      <c r="G97" s="29"/>
    </row>
    <row r="98" spans="1:9" x14ac:dyDescent="0.2">
      <c r="A98" s="26" t="s">
        <v>36</v>
      </c>
      <c r="B98" s="26"/>
      <c r="C98" s="26"/>
      <c r="D98" s="32"/>
      <c r="E98" s="33">
        <v>0</v>
      </c>
      <c r="F98" s="34">
        <v>100</v>
      </c>
      <c r="G98" s="33"/>
      <c r="H98" s="18"/>
      <c r="I98" s="18"/>
    </row>
    <row r="99" spans="1:9" x14ac:dyDescent="0.2">
      <c r="A99" s="26"/>
      <c r="B99" s="26"/>
      <c r="C99" s="26"/>
      <c r="D99" s="32"/>
      <c r="E99" s="33"/>
      <c r="F99" s="34"/>
      <c r="G99" s="33"/>
      <c r="H99" s="18"/>
      <c r="I99" s="18"/>
    </row>
    <row r="100" spans="1:9" x14ac:dyDescent="0.2">
      <c r="A100" s="26" t="s">
        <v>38</v>
      </c>
      <c r="B100" s="26"/>
      <c r="C100" s="26"/>
      <c r="D100" s="32"/>
      <c r="E100" s="33">
        <v>3.9999999999999998E-7</v>
      </c>
      <c r="F100" s="34">
        <v>0</v>
      </c>
      <c r="G100" s="33"/>
      <c r="H100" s="18"/>
      <c r="I100" s="18"/>
    </row>
    <row r="101" spans="1:9" x14ac:dyDescent="0.2">
      <c r="A101" s="26"/>
      <c r="B101" s="26"/>
      <c r="C101" s="26"/>
      <c r="D101" s="32"/>
      <c r="E101" s="33"/>
      <c r="F101" s="34"/>
      <c r="G101" s="33"/>
      <c r="H101" s="18"/>
      <c r="I101" s="18"/>
    </row>
    <row r="102" spans="1:9" x14ac:dyDescent="0.2">
      <c r="A102" s="35" t="s">
        <v>37</v>
      </c>
      <c r="B102" s="35"/>
      <c r="C102" s="35"/>
      <c r="D102" s="36"/>
      <c r="E102" s="37">
        <v>3.9999999999999998E-7</v>
      </c>
      <c r="F102" s="38">
        <v>100</v>
      </c>
      <c r="G102" s="37"/>
      <c r="H102" s="18"/>
      <c r="I102" s="18"/>
    </row>
    <row r="104" spans="1:9" x14ac:dyDescent="0.2">
      <c r="A104" s="18" t="s">
        <v>40</v>
      </c>
    </row>
    <row r="105" spans="1:9" x14ac:dyDescent="0.2">
      <c r="A105" s="18" t="s">
        <v>1124</v>
      </c>
    </row>
    <row r="106" spans="1:9" x14ac:dyDescent="0.2">
      <c r="A106" s="18" t="s">
        <v>1125</v>
      </c>
    </row>
    <row r="108" spans="1:9" x14ac:dyDescent="0.2">
      <c r="A108" s="18" t="s">
        <v>41</v>
      </c>
    </row>
    <row r="109" spans="1:9" x14ac:dyDescent="0.2">
      <c r="A109" s="18" t="s">
        <v>42</v>
      </c>
    </row>
    <row r="110" spans="1:9" x14ac:dyDescent="0.2">
      <c r="A110" s="18" t="s">
        <v>43</v>
      </c>
      <c r="B110" s="18"/>
      <c r="C110" s="39" t="s">
        <v>45</v>
      </c>
      <c r="D110" s="19" t="s">
        <v>44</v>
      </c>
    </row>
    <row r="111" spans="1:9" x14ac:dyDescent="0.2">
      <c r="A111" s="9" t="s">
        <v>59</v>
      </c>
      <c r="C111" s="40">
        <v>0</v>
      </c>
      <c r="D111" s="40">
        <v>0</v>
      </c>
    </row>
    <row r="112" spans="1:9" x14ac:dyDescent="0.2">
      <c r="A112" s="9" t="s">
        <v>82</v>
      </c>
      <c r="C112" s="40">
        <v>0</v>
      </c>
      <c r="D112" s="40">
        <v>0</v>
      </c>
    </row>
    <row r="113" spans="1:9" x14ac:dyDescent="0.2">
      <c r="A113" s="9" t="s">
        <v>62</v>
      </c>
      <c r="C113" s="40">
        <v>0</v>
      </c>
      <c r="D113" s="40">
        <v>0</v>
      </c>
    </row>
    <row r="114" spans="1:9" x14ac:dyDescent="0.2">
      <c r="A114" s="9" t="s">
        <v>83</v>
      </c>
      <c r="C114" s="40">
        <v>0</v>
      </c>
      <c r="D114" s="40">
        <v>0</v>
      </c>
    </row>
    <row r="116" spans="1:9" x14ac:dyDescent="0.2">
      <c r="A116" s="9" t="s">
        <v>46</v>
      </c>
    </row>
    <row r="118" spans="1:9" x14ac:dyDescent="0.2">
      <c r="A118" s="18" t="s">
        <v>1198</v>
      </c>
      <c r="D118" s="41" t="s">
        <v>48</v>
      </c>
    </row>
    <row r="119" spans="1:9" x14ac:dyDescent="0.2">
      <c r="A119" s="9" t="s">
        <v>777</v>
      </c>
    </row>
    <row r="120" spans="1:9" x14ac:dyDescent="0.2">
      <c r="A120" s="50" t="s">
        <v>778</v>
      </c>
    </row>
    <row r="122" spans="1:9" ht="13.8" x14ac:dyDescent="0.2">
      <c r="A122" s="72" t="s">
        <v>1126</v>
      </c>
      <c r="B122" s="73"/>
      <c r="C122" s="73"/>
      <c r="D122" s="73"/>
      <c r="E122" s="73"/>
      <c r="F122" s="73"/>
      <c r="G122" s="73"/>
      <c r="H122" s="1"/>
      <c r="I122" s="1"/>
    </row>
    <row r="123" spans="1:9" x14ac:dyDescent="0.2">
      <c r="A123" s="18" t="s">
        <v>7</v>
      </c>
    </row>
    <row r="124" spans="1:9" ht="11.4" x14ac:dyDescent="0.2">
      <c r="A124" s="8" t="s">
        <v>2</v>
      </c>
      <c r="B124" s="8" t="s">
        <v>0</v>
      </c>
      <c r="C124" s="17" t="s">
        <v>39</v>
      </c>
      <c r="D124" s="16" t="s">
        <v>1</v>
      </c>
      <c r="E124" s="15" t="s">
        <v>3</v>
      </c>
      <c r="F124" s="15" t="s">
        <v>4</v>
      </c>
      <c r="G124" s="15" t="s">
        <v>6</v>
      </c>
      <c r="H124" s="1"/>
      <c r="I124" s="1"/>
    </row>
    <row r="125" spans="1:9" x14ac:dyDescent="0.2">
      <c r="A125" s="21" t="s">
        <v>31</v>
      </c>
      <c r="B125" s="22"/>
      <c r="C125" s="22"/>
      <c r="D125" s="23"/>
      <c r="E125" s="24"/>
      <c r="F125" s="25"/>
      <c r="G125" s="24"/>
    </row>
    <row r="126" spans="1:9" x14ac:dyDescent="0.2">
      <c r="A126" s="26" t="s">
        <v>32</v>
      </c>
      <c r="B126" s="27"/>
      <c r="C126" s="27"/>
      <c r="D126" s="28"/>
      <c r="E126" s="29"/>
      <c r="F126" s="30"/>
      <c r="G126" s="29"/>
    </row>
    <row r="127" spans="1:9" ht="20.399999999999999" x14ac:dyDescent="0.2">
      <c r="A127" s="27" t="s">
        <v>1127</v>
      </c>
      <c r="B127" s="27" t="s">
        <v>1128</v>
      </c>
      <c r="C127" s="56" t="s">
        <v>1129</v>
      </c>
      <c r="D127" s="31">
        <v>682</v>
      </c>
      <c r="E127" s="29">
        <v>0</v>
      </c>
      <c r="F127" s="30">
        <v>100</v>
      </c>
      <c r="G127" s="29">
        <v>0</v>
      </c>
    </row>
    <row r="128" spans="1:9" x14ac:dyDescent="0.2">
      <c r="A128" s="26" t="s">
        <v>33</v>
      </c>
      <c r="B128" s="26"/>
      <c r="C128" s="26"/>
      <c r="D128" s="32"/>
      <c r="E128" s="33">
        <v>0</v>
      </c>
      <c r="F128" s="34">
        <v>100</v>
      </c>
      <c r="G128" s="33"/>
      <c r="H128" s="18"/>
      <c r="I128" s="18"/>
    </row>
    <row r="129" spans="1:9" x14ac:dyDescent="0.2">
      <c r="A129" s="27"/>
      <c r="B129" s="27"/>
      <c r="C129" s="27"/>
      <c r="D129" s="28"/>
      <c r="E129" s="29"/>
      <c r="F129" s="30"/>
      <c r="G129" s="29"/>
    </row>
    <row r="130" spans="1:9" x14ac:dyDescent="0.2">
      <c r="A130" s="26" t="s">
        <v>36</v>
      </c>
      <c r="B130" s="26"/>
      <c r="C130" s="26"/>
      <c r="D130" s="32"/>
      <c r="E130" s="33">
        <v>0</v>
      </c>
      <c r="F130" s="34">
        <v>100</v>
      </c>
      <c r="G130" s="33"/>
      <c r="H130" s="18"/>
      <c r="I130" s="18"/>
    </row>
    <row r="131" spans="1:9" x14ac:dyDescent="0.2">
      <c r="A131" s="26"/>
      <c r="B131" s="26"/>
      <c r="C131" s="26"/>
      <c r="D131" s="32"/>
      <c r="E131" s="33"/>
      <c r="F131" s="34"/>
      <c r="G131" s="33"/>
      <c r="H131" s="18"/>
      <c r="I131" s="18"/>
    </row>
    <row r="132" spans="1:9" x14ac:dyDescent="0.2">
      <c r="A132" s="26" t="s">
        <v>38</v>
      </c>
      <c r="B132" s="26"/>
      <c r="C132" s="26"/>
      <c r="D132" s="32"/>
      <c r="E132" s="33">
        <v>3.9999999999999998E-7</v>
      </c>
      <c r="F132" s="34">
        <v>0</v>
      </c>
      <c r="G132" s="33"/>
      <c r="H132" s="18"/>
      <c r="I132" s="18"/>
    </row>
    <row r="133" spans="1:9" x14ac:dyDescent="0.2">
      <c r="A133" s="26"/>
      <c r="B133" s="26"/>
      <c r="C133" s="26"/>
      <c r="D133" s="32"/>
      <c r="E133" s="33"/>
      <c r="F133" s="34"/>
      <c r="G133" s="33"/>
      <c r="H133" s="18"/>
      <c r="I133" s="18"/>
    </row>
    <row r="134" spans="1:9" x14ac:dyDescent="0.2">
      <c r="A134" s="35" t="s">
        <v>37</v>
      </c>
      <c r="B134" s="35"/>
      <c r="C134" s="35"/>
      <c r="D134" s="36"/>
      <c r="E134" s="37">
        <v>3.9999999999999998E-7</v>
      </c>
      <c r="F134" s="38">
        <v>100</v>
      </c>
      <c r="G134" s="37"/>
      <c r="H134" s="18"/>
      <c r="I134" s="18"/>
    </row>
    <row r="136" spans="1:9" x14ac:dyDescent="0.2">
      <c r="A136" s="18" t="s">
        <v>40</v>
      </c>
    </row>
    <row r="137" spans="1:9" x14ac:dyDescent="0.2">
      <c r="A137" s="18" t="s">
        <v>1124</v>
      </c>
    </row>
    <row r="138" spans="1:9" x14ac:dyDescent="0.2">
      <c r="A138" s="18" t="s">
        <v>1130</v>
      </c>
    </row>
    <row r="140" spans="1:9" x14ac:dyDescent="0.2">
      <c r="A140" s="18" t="s">
        <v>41</v>
      </c>
    </row>
    <row r="141" spans="1:9" x14ac:dyDescent="0.2">
      <c r="A141" s="18" t="s">
        <v>42</v>
      </c>
    </row>
    <row r="142" spans="1:9" x14ac:dyDescent="0.2">
      <c r="A142" s="18" t="s">
        <v>43</v>
      </c>
      <c r="B142" s="18"/>
      <c r="C142" s="39" t="s">
        <v>45</v>
      </c>
      <c r="D142" s="19" t="s">
        <v>44</v>
      </c>
    </row>
    <row r="143" spans="1:9" x14ac:dyDescent="0.2">
      <c r="A143" s="9" t="s">
        <v>59</v>
      </c>
      <c r="C143" s="40">
        <v>0</v>
      </c>
      <c r="D143" s="40">
        <v>0</v>
      </c>
    </row>
    <row r="144" spans="1:9" x14ac:dyDescent="0.2">
      <c r="A144" s="9" t="s">
        <v>82</v>
      </c>
      <c r="C144" s="40">
        <v>0</v>
      </c>
      <c r="D144" s="40">
        <v>0</v>
      </c>
    </row>
    <row r="145" spans="1:4" x14ac:dyDescent="0.2">
      <c r="A145" s="9" t="s">
        <v>62</v>
      </c>
      <c r="C145" s="40">
        <v>0</v>
      </c>
      <c r="D145" s="40">
        <v>0</v>
      </c>
    </row>
    <row r="146" spans="1:4" x14ac:dyDescent="0.2">
      <c r="A146" s="9" t="s">
        <v>83</v>
      </c>
      <c r="C146" s="40">
        <v>0</v>
      </c>
      <c r="D146" s="40">
        <v>0</v>
      </c>
    </row>
    <row r="148" spans="1:4" x14ac:dyDescent="0.2">
      <c r="A148" s="9" t="s">
        <v>46</v>
      </c>
    </row>
    <row r="150" spans="1:4" x14ac:dyDescent="0.2">
      <c r="A150" s="18" t="s">
        <v>1198</v>
      </c>
      <c r="D150" s="41" t="s">
        <v>48</v>
      </c>
    </row>
    <row r="151" spans="1:4" x14ac:dyDescent="0.2">
      <c r="A151" s="9" t="s">
        <v>777</v>
      </c>
    </row>
    <row r="152" spans="1:4" x14ac:dyDescent="0.2">
      <c r="A152" s="50" t="s">
        <v>778</v>
      </c>
    </row>
  </sheetData>
  <mergeCells count="7">
    <mergeCell ref="A122:G122"/>
    <mergeCell ref="A1:G1"/>
    <mergeCell ref="A46:G46"/>
    <mergeCell ref="A48:G48"/>
    <mergeCell ref="A50:G50"/>
    <mergeCell ref="A53:G53"/>
    <mergeCell ref="A90:G90"/>
  </mergeCells>
  <conditionalFormatting sqref="F2:F3 F5:F10 F47 F49 F51:F52 F15:F45 F54:F89">
    <cfRule type="cellIs" dxfId="20" priority="4" stopIfTrue="1" operator="between">
      <formula>0.009</formula>
      <formula>-0.009</formula>
    </cfRule>
  </conditionalFormatting>
  <conditionalFormatting sqref="F93:F94 F125:F126 F91 F103:F121 F123 F135:F154">
    <cfRule type="cellIs" dxfId="19" priority="3" stopIfTrue="1" operator="between">
      <formula>0.009</formula>
      <formula>-0.009</formula>
    </cfRule>
  </conditionalFormatting>
  <conditionalFormatting sqref="F95:F102">
    <cfRule type="cellIs" dxfId="18" priority="2" stopIfTrue="1" operator="between">
      <formula>0.009</formula>
      <formula>-0.009</formula>
    </cfRule>
  </conditionalFormatting>
  <conditionalFormatting sqref="F127:F134">
    <cfRule type="cellIs" dxfId="17" priority="1" stopIfTrue="1" operator="between">
      <formula>0.009</formula>
      <formula>-0.009</formula>
    </cfRule>
  </conditionalFormatting>
  <hyperlinks>
    <hyperlink ref="A44" r:id="rId1" tooltip="https://www.franklintempletonindia.com/investor/reports" xr:uid="{00000000-0004-0000-2A00-000000000000}"/>
    <hyperlink ref="A51" r:id="rId2" tooltip="https://www.franklintempletonindia.com/downloadsServlet/pdf/fair-valuation-reliance-big-reliance-infra-november-4-2020-kgox4tfq" xr:uid="{00000000-0004-0000-2A00-000001000000}"/>
    <hyperlink ref="A120" r:id="rId3" xr:uid="{00000000-0004-0000-2A00-000002000000}"/>
    <hyperlink ref="A152" r:id="rId4" xr:uid="{00000000-0004-0000-2A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drawing r:id="rId6"/>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I114"/>
  <sheetViews>
    <sheetView workbookViewId="0">
      <selection sqref="A1:G1"/>
    </sheetView>
  </sheetViews>
  <sheetFormatPr defaultColWidth="9.21875" defaultRowHeight="10.199999999999999" x14ac:dyDescent="0.2"/>
  <cols>
    <col min="1" max="2" width="38.5546875" style="9" bestFit="1" customWidth="1"/>
    <col min="3" max="3" width="21.77734375" style="9" customWidth="1"/>
    <col min="4" max="4" width="15.44140625" style="10" bestFit="1" customWidth="1"/>
    <col min="5" max="5" width="23" style="13" bestFit="1" customWidth="1"/>
    <col min="6" max="6" width="13.5546875" style="14" bestFit="1" customWidth="1"/>
    <col min="7" max="7" width="14.44140625" style="13" customWidth="1"/>
    <col min="8" max="16384" width="9.21875" style="9"/>
  </cols>
  <sheetData>
    <row r="1" spans="1:9" s="1" customFormat="1" ht="15" customHeight="1" x14ac:dyDescent="0.2">
      <c r="A1" s="72" t="s">
        <v>1131</v>
      </c>
      <c r="B1" s="73"/>
      <c r="C1" s="73"/>
      <c r="D1" s="73"/>
      <c r="E1" s="73"/>
      <c r="F1" s="73"/>
      <c r="G1" s="73"/>
    </row>
    <row r="2" spans="1:9" s="1" customFormat="1" ht="12" x14ac:dyDescent="0.25">
      <c r="A2" s="60" t="s">
        <v>1095</v>
      </c>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39</v>
      </c>
      <c r="D4" s="16" t="s">
        <v>1</v>
      </c>
      <c r="E4" s="15" t="s">
        <v>3</v>
      </c>
      <c r="F4" s="15" t="s">
        <v>4</v>
      </c>
      <c r="G4" s="15" t="s">
        <v>6</v>
      </c>
    </row>
    <row r="5" spans="1:9" x14ac:dyDescent="0.2">
      <c r="A5" s="21" t="s">
        <v>31</v>
      </c>
      <c r="B5" s="22"/>
      <c r="C5" s="22"/>
      <c r="D5" s="23"/>
      <c r="E5" s="24"/>
      <c r="F5" s="25"/>
      <c r="G5" s="24"/>
    </row>
    <row r="6" spans="1:9" x14ac:dyDescent="0.2">
      <c r="A6" s="26" t="s">
        <v>32</v>
      </c>
      <c r="B6" s="27"/>
      <c r="C6" s="27"/>
      <c r="D6" s="28"/>
      <c r="E6" s="29"/>
      <c r="F6" s="30"/>
      <c r="G6" s="29"/>
    </row>
    <row r="7" spans="1:9" x14ac:dyDescent="0.2">
      <c r="A7" s="27" t="s">
        <v>1132</v>
      </c>
      <c r="B7" s="27" t="s">
        <v>1133</v>
      </c>
      <c r="C7" s="27" t="s">
        <v>1134</v>
      </c>
      <c r="D7" s="31">
        <v>433</v>
      </c>
      <c r="E7" s="29">
        <v>4243.6251599999996</v>
      </c>
      <c r="F7" s="30">
        <v>96.995422434508399</v>
      </c>
      <c r="G7" s="29">
        <v>14.03</v>
      </c>
    </row>
    <row r="8" spans="1:9" x14ac:dyDescent="0.2">
      <c r="A8" s="26" t="s">
        <v>33</v>
      </c>
      <c r="B8" s="26"/>
      <c r="C8" s="26"/>
      <c r="D8" s="32"/>
      <c r="E8" s="33">
        <f>SUM(E6:E7)</f>
        <v>4243.6251599999996</v>
      </c>
      <c r="F8" s="34">
        <f>SUM(F6:F7)</f>
        <v>96.995422434508399</v>
      </c>
      <c r="G8" s="33"/>
      <c r="H8" s="18"/>
      <c r="I8" s="18"/>
    </row>
    <row r="9" spans="1:9" x14ac:dyDescent="0.2">
      <c r="A9" s="27"/>
      <c r="B9" s="27"/>
      <c r="C9" s="27"/>
      <c r="D9" s="28"/>
      <c r="E9" s="29"/>
      <c r="F9" s="30"/>
      <c r="G9" s="29"/>
    </row>
    <row r="10" spans="1:9" x14ac:dyDescent="0.2">
      <c r="A10" s="26" t="s">
        <v>34</v>
      </c>
      <c r="B10" s="27"/>
      <c r="C10" s="27"/>
      <c r="D10" s="28"/>
      <c r="E10" s="29"/>
      <c r="F10" s="30"/>
      <c r="G10" s="29"/>
    </row>
    <row r="11" spans="1:9" x14ac:dyDescent="0.2">
      <c r="A11" s="27" t="s">
        <v>1111</v>
      </c>
      <c r="B11" s="27" t="s">
        <v>1112</v>
      </c>
      <c r="C11" s="27" t="s">
        <v>35</v>
      </c>
      <c r="D11" s="31">
        <v>3972.3330000000001</v>
      </c>
      <c r="E11" s="29">
        <v>137.10870019999999</v>
      </c>
      <c r="F11" s="30">
        <v>3.1338574435602098</v>
      </c>
      <c r="G11" s="29">
        <v>3.1488</v>
      </c>
    </row>
    <row r="12" spans="1:9" x14ac:dyDescent="0.2">
      <c r="A12" s="26" t="s">
        <v>33</v>
      </c>
      <c r="B12" s="26"/>
      <c r="C12" s="26"/>
      <c r="D12" s="32"/>
      <c r="E12" s="33">
        <f>SUM(E11:E11)</f>
        <v>137.10870019999999</v>
      </c>
      <c r="F12" s="34">
        <f>SUM(F11:F11)</f>
        <v>3.1338574435602098</v>
      </c>
      <c r="G12" s="33"/>
      <c r="H12" s="18"/>
      <c r="I12" s="18"/>
    </row>
    <row r="13" spans="1:9" x14ac:dyDescent="0.2">
      <c r="A13" s="27"/>
      <c r="B13" s="27"/>
      <c r="C13" s="27"/>
      <c r="D13" s="28"/>
      <c r="E13" s="29"/>
      <c r="F13" s="30"/>
      <c r="G13" s="29"/>
    </row>
    <row r="14" spans="1:9" x14ac:dyDescent="0.2">
      <c r="A14" s="26" t="s">
        <v>36</v>
      </c>
      <c r="B14" s="26"/>
      <c r="C14" s="26"/>
      <c r="D14" s="32"/>
      <c r="E14" s="33">
        <f>E8+E12</f>
        <v>4380.7338602</v>
      </c>
      <c r="F14" s="34">
        <f>F8+F12</f>
        <v>100.12927987806862</v>
      </c>
      <c r="G14" s="33"/>
      <c r="H14" s="18"/>
      <c r="I14" s="18"/>
    </row>
    <row r="15" spans="1:9" x14ac:dyDescent="0.2">
      <c r="A15" s="26"/>
      <c r="B15" s="26"/>
      <c r="C15" s="26"/>
      <c r="D15" s="32"/>
      <c r="E15" s="33"/>
      <c r="F15" s="34"/>
      <c r="G15" s="33"/>
      <c r="H15" s="18"/>
      <c r="I15" s="18"/>
    </row>
    <row r="16" spans="1:9" x14ac:dyDescent="0.2">
      <c r="A16" s="26" t="s">
        <v>38</v>
      </c>
      <c r="B16" s="26"/>
      <c r="C16" s="26"/>
      <c r="D16" s="32"/>
      <c r="E16" s="33">
        <f>E18-(E8+E12)</f>
        <v>-5.6560951999999816</v>
      </c>
      <c r="F16" s="34">
        <f>F18-(F8+F12)</f>
        <v>-0.12927987806861552</v>
      </c>
      <c r="G16" s="33"/>
      <c r="H16" s="18"/>
      <c r="I16" s="18"/>
    </row>
    <row r="17" spans="1:9" x14ac:dyDescent="0.2">
      <c r="A17" s="26"/>
      <c r="B17" s="26"/>
      <c r="C17" s="26"/>
      <c r="D17" s="32"/>
      <c r="E17" s="33"/>
      <c r="F17" s="34"/>
      <c r="G17" s="33"/>
      <c r="H17" s="18"/>
      <c r="I17" s="18"/>
    </row>
    <row r="18" spans="1:9" x14ac:dyDescent="0.2">
      <c r="A18" s="35" t="s">
        <v>37</v>
      </c>
      <c r="B18" s="35"/>
      <c r="C18" s="35"/>
      <c r="D18" s="36"/>
      <c r="E18" s="37">
        <v>4375.077765</v>
      </c>
      <c r="F18" s="38">
        <v>100</v>
      </c>
      <c r="G18" s="37"/>
      <c r="H18" s="18"/>
      <c r="I18" s="18"/>
    </row>
    <row r="20" spans="1:9" x14ac:dyDescent="0.2">
      <c r="A20" s="18" t="s">
        <v>40</v>
      </c>
    </row>
    <row r="22" spans="1:9" x14ac:dyDescent="0.2">
      <c r="A22" s="18" t="s">
        <v>41</v>
      </c>
    </row>
    <row r="23" spans="1:9" x14ac:dyDescent="0.2">
      <c r="A23" s="18" t="s">
        <v>42</v>
      </c>
    </row>
    <row r="24" spans="1:9" x14ac:dyDescent="0.2">
      <c r="A24" s="18" t="s">
        <v>43</v>
      </c>
      <c r="B24" s="18"/>
      <c r="C24" s="39" t="s">
        <v>45</v>
      </c>
      <c r="D24" s="19" t="s">
        <v>44</v>
      </c>
    </row>
    <row r="25" spans="1:9" x14ac:dyDescent="0.2">
      <c r="A25" s="9" t="s">
        <v>59</v>
      </c>
      <c r="C25" s="40">
        <v>23.9739</v>
      </c>
      <c r="D25" s="40">
        <v>26.773</v>
      </c>
    </row>
    <row r="26" spans="1:9" x14ac:dyDescent="0.2">
      <c r="A26" s="9" t="s">
        <v>60</v>
      </c>
      <c r="C26" s="40">
        <v>11.0543</v>
      </c>
      <c r="D26" s="40">
        <v>12.345000000000001</v>
      </c>
    </row>
    <row r="27" spans="1:9" x14ac:dyDescent="0.2">
      <c r="A27" s="9" t="s">
        <v>61</v>
      </c>
      <c r="C27" s="40">
        <v>10.856999999999999</v>
      </c>
      <c r="D27" s="40">
        <v>12.124599999999999</v>
      </c>
    </row>
    <row r="28" spans="1:9" x14ac:dyDescent="0.2">
      <c r="A28" s="9" t="s">
        <v>62</v>
      </c>
      <c r="C28" s="40">
        <v>24.6221</v>
      </c>
      <c r="D28" s="40">
        <v>27.4969</v>
      </c>
    </row>
    <row r="29" spans="1:9" x14ac:dyDescent="0.2">
      <c r="A29" s="9" t="s">
        <v>63</v>
      </c>
      <c r="C29" s="40">
        <v>11.443099999999999</v>
      </c>
      <c r="D29" s="40">
        <v>12.779199999999999</v>
      </c>
    </row>
    <row r="30" spans="1:9" x14ac:dyDescent="0.2">
      <c r="A30" s="9" t="s">
        <v>64</v>
      </c>
      <c r="C30" s="40">
        <v>11.244999999999999</v>
      </c>
      <c r="D30" s="40">
        <v>12.5579</v>
      </c>
    </row>
    <row r="32" spans="1:9" x14ac:dyDescent="0.2">
      <c r="A32" s="9" t="s">
        <v>46</v>
      </c>
    </row>
    <row r="34" spans="1:7" x14ac:dyDescent="0.2">
      <c r="A34" s="18" t="s">
        <v>47</v>
      </c>
      <c r="D34" s="41" t="s">
        <v>48</v>
      </c>
    </row>
    <row r="36" spans="1:7" x14ac:dyDescent="0.2">
      <c r="A36" s="18" t="s">
        <v>856</v>
      </c>
      <c r="D36" s="42">
        <v>1.286357588</v>
      </c>
      <c r="E36" s="13" t="s">
        <v>49</v>
      </c>
    </row>
    <row r="38" spans="1:7" x14ac:dyDescent="0.2">
      <c r="A38" s="18" t="s">
        <v>779</v>
      </c>
      <c r="D38" s="41" t="s">
        <v>48</v>
      </c>
    </row>
    <row r="39" spans="1:7" x14ac:dyDescent="0.2">
      <c r="A39" s="9" t="s">
        <v>777</v>
      </c>
    </row>
    <row r="40" spans="1:7" x14ac:dyDescent="0.2">
      <c r="A40" s="50" t="s">
        <v>1113</v>
      </c>
    </row>
    <row r="42" spans="1:7" ht="24" customHeight="1" x14ac:dyDescent="0.3">
      <c r="A42" s="79" t="s">
        <v>1135</v>
      </c>
      <c r="B42" s="80"/>
      <c r="C42" s="80"/>
      <c r="D42" s="80"/>
      <c r="E42" s="80"/>
      <c r="F42" s="80"/>
      <c r="G42" s="80"/>
    </row>
    <row r="44" spans="1:7" ht="48.75" customHeight="1" x14ac:dyDescent="0.3">
      <c r="A44" s="79" t="s">
        <v>1136</v>
      </c>
      <c r="B44" s="80"/>
      <c r="C44" s="80"/>
      <c r="D44" s="80"/>
      <c r="E44" s="80"/>
      <c r="F44" s="80"/>
      <c r="G44" s="80"/>
    </row>
    <row r="45" spans="1:7" x14ac:dyDescent="0.2">
      <c r="A45" s="50" t="s">
        <v>1117</v>
      </c>
    </row>
    <row r="47" spans="1:7" ht="26.25" customHeight="1" x14ac:dyDescent="0.3">
      <c r="A47" s="79" t="s">
        <v>1137</v>
      </c>
      <c r="B47" s="80"/>
      <c r="C47" s="80"/>
      <c r="D47" s="80"/>
      <c r="E47" s="80"/>
      <c r="F47" s="80"/>
      <c r="G47" s="80"/>
    </row>
    <row r="49" spans="1:1" x14ac:dyDescent="0.2">
      <c r="A49" s="18" t="s">
        <v>65</v>
      </c>
    </row>
    <row r="50" spans="1:1" x14ac:dyDescent="0.2">
      <c r="A50" s="46"/>
    </row>
    <row r="51" spans="1:1" x14ac:dyDescent="0.2">
      <c r="A51" s="46" t="s">
        <v>737</v>
      </c>
    </row>
    <row r="52" spans="1:1" x14ac:dyDescent="0.2">
      <c r="A52" s="48"/>
    </row>
    <row r="53" spans="1:1" x14ac:dyDescent="0.2">
      <c r="A53" s="47"/>
    </row>
    <row r="54" spans="1:1" x14ac:dyDescent="0.2">
      <c r="A54" s="47"/>
    </row>
    <row r="55" spans="1:1" x14ac:dyDescent="0.2">
      <c r="A55" s="47"/>
    </row>
    <row r="56" spans="1:1" x14ac:dyDescent="0.2">
      <c r="A56" s="47"/>
    </row>
    <row r="57" spans="1:1" x14ac:dyDescent="0.2">
      <c r="A57" s="47"/>
    </row>
    <row r="58" spans="1:1" x14ac:dyDescent="0.2">
      <c r="A58" s="47"/>
    </row>
    <row r="59" spans="1:1" x14ac:dyDescent="0.2">
      <c r="A59" s="47"/>
    </row>
    <row r="60" spans="1:1" x14ac:dyDescent="0.2">
      <c r="A60" s="47"/>
    </row>
    <row r="61" spans="1:1" x14ac:dyDescent="0.2">
      <c r="A61" s="47"/>
    </row>
    <row r="62" spans="1:1" x14ac:dyDescent="0.2">
      <c r="A62" s="47"/>
    </row>
    <row r="63" spans="1:1" x14ac:dyDescent="0.2">
      <c r="A63" s="47"/>
    </row>
    <row r="64" spans="1:1" x14ac:dyDescent="0.2">
      <c r="A64" s="47"/>
    </row>
    <row r="65" spans="1:1" x14ac:dyDescent="0.2">
      <c r="A65" s="46" t="s">
        <v>1138</v>
      </c>
    </row>
    <row r="66" spans="1:1" x14ac:dyDescent="0.2">
      <c r="A66" s="47"/>
    </row>
    <row r="67" spans="1:1" x14ac:dyDescent="0.2">
      <c r="A67" s="46" t="s">
        <v>738</v>
      </c>
    </row>
    <row r="68" spans="1:1" x14ac:dyDescent="0.2">
      <c r="A68" s="47"/>
    </row>
    <row r="69" spans="1:1" x14ac:dyDescent="0.2">
      <c r="A69" s="47"/>
    </row>
    <row r="70" spans="1:1" x14ac:dyDescent="0.2">
      <c r="A70" s="47"/>
    </row>
    <row r="71" spans="1:1" x14ac:dyDescent="0.2">
      <c r="A71" s="47"/>
    </row>
    <row r="72" spans="1:1" x14ac:dyDescent="0.2">
      <c r="A72" s="47"/>
    </row>
    <row r="73" spans="1:1" x14ac:dyDescent="0.2">
      <c r="A73" s="47"/>
    </row>
    <row r="74" spans="1:1" x14ac:dyDescent="0.2">
      <c r="A74" s="47"/>
    </row>
    <row r="75" spans="1:1" x14ac:dyDescent="0.2">
      <c r="A75" s="47"/>
    </row>
    <row r="76" spans="1:1" x14ac:dyDescent="0.2">
      <c r="A76" s="47"/>
    </row>
    <row r="77" spans="1:1" x14ac:dyDescent="0.2">
      <c r="A77" s="47"/>
    </row>
    <row r="78" spans="1:1" x14ac:dyDescent="0.2">
      <c r="A78" s="47"/>
    </row>
    <row r="79" spans="1:1" x14ac:dyDescent="0.2">
      <c r="A79" s="47"/>
    </row>
    <row r="80" spans="1:1" x14ac:dyDescent="0.2">
      <c r="A80" s="18" t="s">
        <v>790</v>
      </c>
    </row>
    <row r="82" spans="1:9" ht="13.8" x14ac:dyDescent="0.2">
      <c r="A82" s="72" t="s">
        <v>1139</v>
      </c>
      <c r="B82" s="73"/>
      <c r="C82" s="73"/>
      <c r="D82" s="73"/>
      <c r="E82" s="73"/>
      <c r="F82" s="73"/>
      <c r="G82" s="73"/>
      <c r="H82" s="1"/>
      <c r="I82" s="1"/>
    </row>
    <row r="83" spans="1:9" x14ac:dyDescent="0.2">
      <c r="A83" s="18" t="s">
        <v>7</v>
      </c>
    </row>
    <row r="84" spans="1:9" ht="11.4" x14ac:dyDescent="0.2">
      <c r="A84" s="8" t="s">
        <v>2</v>
      </c>
      <c r="B84" s="8" t="s">
        <v>0</v>
      </c>
      <c r="C84" s="17" t="s">
        <v>39</v>
      </c>
      <c r="D84" s="16" t="s">
        <v>1</v>
      </c>
      <c r="E84" s="15" t="s">
        <v>3</v>
      </c>
      <c r="F84" s="15" t="s">
        <v>4</v>
      </c>
      <c r="G84" s="15" t="s">
        <v>6</v>
      </c>
      <c r="H84" s="1"/>
      <c r="I84" s="1"/>
    </row>
    <row r="85" spans="1:9" x14ac:dyDescent="0.2">
      <c r="A85" s="21" t="s">
        <v>31</v>
      </c>
      <c r="B85" s="22"/>
      <c r="C85" s="22"/>
      <c r="D85" s="23"/>
      <c r="E85" s="24"/>
      <c r="F85" s="25"/>
      <c r="G85" s="24"/>
    </row>
    <row r="86" spans="1:9" x14ac:dyDescent="0.2">
      <c r="A86" s="26" t="s">
        <v>32</v>
      </c>
      <c r="B86" s="27"/>
      <c r="C86" s="27"/>
      <c r="D86" s="28"/>
      <c r="E86" s="29"/>
      <c r="F86" s="30"/>
      <c r="G86" s="29"/>
    </row>
    <row r="87" spans="1:9" x14ac:dyDescent="0.2">
      <c r="A87" s="27" t="s">
        <v>1121</v>
      </c>
      <c r="B87" s="27" t="s">
        <v>1122</v>
      </c>
      <c r="C87" s="27" t="s">
        <v>1123</v>
      </c>
      <c r="D87" s="31">
        <v>1510</v>
      </c>
      <c r="E87" s="29">
        <v>0</v>
      </c>
      <c r="F87" s="30">
        <v>100</v>
      </c>
      <c r="G87" s="29">
        <v>0</v>
      </c>
    </row>
    <row r="88" spans="1:9" x14ac:dyDescent="0.2">
      <c r="A88" s="26" t="s">
        <v>33</v>
      </c>
      <c r="B88" s="26"/>
      <c r="C88" s="26"/>
      <c r="D88" s="32"/>
      <c r="E88" s="33">
        <v>0</v>
      </c>
      <c r="F88" s="34">
        <v>100</v>
      </c>
      <c r="G88" s="33"/>
      <c r="H88" s="18"/>
      <c r="I88" s="18"/>
    </row>
    <row r="89" spans="1:9" x14ac:dyDescent="0.2">
      <c r="A89" s="27"/>
      <c r="B89" s="27"/>
      <c r="C89" s="27"/>
      <c r="D89" s="28"/>
      <c r="E89" s="29"/>
      <c r="F89" s="30"/>
      <c r="G89" s="29"/>
    </row>
    <row r="90" spans="1:9" x14ac:dyDescent="0.2">
      <c r="A90" s="26" t="s">
        <v>36</v>
      </c>
      <c r="B90" s="26"/>
      <c r="C90" s="26"/>
      <c r="D90" s="32"/>
      <c r="E90" s="33">
        <v>0</v>
      </c>
      <c r="F90" s="34">
        <v>100</v>
      </c>
      <c r="G90" s="33"/>
      <c r="H90" s="18"/>
      <c r="I90" s="18"/>
    </row>
    <row r="91" spans="1:9" x14ac:dyDescent="0.2">
      <c r="A91" s="26"/>
      <c r="B91" s="26"/>
      <c r="C91" s="26"/>
      <c r="D91" s="32"/>
      <c r="E91" s="33"/>
      <c r="F91" s="34"/>
      <c r="G91" s="33"/>
      <c r="H91" s="18"/>
      <c r="I91" s="18"/>
    </row>
    <row r="92" spans="1:9" x14ac:dyDescent="0.2">
      <c r="A92" s="26" t="s">
        <v>38</v>
      </c>
      <c r="B92" s="26"/>
      <c r="C92" s="26"/>
      <c r="D92" s="32"/>
      <c r="E92" s="33">
        <v>5.9999999999999997E-7</v>
      </c>
      <c r="F92" s="34">
        <v>0</v>
      </c>
      <c r="G92" s="33"/>
      <c r="H92" s="18"/>
      <c r="I92" s="18"/>
    </row>
    <row r="93" spans="1:9" x14ac:dyDescent="0.2">
      <c r="A93" s="26"/>
      <c r="B93" s="26"/>
      <c r="C93" s="26"/>
      <c r="D93" s="32"/>
      <c r="E93" s="33"/>
      <c r="F93" s="34"/>
      <c r="G93" s="33"/>
      <c r="H93" s="18"/>
      <c r="I93" s="18"/>
    </row>
    <row r="94" spans="1:9" x14ac:dyDescent="0.2">
      <c r="A94" s="35" t="s">
        <v>37</v>
      </c>
      <c r="B94" s="35"/>
      <c r="C94" s="35"/>
      <c r="D94" s="36"/>
      <c r="E94" s="37">
        <v>5.9999999999999997E-7</v>
      </c>
      <c r="F94" s="38">
        <v>100</v>
      </c>
      <c r="G94" s="37"/>
      <c r="H94" s="18"/>
      <c r="I94" s="18"/>
    </row>
    <row r="96" spans="1:9" x14ac:dyDescent="0.2">
      <c r="A96" s="18" t="s">
        <v>40</v>
      </c>
    </row>
    <row r="97" spans="1:4" x14ac:dyDescent="0.2">
      <c r="A97" s="46" t="s">
        <v>1124</v>
      </c>
    </row>
    <row r="98" spans="1:4" x14ac:dyDescent="0.2">
      <c r="A98" s="18" t="s">
        <v>1125</v>
      </c>
    </row>
    <row r="100" spans="1:4" x14ac:dyDescent="0.2">
      <c r="A100" s="18" t="s">
        <v>41</v>
      </c>
    </row>
    <row r="101" spans="1:4" x14ac:dyDescent="0.2">
      <c r="A101" s="18" t="s">
        <v>42</v>
      </c>
    </row>
    <row r="102" spans="1:4" x14ac:dyDescent="0.2">
      <c r="A102" s="18" t="s">
        <v>43</v>
      </c>
      <c r="B102" s="18"/>
      <c r="C102" s="39" t="s">
        <v>45</v>
      </c>
      <c r="D102" s="19" t="s">
        <v>44</v>
      </c>
    </row>
    <row r="103" spans="1:4" x14ac:dyDescent="0.2">
      <c r="A103" s="9" t="s">
        <v>59</v>
      </c>
      <c r="C103" s="40">
        <v>0</v>
      </c>
      <c r="D103" s="40">
        <v>0</v>
      </c>
    </row>
    <row r="104" spans="1:4" x14ac:dyDescent="0.2">
      <c r="A104" s="9" t="s">
        <v>60</v>
      </c>
      <c r="C104" s="40">
        <v>0</v>
      </c>
      <c r="D104" s="40">
        <v>0</v>
      </c>
    </row>
    <row r="105" spans="1:4" x14ac:dyDescent="0.2">
      <c r="A105" s="9" t="s">
        <v>61</v>
      </c>
      <c r="C105" s="40">
        <v>0</v>
      </c>
      <c r="D105" s="40">
        <v>0</v>
      </c>
    </row>
    <row r="106" spans="1:4" x14ac:dyDescent="0.2">
      <c r="A106" s="9" t="s">
        <v>62</v>
      </c>
      <c r="C106" s="40">
        <v>0</v>
      </c>
      <c r="D106" s="40">
        <v>0</v>
      </c>
    </row>
    <row r="107" spans="1:4" x14ac:dyDescent="0.2">
      <c r="A107" s="9" t="s">
        <v>63</v>
      </c>
      <c r="C107" s="40">
        <v>0</v>
      </c>
      <c r="D107" s="40">
        <v>0</v>
      </c>
    </row>
    <row r="108" spans="1:4" x14ac:dyDescent="0.2">
      <c r="A108" s="9" t="s">
        <v>64</v>
      </c>
      <c r="C108" s="40">
        <v>0</v>
      </c>
      <c r="D108" s="40">
        <v>0</v>
      </c>
    </row>
    <row r="110" spans="1:4" x14ac:dyDescent="0.2">
      <c r="A110" s="9" t="s">
        <v>46</v>
      </c>
    </row>
    <row r="112" spans="1:4" x14ac:dyDescent="0.2">
      <c r="A112" s="18" t="s">
        <v>1198</v>
      </c>
      <c r="D112" s="41" t="s">
        <v>48</v>
      </c>
    </row>
    <row r="113" spans="1:1" x14ac:dyDescent="0.2">
      <c r="A113" s="9" t="s">
        <v>777</v>
      </c>
    </row>
    <row r="114" spans="1:1" x14ac:dyDescent="0.2">
      <c r="A114" s="50" t="s">
        <v>778</v>
      </c>
    </row>
  </sheetData>
  <mergeCells count="5">
    <mergeCell ref="A1:G1"/>
    <mergeCell ref="A42:G42"/>
    <mergeCell ref="A44:G44"/>
    <mergeCell ref="A47:G47"/>
    <mergeCell ref="A82:G82"/>
  </mergeCells>
  <conditionalFormatting sqref="F2:F3 F5:F41 F43 F45:F46 F48">
    <cfRule type="cellIs" dxfId="16" priority="4" stopIfTrue="1" operator="between">
      <formula>0.009</formula>
      <formula>-0.009</formula>
    </cfRule>
  </conditionalFormatting>
  <conditionalFormatting sqref="F85:F86 F83 F95:F116 F49:F81">
    <cfRule type="cellIs" dxfId="15" priority="3" stopIfTrue="1" operator="between">
      <formula>0.009</formula>
      <formula>-0.009</formula>
    </cfRule>
  </conditionalFormatting>
  <conditionalFormatting sqref="F87:F94">
    <cfRule type="cellIs" dxfId="14" priority="2" stopIfTrue="1" operator="between">
      <formula>0.009</formula>
      <formula>-0.009</formula>
    </cfRule>
  </conditionalFormatting>
  <hyperlinks>
    <hyperlink ref="A40" r:id="rId1" tooltip="https://www.franklintempletonindia.com/investor/reports" xr:uid="{00000000-0004-0000-2B00-000000000000}"/>
    <hyperlink ref="A45" r:id="rId2" tooltip="https://www.franklintempletonindia.com/downloadsServlet/pdf/fair-valuation-reliance-big-reliance-infra-november-4-2020-kgox4tfq" xr:uid="{00000000-0004-0000-2B00-000001000000}"/>
    <hyperlink ref="A114" r:id="rId3" xr:uid="{00000000-0004-0000-2B00-000002000000}"/>
  </hyperlinks>
  <pageMargins left="0.7" right="0.7" top="0.75" bottom="0.75" header="0.3" footer="0.3"/>
  <pageSetup paperSize="9" orientation="portrait" r:id="rId4"/>
  <headerFooter>
    <oddFooter>&amp;C&amp;1#&amp;"Calibri"&amp;10&amp;K000000PUBLIC</oddFooter>
    <evenFooter>&amp;LPUBLIC</evenFooter>
    <firstFooter>&amp;LPUBLIC</firstFooter>
  </headerFooter>
  <drawing r:id="rId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172"/>
  <sheetViews>
    <sheetView workbookViewId="0">
      <selection sqref="A1:G1"/>
    </sheetView>
  </sheetViews>
  <sheetFormatPr defaultColWidth="9.21875" defaultRowHeight="10.199999999999999" x14ac:dyDescent="0.2"/>
  <cols>
    <col min="1" max="1" width="38.5546875" style="9" bestFit="1" customWidth="1"/>
    <col min="2" max="2" width="58" style="9" bestFit="1" customWidth="1"/>
    <col min="3" max="3" width="15.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21875" style="9"/>
  </cols>
  <sheetData>
    <row r="1" spans="1:9" s="1" customFormat="1" ht="15" customHeight="1" x14ac:dyDescent="0.2">
      <c r="A1" s="72" t="s">
        <v>1140</v>
      </c>
      <c r="B1" s="73"/>
      <c r="C1" s="73"/>
      <c r="D1" s="73"/>
      <c r="E1" s="73"/>
      <c r="F1" s="73"/>
      <c r="G1" s="73"/>
    </row>
    <row r="2" spans="1:9" s="1" customFormat="1" ht="12" x14ac:dyDescent="0.25">
      <c r="A2" s="60" t="s">
        <v>1095</v>
      </c>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39</v>
      </c>
      <c r="D4" s="16" t="s">
        <v>1</v>
      </c>
      <c r="E4" s="15" t="s">
        <v>3</v>
      </c>
      <c r="F4" s="15" t="s">
        <v>4</v>
      </c>
      <c r="G4" s="15" t="s">
        <v>6</v>
      </c>
    </row>
    <row r="5" spans="1:9" x14ac:dyDescent="0.2">
      <c r="A5" s="21" t="s">
        <v>31</v>
      </c>
      <c r="B5" s="22"/>
      <c r="C5" s="22"/>
      <c r="D5" s="23"/>
      <c r="E5" s="24"/>
      <c r="F5" s="25"/>
      <c r="G5" s="24"/>
    </row>
    <row r="6" spans="1:9" x14ac:dyDescent="0.2">
      <c r="A6" s="26" t="s">
        <v>32</v>
      </c>
      <c r="B6" s="27"/>
      <c r="C6" s="27"/>
      <c r="D6" s="28"/>
      <c r="E6" s="29"/>
      <c r="F6" s="30"/>
      <c r="G6" s="29"/>
    </row>
    <row r="7" spans="1:9" x14ac:dyDescent="0.2">
      <c r="A7" s="27" t="s">
        <v>1141</v>
      </c>
      <c r="B7" s="27" t="s">
        <v>1142</v>
      </c>
      <c r="C7" s="27" t="s">
        <v>1103</v>
      </c>
      <c r="D7" s="31">
        <v>11135</v>
      </c>
      <c r="E7" s="29">
        <v>23618.693469999998</v>
      </c>
      <c r="F7" s="30">
        <v>43.201511901021199</v>
      </c>
      <c r="G7" s="29">
        <v>8.3244000000000007</v>
      </c>
    </row>
    <row r="8" spans="1:9" x14ac:dyDescent="0.2">
      <c r="A8" s="27" t="s">
        <v>1143</v>
      </c>
      <c r="B8" s="27" t="s">
        <v>1144</v>
      </c>
      <c r="C8" s="27" t="s">
        <v>1103</v>
      </c>
      <c r="D8" s="31">
        <v>10675</v>
      </c>
      <c r="E8" s="29">
        <v>22408.255450000001</v>
      </c>
      <c r="F8" s="30">
        <v>40.987471035767598</v>
      </c>
      <c r="G8" s="29">
        <v>7.9450000000000003</v>
      </c>
    </row>
    <row r="9" spans="1:9" x14ac:dyDescent="0.2">
      <c r="A9" s="27" t="s">
        <v>1145</v>
      </c>
      <c r="B9" s="27" t="s">
        <v>1146</v>
      </c>
      <c r="C9" s="27" t="s">
        <v>1103</v>
      </c>
      <c r="D9" s="31">
        <v>2125</v>
      </c>
      <c r="E9" s="29">
        <v>4545.4047499999997</v>
      </c>
      <c r="F9" s="30">
        <v>8.3141075373837605</v>
      </c>
      <c r="G9" s="29">
        <v>8.5549999999999997</v>
      </c>
    </row>
    <row r="10" spans="1:9" x14ac:dyDescent="0.2">
      <c r="A10" s="26" t="s">
        <v>33</v>
      </c>
      <c r="B10" s="26"/>
      <c r="C10" s="26"/>
      <c r="D10" s="32"/>
      <c r="E10" s="33">
        <f>SUM(E6:E9)</f>
        <v>50572.353669999997</v>
      </c>
      <c r="F10" s="34">
        <f>SUM(F6:F9)</f>
        <v>92.503090474172552</v>
      </c>
      <c r="G10" s="33"/>
      <c r="H10" s="18"/>
      <c r="I10" s="18"/>
    </row>
    <row r="11" spans="1:9" x14ac:dyDescent="0.2">
      <c r="A11" s="27"/>
      <c r="B11" s="27"/>
      <c r="C11" s="27"/>
      <c r="D11" s="28"/>
      <c r="E11" s="29"/>
      <c r="F11" s="30"/>
      <c r="G11" s="29"/>
    </row>
    <row r="12" spans="1:9" x14ac:dyDescent="0.2">
      <c r="A12" s="26" t="s">
        <v>1086</v>
      </c>
      <c r="B12" s="27"/>
      <c r="C12" s="27"/>
      <c r="D12" s="28"/>
      <c r="E12" s="29"/>
      <c r="F12" s="30"/>
      <c r="G12" s="29"/>
    </row>
    <row r="13" spans="1:9" x14ac:dyDescent="0.2">
      <c r="A13" s="27" t="s">
        <v>1107</v>
      </c>
      <c r="B13" s="27" t="s">
        <v>1108</v>
      </c>
      <c r="C13" s="27" t="s">
        <v>1106</v>
      </c>
      <c r="D13" s="31">
        <v>1000</v>
      </c>
      <c r="E13" s="29">
        <v>0</v>
      </c>
      <c r="F13" s="29">
        <v>0</v>
      </c>
      <c r="G13" s="29">
        <v>0</v>
      </c>
    </row>
    <row r="14" spans="1:9" x14ac:dyDescent="0.2">
      <c r="A14" s="27" t="s">
        <v>1147</v>
      </c>
      <c r="B14" s="27" t="s">
        <v>1148</v>
      </c>
      <c r="C14" s="27" t="s">
        <v>1106</v>
      </c>
      <c r="D14" s="31">
        <v>800</v>
      </c>
      <c r="E14" s="29">
        <v>0</v>
      </c>
      <c r="F14" s="29">
        <v>0</v>
      </c>
      <c r="G14" s="29">
        <v>0</v>
      </c>
    </row>
    <row r="15" spans="1:9" x14ac:dyDescent="0.2">
      <c r="A15" s="27" t="s">
        <v>1149</v>
      </c>
      <c r="B15" s="27" t="s">
        <v>1150</v>
      </c>
      <c r="C15" s="27" t="s">
        <v>1106</v>
      </c>
      <c r="D15" s="31">
        <v>350</v>
      </c>
      <c r="E15" s="29">
        <v>0</v>
      </c>
      <c r="F15" s="29">
        <v>0</v>
      </c>
      <c r="G15" s="29">
        <v>0</v>
      </c>
    </row>
    <row r="16" spans="1:9" x14ac:dyDescent="0.2">
      <c r="A16" s="27" t="s">
        <v>1151</v>
      </c>
      <c r="B16" s="27" t="s">
        <v>1152</v>
      </c>
      <c r="C16" s="27" t="s">
        <v>1106</v>
      </c>
      <c r="D16" s="31">
        <v>300</v>
      </c>
      <c r="E16" s="29">
        <v>0</v>
      </c>
      <c r="F16" s="29">
        <v>0</v>
      </c>
      <c r="G16" s="29">
        <v>0</v>
      </c>
    </row>
    <row r="17" spans="1:9" x14ac:dyDescent="0.2">
      <c r="A17" s="26" t="s">
        <v>33</v>
      </c>
      <c r="B17" s="26"/>
      <c r="C17" s="26"/>
      <c r="D17" s="32"/>
      <c r="E17" s="33">
        <f>SUM(E12:E16)</f>
        <v>0</v>
      </c>
      <c r="F17" s="33">
        <f>SUM(F12:F16)</f>
        <v>0</v>
      </c>
      <c r="G17" s="33"/>
      <c r="H17" s="18"/>
      <c r="I17" s="18"/>
    </row>
    <row r="18" spans="1:9" x14ac:dyDescent="0.2">
      <c r="A18" s="27"/>
      <c r="B18" s="27"/>
      <c r="C18" s="27"/>
      <c r="D18" s="28"/>
      <c r="E18" s="29"/>
      <c r="F18" s="30"/>
      <c r="G18" s="29"/>
    </row>
    <row r="19" spans="1:9" x14ac:dyDescent="0.2">
      <c r="A19" s="26" t="s">
        <v>34</v>
      </c>
      <c r="B19" s="27"/>
      <c r="C19" s="27"/>
      <c r="D19" s="28"/>
      <c r="E19" s="29"/>
      <c r="F19" s="30"/>
      <c r="G19" s="29"/>
    </row>
    <row r="20" spans="1:9" x14ac:dyDescent="0.2">
      <c r="A20" s="27" t="s">
        <v>1111</v>
      </c>
      <c r="B20" s="27" t="s">
        <v>1112</v>
      </c>
      <c r="C20" s="27" t="s">
        <v>35</v>
      </c>
      <c r="D20" s="31">
        <v>79825.894</v>
      </c>
      <c r="E20" s="29">
        <v>2755.2636130000001</v>
      </c>
      <c r="F20" s="30">
        <v>5.0397179640212499</v>
      </c>
      <c r="G20" s="29">
        <v>3.1488</v>
      </c>
    </row>
    <row r="21" spans="1:9" x14ac:dyDescent="0.2">
      <c r="A21" s="26" t="s">
        <v>33</v>
      </c>
      <c r="B21" s="26"/>
      <c r="C21" s="26"/>
      <c r="D21" s="32"/>
      <c r="E21" s="33">
        <f>SUM(E20:E20)</f>
        <v>2755.2636130000001</v>
      </c>
      <c r="F21" s="34">
        <f>SUM(F20:F20)</f>
        <v>5.0397179640212499</v>
      </c>
      <c r="G21" s="33"/>
      <c r="H21" s="18"/>
      <c r="I21" s="18"/>
    </row>
    <row r="22" spans="1:9" x14ac:dyDescent="0.2">
      <c r="A22" s="27"/>
      <c r="B22" s="27"/>
      <c r="C22" s="27"/>
      <c r="D22" s="28"/>
      <c r="E22" s="29"/>
      <c r="F22" s="30"/>
      <c r="G22" s="29"/>
    </row>
    <row r="23" spans="1:9" x14ac:dyDescent="0.2">
      <c r="A23" s="26" t="s">
        <v>36</v>
      </c>
      <c r="B23" s="26"/>
      <c r="C23" s="26"/>
      <c r="D23" s="32"/>
      <c r="E23" s="33">
        <f>E10+E17+E21</f>
        <v>53327.617283</v>
      </c>
      <c r="F23" s="34">
        <f>F10+F17+F21</f>
        <v>97.542808438193802</v>
      </c>
      <c r="G23" s="33"/>
      <c r="H23" s="18"/>
      <c r="I23" s="18"/>
    </row>
    <row r="24" spans="1:9" x14ac:dyDescent="0.2">
      <c r="A24" s="26"/>
      <c r="B24" s="26"/>
      <c r="C24" s="26"/>
      <c r="D24" s="32"/>
      <c r="E24" s="33"/>
      <c r="F24" s="34"/>
      <c r="G24" s="33"/>
      <c r="H24" s="18"/>
      <c r="I24" s="18"/>
    </row>
    <row r="25" spans="1:9" x14ac:dyDescent="0.2">
      <c r="A25" s="26" t="s">
        <v>38</v>
      </c>
      <c r="B25" s="26"/>
      <c r="C25" s="26"/>
      <c r="D25" s="32"/>
      <c r="E25" s="33">
        <f>E27-(E10+E17+E21)</f>
        <v>1343.3709086000017</v>
      </c>
      <c r="F25" s="34">
        <f>F27-(F10+F17+F21)</f>
        <v>2.4571915618061979</v>
      </c>
      <c r="G25" s="33"/>
      <c r="H25" s="18"/>
      <c r="I25" s="18"/>
    </row>
    <row r="26" spans="1:9" x14ac:dyDescent="0.2">
      <c r="A26" s="26"/>
      <c r="B26" s="26"/>
      <c r="C26" s="26"/>
      <c r="D26" s="32"/>
      <c r="E26" s="33"/>
      <c r="F26" s="34"/>
      <c r="G26" s="33"/>
      <c r="H26" s="18"/>
      <c r="I26" s="18"/>
    </row>
    <row r="27" spans="1:9" x14ac:dyDescent="0.2">
      <c r="A27" s="35" t="s">
        <v>37</v>
      </c>
      <c r="B27" s="35"/>
      <c r="C27" s="35"/>
      <c r="D27" s="36"/>
      <c r="E27" s="37">
        <v>54670.988191600001</v>
      </c>
      <c r="F27" s="38">
        <v>100</v>
      </c>
      <c r="G27" s="37"/>
      <c r="H27" s="18"/>
      <c r="I27" s="18"/>
    </row>
    <row r="29" spans="1:9" x14ac:dyDescent="0.2">
      <c r="A29" s="18" t="s">
        <v>40</v>
      </c>
    </row>
    <row r="31" spans="1:9" x14ac:dyDescent="0.2">
      <c r="A31" s="18" t="s">
        <v>41</v>
      </c>
    </row>
    <row r="32" spans="1:9" x14ac:dyDescent="0.2">
      <c r="A32" s="18" t="s">
        <v>42</v>
      </c>
    </row>
    <row r="33" spans="1:5" x14ac:dyDescent="0.2">
      <c r="A33" s="18" t="s">
        <v>43</v>
      </c>
      <c r="B33" s="18"/>
      <c r="C33" s="39" t="s">
        <v>45</v>
      </c>
      <c r="D33" s="19" t="s">
        <v>44</v>
      </c>
    </row>
    <row r="34" spans="1:5" x14ac:dyDescent="0.2">
      <c r="A34" s="9" t="s">
        <v>891</v>
      </c>
      <c r="C34" s="40">
        <v>4021.2338</v>
      </c>
      <c r="D34" s="40">
        <v>4426.5072</v>
      </c>
    </row>
    <row r="35" spans="1:5" x14ac:dyDescent="0.2">
      <c r="A35" s="9" t="s">
        <v>1153</v>
      </c>
      <c r="C35" s="40">
        <v>1016.3439</v>
      </c>
      <c r="D35" s="40">
        <v>1118.7744</v>
      </c>
    </row>
    <row r="36" spans="1:5" x14ac:dyDescent="0.2">
      <c r="A36" s="9" t="s">
        <v>893</v>
      </c>
      <c r="C36" s="40">
        <v>1122.0941</v>
      </c>
      <c r="D36" s="40">
        <v>1235.1823999999999</v>
      </c>
    </row>
    <row r="37" spans="1:5" x14ac:dyDescent="0.2">
      <c r="A37" s="9" t="s">
        <v>894</v>
      </c>
      <c r="C37" s="40">
        <v>1167.3245999999999</v>
      </c>
      <c r="D37" s="40">
        <v>1284.9715000000001</v>
      </c>
    </row>
    <row r="38" spans="1:5" x14ac:dyDescent="0.2">
      <c r="A38" s="9" t="s">
        <v>1154</v>
      </c>
      <c r="C38" s="40">
        <v>3328.2507999999998</v>
      </c>
      <c r="D38" s="40">
        <v>3661.1678999999999</v>
      </c>
    </row>
    <row r="39" spans="1:5" x14ac:dyDescent="0.2">
      <c r="A39" s="9" t="s">
        <v>895</v>
      </c>
      <c r="C39" s="40">
        <v>4281.2286999999997</v>
      </c>
      <c r="D39" s="40">
        <v>4712.7052999999996</v>
      </c>
    </row>
    <row r="40" spans="1:5" x14ac:dyDescent="0.2">
      <c r="A40" s="9" t="s">
        <v>1155</v>
      </c>
      <c r="C40" s="40">
        <v>1027.3734999999999</v>
      </c>
      <c r="D40" s="40">
        <v>1130.9159</v>
      </c>
    </row>
    <row r="41" spans="1:5" x14ac:dyDescent="0.2">
      <c r="A41" s="9" t="s">
        <v>897</v>
      </c>
      <c r="C41" s="40">
        <v>1214.0862999999999</v>
      </c>
      <c r="D41" s="40">
        <v>1336.4458999999999</v>
      </c>
    </row>
    <row r="42" spans="1:5" x14ac:dyDescent="0.2">
      <c r="A42" s="9" t="s">
        <v>898</v>
      </c>
      <c r="C42" s="40">
        <v>1264.7402</v>
      </c>
      <c r="D42" s="40">
        <v>1392.2049999999999</v>
      </c>
    </row>
    <row r="44" spans="1:5" x14ac:dyDescent="0.2">
      <c r="A44" s="9" t="s">
        <v>46</v>
      </c>
    </row>
    <row r="46" spans="1:5" x14ac:dyDescent="0.2">
      <c r="A46" s="18" t="s">
        <v>47</v>
      </c>
      <c r="D46" s="41" t="s">
        <v>48</v>
      </c>
    </row>
    <row r="48" spans="1:5" x14ac:dyDescent="0.2">
      <c r="A48" s="18" t="s">
        <v>856</v>
      </c>
      <c r="D48" s="42">
        <v>2.5322681805205498</v>
      </c>
      <c r="E48" s="13" t="s">
        <v>49</v>
      </c>
    </row>
    <row r="50" spans="1:7" x14ac:dyDescent="0.2">
      <c r="A50" s="18" t="s">
        <v>779</v>
      </c>
      <c r="D50" s="41" t="s">
        <v>48</v>
      </c>
    </row>
    <row r="51" spans="1:7" x14ac:dyDescent="0.2">
      <c r="A51" s="9" t="s">
        <v>777</v>
      </c>
    </row>
    <row r="52" spans="1:7" x14ac:dyDescent="0.2">
      <c r="A52" s="50" t="s">
        <v>1113</v>
      </c>
    </row>
    <row r="54" spans="1:7" ht="24" customHeight="1" x14ac:dyDescent="0.3">
      <c r="A54" s="79" t="s">
        <v>1156</v>
      </c>
      <c r="B54" s="80"/>
      <c r="C54" s="80"/>
      <c r="D54" s="80"/>
      <c r="E54" s="80"/>
      <c r="F54" s="80"/>
      <c r="G54" s="80"/>
    </row>
    <row r="56" spans="1:7" ht="14.4" x14ac:dyDescent="0.3">
      <c r="A56" s="79" t="s">
        <v>1157</v>
      </c>
      <c r="B56" s="80"/>
      <c r="C56" s="80"/>
      <c r="D56" s="80"/>
      <c r="E56" s="80"/>
      <c r="F56" s="80"/>
      <c r="G56" s="80"/>
    </row>
    <row r="57" spans="1:7" x14ac:dyDescent="0.2">
      <c r="A57" s="50" t="s">
        <v>998</v>
      </c>
    </row>
    <row r="59" spans="1:7" ht="68.25" customHeight="1" x14ac:dyDescent="0.3">
      <c r="A59" s="79" t="s">
        <v>1158</v>
      </c>
      <c r="B59" s="80"/>
      <c r="C59" s="80"/>
      <c r="D59" s="80"/>
      <c r="E59" s="80"/>
      <c r="F59" s="80"/>
      <c r="G59" s="80"/>
    </row>
    <row r="61" spans="1:7" ht="47.25" customHeight="1" x14ac:dyDescent="0.3">
      <c r="A61" s="79" t="s">
        <v>1159</v>
      </c>
      <c r="B61" s="80"/>
      <c r="C61" s="80"/>
      <c r="D61" s="80"/>
      <c r="E61" s="80"/>
      <c r="F61" s="80"/>
      <c r="G61" s="80"/>
    </row>
    <row r="62" spans="1:7" x14ac:dyDescent="0.2">
      <c r="A62" s="50" t="s">
        <v>1117</v>
      </c>
    </row>
    <row r="64" spans="1:7" ht="25.5" customHeight="1" x14ac:dyDescent="0.3">
      <c r="A64" s="79" t="s">
        <v>1160</v>
      </c>
      <c r="B64" s="80"/>
      <c r="C64" s="80"/>
      <c r="D64" s="80"/>
      <c r="E64" s="80"/>
      <c r="F64" s="80"/>
      <c r="G64" s="80"/>
    </row>
    <row r="66" spans="1:1" x14ac:dyDescent="0.2">
      <c r="A66" s="18" t="s">
        <v>1161</v>
      </c>
    </row>
    <row r="67" spans="1:1" x14ac:dyDescent="0.2">
      <c r="A67" s="46"/>
    </row>
    <row r="68" spans="1:1" x14ac:dyDescent="0.2">
      <c r="A68" s="46" t="s">
        <v>737</v>
      </c>
    </row>
    <row r="69" spans="1:1" x14ac:dyDescent="0.2">
      <c r="A69" s="48"/>
    </row>
    <row r="70" spans="1:1" x14ac:dyDescent="0.2">
      <c r="A70" s="47"/>
    </row>
    <row r="71" spans="1:1" x14ac:dyDescent="0.2">
      <c r="A71" s="47"/>
    </row>
    <row r="72" spans="1:1" x14ac:dyDescent="0.2">
      <c r="A72" s="47"/>
    </row>
    <row r="73" spans="1:1" x14ac:dyDescent="0.2">
      <c r="A73" s="47"/>
    </row>
    <row r="74" spans="1:1" x14ac:dyDescent="0.2">
      <c r="A74" s="47"/>
    </row>
    <row r="75" spans="1:1" x14ac:dyDescent="0.2">
      <c r="A75" s="47"/>
    </row>
    <row r="76" spans="1:1" x14ac:dyDescent="0.2">
      <c r="A76" s="47"/>
    </row>
    <row r="77" spans="1:1" x14ac:dyDescent="0.2">
      <c r="A77" s="47"/>
    </row>
    <row r="78" spans="1:1" x14ac:dyDescent="0.2">
      <c r="A78" s="47"/>
    </row>
    <row r="79" spans="1:1" x14ac:dyDescent="0.2">
      <c r="A79" s="47"/>
    </row>
    <row r="80" spans="1:1" x14ac:dyDescent="0.2">
      <c r="A80" s="47"/>
    </row>
    <row r="81" spans="1:1" x14ac:dyDescent="0.2">
      <c r="A81" s="47"/>
    </row>
    <row r="82" spans="1:1" x14ac:dyDescent="0.2">
      <c r="A82" s="46" t="s">
        <v>1162</v>
      </c>
    </row>
    <row r="83" spans="1:1" x14ac:dyDescent="0.2">
      <c r="A83" s="47"/>
    </row>
    <row r="84" spans="1:1" x14ac:dyDescent="0.2">
      <c r="A84" s="46" t="s">
        <v>738</v>
      </c>
    </row>
    <row r="85" spans="1:1" x14ac:dyDescent="0.2">
      <c r="A85" s="47"/>
    </row>
    <row r="86" spans="1:1" x14ac:dyDescent="0.2">
      <c r="A86" s="47"/>
    </row>
    <row r="87" spans="1:1" x14ac:dyDescent="0.2">
      <c r="A87" s="47"/>
    </row>
    <row r="88" spans="1:1" x14ac:dyDescent="0.2">
      <c r="A88" s="47"/>
    </row>
    <row r="89" spans="1:1" x14ac:dyDescent="0.2">
      <c r="A89" s="47"/>
    </row>
    <row r="90" spans="1:1" x14ac:dyDescent="0.2">
      <c r="A90" s="47"/>
    </row>
    <row r="91" spans="1:1" x14ac:dyDescent="0.2">
      <c r="A91" s="47"/>
    </row>
    <row r="92" spans="1:1" x14ac:dyDescent="0.2">
      <c r="A92" s="47"/>
    </row>
    <row r="93" spans="1:1" x14ac:dyDescent="0.2">
      <c r="A93" s="47"/>
    </row>
    <row r="94" spans="1:1" x14ac:dyDescent="0.2">
      <c r="A94" s="47"/>
    </row>
    <row r="95" spans="1:1" x14ac:dyDescent="0.2">
      <c r="A95" s="47"/>
    </row>
    <row r="96" spans="1:1" x14ac:dyDescent="0.2">
      <c r="A96" s="47"/>
    </row>
    <row r="97" spans="1:9" x14ac:dyDescent="0.2">
      <c r="A97" s="47"/>
    </row>
    <row r="98" spans="1:9" x14ac:dyDescent="0.2">
      <c r="A98" s="18" t="s">
        <v>790</v>
      </c>
    </row>
    <row r="99" spans="1:9" x14ac:dyDescent="0.2">
      <c r="A99" s="18"/>
    </row>
    <row r="100" spans="1:9" ht="13.8" x14ac:dyDescent="0.2">
      <c r="A100" s="72" t="s">
        <v>1163</v>
      </c>
      <c r="B100" s="73"/>
      <c r="C100" s="73"/>
      <c r="D100" s="73"/>
      <c r="E100" s="73"/>
      <c r="F100" s="73"/>
      <c r="G100" s="73"/>
      <c r="H100" s="1"/>
      <c r="I100" s="1"/>
    </row>
    <row r="101" spans="1:9" x14ac:dyDescent="0.2">
      <c r="A101" s="18" t="s">
        <v>7</v>
      </c>
    </row>
    <row r="102" spans="1:9" ht="11.4" x14ac:dyDescent="0.2">
      <c r="A102" s="8" t="s">
        <v>2</v>
      </c>
      <c r="B102" s="8" t="s">
        <v>0</v>
      </c>
      <c r="C102" s="17" t="s">
        <v>39</v>
      </c>
      <c r="D102" s="16" t="s">
        <v>1</v>
      </c>
      <c r="E102" s="15" t="s">
        <v>3</v>
      </c>
      <c r="F102" s="15" t="s">
        <v>4</v>
      </c>
      <c r="G102" s="15" t="s">
        <v>6</v>
      </c>
      <c r="H102" s="1"/>
      <c r="I102" s="1"/>
    </row>
    <row r="103" spans="1:9" x14ac:dyDescent="0.2">
      <c r="A103" s="21" t="s">
        <v>31</v>
      </c>
      <c r="B103" s="22"/>
      <c r="C103" s="22"/>
      <c r="D103" s="23"/>
      <c r="E103" s="24"/>
      <c r="F103" s="25"/>
      <c r="G103" s="24"/>
    </row>
    <row r="104" spans="1:9" x14ac:dyDescent="0.2">
      <c r="A104" s="26" t="s">
        <v>32</v>
      </c>
      <c r="B104" s="27"/>
      <c r="C104" s="27"/>
      <c r="D104" s="28"/>
      <c r="E104" s="29"/>
      <c r="F104" s="30"/>
      <c r="G104" s="29"/>
    </row>
    <row r="105" spans="1:9" x14ac:dyDescent="0.2">
      <c r="A105" s="27" t="s">
        <v>1121</v>
      </c>
      <c r="B105" s="27" t="s">
        <v>1122</v>
      </c>
      <c r="C105" s="27" t="s">
        <v>1123</v>
      </c>
      <c r="D105" s="31">
        <v>5230</v>
      </c>
      <c r="E105" s="29">
        <v>0</v>
      </c>
      <c r="F105" s="30">
        <v>100</v>
      </c>
      <c r="G105" s="29">
        <v>0</v>
      </c>
    </row>
    <row r="106" spans="1:9" x14ac:dyDescent="0.2">
      <c r="A106" s="26" t="s">
        <v>33</v>
      </c>
      <c r="B106" s="26"/>
      <c r="C106" s="26"/>
      <c r="D106" s="32"/>
      <c r="E106" s="33">
        <v>0</v>
      </c>
      <c r="F106" s="34">
        <v>100</v>
      </c>
      <c r="G106" s="33"/>
      <c r="H106" s="18"/>
      <c r="I106" s="18"/>
    </row>
    <row r="107" spans="1:9" x14ac:dyDescent="0.2">
      <c r="A107" s="27"/>
      <c r="B107" s="27"/>
      <c r="C107" s="27"/>
      <c r="D107" s="28"/>
      <c r="E107" s="29"/>
      <c r="F107" s="30"/>
      <c r="G107" s="29"/>
    </row>
    <row r="108" spans="1:9" x14ac:dyDescent="0.2">
      <c r="A108" s="26" t="s">
        <v>36</v>
      </c>
      <c r="B108" s="26"/>
      <c r="C108" s="26"/>
      <c r="D108" s="32"/>
      <c r="E108" s="33">
        <v>0</v>
      </c>
      <c r="F108" s="34">
        <v>100</v>
      </c>
      <c r="G108" s="33"/>
      <c r="H108" s="18"/>
      <c r="I108" s="18"/>
    </row>
    <row r="109" spans="1:9" x14ac:dyDescent="0.2">
      <c r="A109" s="26"/>
      <c r="B109" s="26"/>
      <c r="C109" s="26"/>
      <c r="D109" s="32"/>
      <c r="E109" s="33"/>
      <c r="F109" s="34"/>
      <c r="G109" s="33"/>
      <c r="H109" s="18"/>
      <c r="I109" s="18"/>
    </row>
    <row r="110" spans="1:9" x14ac:dyDescent="0.2">
      <c r="A110" s="26" t="s">
        <v>38</v>
      </c>
      <c r="B110" s="26"/>
      <c r="C110" s="26"/>
      <c r="D110" s="32"/>
      <c r="E110" s="33">
        <v>8.9999999999999996E-7</v>
      </c>
      <c r="F110" s="34">
        <v>0</v>
      </c>
      <c r="G110" s="33"/>
      <c r="H110" s="18"/>
      <c r="I110" s="18"/>
    </row>
    <row r="111" spans="1:9" x14ac:dyDescent="0.2">
      <c r="A111" s="26"/>
      <c r="B111" s="26"/>
      <c r="C111" s="26"/>
      <c r="D111" s="32"/>
      <c r="E111" s="33"/>
      <c r="F111" s="34"/>
      <c r="G111" s="33"/>
      <c r="H111" s="18"/>
      <c r="I111" s="18"/>
    </row>
    <row r="112" spans="1:9" x14ac:dyDescent="0.2">
      <c r="A112" s="35" t="s">
        <v>37</v>
      </c>
      <c r="B112" s="35"/>
      <c r="C112" s="35"/>
      <c r="D112" s="36"/>
      <c r="E112" s="37">
        <v>8.9999999999999996E-7</v>
      </c>
      <c r="F112" s="38">
        <v>100</v>
      </c>
      <c r="G112" s="37"/>
      <c r="H112" s="18"/>
      <c r="I112" s="18"/>
    </row>
    <row r="114" spans="1:4" x14ac:dyDescent="0.2">
      <c r="A114" s="18" t="s">
        <v>40</v>
      </c>
    </row>
    <row r="115" spans="1:4" x14ac:dyDescent="0.2">
      <c r="A115" s="46" t="s">
        <v>1124</v>
      </c>
    </row>
    <row r="116" spans="1:4" x14ac:dyDescent="0.2">
      <c r="A116" s="18" t="s">
        <v>1125</v>
      </c>
    </row>
    <row r="118" spans="1:4" x14ac:dyDescent="0.2">
      <c r="A118" s="18" t="s">
        <v>41</v>
      </c>
    </row>
    <row r="119" spans="1:4" x14ac:dyDescent="0.2">
      <c r="A119" s="18" t="s">
        <v>42</v>
      </c>
    </row>
    <row r="120" spans="1:4" x14ac:dyDescent="0.2">
      <c r="A120" s="18" t="s">
        <v>43</v>
      </c>
      <c r="B120" s="18"/>
      <c r="C120" s="39" t="s">
        <v>45</v>
      </c>
      <c r="D120" s="19" t="s">
        <v>44</v>
      </c>
    </row>
    <row r="121" spans="1:4" x14ac:dyDescent="0.2">
      <c r="A121" s="9" t="s">
        <v>891</v>
      </c>
      <c r="C121" s="40">
        <v>0</v>
      </c>
      <c r="D121" s="40">
        <v>0</v>
      </c>
    </row>
    <row r="122" spans="1:4" x14ac:dyDescent="0.2">
      <c r="A122" s="9" t="s">
        <v>1153</v>
      </c>
      <c r="C122" s="40">
        <v>0</v>
      </c>
      <c r="D122" s="40">
        <v>0</v>
      </c>
    </row>
    <row r="123" spans="1:4" x14ac:dyDescent="0.2">
      <c r="A123" s="9" t="s">
        <v>893</v>
      </c>
      <c r="C123" s="40">
        <v>0</v>
      </c>
      <c r="D123" s="40">
        <v>0</v>
      </c>
    </row>
    <row r="124" spans="1:4" x14ac:dyDescent="0.2">
      <c r="A124" s="9" t="s">
        <v>894</v>
      </c>
      <c r="C124" s="40">
        <v>0</v>
      </c>
      <c r="D124" s="40">
        <v>0</v>
      </c>
    </row>
    <row r="125" spans="1:4" x14ac:dyDescent="0.2">
      <c r="A125" s="9" t="s">
        <v>1154</v>
      </c>
      <c r="C125" s="40">
        <v>0</v>
      </c>
      <c r="D125" s="40">
        <v>0</v>
      </c>
    </row>
    <row r="126" spans="1:4" x14ac:dyDescent="0.2">
      <c r="A126" s="9" t="s">
        <v>895</v>
      </c>
      <c r="C126" s="40">
        <v>0</v>
      </c>
      <c r="D126" s="40">
        <v>0</v>
      </c>
    </row>
    <row r="127" spans="1:4" x14ac:dyDescent="0.2">
      <c r="A127" s="9" t="s">
        <v>1155</v>
      </c>
      <c r="C127" s="40">
        <v>0</v>
      </c>
      <c r="D127" s="40">
        <v>0</v>
      </c>
    </row>
    <row r="128" spans="1:4" x14ac:dyDescent="0.2">
      <c r="A128" s="9" t="s">
        <v>897</v>
      </c>
      <c r="C128" s="40">
        <v>0</v>
      </c>
      <c r="D128" s="40">
        <v>0</v>
      </c>
    </row>
    <row r="129" spans="1:9" x14ac:dyDescent="0.2">
      <c r="A129" s="9" t="s">
        <v>898</v>
      </c>
      <c r="C129" s="40">
        <v>0</v>
      </c>
      <c r="D129" s="40">
        <v>0</v>
      </c>
    </row>
    <row r="131" spans="1:9" x14ac:dyDescent="0.2">
      <c r="A131" s="9" t="s">
        <v>46</v>
      </c>
    </row>
    <row r="133" spans="1:9" x14ac:dyDescent="0.2">
      <c r="A133" s="18" t="s">
        <v>1198</v>
      </c>
      <c r="D133" s="41" t="s">
        <v>48</v>
      </c>
    </row>
    <row r="134" spans="1:9" x14ac:dyDescent="0.2">
      <c r="A134" s="9" t="s">
        <v>777</v>
      </c>
    </row>
    <row r="135" spans="1:9" x14ac:dyDescent="0.2">
      <c r="A135" s="50" t="s">
        <v>778</v>
      </c>
    </row>
    <row r="137" spans="1:9" ht="13.8" x14ac:dyDescent="0.2">
      <c r="A137" s="72" t="s">
        <v>1164</v>
      </c>
      <c r="B137" s="73"/>
      <c r="C137" s="73"/>
      <c r="D137" s="73"/>
      <c r="E137" s="73"/>
      <c r="F137" s="73"/>
      <c r="G137" s="73"/>
      <c r="H137" s="1"/>
      <c r="I137" s="1"/>
    </row>
    <row r="138" spans="1:9" x14ac:dyDescent="0.2">
      <c r="A138" s="18" t="s">
        <v>7</v>
      </c>
    </row>
    <row r="139" spans="1:9" ht="11.4" x14ac:dyDescent="0.2">
      <c r="A139" s="8" t="s">
        <v>2</v>
      </c>
      <c r="B139" s="8" t="s">
        <v>0</v>
      </c>
      <c r="C139" s="17" t="s">
        <v>39</v>
      </c>
      <c r="D139" s="16" t="s">
        <v>1</v>
      </c>
      <c r="E139" s="15" t="s">
        <v>3</v>
      </c>
      <c r="F139" s="15" t="s">
        <v>4</v>
      </c>
      <c r="G139" s="15" t="s">
        <v>6</v>
      </c>
      <c r="H139" s="1"/>
      <c r="I139" s="1"/>
    </row>
    <row r="140" spans="1:9" x14ac:dyDescent="0.2">
      <c r="A140" s="21" t="s">
        <v>31</v>
      </c>
      <c r="B140" s="22"/>
      <c r="C140" s="22"/>
      <c r="D140" s="23"/>
      <c r="E140" s="24"/>
      <c r="F140" s="25"/>
      <c r="G140" s="24"/>
    </row>
    <row r="141" spans="1:9" x14ac:dyDescent="0.2">
      <c r="A141" s="26" t="s">
        <v>32</v>
      </c>
      <c r="B141" s="27"/>
      <c r="C141" s="27"/>
      <c r="D141" s="28"/>
      <c r="E141" s="29"/>
      <c r="F141" s="30"/>
      <c r="G141" s="29"/>
    </row>
    <row r="142" spans="1:9" ht="20.399999999999999" x14ac:dyDescent="0.2">
      <c r="A142" s="27" t="s">
        <v>1127</v>
      </c>
      <c r="B142" s="27" t="s">
        <v>1128</v>
      </c>
      <c r="C142" s="56" t="s">
        <v>1129</v>
      </c>
      <c r="D142" s="31">
        <v>3523</v>
      </c>
      <c r="E142" s="29">
        <v>0</v>
      </c>
      <c r="F142" s="30">
        <v>100</v>
      </c>
      <c r="G142" s="29">
        <v>0</v>
      </c>
    </row>
    <row r="143" spans="1:9" x14ac:dyDescent="0.2">
      <c r="A143" s="26" t="s">
        <v>33</v>
      </c>
      <c r="B143" s="26"/>
      <c r="C143" s="26"/>
      <c r="D143" s="32"/>
      <c r="E143" s="33">
        <f>SUM(E141:E142)</f>
        <v>0</v>
      </c>
      <c r="F143" s="34">
        <f>SUM(F141:F142)</f>
        <v>100</v>
      </c>
      <c r="G143" s="33"/>
      <c r="H143" s="18"/>
      <c r="I143" s="18"/>
    </row>
    <row r="144" spans="1:9" x14ac:dyDescent="0.2">
      <c r="A144" s="27"/>
      <c r="B144" s="27"/>
      <c r="C144" s="27"/>
      <c r="D144" s="28"/>
      <c r="E144" s="29"/>
      <c r="F144" s="30"/>
      <c r="G144" s="29"/>
    </row>
    <row r="145" spans="1:9" x14ac:dyDescent="0.2">
      <c r="A145" s="26" t="s">
        <v>36</v>
      </c>
      <c r="B145" s="26"/>
      <c r="C145" s="26"/>
      <c r="D145" s="32"/>
      <c r="E145" s="33">
        <f>E143</f>
        <v>0</v>
      </c>
      <c r="F145" s="34">
        <f>F143</f>
        <v>100</v>
      </c>
      <c r="G145" s="33"/>
      <c r="H145" s="18"/>
      <c r="I145" s="18"/>
    </row>
    <row r="146" spans="1:9" x14ac:dyDescent="0.2">
      <c r="A146" s="26"/>
      <c r="B146" s="26"/>
      <c r="C146" s="26"/>
      <c r="D146" s="32"/>
      <c r="E146" s="33"/>
      <c r="F146" s="34"/>
      <c r="G146" s="33"/>
      <c r="H146" s="18"/>
      <c r="I146" s="18"/>
    </row>
    <row r="147" spans="1:9" x14ac:dyDescent="0.2">
      <c r="A147" s="26" t="s">
        <v>38</v>
      </c>
      <c r="B147" s="26"/>
      <c r="C147" s="26"/>
      <c r="D147" s="32"/>
      <c r="E147" s="33">
        <f>E149-(E143)</f>
        <v>8.9999999999999996E-7</v>
      </c>
      <c r="F147" s="34">
        <v>0</v>
      </c>
      <c r="G147" s="33"/>
      <c r="H147" s="18"/>
      <c r="I147" s="18"/>
    </row>
    <row r="148" spans="1:9" x14ac:dyDescent="0.2">
      <c r="A148" s="26"/>
      <c r="B148" s="26"/>
      <c r="C148" s="26"/>
      <c r="D148" s="32"/>
      <c r="E148" s="33"/>
      <c r="F148" s="34"/>
      <c r="G148" s="33"/>
      <c r="H148" s="18"/>
      <c r="I148" s="18"/>
    </row>
    <row r="149" spans="1:9" x14ac:dyDescent="0.2">
      <c r="A149" s="35" t="s">
        <v>37</v>
      </c>
      <c r="B149" s="35"/>
      <c r="C149" s="35"/>
      <c r="D149" s="36"/>
      <c r="E149" s="37">
        <v>8.9999999999999996E-7</v>
      </c>
      <c r="F149" s="38">
        <v>100</v>
      </c>
      <c r="G149" s="37"/>
      <c r="H149" s="18"/>
      <c r="I149" s="18"/>
    </row>
    <row r="151" spans="1:9" x14ac:dyDescent="0.2">
      <c r="A151" s="18" t="s">
        <v>40</v>
      </c>
    </row>
    <row r="152" spans="1:9" x14ac:dyDescent="0.2">
      <c r="A152" s="46" t="s">
        <v>1124</v>
      </c>
    </row>
    <row r="153" spans="1:9" ht="25.5" customHeight="1" x14ac:dyDescent="0.3">
      <c r="A153" s="81" t="s">
        <v>1130</v>
      </c>
      <c r="B153" s="82"/>
      <c r="C153" s="82"/>
      <c r="D153" s="82"/>
      <c r="E153" s="82"/>
      <c r="F153" s="82"/>
      <c r="G153" s="82"/>
    </row>
    <row r="154" spans="1:9" x14ac:dyDescent="0.2">
      <c r="A154" s="18"/>
    </row>
    <row r="155" spans="1:9" x14ac:dyDescent="0.2">
      <c r="A155" s="18" t="s">
        <v>41</v>
      </c>
    </row>
    <row r="156" spans="1:9" x14ac:dyDescent="0.2">
      <c r="A156" s="18" t="s">
        <v>42</v>
      </c>
    </row>
    <row r="157" spans="1:9" x14ac:dyDescent="0.2">
      <c r="A157" s="18" t="s">
        <v>43</v>
      </c>
      <c r="B157" s="18"/>
      <c r="C157" s="39" t="s">
        <v>45</v>
      </c>
      <c r="D157" s="19" t="s">
        <v>44</v>
      </c>
    </row>
    <row r="158" spans="1:9" x14ac:dyDescent="0.2">
      <c r="A158" s="9" t="s">
        <v>891</v>
      </c>
      <c r="C158" s="40">
        <v>0</v>
      </c>
      <c r="D158" s="40">
        <v>0</v>
      </c>
    </row>
    <row r="159" spans="1:9" x14ac:dyDescent="0.2">
      <c r="A159" s="9" t="s">
        <v>1153</v>
      </c>
      <c r="C159" s="40">
        <v>0</v>
      </c>
      <c r="D159" s="40">
        <v>0</v>
      </c>
    </row>
    <row r="160" spans="1:9" x14ac:dyDescent="0.2">
      <c r="A160" s="9" t="s">
        <v>893</v>
      </c>
      <c r="C160" s="40">
        <v>0</v>
      </c>
      <c r="D160" s="40">
        <v>0</v>
      </c>
    </row>
    <row r="161" spans="1:4" x14ac:dyDescent="0.2">
      <c r="A161" s="9" t="s">
        <v>894</v>
      </c>
      <c r="C161" s="40">
        <v>0</v>
      </c>
      <c r="D161" s="40">
        <v>0</v>
      </c>
    </row>
    <row r="162" spans="1:4" x14ac:dyDescent="0.2">
      <c r="A162" s="9" t="s">
        <v>1154</v>
      </c>
      <c r="C162" s="40">
        <v>0</v>
      </c>
      <c r="D162" s="40">
        <v>0</v>
      </c>
    </row>
    <row r="163" spans="1:4" x14ac:dyDescent="0.2">
      <c r="A163" s="9" t="s">
        <v>895</v>
      </c>
      <c r="C163" s="40">
        <v>0</v>
      </c>
      <c r="D163" s="40">
        <v>0</v>
      </c>
    </row>
    <row r="164" spans="1:4" x14ac:dyDescent="0.2">
      <c r="A164" s="9" t="s">
        <v>1155</v>
      </c>
      <c r="C164" s="40">
        <v>0</v>
      </c>
      <c r="D164" s="40">
        <v>0</v>
      </c>
    </row>
    <row r="165" spans="1:4" x14ac:dyDescent="0.2">
      <c r="A165" s="9" t="s">
        <v>897</v>
      </c>
      <c r="C165" s="40">
        <v>0</v>
      </c>
      <c r="D165" s="40">
        <v>0</v>
      </c>
    </row>
    <row r="166" spans="1:4" x14ac:dyDescent="0.2">
      <c r="A166" s="9" t="s">
        <v>898</v>
      </c>
      <c r="C166" s="40">
        <v>0</v>
      </c>
      <c r="D166" s="40">
        <v>0</v>
      </c>
    </row>
    <row r="168" spans="1:4" x14ac:dyDescent="0.2">
      <c r="A168" s="9" t="s">
        <v>46</v>
      </c>
    </row>
    <row r="170" spans="1:4" x14ac:dyDescent="0.2">
      <c r="A170" s="18" t="s">
        <v>1198</v>
      </c>
      <c r="D170" s="41" t="s">
        <v>48</v>
      </c>
    </row>
    <row r="171" spans="1:4" x14ac:dyDescent="0.2">
      <c r="A171" s="9" t="s">
        <v>777</v>
      </c>
    </row>
    <row r="172" spans="1:4" x14ac:dyDescent="0.2">
      <c r="A172" s="50" t="s">
        <v>778</v>
      </c>
    </row>
  </sheetData>
  <mergeCells count="9">
    <mergeCell ref="A100:G100"/>
    <mergeCell ref="A137:G137"/>
    <mergeCell ref="A153:G153"/>
    <mergeCell ref="A1:G1"/>
    <mergeCell ref="A54:G54"/>
    <mergeCell ref="A56:G56"/>
    <mergeCell ref="A59:G59"/>
    <mergeCell ref="A61:G61"/>
    <mergeCell ref="A64:G64"/>
  </mergeCells>
  <conditionalFormatting sqref="F2:F3 F5:F12 F18:F53 F55 F57:F58 F60 F62:F63 F65 F98:F99">
    <cfRule type="cellIs" dxfId="13" priority="7" stopIfTrue="1" operator="between">
      <formula>0.009</formula>
      <formula>-0.009</formula>
    </cfRule>
  </conditionalFormatting>
  <conditionalFormatting sqref="F103:F104 F140:F141 F66:F97 F101 F113:F136 F138 F150 F154:F174">
    <cfRule type="cellIs" dxfId="12" priority="6" stopIfTrue="1" operator="between">
      <formula>0.009</formula>
      <formula>-0.009</formula>
    </cfRule>
  </conditionalFormatting>
  <conditionalFormatting sqref="F105:F112">
    <cfRule type="cellIs" dxfId="11" priority="5" stopIfTrue="1" operator="between">
      <formula>0.009</formula>
      <formula>-0.009</formula>
    </cfRule>
  </conditionalFormatting>
  <conditionalFormatting sqref="F144:F146 F148:F149">
    <cfRule type="cellIs" dxfId="10" priority="4" stopIfTrue="1" operator="between">
      <formula>0.009</formula>
      <formula>-0.009</formula>
    </cfRule>
  </conditionalFormatting>
  <conditionalFormatting sqref="F142:F143">
    <cfRule type="cellIs" dxfId="9" priority="3" stopIfTrue="1" operator="between">
      <formula>0.009</formula>
      <formula>-0.009</formula>
    </cfRule>
  </conditionalFormatting>
  <conditionalFormatting sqref="F151:F152">
    <cfRule type="cellIs" dxfId="8" priority="2" stopIfTrue="1" operator="between">
      <formula>0.009</formula>
      <formula>-0.009</formula>
    </cfRule>
  </conditionalFormatting>
  <hyperlinks>
    <hyperlink ref="A52" r:id="rId1" tooltip="https://www.franklintempletonindia.com/investor/reports" xr:uid="{00000000-0004-0000-2C00-000000000000}"/>
    <hyperlink ref="A57" r:id="rId2" tooltip="https://www.franklintempletonindia.com/downloadsServlet/pdf/franklin-templeton-update-on-reliance-broadcast-july-23-2020-kcg9m1gq" xr:uid="{00000000-0004-0000-2C00-000001000000}"/>
    <hyperlink ref="A62" r:id="rId3" tooltip="https://www.franklintempletonindia.com/downloadsServlet/pdf/fair-valuation-reliance-big-reliance-infra-november-4-2020-kgox4tfq" xr:uid="{00000000-0004-0000-2C00-000002000000}"/>
    <hyperlink ref="A135" r:id="rId4" xr:uid="{00000000-0004-0000-2C00-000003000000}"/>
    <hyperlink ref="A172" r:id="rId5" xr:uid="{00000000-0004-0000-2C00-000004000000}"/>
  </hyperlinks>
  <pageMargins left="0.7" right="0.7" top="0.75" bottom="0.75" header="0.3" footer="0.3"/>
  <pageSetup paperSize="9" orientation="portrait" r:id="rId6"/>
  <headerFooter>
    <oddFooter>&amp;C&amp;1#&amp;"Calibri"&amp;10&amp;K000000PUBLIC</oddFooter>
    <evenFooter>&amp;LPUBLIC</evenFooter>
    <firstFooter>&amp;LPUBLIC</firstFooter>
  </headerFooter>
  <drawing r:id="rId7"/>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80"/>
  <sheetViews>
    <sheetView workbookViewId="0">
      <selection sqref="A1:G1"/>
    </sheetView>
  </sheetViews>
  <sheetFormatPr defaultColWidth="9.21875" defaultRowHeight="10.199999999999999" x14ac:dyDescent="0.2"/>
  <cols>
    <col min="1" max="1" width="38.5546875" style="9" bestFit="1" customWidth="1"/>
    <col min="2" max="2" width="39.21875" style="9" bestFit="1" customWidth="1"/>
    <col min="3" max="3" width="21.44140625" style="9" customWidth="1"/>
    <col min="4" max="4" width="15.44140625" style="10" bestFit="1" customWidth="1"/>
    <col min="5" max="5" width="23" style="13" bestFit="1" customWidth="1"/>
    <col min="6" max="6" width="13.5546875" style="14" bestFit="1" customWidth="1"/>
    <col min="7" max="7" width="14.44140625" style="13" customWidth="1"/>
    <col min="8" max="16384" width="9.21875" style="9"/>
  </cols>
  <sheetData>
    <row r="1" spans="1:9" s="1" customFormat="1" ht="15" customHeight="1" x14ac:dyDescent="0.2">
      <c r="A1" s="72" t="s">
        <v>1165</v>
      </c>
      <c r="B1" s="73"/>
      <c r="C1" s="73"/>
      <c r="D1" s="73"/>
      <c r="E1" s="73"/>
      <c r="F1" s="73"/>
      <c r="G1" s="73"/>
    </row>
    <row r="2" spans="1:9" s="1" customFormat="1" ht="12" x14ac:dyDescent="0.25">
      <c r="A2" s="60" t="s">
        <v>1095</v>
      </c>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39</v>
      </c>
      <c r="D4" s="16" t="s">
        <v>1</v>
      </c>
      <c r="E4" s="15" t="s">
        <v>3</v>
      </c>
      <c r="F4" s="15" t="s">
        <v>4</v>
      </c>
      <c r="G4" s="15" t="s">
        <v>6</v>
      </c>
    </row>
    <row r="5" spans="1:9" x14ac:dyDescent="0.2">
      <c r="A5" s="21" t="s">
        <v>31</v>
      </c>
      <c r="B5" s="22"/>
      <c r="C5" s="22"/>
      <c r="D5" s="23"/>
      <c r="E5" s="24"/>
      <c r="F5" s="25"/>
      <c r="G5" s="24"/>
    </row>
    <row r="6" spans="1:9" x14ac:dyDescent="0.2">
      <c r="A6" s="26" t="s">
        <v>32</v>
      </c>
      <c r="B6" s="27"/>
      <c r="C6" s="27"/>
      <c r="D6" s="28"/>
      <c r="E6" s="29"/>
      <c r="F6" s="30"/>
      <c r="G6" s="29"/>
    </row>
    <row r="7" spans="1:9" x14ac:dyDescent="0.2">
      <c r="A7" s="27" t="s">
        <v>1132</v>
      </c>
      <c r="B7" s="27" t="s">
        <v>1133</v>
      </c>
      <c r="C7" s="27" t="s">
        <v>1134</v>
      </c>
      <c r="D7" s="31">
        <v>1567</v>
      </c>
      <c r="E7" s="29">
        <v>15357.414839999999</v>
      </c>
      <c r="F7" s="30">
        <v>53.974606972785601</v>
      </c>
      <c r="G7" s="29">
        <v>14.03</v>
      </c>
    </row>
    <row r="8" spans="1:9" x14ac:dyDescent="0.2">
      <c r="A8" s="27" t="s">
        <v>1166</v>
      </c>
      <c r="B8" s="27" t="s">
        <v>1167</v>
      </c>
      <c r="C8" s="27" t="s">
        <v>1134</v>
      </c>
      <c r="D8" s="31">
        <v>1000</v>
      </c>
      <c r="E8" s="29">
        <v>9813.1</v>
      </c>
      <c r="F8" s="30">
        <v>34.488761370507</v>
      </c>
      <c r="G8" s="29">
        <v>14.03</v>
      </c>
    </row>
    <row r="9" spans="1:9" x14ac:dyDescent="0.2">
      <c r="A9" s="26" t="s">
        <v>33</v>
      </c>
      <c r="B9" s="26"/>
      <c r="C9" s="26"/>
      <c r="D9" s="32"/>
      <c r="E9" s="33">
        <f>SUM(E6:E8)</f>
        <v>25170.51484</v>
      </c>
      <c r="F9" s="34">
        <f>SUM(F6:F8)</f>
        <v>88.463368343292601</v>
      </c>
      <c r="G9" s="33"/>
      <c r="H9" s="18"/>
      <c r="I9" s="18"/>
    </row>
    <row r="10" spans="1:9" x14ac:dyDescent="0.2">
      <c r="A10" s="27"/>
      <c r="B10" s="27"/>
      <c r="C10" s="27"/>
      <c r="D10" s="28"/>
      <c r="E10" s="29"/>
      <c r="F10" s="30"/>
      <c r="G10" s="29"/>
    </row>
    <row r="11" spans="1:9" x14ac:dyDescent="0.2">
      <c r="A11" s="26" t="s">
        <v>34</v>
      </c>
      <c r="B11" s="27"/>
      <c r="C11" s="27"/>
      <c r="D11" s="28"/>
      <c r="E11" s="29"/>
      <c r="F11" s="30"/>
      <c r="G11" s="29"/>
    </row>
    <row r="12" spans="1:9" x14ac:dyDescent="0.2">
      <c r="A12" s="27" t="s">
        <v>1111</v>
      </c>
      <c r="B12" s="27" t="s">
        <v>1112</v>
      </c>
      <c r="C12" s="27" t="s">
        <v>35</v>
      </c>
      <c r="D12" s="31">
        <v>25249.937000000002</v>
      </c>
      <c r="E12" s="29">
        <v>871.52462869999999</v>
      </c>
      <c r="F12" s="30">
        <v>3.0630284973916502</v>
      </c>
      <c r="G12" s="29">
        <v>3.1488</v>
      </c>
    </row>
    <row r="13" spans="1:9" x14ac:dyDescent="0.2">
      <c r="A13" s="26" t="s">
        <v>33</v>
      </c>
      <c r="B13" s="26"/>
      <c r="C13" s="26"/>
      <c r="D13" s="32"/>
      <c r="E13" s="33">
        <f>SUM(E12:E12)</f>
        <v>871.52462869999999</v>
      </c>
      <c r="F13" s="34">
        <f>SUM(F12:F12)</f>
        <v>3.0630284973916502</v>
      </c>
      <c r="G13" s="33"/>
      <c r="H13" s="18"/>
      <c r="I13" s="18"/>
    </row>
    <row r="14" spans="1:9" x14ac:dyDescent="0.2">
      <c r="A14" s="27"/>
      <c r="B14" s="27"/>
      <c r="C14" s="27"/>
      <c r="D14" s="28"/>
      <c r="E14" s="29"/>
      <c r="F14" s="30"/>
      <c r="G14" s="29"/>
    </row>
    <row r="15" spans="1:9" x14ac:dyDescent="0.2">
      <c r="A15" s="26" t="s">
        <v>36</v>
      </c>
      <c r="B15" s="26"/>
      <c r="C15" s="26"/>
      <c r="D15" s="32"/>
      <c r="E15" s="33">
        <f>E9+E13</f>
        <v>26042.039468700001</v>
      </c>
      <c r="F15" s="34">
        <f>F9+F13</f>
        <v>91.526396840684257</v>
      </c>
      <c r="G15" s="33"/>
      <c r="H15" s="18"/>
      <c r="I15" s="18"/>
    </row>
    <row r="16" spans="1:9" x14ac:dyDescent="0.2">
      <c r="A16" s="26"/>
      <c r="B16" s="26"/>
      <c r="C16" s="26"/>
      <c r="D16" s="32"/>
      <c r="E16" s="33"/>
      <c r="F16" s="34"/>
      <c r="G16" s="33"/>
      <c r="H16" s="18"/>
      <c r="I16" s="18"/>
    </row>
    <row r="17" spans="1:9" x14ac:dyDescent="0.2">
      <c r="A17" s="26" t="s">
        <v>38</v>
      </c>
      <c r="B17" s="26"/>
      <c r="C17" s="26"/>
      <c r="D17" s="32"/>
      <c r="E17" s="33">
        <f>E19-(E9+E13)</f>
        <v>2410.9974339</v>
      </c>
      <c r="F17" s="34">
        <f>F19-(F9+F13)</f>
        <v>8.4736031593157435</v>
      </c>
      <c r="G17" s="33"/>
      <c r="H17" s="18"/>
      <c r="I17" s="18"/>
    </row>
    <row r="18" spans="1:9" x14ac:dyDescent="0.2">
      <c r="A18" s="26"/>
      <c r="B18" s="26"/>
      <c r="C18" s="26"/>
      <c r="D18" s="32"/>
      <c r="E18" s="33"/>
      <c r="F18" s="34"/>
      <c r="G18" s="33"/>
      <c r="H18" s="18"/>
      <c r="I18" s="18"/>
    </row>
    <row r="19" spans="1:9" x14ac:dyDescent="0.2">
      <c r="A19" s="35" t="s">
        <v>37</v>
      </c>
      <c r="B19" s="35"/>
      <c r="C19" s="35"/>
      <c r="D19" s="36"/>
      <c r="E19" s="37">
        <v>28453.036902600001</v>
      </c>
      <c r="F19" s="38">
        <v>100</v>
      </c>
      <c r="G19" s="37"/>
      <c r="H19" s="18"/>
      <c r="I19" s="18"/>
    </row>
    <row r="21" spans="1:9" x14ac:dyDescent="0.2">
      <c r="A21" s="18" t="s">
        <v>40</v>
      </c>
    </row>
    <row r="23" spans="1:9" x14ac:dyDescent="0.2">
      <c r="A23" s="18" t="s">
        <v>41</v>
      </c>
    </row>
    <row r="24" spans="1:9" x14ac:dyDescent="0.2">
      <c r="A24" s="18" t="s">
        <v>42</v>
      </c>
    </row>
    <row r="25" spans="1:9" x14ac:dyDescent="0.2">
      <c r="A25" s="18" t="s">
        <v>43</v>
      </c>
      <c r="B25" s="18"/>
      <c r="C25" s="39" t="s">
        <v>45</v>
      </c>
      <c r="D25" s="19" t="s">
        <v>44</v>
      </c>
    </row>
    <row r="26" spans="1:9" x14ac:dyDescent="0.2">
      <c r="A26" s="9" t="s">
        <v>891</v>
      </c>
      <c r="C26" s="40">
        <v>29.247800000000002</v>
      </c>
      <c r="D26" s="40">
        <v>31.2041</v>
      </c>
    </row>
    <row r="27" spans="1:9" x14ac:dyDescent="0.2">
      <c r="A27" s="9" t="s">
        <v>892</v>
      </c>
      <c r="C27" s="40">
        <v>11.0268</v>
      </c>
      <c r="D27" s="40">
        <v>11.7644</v>
      </c>
    </row>
    <row r="28" spans="1:9" x14ac:dyDescent="0.2">
      <c r="A28" s="9" t="s">
        <v>1153</v>
      </c>
      <c r="C28" s="40">
        <v>11.118</v>
      </c>
      <c r="D28" s="40">
        <v>11.861700000000001</v>
      </c>
    </row>
    <row r="29" spans="1:9" x14ac:dyDescent="0.2">
      <c r="A29" s="9" t="s">
        <v>1154</v>
      </c>
      <c r="C29" s="40">
        <v>30.002300000000002</v>
      </c>
      <c r="D29" s="40">
        <v>32.009099999999997</v>
      </c>
    </row>
    <row r="30" spans="1:9" x14ac:dyDescent="0.2">
      <c r="A30" s="9" t="s">
        <v>1168</v>
      </c>
      <c r="C30" s="40">
        <v>10.988</v>
      </c>
      <c r="D30" s="40">
        <v>11.7225</v>
      </c>
    </row>
    <row r="31" spans="1:9" x14ac:dyDescent="0.2">
      <c r="A31" s="9" t="s">
        <v>846</v>
      </c>
      <c r="C31" s="40">
        <v>31.012699999999999</v>
      </c>
      <c r="D31" s="40">
        <v>33.087000000000003</v>
      </c>
    </row>
    <row r="32" spans="1:9" x14ac:dyDescent="0.2">
      <c r="A32" s="9" t="s">
        <v>1169</v>
      </c>
      <c r="C32" s="40">
        <v>11.0847</v>
      </c>
      <c r="D32" s="40">
        <v>11.8262</v>
      </c>
    </row>
    <row r="33" spans="1:7" x14ac:dyDescent="0.2">
      <c r="A33" s="9" t="s">
        <v>848</v>
      </c>
      <c r="C33" s="40">
        <v>11.1134</v>
      </c>
      <c r="D33" s="40">
        <v>11.8567</v>
      </c>
    </row>
    <row r="34" spans="1:7" x14ac:dyDescent="0.2">
      <c r="A34" s="9" t="s">
        <v>1170</v>
      </c>
      <c r="C34" s="40">
        <v>31.205200000000001</v>
      </c>
      <c r="D34" s="40">
        <v>33.292499999999997</v>
      </c>
    </row>
    <row r="35" spans="1:7" x14ac:dyDescent="0.2">
      <c r="A35" s="9" t="s">
        <v>1171</v>
      </c>
      <c r="C35" s="40">
        <v>11.0756</v>
      </c>
      <c r="D35" s="40">
        <v>11.8165</v>
      </c>
    </row>
    <row r="36" spans="1:7" x14ac:dyDescent="0.2">
      <c r="A36" s="9" t="s">
        <v>1172</v>
      </c>
      <c r="C36" s="40">
        <v>11.1165</v>
      </c>
      <c r="D36" s="40">
        <v>11.860099999999999</v>
      </c>
    </row>
    <row r="38" spans="1:7" x14ac:dyDescent="0.2">
      <c r="A38" s="9" t="s">
        <v>46</v>
      </c>
    </row>
    <row r="40" spans="1:7" x14ac:dyDescent="0.2">
      <c r="A40" s="18" t="s">
        <v>47</v>
      </c>
      <c r="D40" s="41" t="s">
        <v>48</v>
      </c>
    </row>
    <row r="42" spans="1:7" x14ac:dyDescent="0.2">
      <c r="A42" s="18" t="s">
        <v>856</v>
      </c>
      <c r="D42" s="42">
        <v>1.1420347138356199</v>
      </c>
      <c r="E42" s="13" t="s">
        <v>49</v>
      </c>
    </row>
    <row r="44" spans="1:7" x14ac:dyDescent="0.2">
      <c r="A44" s="18" t="s">
        <v>779</v>
      </c>
      <c r="D44" s="41" t="s">
        <v>48</v>
      </c>
    </row>
    <row r="46" spans="1:7" ht="24.75" customHeight="1" x14ac:dyDescent="0.3">
      <c r="A46" s="79" t="s">
        <v>1173</v>
      </c>
      <c r="B46" s="80"/>
      <c r="C46" s="80"/>
      <c r="D46" s="80"/>
      <c r="E46" s="80"/>
      <c r="F46" s="80"/>
      <c r="G46" s="80"/>
    </row>
    <row r="48" spans="1:7" x14ac:dyDescent="0.2">
      <c r="A48" s="18" t="s">
        <v>50</v>
      </c>
    </row>
    <row r="49" spans="1:1" x14ac:dyDescent="0.2">
      <c r="A49" s="46"/>
    </row>
    <row r="50" spans="1:1" x14ac:dyDescent="0.2">
      <c r="A50" s="46" t="s">
        <v>737</v>
      </c>
    </row>
    <row r="51" spans="1:1" x14ac:dyDescent="0.2">
      <c r="A51" s="48"/>
    </row>
    <row r="52" spans="1:1" x14ac:dyDescent="0.2">
      <c r="A52" s="47"/>
    </row>
    <row r="53" spans="1:1" x14ac:dyDescent="0.2">
      <c r="A53" s="47"/>
    </row>
    <row r="54" spans="1:1" x14ac:dyDescent="0.2">
      <c r="A54" s="47"/>
    </row>
    <row r="55" spans="1:1" x14ac:dyDescent="0.2">
      <c r="A55" s="47"/>
    </row>
    <row r="56" spans="1:1" x14ac:dyDescent="0.2">
      <c r="A56" s="47"/>
    </row>
    <row r="57" spans="1:1" x14ac:dyDescent="0.2">
      <c r="A57" s="47"/>
    </row>
    <row r="58" spans="1:1" x14ac:dyDescent="0.2">
      <c r="A58" s="47"/>
    </row>
    <row r="59" spans="1:1" x14ac:dyDescent="0.2">
      <c r="A59" s="47"/>
    </row>
    <row r="60" spans="1:1" x14ac:dyDescent="0.2">
      <c r="A60" s="47"/>
    </row>
    <row r="61" spans="1:1" x14ac:dyDescent="0.2">
      <c r="A61" s="47"/>
    </row>
    <row r="62" spans="1:1" x14ac:dyDescent="0.2">
      <c r="A62" s="47"/>
    </row>
    <row r="63" spans="1:1" x14ac:dyDescent="0.2">
      <c r="A63" s="47"/>
    </row>
    <row r="64" spans="1:1" x14ac:dyDescent="0.2">
      <c r="A64" s="46" t="s">
        <v>1174</v>
      </c>
    </row>
    <row r="65" spans="1:1" x14ac:dyDescent="0.2">
      <c r="A65" s="47"/>
    </row>
    <row r="66" spans="1:1" x14ac:dyDescent="0.2">
      <c r="A66" s="46" t="s">
        <v>738</v>
      </c>
    </row>
    <row r="67" spans="1:1" x14ac:dyDescent="0.2">
      <c r="A67" s="47"/>
    </row>
    <row r="68" spans="1:1" x14ac:dyDescent="0.2">
      <c r="A68" s="47"/>
    </row>
    <row r="69" spans="1:1" x14ac:dyDescent="0.2">
      <c r="A69" s="47"/>
    </row>
    <row r="70" spans="1:1" x14ac:dyDescent="0.2">
      <c r="A70" s="47"/>
    </row>
    <row r="71" spans="1:1" x14ac:dyDescent="0.2">
      <c r="A71" s="47"/>
    </row>
    <row r="72" spans="1:1" x14ac:dyDescent="0.2">
      <c r="A72" s="47"/>
    </row>
    <row r="73" spans="1:1" x14ac:dyDescent="0.2">
      <c r="A73" s="47"/>
    </row>
    <row r="74" spans="1:1" x14ac:dyDescent="0.2">
      <c r="A74" s="47"/>
    </row>
    <row r="75" spans="1:1" x14ac:dyDescent="0.2">
      <c r="A75" s="47"/>
    </row>
    <row r="76" spans="1:1" x14ac:dyDescent="0.2">
      <c r="A76" s="47"/>
    </row>
    <row r="77" spans="1:1" x14ac:dyDescent="0.2">
      <c r="A77" s="47"/>
    </row>
    <row r="80" spans="1:1" x14ac:dyDescent="0.2">
      <c r="A80" s="46" t="s">
        <v>790</v>
      </c>
    </row>
  </sheetData>
  <mergeCells count="2">
    <mergeCell ref="A1:G1"/>
    <mergeCell ref="A46:G46"/>
  </mergeCells>
  <conditionalFormatting sqref="F2:F3 F5:F45 F47">
    <cfRule type="cellIs" dxfId="7" priority="3" stopIfTrue="1" operator="between">
      <formula>0.009</formula>
      <formula>-0.009</formula>
    </cfRule>
  </conditionalFormatting>
  <conditionalFormatting sqref="F48:F82">
    <cfRule type="cellIs" dxfId="6" priority="2" stopIfTrue="1" operator="between">
      <formula>0.009</formula>
      <formula>-0.009</formula>
    </cfRule>
  </conditionalFormatting>
  <hyperlinks>
    <hyperlink ref="A49" r:id="rId1" tooltip="https://www.franklintempletonindia.com/downloadsServlet/pdf/product-labels-jg9o5k7l" display="https://www.franklintempletonindia.com/downloadsServlet/pdf/product-labels-jg9o5k7l" xr:uid="{00000000-0004-0000-2D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85"/>
  <sheetViews>
    <sheetView workbookViewId="0">
      <selection sqref="A1:G1"/>
    </sheetView>
  </sheetViews>
  <sheetFormatPr defaultColWidth="9.44140625" defaultRowHeight="10.199999999999999" x14ac:dyDescent="0.2"/>
  <cols>
    <col min="1" max="1" width="38.5546875" style="9" bestFit="1" customWidth="1"/>
    <col min="2" max="2" width="48.44140625" style="9" bestFit="1" customWidth="1"/>
    <col min="3" max="3" width="15.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44140625" style="9"/>
  </cols>
  <sheetData>
    <row r="1" spans="1:9" s="1" customFormat="1" ht="15" customHeight="1" x14ac:dyDescent="0.2">
      <c r="A1" s="72" t="s">
        <v>1175</v>
      </c>
      <c r="B1" s="73"/>
      <c r="C1" s="73"/>
      <c r="D1" s="73"/>
      <c r="E1" s="73"/>
      <c r="F1" s="73"/>
      <c r="G1" s="73"/>
    </row>
    <row r="2" spans="1:9" s="1" customFormat="1" ht="12" x14ac:dyDescent="0.25">
      <c r="A2" s="60" t="s">
        <v>1095</v>
      </c>
      <c r="D2" s="6"/>
      <c r="E2" s="7"/>
      <c r="F2" s="12"/>
      <c r="G2" s="13"/>
    </row>
    <row r="3" spans="1:9" s="1" customFormat="1" ht="12" x14ac:dyDescent="0.2">
      <c r="A3" s="11" t="s">
        <v>7</v>
      </c>
      <c r="B3" s="2"/>
      <c r="C3" s="3"/>
      <c r="D3" s="4"/>
      <c r="E3" s="5"/>
      <c r="F3" s="12"/>
      <c r="G3" s="13"/>
    </row>
    <row r="4" spans="1:9" s="1" customFormat="1" ht="17.850000000000001" customHeight="1" x14ac:dyDescent="0.2">
      <c r="A4" s="8" t="s">
        <v>2</v>
      </c>
      <c r="B4" s="8" t="s">
        <v>0</v>
      </c>
      <c r="C4" s="17" t="s">
        <v>39</v>
      </c>
      <c r="D4" s="16" t="s">
        <v>1</v>
      </c>
      <c r="E4" s="15" t="s">
        <v>3</v>
      </c>
      <c r="F4" s="15" t="s">
        <v>4</v>
      </c>
      <c r="G4" s="15" t="s">
        <v>6</v>
      </c>
    </row>
    <row r="5" spans="1:9" x14ac:dyDescent="0.2">
      <c r="A5" s="21" t="s">
        <v>31</v>
      </c>
      <c r="B5" s="22"/>
      <c r="C5" s="22"/>
      <c r="D5" s="23"/>
      <c r="E5" s="24"/>
      <c r="F5" s="25"/>
      <c r="G5" s="24"/>
    </row>
    <row r="6" spans="1:9" x14ac:dyDescent="0.2">
      <c r="A6" s="26" t="s">
        <v>1086</v>
      </c>
      <c r="B6" s="27"/>
      <c r="C6" s="27"/>
      <c r="D6" s="28"/>
      <c r="E6" s="29"/>
      <c r="F6" s="30"/>
      <c r="G6" s="29"/>
    </row>
    <row r="7" spans="1:9" x14ac:dyDescent="0.2">
      <c r="A7" s="27" t="s">
        <v>1109</v>
      </c>
      <c r="B7" s="27" t="s">
        <v>1110</v>
      </c>
      <c r="C7" s="27" t="s">
        <v>1106</v>
      </c>
      <c r="D7" s="31">
        <v>688</v>
      </c>
      <c r="E7" s="29">
        <v>0</v>
      </c>
      <c r="F7" s="29">
        <v>0</v>
      </c>
      <c r="G7" s="29">
        <v>0</v>
      </c>
    </row>
    <row r="8" spans="1:9" x14ac:dyDescent="0.2">
      <c r="A8" s="27" t="s">
        <v>1104</v>
      </c>
      <c r="B8" s="27" t="s">
        <v>1105</v>
      </c>
      <c r="C8" s="27" t="s">
        <v>1106</v>
      </c>
      <c r="D8" s="31">
        <v>1400</v>
      </c>
      <c r="E8" s="29">
        <v>0</v>
      </c>
      <c r="F8" s="29">
        <v>0</v>
      </c>
      <c r="G8" s="29">
        <v>0</v>
      </c>
    </row>
    <row r="9" spans="1:9" x14ac:dyDescent="0.2">
      <c r="A9" s="27" t="s">
        <v>1176</v>
      </c>
      <c r="B9" s="27" t="s">
        <v>1177</v>
      </c>
      <c r="C9" s="27" t="s">
        <v>1106</v>
      </c>
      <c r="D9" s="31">
        <v>400</v>
      </c>
      <c r="E9" s="29">
        <v>0</v>
      </c>
      <c r="F9" s="29">
        <v>0</v>
      </c>
      <c r="G9" s="29">
        <v>0</v>
      </c>
    </row>
    <row r="10" spans="1:9" x14ac:dyDescent="0.2">
      <c r="A10" s="26" t="s">
        <v>33</v>
      </c>
      <c r="B10" s="26"/>
      <c r="C10" s="26"/>
      <c r="D10" s="32"/>
      <c r="E10" s="33">
        <f>SUM(E6:E9)</f>
        <v>0</v>
      </c>
      <c r="F10" s="33">
        <f>SUM(F6:F9)</f>
        <v>0</v>
      </c>
      <c r="G10" s="33"/>
      <c r="H10" s="18"/>
      <c r="I10" s="18"/>
    </row>
    <row r="11" spans="1:9" x14ac:dyDescent="0.2">
      <c r="A11" s="27"/>
      <c r="B11" s="27"/>
      <c r="C11" s="27"/>
      <c r="D11" s="28"/>
      <c r="E11" s="29"/>
      <c r="F11" s="30"/>
      <c r="G11" s="29"/>
    </row>
    <row r="12" spans="1:9" x14ac:dyDescent="0.2">
      <c r="A12" s="27"/>
      <c r="B12" s="27"/>
      <c r="C12" s="27"/>
      <c r="D12" s="28"/>
      <c r="E12" s="29"/>
      <c r="F12" s="30"/>
      <c r="G12" s="29"/>
    </row>
    <row r="13" spans="1:9" x14ac:dyDescent="0.2">
      <c r="A13" s="26" t="s">
        <v>36</v>
      </c>
      <c r="B13" s="26"/>
      <c r="C13" s="26"/>
      <c r="D13" s="32"/>
      <c r="E13" s="33">
        <f>E10</f>
        <v>0</v>
      </c>
      <c r="F13" s="33">
        <f>F10</f>
        <v>0</v>
      </c>
      <c r="G13" s="33"/>
      <c r="H13" s="18"/>
      <c r="I13" s="18"/>
    </row>
    <row r="14" spans="1:9" x14ac:dyDescent="0.2">
      <c r="A14" s="26"/>
      <c r="B14" s="26"/>
      <c r="C14" s="26"/>
      <c r="D14" s="32"/>
      <c r="E14" s="33"/>
      <c r="F14" s="34"/>
      <c r="G14" s="33"/>
      <c r="H14" s="18"/>
      <c r="I14" s="18"/>
    </row>
    <row r="15" spans="1:9" x14ac:dyDescent="0.2">
      <c r="A15" s="26" t="s">
        <v>38</v>
      </c>
      <c r="B15" s="26"/>
      <c r="C15" s="26"/>
      <c r="D15" s="32"/>
      <c r="E15" s="33">
        <f>E17-(E10)</f>
        <v>0</v>
      </c>
      <c r="F15" s="33">
        <f>F17-(F10)</f>
        <v>0</v>
      </c>
      <c r="G15" s="33"/>
      <c r="H15" s="18"/>
      <c r="I15" s="18"/>
    </row>
    <row r="16" spans="1:9" x14ac:dyDescent="0.2">
      <c r="A16" s="26"/>
      <c r="B16" s="26"/>
      <c r="C16" s="26"/>
      <c r="D16" s="32"/>
      <c r="E16" s="33"/>
      <c r="F16" s="34"/>
      <c r="G16" s="33"/>
      <c r="H16" s="18"/>
      <c r="I16" s="18"/>
    </row>
    <row r="17" spans="1:9" x14ac:dyDescent="0.2">
      <c r="A17" s="35" t="s">
        <v>37</v>
      </c>
      <c r="B17" s="35"/>
      <c r="C17" s="35"/>
      <c r="D17" s="36"/>
      <c r="E17" s="37">
        <v>0</v>
      </c>
      <c r="F17" s="37">
        <v>0</v>
      </c>
      <c r="G17" s="37"/>
      <c r="H17" s="18"/>
      <c r="I17" s="18"/>
    </row>
    <row r="19" spans="1:9" x14ac:dyDescent="0.2">
      <c r="A19" s="18" t="s">
        <v>40</v>
      </c>
    </row>
    <row r="20" spans="1:9" x14ac:dyDescent="0.2">
      <c r="A20" s="54" t="s">
        <v>1124</v>
      </c>
    </row>
    <row r="22" spans="1:9" x14ac:dyDescent="0.2">
      <c r="A22" s="18" t="s">
        <v>41</v>
      </c>
    </row>
    <row r="23" spans="1:9" x14ac:dyDescent="0.2">
      <c r="A23" s="18" t="s">
        <v>42</v>
      </c>
    </row>
    <row r="24" spans="1:9" x14ac:dyDescent="0.2">
      <c r="A24" s="18" t="s">
        <v>43</v>
      </c>
      <c r="B24" s="18"/>
      <c r="C24" s="39" t="s">
        <v>45</v>
      </c>
      <c r="D24" s="39" t="s">
        <v>1178</v>
      </c>
    </row>
    <row r="25" spans="1:9" x14ac:dyDescent="0.2">
      <c r="A25" s="9" t="s">
        <v>59</v>
      </c>
      <c r="C25" s="40">
        <v>24.2562</v>
      </c>
      <c r="D25" s="40">
        <v>24.933800000000002</v>
      </c>
    </row>
    <row r="26" spans="1:9" x14ac:dyDescent="0.2">
      <c r="A26" s="9" t="s">
        <v>82</v>
      </c>
      <c r="C26" s="40">
        <v>11.245200000000001</v>
      </c>
      <c r="D26" s="40">
        <v>11.5593</v>
      </c>
    </row>
    <row r="27" spans="1:9" x14ac:dyDescent="0.2">
      <c r="A27" s="9" t="s">
        <v>62</v>
      </c>
      <c r="C27" s="40">
        <v>25.8537</v>
      </c>
      <c r="D27" s="40">
        <v>26.575900000000001</v>
      </c>
    </row>
    <row r="28" spans="1:9" x14ac:dyDescent="0.2">
      <c r="A28" s="9" t="s">
        <v>83</v>
      </c>
      <c r="C28" s="40">
        <v>12.141500000000001</v>
      </c>
      <c r="D28" s="40">
        <v>12.480700000000001</v>
      </c>
    </row>
    <row r="30" spans="1:9" x14ac:dyDescent="0.2">
      <c r="A30" s="9" t="s">
        <v>46</v>
      </c>
    </row>
    <row r="31" spans="1:9" x14ac:dyDescent="0.2">
      <c r="A31" s="9" t="s">
        <v>1179</v>
      </c>
    </row>
    <row r="33" spans="1:7" x14ac:dyDescent="0.2">
      <c r="A33" s="18" t="s">
        <v>47</v>
      </c>
      <c r="D33" s="41" t="s">
        <v>48</v>
      </c>
    </row>
    <row r="35" spans="1:7" x14ac:dyDescent="0.2">
      <c r="A35" s="18" t="s">
        <v>856</v>
      </c>
      <c r="D35" s="61" t="s">
        <v>1180</v>
      </c>
    </row>
    <row r="36" spans="1:7" x14ac:dyDescent="0.2">
      <c r="A36" s="9" t="s">
        <v>1181</v>
      </c>
      <c r="D36" s="42"/>
    </row>
    <row r="38" spans="1:7" x14ac:dyDescent="0.2">
      <c r="A38" s="18" t="s">
        <v>779</v>
      </c>
      <c r="D38" s="41" t="s">
        <v>48</v>
      </c>
    </row>
    <row r="39" spans="1:7" x14ac:dyDescent="0.2">
      <c r="A39" s="9" t="s">
        <v>777</v>
      </c>
    </row>
    <row r="40" spans="1:7" x14ac:dyDescent="0.2">
      <c r="A40" s="50" t="s">
        <v>1113</v>
      </c>
    </row>
    <row r="42" spans="1:7" ht="36.75" customHeight="1" x14ac:dyDescent="0.3">
      <c r="A42" s="79" t="s">
        <v>1182</v>
      </c>
      <c r="B42" s="80"/>
      <c r="C42" s="80"/>
      <c r="D42" s="80"/>
      <c r="E42" s="80"/>
      <c r="F42" s="80"/>
      <c r="G42" s="80"/>
    </row>
    <row r="44" spans="1:7" ht="36.75" customHeight="1" x14ac:dyDescent="0.3">
      <c r="A44" s="79" t="s">
        <v>1183</v>
      </c>
      <c r="B44" s="80"/>
      <c r="C44" s="80"/>
      <c r="D44" s="80"/>
      <c r="E44" s="80"/>
      <c r="F44" s="80"/>
      <c r="G44" s="80"/>
    </row>
    <row r="45" spans="1:7" x14ac:dyDescent="0.2">
      <c r="A45" s="50" t="s">
        <v>1117</v>
      </c>
    </row>
    <row r="47" spans="1:7" ht="26.25" customHeight="1" x14ac:dyDescent="0.3">
      <c r="A47" s="79" t="s">
        <v>1137</v>
      </c>
      <c r="B47" s="80"/>
      <c r="C47" s="80"/>
      <c r="D47" s="80"/>
      <c r="E47" s="80"/>
      <c r="F47" s="80"/>
      <c r="G47" s="80"/>
    </row>
    <row r="48" spans="1:7" s="47" customFormat="1" ht="14.4" x14ac:dyDescent="0.3">
      <c r="A48" s="62"/>
      <c r="B48" s="63"/>
      <c r="C48" s="63"/>
      <c r="D48" s="63"/>
      <c r="E48" s="63"/>
      <c r="F48" s="63"/>
      <c r="G48" s="63"/>
    </row>
    <row r="49" spans="1:9" x14ac:dyDescent="0.2">
      <c r="A49" s="46" t="s">
        <v>1184</v>
      </c>
      <c r="B49" s="47"/>
      <c r="C49" s="47"/>
      <c r="D49" s="47"/>
      <c r="E49" s="59"/>
      <c r="F49" s="59"/>
      <c r="G49" s="59"/>
    </row>
    <row r="50" spans="1:9" x14ac:dyDescent="0.2">
      <c r="A50" s="46"/>
      <c r="B50" s="47"/>
      <c r="C50" s="47"/>
      <c r="D50" s="47"/>
      <c r="E50" s="59"/>
      <c r="F50" s="59"/>
      <c r="G50" s="59"/>
    </row>
    <row r="51" spans="1:9" ht="48" customHeight="1" x14ac:dyDescent="0.2">
      <c r="A51" s="85" t="s">
        <v>1185</v>
      </c>
      <c r="B51" s="85"/>
      <c r="C51" s="85"/>
      <c r="D51" s="85"/>
      <c r="E51" s="85"/>
      <c r="F51" s="85"/>
      <c r="G51" s="85"/>
    </row>
    <row r="52" spans="1:9" x14ac:dyDescent="0.2">
      <c r="A52" s="47"/>
      <c r="B52" s="47"/>
      <c r="C52" s="47"/>
      <c r="D52" s="47"/>
      <c r="E52" s="59"/>
      <c r="F52" s="59"/>
      <c r="G52" s="59"/>
    </row>
    <row r="53" spans="1:9" ht="25.5" customHeight="1" x14ac:dyDescent="0.2">
      <c r="A53" s="81" t="s">
        <v>1186</v>
      </c>
      <c r="B53" s="81"/>
      <c r="C53" s="81"/>
      <c r="D53" s="81"/>
      <c r="E53" s="81"/>
      <c r="F53" s="81"/>
      <c r="G53" s="81"/>
    </row>
    <row r="55" spans="1:9" s="1" customFormat="1" ht="13.8" x14ac:dyDescent="0.2">
      <c r="A55" s="72" t="s">
        <v>1187</v>
      </c>
      <c r="B55" s="73"/>
      <c r="C55" s="73"/>
      <c r="D55" s="73"/>
      <c r="E55" s="73"/>
      <c r="F55" s="73"/>
      <c r="G55" s="73"/>
    </row>
    <row r="56" spans="1:9" x14ac:dyDescent="0.2">
      <c r="A56" s="18" t="s">
        <v>7</v>
      </c>
    </row>
    <row r="57" spans="1:9" s="1" customFormat="1" ht="17.850000000000001" customHeight="1" x14ac:dyDescent="0.2">
      <c r="A57" s="8" t="s">
        <v>2</v>
      </c>
      <c r="B57" s="8" t="s">
        <v>0</v>
      </c>
      <c r="C57" s="17" t="s">
        <v>39</v>
      </c>
      <c r="D57" s="16" t="s">
        <v>1</v>
      </c>
      <c r="E57" s="15" t="s">
        <v>3</v>
      </c>
      <c r="F57" s="15" t="s">
        <v>4</v>
      </c>
      <c r="G57" s="15" t="s">
        <v>6</v>
      </c>
    </row>
    <row r="58" spans="1:9" x14ac:dyDescent="0.2">
      <c r="A58" s="21" t="s">
        <v>31</v>
      </c>
      <c r="B58" s="22"/>
      <c r="C58" s="22"/>
      <c r="D58" s="23"/>
      <c r="E58" s="24"/>
      <c r="F58" s="25"/>
      <c r="G58" s="24"/>
    </row>
    <row r="59" spans="1:9" x14ac:dyDescent="0.2">
      <c r="A59" s="26" t="s">
        <v>32</v>
      </c>
      <c r="B59" s="27"/>
      <c r="C59" s="27"/>
      <c r="D59" s="28"/>
      <c r="E59" s="29"/>
      <c r="F59" s="30"/>
      <c r="G59" s="29"/>
    </row>
    <row r="60" spans="1:9" x14ac:dyDescent="0.2">
      <c r="A60" s="27" t="s">
        <v>1121</v>
      </c>
      <c r="B60" s="27" t="s">
        <v>1122</v>
      </c>
      <c r="C60" s="27" t="s">
        <v>1123</v>
      </c>
      <c r="D60" s="31">
        <v>1450</v>
      </c>
      <c r="E60" s="29">
        <v>0</v>
      </c>
      <c r="F60" s="30">
        <v>100</v>
      </c>
      <c r="G60" s="29">
        <v>0</v>
      </c>
    </row>
    <row r="61" spans="1:9" x14ac:dyDescent="0.2">
      <c r="A61" s="26" t="s">
        <v>33</v>
      </c>
      <c r="B61" s="26"/>
      <c r="C61" s="26"/>
      <c r="D61" s="32"/>
      <c r="E61" s="33">
        <v>0</v>
      </c>
      <c r="F61" s="34">
        <v>100</v>
      </c>
      <c r="G61" s="33"/>
      <c r="H61" s="18"/>
      <c r="I61" s="18"/>
    </row>
    <row r="62" spans="1:9" x14ac:dyDescent="0.2">
      <c r="A62" s="27"/>
      <c r="B62" s="27"/>
      <c r="C62" s="27"/>
      <c r="D62" s="28"/>
      <c r="E62" s="29"/>
      <c r="F62" s="30"/>
      <c r="G62" s="29"/>
    </row>
    <row r="63" spans="1:9" x14ac:dyDescent="0.2">
      <c r="A63" s="26" t="s">
        <v>36</v>
      </c>
      <c r="B63" s="26"/>
      <c r="C63" s="26"/>
      <c r="D63" s="32"/>
      <c r="E63" s="33">
        <v>0</v>
      </c>
      <c r="F63" s="34">
        <v>100</v>
      </c>
      <c r="G63" s="33"/>
      <c r="H63" s="18"/>
      <c r="I63" s="18"/>
    </row>
    <row r="64" spans="1:9" x14ac:dyDescent="0.2">
      <c r="A64" s="26"/>
      <c r="B64" s="26"/>
      <c r="C64" s="26"/>
      <c r="D64" s="32"/>
      <c r="E64" s="33"/>
      <c r="F64" s="34"/>
      <c r="G64" s="33"/>
      <c r="H64" s="18"/>
      <c r="I64" s="18"/>
    </row>
    <row r="65" spans="1:9" x14ac:dyDescent="0.2">
      <c r="A65" s="26" t="s">
        <v>38</v>
      </c>
      <c r="B65" s="26"/>
      <c r="C65" s="26"/>
      <c r="D65" s="32"/>
      <c r="E65" s="33">
        <v>3.9999999999999998E-7</v>
      </c>
      <c r="F65" s="34">
        <v>0</v>
      </c>
      <c r="G65" s="33"/>
      <c r="H65" s="18"/>
      <c r="I65" s="18"/>
    </row>
    <row r="66" spans="1:9" x14ac:dyDescent="0.2">
      <c r="A66" s="26"/>
      <c r="B66" s="26"/>
      <c r="C66" s="26"/>
      <c r="D66" s="32"/>
      <c r="E66" s="33"/>
      <c r="F66" s="34"/>
      <c r="G66" s="33"/>
      <c r="H66" s="18"/>
      <c r="I66" s="18"/>
    </row>
    <row r="67" spans="1:9" x14ac:dyDescent="0.2">
      <c r="A67" s="35" t="s">
        <v>37</v>
      </c>
      <c r="B67" s="35"/>
      <c r="C67" s="35"/>
      <c r="D67" s="36"/>
      <c r="E67" s="37">
        <v>3.9999999999999998E-7</v>
      </c>
      <c r="F67" s="38">
        <v>100</v>
      </c>
      <c r="G67" s="37"/>
      <c r="H67" s="18"/>
      <c r="I67" s="18"/>
    </row>
    <row r="68" spans="1:9" s="13" customFormat="1" x14ac:dyDescent="0.2">
      <c r="A68" s="9"/>
      <c r="B68" s="9"/>
      <c r="C68" s="9"/>
      <c r="D68" s="10"/>
      <c r="F68" s="20"/>
      <c r="H68" s="9"/>
      <c r="I68" s="9"/>
    </row>
    <row r="69" spans="1:9" s="13" customFormat="1" x14ac:dyDescent="0.2">
      <c r="A69" s="18" t="s">
        <v>40</v>
      </c>
      <c r="B69" s="9"/>
      <c r="C69" s="9"/>
      <c r="D69" s="10"/>
      <c r="F69" s="14"/>
      <c r="H69" s="9"/>
      <c r="I69" s="9"/>
    </row>
    <row r="70" spans="1:9" s="13" customFormat="1" x14ac:dyDescent="0.2">
      <c r="A70" s="46" t="s">
        <v>1124</v>
      </c>
      <c r="B70" s="9"/>
      <c r="C70" s="9"/>
      <c r="D70" s="10"/>
      <c r="F70" s="14"/>
      <c r="H70" s="9"/>
      <c r="I70" s="9"/>
    </row>
    <row r="71" spans="1:9" s="13" customFormat="1" x14ac:dyDescent="0.2">
      <c r="A71" s="18" t="s">
        <v>1125</v>
      </c>
      <c r="B71" s="9"/>
      <c r="C71" s="9"/>
      <c r="D71" s="10"/>
      <c r="F71" s="14"/>
      <c r="H71" s="9"/>
      <c r="I71" s="9"/>
    </row>
    <row r="73" spans="1:9" s="13" customFormat="1" x14ac:dyDescent="0.2">
      <c r="A73" s="18" t="s">
        <v>41</v>
      </c>
      <c r="B73" s="9"/>
      <c r="C73" s="9"/>
      <c r="D73" s="10"/>
      <c r="F73" s="14"/>
      <c r="H73" s="9"/>
      <c r="I73" s="9"/>
    </row>
    <row r="74" spans="1:9" s="13" customFormat="1" x14ac:dyDescent="0.2">
      <c r="A74" s="18" t="s">
        <v>42</v>
      </c>
      <c r="B74" s="9"/>
      <c r="C74" s="9"/>
      <c r="D74" s="10"/>
      <c r="F74" s="14"/>
      <c r="H74" s="9"/>
      <c r="I74" s="9"/>
    </row>
    <row r="75" spans="1:9" s="13" customFormat="1" x14ac:dyDescent="0.2">
      <c r="A75" s="18" t="s">
        <v>43</v>
      </c>
      <c r="B75" s="18"/>
      <c r="C75" s="39" t="s">
        <v>45</v>
      </c>
      <c r="D75" s="19" t="s">
        <v>44</v>
      </c>
      <c r="F75" s="64"/>
      <c r="G75" s="65"/>
      <c r="H75" s="9"/>
      <c r="I75" s="9"/>
    </row>
    <row r="76" spans="1:9" s="13" customFormat="1" x14ac:dyDescent="0.2">
      <c r="A76" s="9" t="s">
        <v>59</v>
      </c>
      <c r="B76" s="9"/>
      <c r="C76" s="40">
        <v>0</v>
      </c>
      <c r="D76" s="40">
        <v>0</v>
      </c>
      <c r="F76" s="14"/>
      <c r="H76" s="9"/>
      <c r="I76" s="9"/>
    </row>
    <row r="77" spans="1:9" s="13" customFormat="1" x14ac:dyDescent="0.2">
      <c r="A77" s="9" t="s">
        <v>82</v>
      </c>
      <c r="B77" s="9"/>
      <c r="C77" s="40">
        <v>0</v>
      </c>
      <c r="D77" s="40">
        <v>0</v>
      </c>
      <c r="F77" s="14"/>
      <c r="H77" s="9"/>
      <c r="I77" s="9"/>
    </row>
    <row r="78" spans="1:9" s="13" customFormat="1" x14ac:dyDescent="0.2">
      <c r="A78" s="9" t="s">
        <v>62</v>
      </c>
      <c r="B78" s="9"/>
      <c r="C78" s="40">
        <v>0</v>
      </c>
      <c r="D78" s="40">
        <v>0</v>
      </c>
      <c r="F78" s="14"/>
      <c r="H78" s="9"/>
      <c r="I78" s="9"/>
    </row>
    <row r="79" spans="1:9" s="13" customFormat="1" x14ac:dyDescent="0.2">
      <c r="A79" s="9" t="s">
        <v>83</v>
      </c>
      <c r="B79" s="9"/>
      <c r="C79" s="40">
        <v>0</v>
      </c>
      <c r="D79" s="40">
        <v>0</v>
      </c>
      <c r="F79" s="14"/>
      <c r="H79" s="9"/>
      <c r="I79" s="9"/>
    </row>
    <row r="81" spans="1:9" s="13" customFormat="1" x14ac:dyDescent="0.2">
      <c r="A81" s="9" t="s">
        <v>46</v>
      </c>
      <c r="B81" s="9"/>
      <c r="C81" s="9"/>
      <c r="D81" s="10"/>
      <c r="F81" s="14"/>
      <c r="H81" s="9"/>
      <c r="I81" s="9"/>
    </row>
    <row r="83" spans="1:9" s="13" customFormat="1" x14ac:dyDescent="0.2">
      <c r="A83" s="18" t="s">
        <v>1198</v>
      </c>
      <c r="B83" s="9"/>
      <c r="C83" s="9"/>
      <c r="D83" s="41" t="s">
        <v>48</v>
      </c>
      <c r="F83" s="14"/>
      <c r="H83" s="9"/>
      <c r="I83" s="9"/>
    </row>
    <row r="84" spans="1:9" x14ac:dyDescent="0.2">
      <c r="A84" s="9" t="s">
        <v>777</v>
      </c>
    </row>
    <row r="85" spans="1:9" x14ac:dyDescent="0.2">
      <c r="A85" s="50" t="s">
        <v>1113</v>
      </c>
    </row>
  </sheetData>
  <mergeCells count="7">
    <mergeCell ref="A55:G55"/>
    <mergeCell ref="A1:G1"/>
    <mergeCell ref="A42:G42"/>
    <mergeCell ref="A44:G44"/>
    <mergeCell ref="A47:G47"/>
    <mergeCell ref="A51:G51"/>
    <mergeCell ref="A53:G53"/>
  </mergeCells>
  <conditionalFormatting sqref="F2:F3 F5:F6 F43 F45:F46 F56 F68:F65529 F11:F12 F14 F16 F18:F41 F54 F52 F49:F50">
    <cfRule type="cellIs" dxfId="5" priority="3" stopIfTrue="1" operator="between">
      <formula>0.009</formula>
      <formula>-0.009</formula>
    </cfRule>
  </conditionalFormatting>
  <conditionalFormatting sqref="F58:F59">
    <cfRule type="cellIs" dxfId="4" priority="2" stopIfTrue="1" operator="between">
      <formula>0.009</formula>
      <formula>-0.009</formula>
    </cfRule>
  </conditionalFormatting>
  <conditionalFormatting sqref="F60:F67">
    <cfRule type="cellIs" dxfId="3" priority="1" stopIfTrue="1" operator="between">
      <formula>0.009</formula>
      <formula>-0.009</formula>
    </cfRule>
  </conditionalFormatting>
  <hyperlinks>
    <hyperlink ref="A45" r:id="rId1" tooltip="https://www.franklintempletonindia.com/downloadsServlet/pdf/fair-valuation-reliance-big-reliance-infra-november-4-2020-kgox4tfq" xr:uid="{00000000-0004-0000-2E00-000000000000}"/>
    <hyperlink ref="A40" r:id="rId2" tooltip="https://www.franklintempletonindia.com/investor/reports" xr:uid="{00000000-0004-0000-2E00-000001000000}"/>
    <hyperlink ref="A85" r:id="rId3" tooltip="https://www.franklintempletonindia.com/investor/reports" xr:uid="{00000000-0004-0000-2E00-000002000000}"/>
  </hyperlinks>
  <pageMargins left="0.7" right="0.7" top="0.75" bottom="0.75" header="0.3" footer="0.3"/>
  <pageSetup paperSize="9" orientation="portrait" r:id="rId4"/>
  <headerFooter>
    <oddFooter>&amp;C&amp;1#&amp;"Calibri"&amp;10&amp;K000000PUBLIC</oddFooter>
    <evenFooter>&amp;LPUBLIC</evenFooter>
    <firstFooter>&amp;LPUBLIC</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151"/>
  <sheetViews>
    <sheetView workbookViewId="0">
      <selection activeCell="A2" sqref="A2"/>
    </sheetView>
  </sheetViews>
  <sheetFormatPr defaultColWidth="9.21875" defaultRowHeight="10.199999999999999" x14ac:dyDescent="0.2"/>
  <cols>
    <col min="1" max="1" width="38.5546875" style="9" bestFit="1" customWidth="1"/>
    <col min="2" max="2" width="58" style="9" bestFit="1" customWidth="1"/>
    <col min="3" max="3" width="15.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21875" style="9"/>
  </cols>
  <sheetData>
    <row r="1" spans="1:9" s="1" customFormat="1" ht="15" customHeight="1" x14ac:dyDescent="0.2">
      <c r="A1" s="72" t="s">
        <v>1188</v>
      </c>
      <c r="B1" s="73"/>
      <c r="C1" s="73"/>
      <c r="D1" s="73"/>
      <c r="E1" s="73"/>
      <c r="F1" s="73"/>
      <c r="G1" s="73"/>
    </row>
    <row r="2" spans="1:9" s="1" customFormat="1" ht="12" x14ac:dyDescent="0.25">
      <c r="A2" s="60" t="s">
        <v>1095</v>
      </c>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39</v>
      </c>
      <c r="D4" s="16" t="s">
        <v>1</v>
      </c>
      <c r="E4" s="15" t="s">
        <v>3</v>
      </c>
      <c r="F4" s="15" t="s">
        <v>4</v>
      </c>
      <c r="G4" s="15" t="s">
        <v>6</v>
      </c>
    </row>
    <row r="5" spans="1:9" x14ac:dyDescent="0.2">
      <c r="A5" s="21" t="s">
        <v>31</v>
      </c>
      <c r="B5" s="22"/>
      <c r="C5" s="22"/>
      <c r="D5" s="23"/>
      <c r="E5" s="24"/>
      <c r="F5" s="25"/>
      <c r="G5" s="24"/>
    </row>
    <row r="6" spans="1:9" x14ac:dyDescent="0.2">
      <c r="A6" s="26" t="s">
        <v>32</v>
      </c>
      <c r="B6" s="27"/>
      <c r="C6" s="27"/>
      <c r="D6" s="28"/>
      <c r="E6" s="29"/>
      <c r="F6" s="30"/>
      <c r="G6" s="29"/>
    </row>
    <row r="7" spans="1:9" x14ac:dyDescent="0.2">
      <c r="A7" s="27" t="s">
        <v>1145</v>
      </c>
      <c r="B7" s="27" t="s">
        <v>1146</v>
      </c>
      <c r="C7" s="27" t="s">
        <v>1103</v>
      </c>
      <c r="D7" s="31">
        <v>10140</v>
      </c>
      <c r="E7" s="29">
        <v>21689.60196</v>
      </c>
      <c r="F7" s="30">
        <v>67.752956556791304</v>
      </c>
      <c r="G7" s="29">
        <v>8.5549999999999997</v>
      </c>
    </row>
    <row r="8" spans="1:9" x14ac:dyDescent="0.2">
      <c r="A8" s="27" t="s">
        <v>1101</v>
      </c>
      <c r="B8" s="27" t="s">
        <v>1102</v>
      </c>
      <c r="C8" s="27" t="s">
        <v>1103</v>
      </c>
      <c r="D8" s="31">
        <v>3649</v>
      </c>
      <c r="E8" s="29">
        <v>7835.3371440000001</v>
      </c>
      <c r="F8" s="30">
        <v>24.475656957848798</v>
      </c>
      <c r="G8" s="29">
        <v>8.7949999999999999</v>
      </c>
    </row>
    <row r="9" spans="1:9" x14ac:dyDescent="0.2">
      <c r="A9" s="26" t="s">
        <v>33</v>
      </c>
      <c r="B9" s="26"/>
      <c r="C9" s="26"/>
      <c r="D9" s="32"/>
      <c r="E9" s="33">
        <f>SUM(E6:E8)</f>
        <v>29524.939104000001</v>
      </c>
      <c r="F9" s="34">
        <f>SUM(F6:F8)</f>
        <v>92.228613514640102</v>
      </c>
      <c r="G9" s="33"/>
      <c r="H9" s="18"/>
      <c r="I9" s="18"/>
    </row>
    <row r="10" spans="1:9" x14ac:dyDescent="0.2">
      <c r="A10" s="27"/>
      <c r="B10" s="27"/>
      <c r="C10" s="27"/>
      <c r="D10" s="28"/>
      <c r="E10" s="29"/>
      <c r="F10" s="30"/>
      <c r="G10" s="29"/>
    </row>
    <row r="11" spans="1:9" x14ac:dyDescent="0.2">
      <c r="A11" s="26" t="s">
        <v>1086</v>
      </c>
      <c r="B11" s="27"/>
      <c r="C11" s="27"/>
      <c r="D11" s="28"/>
      <c r="E11" s="29"/>
      <c r="F11" s="30"/>
      <c r="G11" s="29"/>
    </row>
    <row r="12" spans="1:9" x14ac:dyDescent="0.2">
      <c r="A12" s="27" t="s">
        <v>1189</v>
      </c>
      <c r="B12" s="27" t="s">
        <v>1190</v>
      </c>
      <c r="C12" s="27" t="s">
        <v>1106</v>
      </c>
      <c r="D12" s="31">
        <v>750</v>
      </c>
      <c r="E12" s="29">
        <v>0</v>
      </c>
      <c r="F12" s="29">
        <v>0</v>
      </c>
      <c r="G12" s="29">
        <v>0</v>
      </c>
    </row>
    <row r="13" spans="1:9" x14ac:dyDescent="0.2">
      <c r="A13" s="27" t="s">
        <v>1149</v>
      </c>
      <c r="B13" s="27" t="s">
        <v>1150</v>
      </c>
      <c r="C13" s="27" t="s">
        <v>1106</v>
      </c>
      <c r="D13" s="31">
        <v>150</v>
      </c>
      <c r="E13" s="29">
        <v>0</v>
      </c>
      <c r="F13" s="29">
        <v>0</v>
      </c>
      <c r="G13" s="29">
        <v>0</v>
      </c>
    </row>
    <row r="14" spans="1:9" x14ac:dyDescent="0.2">
      <c r="A14" s="26" t="s">
        <v>33</v>
      </c>
      <c r="B14" s="26"/>
      <c r="C14" s="26"/>
      <c r="D14" s="32"/>
      <c r="E14" s="33">
        <f>SUM(E11:E13)</f>
        <v>0</v>
      </c>
      <c r="F14" s="33">
        <f>SUM(F11:F13)</f>
        <v>0</v>
      </c>
      <c r="G14" s="33"/>
      <c r="H14" s="18"/>
      <c r="I14" s="18"/>
    </row>
    <row r="15" spans="1:9" x14ac:dyDescent="0.2">
      <c r="A15" s="27"/>
      <c r="B15" s="27"/>
      <c r="C15" s="27"/>
      <c r="D15" s="28"/>
      <c r="E15" s="29"/>
      <c r="F15" s="30"/>
      <c r="G15" s="29"/>
    </row>
    <row r="16" spans="1:9" x14ac:dyDescent="0.2">
      <c r="A16" s="26" t="s">
        <v>34</v>
      </c>
      <c r="B16" s="27"/>
      <c r="C16" s="27"/>
      <c r="D16" s="28"/>
      <c r="E16" s="29"/>
      <c r="F16" s="30"/>
      <c r="G16" s="29"/>
    </row>
    <row r="17" spans="1:9" x14ac:dyDescent="0.2">
      <c r="A17" s="27" t="s">
        <v>1111</v>
      </c>
      <c r="B17" s="27" t="s">
        <v>1112</v>
      </c>
      <c r="C17" s="27" t="s">
        <v>35</v>
      </c>
      <c r="D17" s="31">
        <v>70505.722999999998</v>
      </c>
      <c r="E17" s="29">
        <v>2433.5694010000002</v>
      </c>
      <c r="F17" s="30">
        <v>7.6018694214842899</v>
      </c>
      <c r="G17" s="29">
        <v>3.1488</v>
      </c>
    </row>
    <row r="18" spans="1:9" x14ac:dyDescent="0.2">
      <c r="A18" s="26" t="s">
        <v>33</v>
      </c>
      <c r="B18" s="26"/>
      <c r="C18" s="26"/>
      <c r="D18" s="32"/>
      <c r="E18" s="33">
        <f>SUM(E17:E17)</f>
        <v>2433.5694010000002</v>
      </c>
      <c r="F18" s="34">
        <f>SUM(F17:F17)</f>
        <v>7.6018694214842899</v>
      </c>
      <c r="G18" s="33"/>
      <c r="H18" s="18"/>
      <c r="I18" s="18"/>
    </row>
    <row r="19" spans="1:9" x14ac:dyDescent="0.2">
      <c r="A19" s="27"/>
      <c r="B19" s="27"/>
      <c r="C19" s="27"/>
      <c r="D19" s="28"/>
      <c r="E19" s="29"/>
      <c r="F19" s="30"/>
      <c r="G19" s="29"/>
    </row>
    <row r="20" spans="1:9" x14ac:dyDescent="0.2">
      <c r="A20" s="26" t="s">
        <v>36</v>
      </c>
      <c r="B20" s="26"/>
      <c r="C20" s="26"/>
      <c r="D20" s="32"/>
      <c r="E20" s="33">
        <f>E9+E14+E18</f>
        <v>31958.508505000002</v>
      </c>
      <c r="F20" s="34">
        <f>F9+F14+F18</f>
        <v>99.830482936124397</v>
      </c>
      <c r="G20" s="33"/>
      <c r="H20" s="18"/>
      <c r="I20" s="18"/>
    </row>
    <row r="21" spans="1:9" x14ac:dyDescent="0.2">
      <c r="A21" s="26"/>
      <c r="B21" s="26"/>
      <c r="C21" s="26"/>
      <c r="D21" s="32"/>
      <c r="E21" s="33"/>
      <c r="F21" s="34"/>
      <c r="G21" s="33"/>
      <c r="H21" s="18"/>
      <c r="I21" s="18"/>
    </row>
    <row r="22" spans="1:9" x14ac:dyDescent="0.2">
      <c r="A22" s="26" t="s">
        <v>38</v>
      </c>
      <c r="B22" s="26"/>
      <c r="C22" s="26"/>
      <c r="D22" s="32"/>
      <c r="E22" s="33">
        <f>E24-(E9+E14+E18)</f>
        <v>54.267117299998063</v>
      </c>
      <c r="F22" s="34">
        <f>F24-(F9+F14+F18)</f>
        <v>0.1695170638756025</v>
      </c>
      <c r="G22" s="33"/>
      <c r="H22" s="18"/>
      <c r="I22" s="18"/>
    </row>
    <row r="23" spans="1:9" x14ac:dyDescent="0.2">
      <c r="A23" s="26"/>
      <c r="B23" s="26"/>
      <c r="C23" s="26"/>
      <c r="D23" s="32"/>
      <c r="E23" s="33"/>
      <c r="F23" s="34"/>
      <c r="G23" s="33"/>
      <c r="H23" s="18"/>
      <c r="I23" s="18"/>
    </row>
    <row r="24" spans="1:9" x14ac:dyDescent="0.2">
      <c r="A24" s="35" t="s">
        <v>37</v>
      </c>
      <c r="B24" s="35"/>
      <c r="C24" s="35"/>
      <c r="D24" s="36"/>
      <c r="E24" s="37">
        <v>32012.7756223</v>
      </c>
      <c r="F24" s="38">
        <v>100</v>
      </c>
      <c r="G24" s="37"/>
      <c r="H24" s="18"/>
      <c r="I24" s="18"/>
    </row>
    <row r="26" spans="1:9" x14ac:dyDescent="0.2">
      <c r="A26" s="18" t="s">
        <v>40</v>
      </c>
    </row>
    <row r="28" spans="1:9" x14ac:dyDescent="0.2">
      <c r="A28" s="18" t="s">
        <v>41</v>
      </c>
    </row>
    <row r="29" spans="1:9" x14ac:dyDescent="0.2">
      <c r="A29" s="18" t="s">
        <v>42</v>
      </c>
    </row>
    <row r="30" spans="1:9" x14ac:dyDescent="0.2">
      <c r="A30" s="18" t="s">
        <v>43</v>
      </c>
      <c r="B30" s="18"/>
      <c r="C30" s="39" t="s">
        <v>45</v>
      </c>
      <c r="D30" s="19" t="s">
        <v>44</v>
      </c>
    </row>
    <row r="31" spans="1:9" x14ac:dyDescent="0.2">
      <c r="A31" s="9" t="s">
        <v>59</v>
      </c>
      <c r="C31" s="40">
        <v>21.184799999999999</v>
      </c>
      <c r="D31" s="40">
        <v>22.513500000000001</v>
      </c>
    </row>
    <row r="32" spans="1:9" x14ac:dyDescent="0.2">
      <c r="A32" s="9" t="s">
        <v>82</v>
      </c>
      <c r="C32" s="40">
        <v>11.3604</v>
      </c>
      <c r="D32" s="40">
        <v>12.072800000000001</v>
      </c>
    </row>
    <row r="33" spans="1:7" x14ac:dyDescent="0.2">
      <c r="A33" s="9" t="s">
        <v>62</v>
      </c>
      <c r="C33" s="40">
        <v>22.566299999999998</v>
      </c>
      <c r="D33" s="40">
        <v>23.9816</v>
      </c>
    </row>
    <row r="34" spans="1:7" x14ac:dyDescent="0.2">
      <c r="A34" s="9" t="s">
        <v>83</v>
      </c>
      <c r="C34" s="40">
        <v>12.367100000000001</v>
      </c>
      <c r="D34" s="40">
        <v>13.1427</v>
      </c>
    </row>
    <row r="36" spans="1:7" x14ac:dyDescent="0.2">
      <c r="A36" s="9" t="s">
        <v>46</v>
      </c>
    </row>
    <row r="38" spans="1:7" x14ac:dyDescent="0.2">
      <c r="A38" s="18" t="s">
        <v>47</v>
      </c>
      <c r="D38" s="41" t="s">
        <v>48</v>
      </c>
    </row>
    <row r="40" spans="1:7" x14ac:dyDescent="0.2">
      <c r="A40" s="18" t="s">
        <v>856</v>
      </c>
      <c r="D40" s="42">
        <v>4.0177024450684904</v>
      </c>
      <c r="E40" s="13" t="s">
        <v>49</v>
      </c>
    </row>
    <row r="42" spans="1:7" x14ac:dyDescent="0.2">
      <c r="A42" s="18" t="s">
        <v>779</v>
      </c>
      <c r="D42" s="10" t="s">
        <v>48</v>
      </c>
    </row>
    <row r="43" spans="1:7" x14ac:dyDescent="0.2">
      <c r="A43" s="9" t="s">
        <v>777</v>
      </c>
    </row>
    <row r="44" spans="1:7" x14ac:dyDescent="0.2">
      <c r="A44" s="50" t="s">
        <v>1113</v>
      </c>
    </row>
    <row r="46" spans="1:7" ht="25.5" customHeight="1" x14ac:dyDescent="0.3">
      <c r="A46" s="79" t="s">
        <v>1191</v>
      </c>
      <c r="B46" s="80"/>
      <c r="C46" s="80"/>
      <c r="D46" s="80"/>
      <c r="E46" s="80"/>
      <c r="F46" s="80"/>
      <c r="G46" s="80"/>
    </row>
    <row r="48" spans="1:7" ht="36.75" customHeight="1" x14ac:dyDescent="0.3">
      <c r="A48" s="79" t="s">
        <v>1192</v>
      </c>
      <c r="B48" s="80"/>
      <c r="C48" s="80"/>
      <c r="D48" s="80"/>
      <c r="E48" s="80"/>
      <c r="F48" s="80"/>
      <c r="G48" s="80"/>
    </row>
    <row r="50" spans="1:7" ht="45.75" customHeight="1" x14ac:dyDescent="0.3">
      <c r="A50" s="79" t="s">
        <v>1193</v>
      </c>
      <c r="B50" s="80"/>
      <c r="C50" s="80"/>
      <c r="D50" s="80"/>
      <c r="E50" s="80"/>
      <c r="F50" s="80"/>
      <c r="G50" s="80"/>
    </row>
    <row r="51" spans="1:7" x14ac:dyDescent="0.2">
      <c r="A51" s="50" t="s">
        <v>1117</v>
      </c>
    </row>
    <row r="53" spans="1:7" ht="27" customHeight="1" x14ac:dyDescent="0.3">
      <c r="A53" s="79" t="s">
        <v>1118</v>
      </c>
      <c r="B53" s="80"/>
      <c r="C53" s="80"/>
      <c r="D53" s="80"/>
      <c r="E53" s="80"/>
      <c r="F53" s="80"/>
      <c r="G53" s="80"/>
    </row>
    <row r="55" spans="1:7" x14ac:dyDescent="0.2">
      <c r="A55" s="18" t="s">
        <v>1119</v>
      </c>
    </row>
    <row r="57" spans="1:7" x14ac:dyDescent="0.2">
      <c r="A57" s="46" t="s">
        <v>737</v>
      </c>
    </row>
    <row r="58" spans="1:7" x14ac:dyDescent="0.2">
      <c r="A58" s="46"/>
    </row>
    <row r="59" spans="1:7" x14ac:dyDescent="0.2">
      <c r="A59" s="48"/>
    </row>
    <row r="60" spans="1:7" x14ac:dyDescent="0.2">
      <c r="A60" s="47"/>
    </row>
    <row r="61" spans="1:7" x14ac:dyDescent="0.2">
      <c r="A61" s="47"/>
    </row>
    <row r="62" spans="1:7" x14ac:dyDescent="0.2">
      <c r="A62" s="47"/>
    </row>
    <row r="63" spans="1:7" x14ac:dyDescent="0.2">
      <c r="A63" s="47"/>
    </row>
    <row r="64" spans="1:7" x14ac:dyDescent="0.2">
      <c r="A64" s="47"/>
    </row>
    <row r="65" spans="1:1" x14ac:dyDescent="0.2">
      <c r="A65" s="47"/>
    </row>
    <row r="66" spans="1:1" x14ac:dyDescent="0.2">
      <c r="A66" s="47"/>
    </row>
    <row r="67" spans="1:1" x14ac:dyDescent="0.2">
      <c r="A67" s="47"/>
    </row>
    <row r="68" spans="1:1" x14ac:dyDescent="0.2">
      <c r="A68" s="47"/>
    </row>
    <row r="69" spans="1:1" x14ac:dyDescent="0.2">
      <c r="A69" s="47"/>
    </row>
    <row r="70" spans="1:1" x14ac:dyDescent="0.2">
      <c r="A70" s="47"/>
    </row>
    <row r="71" spans="1:1" x14ac:dyDescent="0.2">
      <c r="A71" s="46" t="s">
        <v>1194</v>
      </c>
    </row>
    <row r="72" spans="1:1" x14ac:dyDescent="0.2">
      <c r="A72" s="47"/>
    </row>
    <row r="73" spans="1:1" x14ac:dyDescent="0.2">
      <c r="A73" s="46" t="s">
        <v>738</v>
      </c>
    </row>
    <row r="74" spans="1:1" x14ac:dyDescent="0.2">
      <c r="A74" s="47"/>
    </row>
    <row r="75" spans="1:1" x14ac:dyDescent="0.2">
      <c r="A75" s="47"/>
    </row>
    <row r="76" spans="1:1" x14ac:dyDescent="0.2">
      <c r="A76" s="47"/>
    </row>
    <row r="77" spans="1:1" x14ac:dyDescent="0.2">
      <c r="A77" s="47"/>
    </row>
    <row r="78" spans="1:1" x14ac:dyDescent="0.2">
      <c r="A78" s="47"/>
    </row>
    <row r="79" spans="1:1" x14ac:dyDescent="0.2">
      <c r="A79" s="47"/>
    </row>
    <row r="80" spans="1:1" x14ac:dyDescent="0.2">
      <c r="A80" s="47"/>
    </row>
    <row r="81" spans="1:9" x14ac:dyDescent="0.2">
      <c r="A81" s="47"/>
    </row>
    <row r="82" spans="1:9" x14ac:dyDescent="0.2">
      <c r="A82" s="47"/>
    </row>
    <row r="83" spans="1:9" x14ac:dyDescent="0.2">
      <c r="A83" s="47"/>
    </row>
    <row r="84" spans="1:9" x14ac:dyDescent="0.2">
      <c r="A84" s="47"/>
    </row>
    <row r="85" spans="1:9" x14ac:dyDescent="0.2">
      <c r="A85" s="48"/>
    </row>
    <row r="86" spans="1:9" x14ac:dyDescent="0.2">
      <c r="A86" s="48"/>
    </row>
    <row r="87" spans="1:9" x14ac:dyDescent="0.2">
      <c r="A87" s="18" t="s">
        <v>790</v>
      </c>
    </row>
    <row r="89" spans="1:9" s="1" customFormat="1" ht="13.8" x14ac:dyDescent="0.2">
      <c r="A89" s="72" t="s">
        <v>1195</v>
      </c>
      <c r="B89" s="73"/>
      <c r="C89" s="73"/>
      <c r="D89" s="73"/>
      <c r="E89" s="73"/>
      <c r="F89" s="73"/>
      <c r="G89" s="73"/>
    </row>
    <row r="90" spans="1:9" x14ac:dyDescent="0.2">
      <c r="A90" s="18" t="s">
        <v>7</v>
      </c>
    </row>
    <row r="91" spans="1:9" s="1" customFormat="1" ht="17.55" customHeight="1" x14ac:dyDescent="0.2">
      <c r="A91" s="8" t="s">
        <v>2</v>
      </c>
      <c r="B91" s="8" t="s">
        <v>0</v>
      </c>
      <c r="C91" s="17" t="s">
        <v>39</v>
      </c>
      <c r="D91" s="16" t="s">
        <v>1</v>
      </c>
      <c r="E91" s="15" t="s">
        <v>3</v>
      </c>
      <c r="F91" s="15" t="s">
        <v>4</v>
      </c>
      <c r="G91" s="15" t="s">
        <v>6</v>
      </c>
    </row>
    <row r="92" spans="1:9" x14ac:dyDescent="0.2">
      <c r="A92" s="21" t="s">
        <v>31</v>
      </c>
      <c r="B92" s="22"/>
      <c r="C92" s="22"/>
      <c r="D92" s="23"/>
      <c r="E92" s="24"/>
      <c r="F92" s="25"/>
      <c r="G92" s="24"/>
    </row>
    <row r="93" spans="1:9" x14ac:dyDescent="0.2">
      <c r="A93" s="26" t="s">
        <v>32</v>
      </c>
      <c r="B93" s="27"/>
      <c r="C93" s="27"/>
      <c r="D93" s="28"/>
      <c r="E93" s="29"/>
      <c r="F93" s="30"/>
      <c r="G93" s="29"/>
    </row>
    <row r="94" spans="1:9" x14ac:dyDescent="0.2">
      <c r="A94" s="27" t="s">
        <v>1121</v>
      </c>
      <c r="B94" s="27" t="s">
        <v>1122</v>
      </c>
      <c r="C94" s="27" t="s">
        <v>1123</v>
      </c>
      <c r="D94" s="31">
        <v>3370</v>
      </c>
      <c r="E94" s="29">
        <v>0</v>
      </c>
      <c r="F94" s="30">
        <v>100</v>
      </c>
      <c r="G94" s="29">
        <v>0</v>
      </c>
    </row>
    <row r="95" spans="1:9" x14ac:dyDescent="0.2">
      <c r="A95" s="26" t="s">
        <v>33</v>
      </c>
      <c r="B95" s="26"/>
      <c r="C95" s="26"/>
      <c r="D95" s="32"/>
      <c r="E95" s="33">
        <v>0</v>
      </c>
      <c r="F95" s="34">
        <v>100</v>
      </c>
      <c r="G95" s="33"/>
      <c r="H95" s="18"/>
      <c r="I95" s="18"/>
    </row>
    <row r="96" spans="1:9" x14ac:dyDescent="0.2">
      <c r="A96" s="27"/>
      <c r="B96" s="27"/>
      <c r="C96" s="27"/>
      <c r="D96" s="28"/>
      <c r="E96" s="29"/>
      <c r="F96" s="30"/>
      <c r="G96" s="29"/>
    </row>
    <row r="97" spans="1:9" x14ac:dyDescent="0.2">
      <c r="A97" s="26" t="s">
        <v>36</v>
      </c>
      <c r="B97" s="26"/>
      <c r="C97" s="26"/>
      <c r="D97" s="32"/>
      <c r="E97" s="33">
        <v>0</v>
      </c>
      <c r="F97" s="34">
        <v>100</v>
      </c>
      <c r="G97" s="33"/>
      <c r="H97" s="18"/>
      <c r="I97" s="18"/>
    </row>
    <row r="98" spans="1:9" x14ac:dyDescent="0.2">
      <c r="A98" s="26"/>
      <c r="B98" s="26"/>
      <c r="C98" s="26"/>
      <c r="D98" s="32"/>
      <c r="E98" s="33"/>
      <c r="F98" s="34"/>
      <c r="G98" s="33"/>
      <c r="H98" s="18"/>
      <c r="I98" s="18"/>
    </row>
    <row r="99" spans="1:9" x14ac:dyDescent="0.2">
      <c r="A99" s="26" t="s">
        <v>38</v>
      </c>
      <c r="B99" s="26"/>
      <c r="C99" s="26"/>
      <c r="D99" s="32"/>
      <c r="E99" s="33">
        <v>3.9999999999999998E-7</v>
      </c>
      <c r="F99" s="34">
        <v>0</v>
      </c>
      <c r="G99" s="33"/>
      <c r="H99" s="18"/>
      <c r="I99" s="18"/>
    </row>
    <row r="100" spans="1:9" x14ac:dyDescent="0.2">
      <c r="A100" s="26"/>
      <c r="B100" s="26"/>
      <c r="C100" s="26"/>
      <c r="D100" s="32"/>
      <c r="E100" s="33"/>
      <c r="F100" s="34"/>
      <c r="G100" s="33"/>
      <c r="H100" s="18"/>
      <c r="I100" s="18"/>
    </row>
    <row r="101" spans="1:9" x14ac:dyDescent="0.2">
      <c r="A101" s="35" t="s">
        <v>37</v>
      </c>
      <c r="B101" s="35"/>
      <c r="C101" s="35"/>
      <c r="D101" s="36"/>
      <c r="E101" s="37">
        <v>3.9999999999999998E-7</v>
      </c>
      <c r="F101" s="38">
        <v>100</v>
      </c>
      <c r="G101" s="37"/>
      <c r="H101" s="18"/>
      <c r="I101" s="18"/>
    </row>
    <row r="103" spans="1:9" x14ac:dyDescent="0.2">
      <c r="A103" s="18" t="s">
        <v>40</v>
      </c>
    </row>
    <row r="104" spans="1:9" x14ac:dyDescent="0.2">
      <c r="A104" s="46" t="s">
        <v>1124</v>
      </c>
    </row>
    <row r="105" spans="1:9" x14ac:dyDescent="0.2">
      <c r="A105" s="18" t="s">
        <v>1125</v>
      </c>
    </row>
    <row r="107" spans="1:9" x14ac:dyDescent="0.2">
      <c r="A107" s="18" t="s">
        <v>41</v>
      </c>
    </row>
    <row r="108" spans="1:9" x14ac:dyDescent="0.2">
      <c r="A108" s="18" t="s">
        <v>42</v>
      </c>
    </row>
    <row r="109" spans="1:9" x14ac:dyDescent="0.2">
      <c r="A109" s="18" t="s">
        <v>43</v>
      </c>
      <c r="B109" s="18"/>
      <c r="C109" s="39" t="s">
        <v>45</v>
      </c>
      <c r="D109" s="19" t="s">
        <v>44</v>
      </c>
    </row>
    <row r="110" spans="1:9" x14ac:dyDescent="0.2">
      <c r="A110" s="9" t="s">
        <v>59</v>
      </c>
      <c r="C110" s="40">
        <v>0</v>
      </c>
      <c r="D110" s="40">
        <v>0</v>
      </c>
    </row>
    <row r="111" spans="1:9" x14ac:dyDescent="0.2">
      <c r="A111" s="9" t="s">
        <v>82</v>
      </c>
      <c r="C111" s="40">
        <v>0</v>
      </c>
      <c r="D111" s="40">
        <v>0</v>
      </c>
    </row>
    <row r="112" spans="1:9" x14ac:dyDescent="0.2">
      <c r="A112" s="9" t="s">
        <v>62</v>
      </c>
      <c r="C112" s="40">
        <v>0</v>
      </c>
      <c r="D112" s="40">
        <v>0</v>
      </c>
    </row>
    <row r="113" spans="1:9" x14ac:dyDescent="0.2">
      <c r="A113" s="9" t="s">
        <v>83</v>
      </c>
      <c r="C113" s="40">
        <v>0</v>
      </c>
      <c r="D113" s="40">
        <v>0</v>
      </c>
    </row>
    <row r="115" spans="1:9" x14ac:dyDescent="0.2">
      <c r="A115" s="9" t="s">
        <v>46</v>
      </c>
    </row>
    <row r="117" spans="1:9" x14ac:dyDescent="0.2">
      <c r="A117" s="18" t="s">
        <v>1198</v>
      </c>
      <c r="D117" s="41" t="s">
        <v>48</v>
      </c>
    </row>
    <row r="118" spans="1:9" x14ac:dyDescent="0.2">
      <c r="A118" s="9" t="s">
        <v>777</v>
      </c>
    </row>
    <row r="119" spans="1:9" x14ac:dyDescent="0.2">
      <c r="A119" s="50" t="s">
        <v>1113</v>
      </c>
    </row>
    <row r="121" spans="1:9" s="1" customFormat="1" ht="13.8" x14ac:dyDescent="0.2">
      <c r="A121" s="72" t="s">
        <v>1196</v>
      </c>
      <c r="B121" s="73"/>
      <c r="C121" s="73"/>
      <c r="D121" s="73"/>
      <c r="E121" s="73"/>
      <c r="F121" s="73"/>
      <c r="G121" s="73"/>
    </row>
    <row r="122" spans="1:9" x14ac:dyDescent="0.2">
      <c r="A122" s="18" t="s">
        <v>7</v>
      </c>
    </row>
    <row r="123" spans="1:9" s="1" customFormat="1" ht="17.55" customHeight="1" x14ac:dyDescent="0.2">
      <c r="A123" s="8" t="s">
        <v>2</v>
      </c>
      <c r="B123" s="8" t="s">
        <v>0</v>
      </c>
      <c r="C123" s="17" t="s">
        <v>39</v>
      </c>
      <c r="D123" s="16" t="s">
        <v>1</v>
      </c>
      <c r="E123" s="15" t="s">
        <v>3</v>
      </c>
      <c r="F123" s="15" t="s">
        <v>4</v>
      </c>
      <c r="G123" s="15" t="s">
        <v>6</v>
      </c>
    </row>
    <row r="124" spans="1:9" x14ac:dyDescent="0.2">
      <c r="A124" s="21" t="s">
        <v>31</v>
      </c>
      <c r="B124" s="22"/>
      <c r="C124" s="22"/>
      <c r="D124" s="23"/>
      <c r="E124" s="24"/>
      <c r="F124" s="25"/>
      <c r="G124" s="24"/>
    </row>
    <row r="125" spans="1:9" x14ac:dyDescent="0.2">
      <c r="A125" s="26" t="s">
        <v>32</v>
      </c>
      <c r="B125" s="27"/>
      <c r="C125" s="27"/>
      <c r="D125" s="28"/>
      <c r="E125" s="29"/>
      <c r="F125" s="30"/>
      <c r="G125" s="29"/>
    </row>
    <row r="126" spans="1:9" ht="20.399999999999999" x14ac:dyDescent="0.2">
      <c r="A126" s="27" t="s">
        <v>1127</v>
      </c>
      <c r="B126" s="27" t="s">
        <v>1197</v>
      </c>
      <c r="C126" s="56" t="s">
        <v>1129</v>
      </c>
      <c r="D126" s="31">
        <v>1695</v>
      </c>
      <c r="E126" s="29">
        <v>0</v>
      </c>
      <c r="F126" s="66">
        <v>100</v>
      </c>
      <c r="G126" s="29">
        <v>0</v>
      </c>
    </row>
    <row r="127" spans="1:9" x14ac:dyDescent="0.2">
      <c r="A127" s="26" t="s">
        <v>33</v>
      </c>
      <c r="B127" s="26"/>
      <c r="C127" s="26"/>
      <c r="D127" s="32"/>
      <c r="E127" s="33">
        <f>SUM(E125:E126)</f>
        <v>0</v>
      </c>
      <c r="F127" s="67">
        <f>SUM(F125:F126)</f>
        <v>100</v>
      </c>
      <c r="G127" s="33"/>
      <c r="H127" s="18"/>
      <c r="I127" s="18"/>
    </row>
    <row r="128" spans="1:9" x14ac:dyDescent="0.2">
      <c r="A128" s="27"/>
      <c r="B128" s="27"/>
      <c r="C128" s="27"/>
      <c r="D128" s="28"/>
      <c r="E128" s="29"/>
      <c r="F128" s="68"/>
      <c r="G128" s="29"/>
    </row>
    <row r="129" spans="1:9" x14ac:dyDescent="0.2">
      <c r="A129" s="26" t="s">
        <v>36</v>
      </c>
      <c r="B129" s="26"/>
      <c r="C129" s="26"/>
      <c r="D129" s="32"/>
      <c r="E129" s="33">
        <f>E127</f>
        <v>0</v>
      </c>
      <c r="F129" s="67">
        <f>F127</f>
        <v>100</v>
      </c>
      <c r="G129" s="33"/>
      <c r="H129" s="18"/>
      <c r="I129" s="18"/>
    </row>
    <row r="130" spans="1:9" x14ac:dyDescent="0.2">
      <c r="A130" s="26"/>
      <c r="B130" s="26"/>
      <c r="C130" s="26"/>
      <c r="D130" s="32"/>
      <c r="E130" s="33"/>
      <c r="F130" s="67"/>
      <c r="G130" s="33"/>
      <c r="H130" s="18"/>
      <c r="I130" s="18"/>
    </row>
    <row r="131" spans="1:9" x14ac:dyDescent="0.2">
      <c r="A131" s="26" t="s">
        <v>38</v>
      </c>
      <c r="B131" s="26"/>
      <c r="C131" s="26"/>
      <c r="D131" s="32"/>
      <c r="E131" s="33">
        <f>E133-(E127)</f>
        <v>3.9999999999999998E-7</v>
      </c>
      <c r="F131" s="34">
        <v>0</v>
      </c>
      <c r="G131" s="33"/>
      <c r="H131" s="18"/>
      <c r="I131" s="18"/>
    </row>
    <row r="132" spans="1:9" x14ac:dyDescent="0.2">
      <c r="A132" s="26"/>
      <c r="B132" s="26"/>
      <c r="C132" s="26"/>
      <c r="D132" s="32"/>
      <c r="E132" s="33"/>
      <c r="F132" s="67"/>
      <c r="G132" s="33"/>
      <c r="H132" s="18"/>
      <c r="I132" s="18"/>
    </row>
    <row r="133" spans="1:9" x14ac:dyDescent="0.2">
      <c r="A133" s="35" t="s">
        <v>37</v>
      </c>
      <c r="B133" s="35"/>
      <c r="C133" s="35"/>
      <c r="D133" s="36"/>
      <c r="E133" s="37">
        <v>3.9999999999999998E-7</v>
      </c>
      <c r="F133" s="69">
        <v>100</v>
      </c>
      <c r="G133" s="37"/>
      <c r="H133" s="18"/>
      <c r="I133" s="18"/>
    </row>
    <row r="135" spans="1:9" x14ac:dyDescent="0.2">
      <c r="A135" s="18" t="s">
        <v>40</v>
      </c>
    </row>
    <row r="136" spans="1:9" x14ac:dyDescent="0.2">
      <c r="A136" s="18" t="s">
        <v>1124</v>
      </c>
    </row>
    <row r="137" spans="1:9" x14ac:dyDescent="0.2">
      <c r="A137" s="18" t="s">
        <v>1130</v>
      </c>
    </row>
    <row r="139" spans="1:9" x14ac:dyDescent="0.2">
      <c r="A139" s="18" t="s">
        <v>41</v>
      </c>
    </row>
    <row r="140" spans="1:9" x14ac:dyDescent="0.2">
      <c r="A140" s="18" t="s">
        <v>42</v>
      </c>
    </row>
    <row r="141" spans="1:9" x14ac:dyDescent="0.2">
      <c r="A141" s="18" t="s">
        <v>43</v>
      </c>
      <c r="B141" s="18"/>
      <c r="C141" s="39" t="s">
        <v>45</v>
      </c>
      <c r="D141" s="19" t="s">
        <v>44</v>
      </c>
    </row>
    <row r="142" spans="1:9" x14ac:dyDescent="0.2">
      <c r="A142" s="9" t="s">
        <v>59</v>
      </c>
      <c r="C142" s="40">
        <v>0</v>
      </c>
      <c r="D142" s="40">
        <v>0</v>
      </c>
    </row>
    <row r="143" spans="1:9" x14ac:dyDescent="0.2">
      <c r="A143" s="9" t="s">
        <v>82</v>
      </c>
      <c r="C143" s="40">
        <v>0</v>
      </c>
      <c r="D143" s="40">
        <v>0</v>
      </c>
    </row>
    <row r="144" spans="1:9" x14ac:dyDescent="0.2">
      <c r="A144" s="9" t="s">
        <v>62</v>
      </c>
      <c r="C144" s="40">
        <v>0</v>
      </c>
      <c r="D144" s="40">
        <v>0</v>
      </c>
    </row>
    <row r="145" spans="1:4" x14ac:dyDescent="0.2">
      <c r="A145" s="9" t="s">
        <v>83</v>
      </c>
      <c r="C145" s="40">
        <v>0</v>
      </c>
      <c r="D145" s="40">
        <v>0</v>
      </c>
    </row>
    <row r="147" spans="1:4" x14ac:dyDescent="0.2">
      <c r="A147" s="9" t="s">
        <v>46</v>
      </c>
    </row>
    <row r="149" spans="1:4" x14ac:dyDescent="0.2">
      <c r="A149" s="18" t="s">
        <v>1198</v>
      </c>
      <c r="D149" s="41" t="s">
        <v>48</v>
      </c>
    </row>
    <row r="150" spans="1:4" x14ac:dyDescent="0.2">
      <c r="A150" s="9" t="s">
        <v>777</v>
      </c>
    </row>
    <row r="151" spans="1:4" x14ac:dyDescent="0.2">
      <c r="A151" s="50" t="s">
        <v>1113</v>
      </c>
    </row>
  </sheetData>
  <mergeCells count="7">
    <mergeCell ref="A121:G121"/>
    <mergeCell ref="A1:G1"/>
    <mergeCell ref="A46:G46"/>
    <mergeCell ref="A48:G48"/>
    <mergeCell ref="A50:G50"/>
    <mergeCell ref="A53:G53"/>
    <mergeCell ref="A89:G89"/>
  </mergeCells>
  <conditionalFormatting sqref="F2:F3 F5:F11 F92:F93 F124:F125 F15:F45 F90 F102:F120 F122 F134:F65557 F47 F49 F51:F52 F54:F88">
    <cfRule type="cellIs" dxfId="2" priority="4" stopIfTrue="1" operator="between">
      <formula>0.009</formula>
      <formula>-0.009</formula>
    </cfRule>
  </conditionalFormatting>
  <conditionalFormatting sqref="F94:F101">
    <cfRule type="cellIs" dxfId="1" priority="3" stopIfTrue="1" operator="between">
      <formula>0.009</formula>
      <formula>-0.009</formula>
    </cfRule>
  </conditionalFormatting>
  <conditionalFormatting sqref="F127:F130 F132:F133">
    <cfRule type="cellIs" dxfId="0" priority="2" stopIfTrue="1" operator="between">
      <formula>0.009</formula>
      <formula>-0.009</formula>
    </cfRule>
  </conditionalFormatting>
  <hyperlinks>
    <hyperlink ref="A44" r:id="rId1" tooltip="https://www.franklintempletonindia.com/investor/reports" xr:uid="{00000000-0004-0000-2F00-000000000000}"/>
    <hyperlink ref="A51" r:id="rId2" tooltip="https://www.franklintempletonindia.com/downloadsServlet/pdf/fair-valuation-reliance-big-reliance-infra-november-4-2020-kgox4tfq" xr:uid="{00000000-0004-0000-2F00-000001000000}"/>
    <hyperlink ref="A119" r:id="rId3" tooltip="https://www.franklintempletonindia.com/investor/reports" xr:uid="{00000000-0004-0000-2F00-000002000000}"/>
    <hyperlink ref="A151" r:id="rId4" tooltip="https://www.franklintempletonindia.com/investor/reports" xr:uid="{00000000-0004-0000-2F00-000003000000}"/>
  </hyperlinks>
  <pageMargins left="0.7" right="0.7" top="0.75" bottom="0.75" header="0.3" footer="0.3"/>
  <pageSetup paperSize="9" orientation="portrait" r:id="rId5"/>
  <headerFooter>
    <oddFooter>&amp;C&amp;1#&amp;"Calibri"&amp;10&amp;K000000PUBLIC</oddFooter>
    <evenFooter>&amp;LPUBLIC</evenFooter>
    <firstFooter>&amp;LPUBLIC</firstFooter>
  </headerFooter>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23"/>
  <sheetViews>
    <sheetView workbookViewId="0">
      <selection sqref="A1:G1"/>
    </sheetView>
  </sheetViews>
  <sheetFormatPr defaultColWidth="9.21875" defaultRowHeight="10.199999999999999" x14ac:dyDescent="0.2"/>
  <cols>
    <col min="1" max="1" width="38.5546875" style="9" bestFit="1" customWidth="1"/>
    <col min="2" max="2" width="54" style="9" bestFit="1" customWidth="1"/>
    <col min="3" max="3" width="24.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21875" style="9"/>
  </cols>
  <sheetData>
    <row r="1" spans="1:7" s="1" customFormat="1" ht="13.8" x14ac:dyDescent="0.2">
      <c r="A1" s="72" t="s">
        <v>925</v>
      </c>
      <c r="B1" s="73"/>
      <c r="C1" s="73"/>
      <c r="D1" s="73"/>
      <c r="E1" s="73"/>
      <c r="F1" s="73"/>
      <c r="G1" s="73"/>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39</v>
      </c>
      <c r="D4" s="16" t="s">
        <v>1</v>
      </c>
      <c r="E4" s="15" t="s">
        <v>3</v>
      </c>
      <c r="F4" s="15" t="s">
        <v>4</v>
      </c>
      <c r="G4" s="15" t="s">
        <v>6</v>
      </c>
    </row>
    <row r="5" spans="1:7" x14ac:dyDescent="0.2">
      <c r="A5" s="21" t="s">
        <v>31</v>
      </c>
      <c r="B5" s="22"/>
      <c r="C5" s="22"/>
      <c r="D5" s="23"/>
      <c r="E5" s="24"/>
      <c r="F5" s="25"/>
      <c r="G5" s="24"/>
    </row>
    <row r="6" spans="1:7" x14ac:dyDescent="0.2">
      <c r="A6" s="26" t="s">
        <v>32</v>
      </c>
      <c r="B6" s="27"/>
      <c r="C6" s="27"/>
      <c r="D6" s="28"/>
      <c r="E6" s="29"/>
      <c r="F6" s="30"/>
      <c r="G6" s="29"/>
    </row>
    <row r="7" spans="1:7" x14ac:dyDescent="0.2">
      <c r="A7" s="27" t="s">
        <v>926</v>
      </c>
      <c r="B7" s="27" t="s">
        <v>927</v>
      </c>
      <c r="C7" s="27" t="s">
        <v>928</v>
      </c>
      <c r="D7" s="31">
        <v>550</v>
      </c>
      <c r="E7" s="29">
        <v>5699.7049999999999</v>
      </c>
      <c r="F7" s="30">
        <v>7.11375470076882</v>
      </c>
      <c r="G7" s="29">
        <v>4.9984999999999999</v>
      </c>
    </row>
    <row r="8" spans="1:7" x14ac:dyDescent="0.2">
      <c r="A8" s="27" t="s">
        <v>929</v>
      </c>
      <c r="B8" s="27" t="s">
        <v>930</v>
      </c>
      <c r="C8" s="27" t="s">
        <v>78</v>
      </c>
      <c r="D8" s="31">
        <v>500</v>
      </c>
      <c r="E8" s="29">
        <v>5198.3</v>
      </c>
      <c r="F8" s="30">
        <v>6.4879552645279999</v>
      </c>
      <c r="G8" s="29">
        <v>5.94</v>
      </c>
    </row>
    <row r="9" spans="1:7" x14ac:dyDescent="0.2">
      <c r="A9" s="27" t="s">
        <v>931</v>
      </c>
      <c r="B9" s="27" t="s">
        <v>932</v>
      </c>
      <c r="C9" s="27" t="s">
        <v>78</v>
      </c>
      <c r="D9" s="31">
        <v>500</v>
      </c>
      <c r="E9" s="29">
        <v>5194.4849999999997</v>
      </c>
      <c r="F9" s="30">
        <v>6.4831937945600897</v>
      </c>
      <c r="G9" s="29">
        <v>5.2</v>
      </c>
    </row>
    <row r="10" spans="1:7" x14ac:dyDescent="0.2">
      <c r="A10" s="27" t="s">
        <v>933</v>
      </c>
      <c r="B10" s="27" t="s">
        <v>934</v>
      </c>
      <c r="C10" s="27" t="s">
        <v>935</v>
      </c>
      <c r="D10" s="31">
        <v>430</v>
      </c>
      <c r="E10" s="29">
        <v>4305.1986999999999</v>
      </c>
      <c r="F10" s="30">
        <v>5.3732829137418197</v>
      </c>
      <c r="G10" s="29">
        <v>4.1048</v>
      </c>
    </row>
    <row r="11" spans="1:7" x14ac:dyDescent="0.2">
      <c r="A11" s="27" t="s">
        <v>936</v>
      </c>
      <c r="B11" s="27" t="s">
        <v>937</v>
      </c>
      <c r="C11" s="27" t="s">
        <v>78</v>
      </c>
      <c r="D11" s="31">
        <v>298</v>
      </c>
      <c r="E11" s="29">
        <v>2994.5304799999999</v>
      </c>
      <c r="F11" s="30">
        <v>3.7374487414165301</v>
      </c>
      <c r="G11" s="29">
        <v>3.9051999999999998</v>
      </c>
    </row>
    <row r="12" spans="1:7" x14ac:dyDescent="0.2">
      <c r="A12" s="27" t="s">
        <v>938</v>
      </c>
      <c r="B12" s="27" t="s">
        <v>939</v>
      </c>
      <c r="C12" s="27" t="s">
        <v>928</v>
      </c>
      <c r="D12" s="31">
        <v>264</v>
      </c>
      <c r="E12" s="29">
        <v>2655.4704000000002</v>
      </c>
      <c r="F12" s="30">
        <v>3.3142706579993999</v>
      </c>
      <c r="G12" s="29">
        <v>4.4198000000000004</v>
      </c>
    </row>
    <row r="13" spans="1:7" x14ac:dyDescent="0.2">
      <c r="A13" s="27" t="s">
        <v>940</v>
      </c>
      <c r="B13" s="27" t="s">
        <v>941</v>
      </c>
      <c r="C13" s="27" t="s">
        <v>78</v>
      </c>
      <c r="D13" s="31">
        <v>250</v>
      </c>
      <c r="E13" s="29">
        <v>2582.7775000000001</v>
      </c>
      <c r="F13" s="30">
        <v>3.2235432503375101</v>
      </c>
      <c r="G13" s="29">
        <v>5.5949999999999998</v>
      </c>
    </row>
    <row r="14" spans="1:7" x14ac:dyDescent="0.2">
      <c r="A14" s="27" t="s">
        <v>942</v>
      </c>
      <c r="B14" s="27" t="s">
        <v>943</v>
      </c>
      <c r="C14" s="27" t="s">
        <v>78</v>
      </c>
      <c r="D14" s="31">
        <v>250</v>
      </c>
      <c r="E14" s="29">
        <v>2535.7725</v>
      </c>
      <c r="F14" s="30">
        <v>3.1648766983476002</v>
      </c>
      <c r="G14" s="29">
        <v>4.88</v>
      </c>
    </row>
    <row r="15" spans="1:7" x14ac:dyDescent="0.2">
      <c r="A15" s="27" t="s">
        <v>944</v>
      </c>
      <c r="B15" s="27" t="s">
        <v>945</v>
      </c>
      <c r="C15" s="27" t="s">
        <v>78</v>
      </c>
      <c r="D15" s="31">
        <v>250</v>
      </c>
      <c r="E15" s="29">
        <v>2534.0475000000001</v>
      </c>
      <c r="F15" s="30">
        <v>3.1627237401052302</v>
      </c>
      <c r="G15" s="29">
        <v>4.74</v>
      </c>
    </row>
    <row r="16" spans="1:7" x14ac:dyDescent="0.2">
      <c r="A16" s="27" t="s">
        <v>946</v>
      </c>
      <c r="B16" s="27" t="s">
        <v>947</v>
      </c>
      <c r="C16" s="27" t="s">
        <v>78</v>
      </c>
      <c r="D16" s="31">
        <v>250</v>
      </c>
      <c r="E16" s="29">
        <v>2524.4324999999999</v>
      </c>
      <c r="F16" s="30">
        <v>3.1507233380760198</v>
      </c>
      <c r="G16" s="29">
        <v>4.9249999999999998</v>
      </c>
    </row>
    <row r="17" spans="1:7" x14ac:dyDescent="0.2">
      <c r="A17" s="27" t="s">
        <v>948</v>
      </c>
      <c r="B17" s="27" t="s">
        <v>949</v>
      </c>
      <c r="C17" s="27" t="s">
        <v>78</v>
      </c>
      <c r="D17" s="31">
        <v>250</v>
      </c>
      <c r="E17" s="29">
        <v>2508.0549999999998</v>
      </c>
      <c r="F17" s="30">
        <v>3.1302827156908499</v>
      </c>
      <c r="G17" s="29">
        <v>4.6050000000000004</v>
      </c>
    </row>
    <row r="18" spans="1:7" x14ac:dyDescent="0.2">
      <c r="A18" s="27" t="s">
        <v>797</v>
      </c>
      <c r="B18" s="27" t="s">
        <v>798</v>
      </c>
      <c r="C18" s="27" t="s">
        <v>78</v>
      </c>
      <c r="D18" s="31">
        <v>250</v>
      </c>
      <c r="E18" s="29">
        <v>2504.2424999999998</v>
      </c>
      <c r="F18" s="30">
        <v>3.12552436595228</v>
      </c>
      <c r="G18" s="29">
        <v>3.6857000000000002</v>
      </c>
    </row>
    <row r="19" spans="1:7" x14ac:dyDescent="0.2">
      <c r="A19" s="27" t="s">
        <v>950</v>
      </c>
      <c r="B19" s="27" t="s">
        <v>951</v>
      </c>
      <c r="C19" s="27" t="s">
        <v>78</v>
      </c>
      <c r="D19" s="31">
        <v>200</v>
      </c>
      <c r="E19" s="29">
        <v>2071.5540000000001</v>
      </c>
      <c r="F19" s="30">
        <v>2.58548942539946</v>
      </c>
      <c r="G19" s="29">
        <v>5.3849999999999998</v>
      </c>
    </row>
    <row r="20" spans="1:7" x14ac:dyDescent="0.2">
      <c r="A20" s="27" t="s">
        <v>952</v>
      </c>
      <c r="B20" s="27" t="s">
        <v>953</v>
      </c>
      <c r="C20" s="27" t="s">
        <v>954</v>
      </c>
      <c r="D20" s="31">
        <v>200</v>
      </c>
      <c r="E20" s="29">
        <v>2061.3820000000001</v>
      </c>
      <c r="F20" s="30">
        <v>2.5727938362740201</v>
      </c>
      <c r="G20" s="29">
        <v>4.93</v>
      </c>
    </row>
    <row r="21" spans="1:7" x14ac:dyDescent="0.2">
      <c r="A21" s="27" t="s">
        <v>955</v>
      </c>
      <c r="B21" s="27" t="s">
        <v>956</v>
      </c>
      <c r="C21" s="27" t="s">
        <v>78</v>
      </c>
      <c r="D21" s="31">
        <v>196</v>
      </c>
      <c r="E21" s="29">
        <v>1961.6268</v>
      </c>
      <c r="F21" s="30">
        <v>2.4482901956599701</v>
      </c>
      <c r="G21" s="29">
        <v>3.6703000000000001</v>
      </c>
    </row>
    <row r="22" spans="1:7" x14ac:dyDescent="0.2">
      <c r="A22" s="27" t="s">
        <v>957</v>
      </c>
      <c r="B22" s="27" t="s">
        <v>958</v>
      </c>
      <c r="C22" s="27" t="s">
        <v>959</v>
      </c>
      <c r="D22" s="31">
        <v>160</v>
      </c>
      <c r="E22" s="29">
        <v>1801.9680000000001</v>
      </c>
      <c r="F22" s="30">
        <v>2.2490213670067098</v>
      </c>
      <c r="G22" s="29">
        <v>7.3650000000000002</v>
      </c>
    </row>
    <row r="23" spans="1:7" x14ac:dyDescent="0.2">
      <c r="A23" s="27" t="s">
        <v>960</v>
      </c>
      <c r="B23" s="27" t="s">
        <v>961</v>
      </c>
      <c r="C23" s="27" t="s">
        <v>954</v>
      </c>
      <c r="D23" s="31">
        <v>150</v>
      </c>
      <c r="E23" s="29">
        <v>1494.9794999999999</v>
      </c>
      <c r="F23" s="30">
        <v>1.8658715575065801</v>
      </c>
      <c r="G23" s="29">
        <v>5.4588999999999999</v>
      </c>
    </row>
    <row r="24" spans="1:7" x14ac:dyDescent="0.2">
      <c r="A24" s="27" t="s">
        <v>962</v>
      </c>
      <c r="B24" s="27" t="s">
        <v>963</v>
      </c>
      <c r="C24" s="27" t="s">
        <v>954</v>
      </c>
      <c r="D24" s="31">
        <v>140</v>
      </c>
      <c r="E24" s="29">
        <v>1478.7318</v>
      </c>
      <c r="F24" s="30">
        <v>1.84559293742857</v>
      </c>
      <c r="G24" s="29">
        <v>5.21</v>
      </c>
    </row>
    <row r="25" spans="1:7" x14ac:dyDescent="0.2">
      <c r="A25" s="27" t="s">
        <v>964</v>
      </c>
      <c r="B25" s="27" t="s">
        <v>965</v>
      </c>
      <c r="C25" s="27" t="s">
        <v>78</v>
      </c>
      <c r="D25" s="31">
        <v>106</v>
      </c>
      <c r="E25" s="29">
        <v>1068.97714</v>
      </c>
      <c r="F25" s="30">
        <v>1.3341815330248501</v>
      </c>
      <c r="G25" s="29">
        <v>3.9698000000000002</v>
      </c>
    </row>
    <row r="26" spans="1:7" x14ac:dyDescent="0.2">
      <c r="A26" s="27" t="s">
        <v>966</v>
      </c>
      <c r="B26" s="27" t="s">
        <v>967</v>
      </c>
      <c r="C26" s="27" t="s">
        <v>78</v>
      </c>
      <c r="D26" s="31">
        <v>100</v>
      </c>
      <c r="E26" s="29">
        <v>1063.9929999999999</v>
      </c>
      <c r="F26" s="30">
        <v>1.3279608690862299</v>
      </c>
      <c r="G26" s="29">
        <v>5.9850000000000003</v>
      </c>
    </row>
    <row r="27" spans="1:7" x14ac:dyDescent="0.2">
      <c r="A27" s="27" t="s">
        <v>968</v>
      </c>
      <c r="B27" s="27" t="s">
        <v>969</v>
      </c>
      <c r="C27" s="27" t="s">
        <v>78</v>
      </c>
      <c r="D27" s="31">
        <v>100</v>
      </c>
      <c r="E27" s="29">
        <v>1042.72</v>
      </c>
      <c r="F27" s="30">
        <v>1.3014102136137999</v>
      </c>
      <c r="G27" s="29">
        <v>5.665</v>
      </c>
    </row>
    <row r="28" spans="1:7" x14ac:dyDescent="0.2">
      <c r="A28" s="27" t="s">
        <v>970</v>
      </c>
      <c r="B28" s="27" t="s">
        <v>971</v>
      </c>
      <c r="C28" s="27" t="s">
        <v>972</v>
      </c>
      <c r="D28" s="31">
        <v>100</v>
      </c>
      <c r="E28" s="29">
        <v>1032.7950000000001</v>
      </c>
      <c r="F28" s="30">
        <v>1.2890229031468301</v>
      </c>
      <c r="G28" s="29">
        <v>8.9215999999999998</v>
      </c>
    </row>
    <row r="29" spans="1:7" x14ac:dyDescent="0.2">
      <c r="A29" s="27" t="s">
        <v>973</v>
      </c>
      <c r="B29" s="27" t="s">
        <v>974</v>
      </c>
      <c r="C29" s="27" t="s">
        <v>78</v>
      </c>
      <c r="D29" s="31">
        <v>100</v>
      </c>
      <c r="E29" s="29">
        <v>1020.726</v>
      </c>
      <c r="F29" s="30">
        <v>1.27395968400065</v>
      </c>
      <c r="G29" s="29">
        <v>5.04</v>
      </c>
    </row>
    <row r="30" spans="1:7" x14ac:dyDescent="0.2">
      <c r="A30" s="27" t="s">
        <v>802</v>
      </c>
      <c r="B30" s="27" t="s">
        <v>803</v>
      </c>
      <c r="C30" s="27" t="s">
        <v>804</v>
      </c>
      <c r="D30" s="31">
        <v>59</v>
      </c>
      <c r="E30" s="29">
        <v>591.22248000000002</v>
      </c>
      <c r="F30" s="30">
        <v>0.737899890661043</v>
      </c>
      <c r="G30" s="29">
        <v>3.6852</v>
      </c>
    </row>
    <row r="31" spans="1:7" x14ac:dyDescent="0.2">
      <c r="A31" s="27" t="s">
        <v>975</v>
      </c>
      <c r="B31" s="27" t="s">
        <v>976</v>
      </c>
      <c r="C31" s="27" t="s">
        <v>78</v>
      </c>
      <c r="D31" s="31">
        <v>52</v>
      </c>
      <c r="E31" s="29">
        <v>522.52044000000001</v>
      </c>
      <c r="F31" s="30">
        <v>0.65215344237952499</v>
      </c>
      <c r="G31" s="29">
        <v>3.8992</v>
      </c>
    </row>
    <row r="32" spans="1:7" x14ac:dyDescent="0.2">
      <c r="A32" s="27" t="s">
        <v>977</v>
      </c>
      <c r="B32" s="27" t="s">
        <v>978</v>
      </c>
      <c r="C32" s="27" t="s">
        <v>78</v>
      </c>
      <c r="D32" s="31">
        <v>45</v>
      </c>
      <c r="E32" s="29">
        <v>485.56844999999998</v>
      </c>
      <c r="F32" s="30">
        <v>0.60603396907954499</v>
      </c>
      <c r="G32" s="29">
        <v>5.8650000000000002</v>
      </c>
    </row>
    <row r="33" spans="1:9" x14ac:dyDescent="0.2">
      <c r="A33" s="27" t="s">
        <v>979</v>
      </c>
      <c r="B33" s="27" t="s">
        <v>980</v>
      </c>
      <c r="C33" s="27" t="s">
        <v>78</v>
      </c>
      <c r="D33" s="31">
        <v>31</v>
      </c>
      <c r="E33" s="29">
        <v>401.94351999999998</v>
      </c>
      <c r="F33" s="30">
        <v>0.50166238513108397</v>
      </c>
      <c r="G33" s="29">
        <v>3.9952000000000001</v>
      </c>
    </row>
    <row r="34" spans="1:9" x14ac:dyDescent="0.2">
      <c r="A34" s="27" t="s">
        <v>981</v>
      </c>
      <c r="B34" s="27" t="s">
        <v>982</v>
      </c>
      <c r="C34" s="27" t="s">
        <v>804</v>
      </c>
      <c r="D34" s="31">
        <v>9</v>
      </c>
      <c r="E34" s="29">
        <v>90.465299999999999</v>
      </c>
      <c r="F34" s="30">
        <v>0.1129089932078</v>
      </c>
      <c r="G34" s="29">
        <v>3.9598</v>
      </c>
    </row>
    <row r="35" spans="1:9" x14ac:dyDescent="0.2">
      <c r="A35" s="27" t="s">
        <v>983</v>
      </c>
      <c r="B35" s="27" t="s">
        <v>984</v>
      </c>
      <c r="C35" s="27" t="s">
        <v>804</v>
      </c>
      <c r="D35" s="31">
        <v>3</v>
      </c>
      <c r="E35" s="29">
        <v>40.85463</v>
      </c>
      <c r="F35" s="30">
        <v>5.0990326027517401E-2</v>
      </c>
      <c r="G35" s="29">
        <v>4.2996999999999996</v>
      </c>
    </row>
    <row r="36" spans="1:9" x14ac:dyDescent="0.2">
      <c r="A36" s="27" t="s">
        <v>805</v>
      </c>
      <c r="B36" s="27" t="s">
        <v>806</v>
      </c>
      <c r="C36" s="27" t="s">
        <v>78</v>
      </c>
      <c r="D36" s="31">
        <v>3</v>
      </c>
      <c r="E36" s="29">
        <v>30.025500000000001</v>
      </c>
      <c r="F36" s="30">
        <v>3.7474578380448501E-2</v>
      </c>
      <c r="G36" s="29">
        <v>3.7690000000000001</v>
      </c>
    </row>
    <row r="37" spans="1:9" x14ac:dyDescent="0.2">
      <c r="A37" s="26" t="s">
        <v>33</v>
      </c>
      <c r="B37" s="26"/>
      <c r="C37" s="26"/>
      <c r="D37" s="32"/>
      <c r="E37" s="33">
        <f>SUM(E6:E36)</f>
        <v>59499.07064000002</v>
      </c>
      <c r="F37" s="34">
        <f>SUM(F6:F36)</f>
        <v>74.260298288538777</v>
      </c>
      <c r="G37" s="33"/>
      <c r="H37" s="18"/>
      <c r="I37" s="18"/>
    </row>
    <row r="38" spans="1:9" x14ac:dyDescent="0.2">
      <c r="A38" s="27"/>
      <c r="B38" s="27"/>
      <c r="C38" s="27"/>
      <c r="D38" s="28"/>
      <c r="E38" s="29"/>
      <c r="F38" s="30"/>
      <c r="G38" s="29"/>
    </row>
    <row r="39" spans="1:9" x14ac:dyDescent="0.2">
      <c r="A39" s="26" t="s">
        <v>51</v>
      </c>
      <c r="B39" s="27"/>
      <c r="C39" s="27"/>
      <c r="D39" s="28"/>
      <c r="E39" s="29"/>
      <c r="F39" s="30"/>
      <c r="G39" s="29"/>
    </row>
    <row r="40" spans="1:9" x14ac:dyDescent="0.2">
      <c r="A40" s="26" t="s">
        <v>807</v>
      </c>
      <c r="B40" s="27"/>
      <c r="C40" s="27"/>
      <c r="D40" s="28"/>
      <c r="E40" s="29"/>
      <c r="F40" s="30"/>
      <c r="G40" s="29"/>
    </row>
    <row r="41" spans="1:9" x14ac:dyDescent="0.2">
      <c r="A41" s="27" t="s">
        <v>985</v>
      </c>
      <c r="B41" s="27" t="s">
        <v>986</v>
      </c>
      <c r="C41" s="27" t="s">
        <v>52</v>
      </c>
      <c r="D41" s="31">
        <v>160</v>
      </c>
      <c r="E41" s="29">
        <v>158.78896</v>
      </c>
      <c r="F41" s="30">
        <v>0.19818318853873901</v>
      </c>
      <c r="G41" s="29">
        <v>3.9207999999999998</v>
      </c>
    </row>
    <row r="42" spans="1:9" x14ac:dyDescent="0.2">
      <c r="A42" s="26" t="s">
        <v>33</v>
      </c>
      <c r="B42" s="26"/>
      <c r="C42" s="26"/>
      <c r="D42" s="32"/>
      <c r="E42" s="33">
        <f>SUM(E40:E41)</f>
        <v>158.78896</v>
      </c>
      <c r="F42" s="34">
        <f>SUM(F40:F41)</f>
        <v>0.19818318853873901</v>
      </c>
      <c r="G42" s="33"/>
      <c r="H42" s="18"/>
      <c r="I42" s="18"/>
    </row>
    <row r="43" spans="1:9" x14ac:dyDescent="0.2">
      <c r="A43" s="27"/>
      <c r="B43" s="27"/>
      <c r="C43" s="27"/>
      <c r="D43" s="28"/>
      <c r="E43" s="29"/>
      <c r="F43" s="30"/>
      <c r="G43" s="29"/>
    </row>
    <row r="44" spans="1:9" x14ac:dyDescent="0.2">
      <c r="A44" s="26" t="s">
        <v>68</v>
      </c>
      <c r="B44" s="27"/>
      <c r="C44" s="27"/>
      <c r="D44" s="28"/>
      <c r="E44" s="29"/>
      <c r="F44" s="30"/>
      <c r="G44" s="29"/>
    </row>
    <row r="45" spans="1:9" x14ac:dyDescent="0.2">
      <c r="A45" s="27" t="s">
        <v>987</v>
      </c>
      <c r="B45" s="27" t="s">
        <v>988</v>
      </c>
      <c r="C45" s="27" t="s">
        <v>71</v>
      </c>
      <c r="D45" s="31">
        <v>3000000</v>
      </c>
      <c r="E45" s="29">
        <v>3099.0360000000001</v>
      </c>
      <c r="F45" s="30">
        <v>3.8678812171598</v>
      </c>
      <c r="G45" s="29">
        <v>6.4808000000000003</v>
      </c>
    </row>
    <row r="46" spans="1:9" x14ac:dyDescent="0.2">
      <c r="A46" s="27" t="s">
        <v>85</v>
      </c>
      <c r="B46" s="27" t="s">
        <v>84</v>
      </c>
      <c r="C46" s="27" t="s">
        <v>71</v>
      </c>
      <c r="D46" s="31">
        <v>2000000</v>
      </c>
      <c r="E46" s="29">
        <v>2089.1280000000002</v>
      </c>
      <c r="F46" s="30">
        <v>2.6074233895452101</v>
      </c>
      <c r="G46" s="29">
        <v>4.8433999999999999</v>
      </c>
    </row>
    <row r="47" spans="1:9" x14ac:dyDescent="0.2">
      <c r="A47" s="27" t="s">
        <v>989</v>
      </c>
      <c r="B47" s="27" t="s">
        <v>990</v>
      </c>
      <c r="C47" s="27" t="s">
        <v>71</v>
      </c>
      <c r="D47" s="31">
        <v>2000000</v>
      </c>
      <c r="E47" s="29">
        <v>2059.5300000000002</v>
      </c>
      <c r="F47" s="30">
        <v>2.57048237038134</v>
      </c>
      <c r="G47" s="29">
        <v>4.6172000000000004</v>
      </c>
    </row>
    <row r="48" spans="1:9" x14ac:dyDescent="0.2">
      <c r="A48" s="27" t="s">
        <v>991</v>
      </c>
      <c r="B48" s="27" t="s">
        <v>992</v>
      </c>
      <c r="C48" s="27" t="s">
        <v>71</v>
      </c>
      <c r="D48" s="31">
        <v>1500000</v>
      </c>
      <c r="E48" s="29">
        <v>1531.59</v>
      </c>
      <c r="F48" s="30">
        <v>1.9115648199600701</v>
      </c>
      <c r="G48" s="29">
        <v>6.3061999999999996</v>
      </c>
    </row>
    <row r="49" spans="1:9" x14ac:dyDescent="0.2">
      <c r="A49" s="26" t="s">
        <v>33</v>
      </c>
      <c r="B49" s="26"/>
      <c r="C49" s="26"/>
      <c r="D49" s="32"/>
      <c r="E49" s="33">
        <f>SUM(E45:E48)</f>
        <v>8779.2840000000015</v>
      </c>
      <c r="F49" s="34">
        <f>SUM(F45:F48)</f>
        <v>10.957351797046421</v>
      </c>
      <c r="G49" s="33"/>
      <c r="H49" s="18"/>
      <c r="I49" s="18"/>
    </row>
    <row r="50" spans="1:9" x14ac:dyDescent="0.2">
      <c r="A50" s="27"/>
      <c r="B50" s="27"/>
      <c r="C50" s="27"/>
      <c r="D50" s="28"/>
      <c r="E50" s="29"/>
      <c r="F50" s="30"/>
      <c r="G50" s="29"/>
    </row>
    <row r="51" spans="1:9" x14ac:dyDescent="0.2">
      <c r="A51" s="26" t="s">
        <v>36</v>
      </c>
      <c r="B51" s="26"/>
      <c r="C51" s="26"/>
      <c r="D51" s="32"/>
      <c r="E51" s="33">
        <f>E37+E42+E49</f>
        <v>68437.143600000025</v>
      </c>
      <c r="F51" s="34">
        <f>F37+F42+F49</f>
        <v>85.415833274123941</v>
      </c>
      <c r="G51" s="33"/>
      <c r="H51" s="18"/>
      <c r="I51" s="18"/>
    </row>
    <row r="52" spans="1:9" x14ac:dyDescent="0.2">
      <c r="A52" s="26"/>
      <c r="B52" s="26"/>
      <c r="C52" s="26"/>
      <c r="D52" s="32"/>
      <c r="E52" s="33"/>
      <c r="F52" s="34"/>
      <c r="G52" s="33"/>
      <c r="H52" s="18"/>
      <c r="I52" s="18"/>
    </row>
    <row r="53" spans="1:9" x14ac:dyDescent="0.2">
      <c r="A53" s="26" t="s">
        <v>38</v>
      </c>
      <c r="B53" s="26"/>
      <c r="C53" s="26"/>
      <c r="D53" s="32"/>
      <c r="E53" s="33">
        <f>E55-(E37+E42+E49)</f>
        <v>11685.17210739998</v>
      </c>
      <c r="F53" s="34">
        <f>F55-(F37+F42+F49)</f>
        <v>14.584166725876059</v>
      </c>
      <c r="G53" s="33"/>
      <c r="H53" s="18"/>
      <c r="I53" s="18"/>
    </row>
    <row r="54" spans="1:9" x14ac:dyDescent="0.2">
      <c r="A54" s="26"/>
      <c r="B54" s="26"/>
      <c r="C54" s="26"/>
      <c r="D54" s="32"/>
      <c r="E54" s="33"/>
      <c r="F54" s="34"/>
      <c r="G54" s="33"/>
      <c r="H54" s="18"/>
      <c r="I54" s="18"/>
    </row>
    <row r="55" spans="1:9" x14ac:dyDescent="0.2">
      <c r="A55" s="35" t="s">
        <v>37</v>
      </c>
      <c r="B55" s="35"/>
      <c r="C55" s="35"/>
      <c r="D55" s="36"/>
      <c r="E55" s="37">
        <v>80122.315707400005</v>
      </c>
      <c r="F55" s="38">
        <v>100</v>
      </c>
      <c r="G55" s="37"/>
      <c r="H55" s="18"/>
      <c r="I55" s="18"/>
    </row>
    <row r="57" spans="1:9" x14ac:dyDescent="0.2">
      <c r="A57" s="18" t="s">
        <v>40</v>
      </c>
    </row>
    <row r="59" spans="1:9" x14ac:dyDescent="0.2">
      <c r="A59" s="18" t="s">
        <v>41</v>
      </c>
    </row>
    <row r="60" spans="1:9" x14ac:dyDescent="0.2">
      <c r="A60" s="18" t="s">
        <v>42</v>
      </c>
    </row>
    <row r="61" spans="1:9" x14ac:dyDescent="0.2">
      <c r="A61" s="18" t="s">
        <v>43</v>
      </c>
      <c r="B61" s="18"/>
      <c r="C61" s="39" t="s">
        <v>45</v>
      </c>
      <c r="D61" s="19" t="s">
        <v>44</v>
      </c>
    </row>
    <row r="62" spans="1:9" x14ac:dyDescent="0.2">
      <c r="A62" s="9" t="s">
        <v>59</v>
      </c>
      <c r="C62" s="40">
        <v>78.994699999999995</v>
      </c>
      <c r="D62" s="40">
        <v>80.123900000000006</v>
      </c>
    </row>
    <row r="63" spans="1:9" x14ac:dyDescent="0.2">
      <c r="A63" s="9" t="s">
        <v>60</v>
      </c>
      <c r="C63" s="40">
        <v>15.866</v>
      </c>
      <c r="D63" s="40">
        <v>15.458600000000001</v>
      </c>
    </row>
    <row r="64" spans="1:9" x14ac:dyDescent="0.2">
      <c r="A64" s="9" t="s">
        <v>61</v>
      </c>
      <c r="C64" s="40">
        <v>13.2447</v>
      </c>
      <c r="D64" s="40">
        <v>12.8794</v>
      </c>
    </row>
    <row r="65" spans="1:4" x14ac:dyDescent="0.2">
      <c r="A65" s="9" t="s">
        <v>993</v>
      </c>
      <c r="C65" s="40">
        <v>14.0618</v>
      </c>
      <c r="D65" s="40">
        <v>13.7067</v>
      </c>
    </row>
    <row r="66" spans="1:4" x14ac:dyDescent="0.2">
      <c r="A66" s="9" t="s">
        <v>994</v>
      </c>
      <c r="C66" s="40">
        <v>17.702100000000002</v>
      </c>
      <c r="D66" s="40">
        <v>17.955200000000001</v>
      </c>
    </row>
    <row r="67" spans="1:4" x14ac:dyDescent="0.2">
      <c r="A67" s="9" t="s">
        <v>62</v>
      </c>
      <c r="C67" s="40">
        <v>83.776799999999994</v>
      </c>
      <c r="D67" s="40">
        <v>85.197900000000004</v>
      </c>
    </row>
    <row r="68" spans="1:4" x14ac:dyDescent="0.2">
      <c r="A68" s="9" t="s">
        <v>63</v>
      </c>
      <c r="C68" s="40">
        <v>17.296700000000001</v>
      </c>
      <c r="D68" s="40">
        <v>16.955500000000001</v>
      </c>
    </row>
    <row r="69" spans="1:4" x14ac:dyDescent="0.2">
      <c r="A69" s="9" t="s">
        <v>64</v>
      </c>
      <c r="C69" s="40">
        <v>14.4763</v>
      </c>
      <c r="D69" s="40">
        <v>14.166700000000001</v>
      </c>
    </row>
    <row r="70" spans="1:4" x14ac:dyDescent="0.2">
      <c r="A70" s="9" t="s">
        <v>995</v>
      </c>
      <c r="C70" s="40">
        <v>15.661199999999999</v>
      </c>
      <c r="D70" s="40">
        <v>15.3706</v>
      </c>
    </row>
    <row r="71" spans="1:4" x14ac:dyDescent="0.2">
      <c r="A71" s="9" t="s">
        <v>996</v>
      </c>
      <c r="C71" s="40">
        <v>19.3354</v>
      </c>
      <c r="D71" s="40">
        <v>19.663900000000002</v>
      </c>
    </row>
    <row r="73" spans="1:4" x14ac:dyDescent="0.2">
      <c r="A73" s="18" t="s">
        <v>47</v>
      </c>
    </row>
    <row r="74" spans="1:4" x14ac:dyDescent="0.2">
      <c r="A74" s="74" t="s">
        <v>56</v>
      </c>
      <c r="B74" s="75"/>
      <c r="C74" s="43" t="s">
        <v>57</v>
      </c>
    </row>
    <row r="75" spans="1:4" x14ac:dyDescent="0.2">
      <c r="A75" s="70" t="s">
        <v>60</v>
      </c>
      <c r="B75" s="71"/>
      <c r="C75" s="44">
        <v>0.63</v>
      </c>
    </row>
    <row r="76" spans="1:4" x14ac:dyDescent="0.2">
      <c r="A76" s="70" t="s">
        <v>61</v>
      </c>
      <c r="B76" s="71"/>
      <c r="C76" s="44">
        <v>0.55000000000000004</v>
      </c>
    </row>
    <row r="77" spans="1:4" x14ac:dyDescent="0.2">
      <c r="A77" s="70" t="s">
        <v>993</v>
      </c>
      <c r="B77" s="71"/>
      <c r="C77" s="44">
        <v>0.55000000000000004</v>
      </c>
    </row>
    <row r="78" spans="1:4" x14ac:dyDescent="0.2">
      <c r="A78" s="70" t="s">
        <v>63</v>
      </c>
      <c r="B78" s="71"/>
      <c r="C78" s="44">
        <v>0.63</v>
      </c>
    </row>
    <row r="79" spans="1:4" x14ac:dyDescent="0.2">
      <c r="A79" s="70" t="s">
        <v>64</v>
      </c>
      <c r="B79" s="71"/>
      <c r="C79" s="44">
        <v>0.55000000000000004</v>
      </c>
    </row>
    <row r="80" spans="1:4" x14ac:dyDescent="0.2">
      <c r="A80" s="70" t="s">
        <v>995</v>
      </c>
      <c r="B80" s="71"/>
      <c r="C80" s="44">
        <v>0.55000000000000004</v>
      </c>
    </row>
    <row r="81" spans="1:5" x14ac:dyDescent="0.2">
      <c r="A81" s="9" t="s">
        <v>58</v>
      </c>
    </row>
    <row r="82" spans="1:5" x14ac:dyDescent="0.2">
      <c r="A82" s="9" t="s">
        <v>46</v>
      </c>
    </row>
    <row r="84" spans="1:5" x14ac:dyDescent="0.2">
      <c r="A84" s="18" t="s">
        <v>856</v>
      </c>
      <c r="D84" s="42">
        <v>1.4105313190958899</v>
      </c>
      <c r="E84" s="13" t="s">
        <v>49</v>
      </c>
    </row>
    <row r="86" spans="1:5" x14ac:dyDescent="0.2">
      <c r="A86" s="18" t="s">
        <v>779</v>
      </c>
      <c r="D86" s="41" t="s">
        <v>48</v>
      </c>
    </row>
    <row r="88" spans="1:5" x14ac:dyDescent="0.2">
      <c r="A88" s="18" t="s">
        <v>997</v>
      </c>
    </row>
    <row r="89" spans="1:5" x14ac:dyDescent="0.2">
      <c r="A89" s="50" t="s">
        <v>998</v>
      </c>
    </row>
    <row r="91" spans="1:5" x14ac:dyDescent="0.2">
      <c r="A91" s="18" t="s">
        <v>50</v>
      </c>
    </row>
    <row r="92" spans="1:5" x14ac:dyDescent="0.2">
      <c r="A92" s="46"/>
    </row>
    <row r="93" spans="1:5" x14ac:dyDescent="0.2">
      <c r="A93" s="46" t="s">
        <v>737</v>
      </c>
    </row>
    <row r="94" spans="1:5" x14ac:dyDescent="0.2">
      <c r="A94" s="48"/>
    </row>
    <row r="95" spans="1:5" x14ac:dyDescent="0.2">
      <c r="A95" s="47"/>
    </row>
    <row r="96" spans="1:5" x14ac:dyDescent="0.2">
      <c r="A96" s="47"/>
    </row>
    <row r="97" spans="1:1" x14ac:dyDescent="0.2">
      <c r="A97" s="47"/>
    </row>
    <row r="98" spans="1:1" x14ac:dyDescent="0.2">
      <c r="A98" s="47"/>
    </row>
    <row r="99" spans="1:1" x14ac:dyDescent="0.2">
      <c r="A99" s="47"/>
    </row>
    <row r="100" spans="1:1" x14ac:dyDescent="0.2">
      <c r="A100" s="47"/>
    </row>
    <row r="101" spans="1:1" x14ac:dyDescent="0.2">
      <c r="A101" s="47"/>
    </row>
    <row r="102" spans="1:1" x14ac:dyDescent="0.2">
      <c r="A102" s="47"/>
    </row>
    <row r="103" spans="1:1" x14ac:dyDescent="0.2">
      <c r="A103" s="47"/>
    </row>
    <row r="104" spans="1:1" x14ac:dyDescent="0.2">
      <c r="A104" s="47"/>
    </row>
    <row r="105" spans="1:1" x14ac:dyDescent="0.2">
      <c r="A105" s="47"/>
    </row>
    <row r="106" spans="1:1" x14ac:dyDescent="0.2">
      <c r="A106" s="47"/>
    </row>
    <row r="107" spans="1:1" x14ac:dyDescent="0.2">
      <c r="A107" s="46" t="s">
        <v>999</v>
      </c>
    </row>
    <row r="108" spans="1:1" x14ac:dyDescent="0.2">
      <c r="A108" s="47"/>
    </row>
    <row r="109" spans="1:1" x14ac:dyDescent="0.2">
      <c r="A109" s="46" t="s">
        <v>738</v>
      </c>
    </row>
    <row r="110" spans="1:1" x14ac:dyDescent="0.2">
      <c r="A110" s="47"/>
    </row>
    <row r="111" spans="1:1" x14ac:dyDescent="0.2">
      <c r="A111" s="47"/>
    </row>
    <row r="112" spans="1:1" x14ac:dyDescent="0.2">
      <c r="A112" s="47"/>
    </row>
    <row r="113" spans="1:1" x14ac:dyDescent="0.2">
      <c r="A113" s="47"/>
    </row>
    <row r="114" spans="1:1" x14ac:dyDescent="0.2">
      <c r="A114" s="47"/>
    </row>
    <row r="115" spans="1:1" x14ac:dyDescent="0.2">
      <c r="A115" s="47"/>
    </row>
    <row r="116" spans="1:1" x14ac:dyDescent="0.2">
      <c r="A116" s="47"/>
    </row>
    <row r="117" spans="1:1" x14ac:dyDescent="0.2">
      <c r="A117" s="47"/>
    </row>
    <row r="118" spans="1:1" x14ac:dyDescent="0.2">
      <c r="A118" s="47"/>
    </row>
    <row r="119" spans="1:1" x14ac:dyDescent="0.2">
      <c r="A119" s="47"/>
    </row>
    <row r="120" spans="1:1" x14ac:dyDescent="0.2">
      <c r="A120" s="47"/>
    </row>
    <row r="121" spans="1:1" x14ac:dyDescent="0.2">
      <c r="A121" s="47"/>
    </row>
    <row r="122" spans="1:1" x14ac:dyDescent="0.2">
      <c r="A122" s="47"/>
    </row>
    <row r="123" spans="1:1" x14ac:dyDescent="0.2">
      <c r="A123" s="47"/>
    </row>
  </sheetData>
  <mergeCells count="8">
    <mergeCell ref="A79:B79"/>
    <mergeCell ref="A80:B80"/>
    <mergeCell ref="A1:G1"/>
    <mergeCell ref="A74:B74"/>
    <mergeCell ref="A75:B75"/>
    <mergeCell ref="A76:B76"/>
    <mergeCell ref="A77:B77"/>
    <mergeCell ref="A78:B78"/>
  </mergeCells>
  <conditionalFormatting sqref="F2:F3 F5:F90">
    <cfRule type="cellIs" dxfId="94" priority="2" stopIfTrue="1" operator="between">
      <formula>0.009</formula>
      <formula>-0.009</formula>
    </cfRule>
  </conditionalFormatting>
  <conditionalFormatting sqref="F91:F125">
    <cfRule type="cellIs" dxfId="93" priority="1" stopIfTrue="1" operator="between">
      <formula>0.009</formula>
      <formula>-0.009</formula>
    </cfRule>
  </conditionalFormatting>
  <hyperlinks>
    <hyperlink ref="A89" r:id="rId1" tooltip="https://www.franklintempletonindia.com/downloadsServlet/pdf/franklin-templeton-update-on-reliance-broadcast-july-23-2020-kcg9m1gq" xr:uid="{00000000-0004-0000-04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08"/>
  <sheetViews>
    <sheetView workbookViewId="0">
      <selection sqref="A1:G1"/>
    </sheetView>
  </sheetViews>
  <sheetFormatPr defaultColWidth="9.21875" defaultRowHeight="10.199999999999999" x14ac:dyDescent="0.2"/>
  <cols>
    <col min="1" max="1" width="38.5546875" style="9" bestFit="1" customWidth="1"/>
    <col min="2" max="2" width="54" style="9" bestFit="1" customWidth="1"/>
    <col min="3" max="3" width="24.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21875" style="9"/>
  </cols>
  <sheetData>
    <row r="1" spans="1:7" s="1" customFormat="1" ht="13.8" x14ac:dyDescent="0.2">
      <c r="A1" s="72" t="s">
        <v>1000</v>
      </c>
      <c r="B1" s="73"/>
      <c r="C1" s="73"/>
      <c r="D1" s="73"/>
      <c r="E1" s="73"/>
      <c r="F1" s="73"/>
      <c r="G1" s="73"/>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39</v>
      </c>
      <c r="D4" s="16" t="s">
        <v>1</v>
      </c>
      <c r="E4" s="15" t="s">
        <v>3</v>
      </c>
      <c r="F4" s="15" t="s">
        <v>4</v>
      </c>
      <c r="G4" s="15" t="s">
        <v>6</v>
      </c>
    </row>
    <row r="5" spans="1:7" x14ac:dyDescent="0.2">
      <c r="A5" s="21" t="s">
        <v>31</v>
      </c>
      <c r="B5" s="22"/>
      <c r="C5" s="22"/>
      <c r="D5" s="23"/>
      <c r="E5" s="24"/>
      <c r="F5" s="25"/>
      <c r="G5" s="24"/>
    </row>
    <row r="6" spans="1:7" x14ac:dyDescent="0.2">
      <c r="A6" s="26" t="s">
        <v>32</v>
      </c>
      <c r="B6" s="27"/>
      <c r="C6" s="27"/>
      <c r="D6" s="28"/>
      <c r="E6" s="29"/>
      <c r="F6" s="30"/>
      <c r="G6" s="29"/>
    </row>
    <row r="7" spans="1:7" x14ac:dyDescent="0.2">
      <c r="A7" s="27" t="s">
        <v>1001</v>
      </c>
      <c r="B7" s="27" t="s">
        <v>1002</v>
      </c>
      <c r="C7" s="27" t="s">
        <v>1003</v>
      </c>
      <c r="D7" s="31">
        <v>500</v>
      </c>
      <c r="E7" s="29">
        <v>5072.88</v>
      </c>
      <c r="F7" s="30">
        <v>6.3979907713821804</v>
      </c>
      <c r="G7" s="29">
        <v>4.7348999999999997</v>
      </c>
    </row>
    <row r="8" spans="1:7" x14ac:dyDescent="0.2">
      <c r="A8" s="27" t="s">
        <v>1004</v>
      </c>
      <c r="B8" s="27" t="s">
        <v>1005</v>
      </c>
      <c r="C8" s="27" t="s">
        <v>1003</v>
      </c>
      <c r="D8" s="31">
        <v>500</v>
      </c>
      <c r="E8" s="29">
        <v>4946.55</v>
      </c>
      <c r="F8" s="30">
        <v>6.2386615197245998</v>
      </c>
      <c r="G8" s="29">
        <v>5.85</v>
      </c>
    </row>
    <row r="9" spans="1:7" x14ac:dyDescent="0.2">
      <c r="A9" s="27" t="s">
        <v>968</v>
      </c>
      <c r="B9" s="27" t="s">
        <v>969</v>
      </c>
      <c r="C9" s="27" t="s">
        <v>78</v>
      </c>
      <c r="D9" s="31">
        <v>400</v>
      </c>
      <c r="E9" s="29">
        <v>4170.88</v>
      </c>
      <c r="F9" s="30">
        <v>5.2603751219312302</v>
      </c>
      <c r="G9" s="29">
        <v>5.665</v>
      </c>
    </row>
    <row r="10" spans="1:7" x14ac:dyDescent="0.2">
      <c r="A10" s="27" t="s">
        <v>962</v>
      </c>
      <c r="B10" s="27" t="s">
        <v>963</v>
      </c>
      <c r="C10" s="27" t="s">
        <v>954</v>
      </c>
      <c r="D10" s="31">
        <v>360</v>
      </c>
      <c r="E10" s="29">
        <v>3802.4531999999999</v>
      </c>
      <c r="F10" s="30">
        <v>4.7957098299610204</v>
      </c>
      <c r="G10" s="29">
        <v>5.21</v>
      </c>
    </row>
    <row r="11" spans="1:7" x14ac:dyDescent="0.2">
      <c r="A11" s="27" t="s">
        <v>952</v>
      </c>
      <c r="B11" s="27" t="s">
        <v>953</v>
      </c>
      <c r="C11" s="27" t="s">
        <v>954</v>
      </c>
      <c r="D11" s="31">
        <v>300</v>
      </c>
      <c r="E11" s="29">
        <v>3092.0729999999999</v>
      </c>
      <c r="F11" s="30">
        <v>3.89976788696756</v>
      </c>
      <c r="G11" s="29">
        <v>4.93</v>
      </c>
    </row>
    <row r="12" spans="1:7" x14ac:dyDescent="0.2">
      <c r="A12" s="27" t="s">
        <v>1006</v>
      </c>
      <c r="B12" s="27" t="s">
        <v>1007</v>
      </c>
      <c r="C12" s="27" t="s">
        <v>954</v>
      </c>
      <c r="D12" s="31">
        <v>300</v>
      </c>
      <c r="E12" s="29">
        <v>3032.2139999999999</v>
      </c>
      <c r="F12" s="30">
        <v>3.8242728369005099</v>
      </c>
      <c r="G12" s="29">
        <v>4.49</v>
      </c>
    </row>
    <row r="13" spans="1:7" x14ac:dyDescent="0.2">
      <c r="A13" s="27" t="s">
        <v>933</v>
      </c>
      <c r="B13" s="27" t="s">
        <v>934</v>
      </c>
      <c r="C13" s="27" t="s">
        <v>935</v>
      </c>
      <c r="D13" s="31">
        <v>300</v>
      </c>
      <c r="E13" s="29">
        <v>3003.627</v>
      </c>
      <c r="F13" s="30">
        <v>3.7882184925869198</v>
      </c>
      <c r="G13" s="29">
        <v>4.1048</v>
      </c>
    </row>
    <row r="14" spans="1:7" x14ac:dyDescent="0.2">
      <c r="A14" s="27" t="s">
        <v>799</v>
      </c>
      <c r="B14" s="27" t="s">
        <v>800</v>
      </c>
      <c r="C14" s="27" t="s">
        <v>801</v>
      </c>
      <c r="D14" s="31">
        <v>277</v>
      </c>
      <c r="E14" s="29">
        <v>2772.7395299999998</v>
      </c>
      <c r="F14" s="30">
        <v>3.4970198239238002</v>
      </c>
      <c r="G14" s="29">
        <v>3.5834000000000001</v>
      </c>
    </row>
    <row r="15" spans="1:7" x14ac:dyDescent="0.2">
      <c r="A15" s="27" t="s">
        <v>1008</v>
      </c>
      <c r="B15" s="27" t="s">
        <v>1009</v>
      </c>
      <c r="C15" s="27" t="s">
        <v>78</v>
      </c>
      <c r="D15" s="31">
        <v>250</v>
      </c>
      <c r="E15" s="29">
        <v>2717.6824999999999</v>
      </c>
      <c r="F15" s="30">
        <v>3.4275810889567402</v>
      </c>
      <c r="G15" s="29">
        <v>5.41</v>
      </c>
    </row>
    <row r="16" spans="1:7" x14ac:dyDescent="0.2">
      <c r="A16" s="27" t="s">
        <v>1010</v>
      </c>
      <c r="B16" s="27" t="s">
        <v>1011</v>
      </c>
      <c r="C16" s="27" t="s">
        <v>78</v>
      </c>
      <c r="D16" s="31">
        <v>250</v>
      </c>
      <c r="E16" s="29">
        <v>2570.665</v>
      </c>
      <c r="F16" s="30">
        <v>3.2421604584210901</v>
      </c>
      <c r="G16" s="29">
        <v>5.8449999999999998</v>
      </c>
    </row>
    <row r="17" spans="1:7" x14ac:dyDescent="0.2">
      <c r="A17" s="27" t="s">
        <v>1012</v>
      </c>
      <c r="B17" s="27" t="s">
        <v>1013</v>
      </c>
      <c r="C17" s="27" t="s">
        <v>78</v>
      </c>
      <c r="D17" s="31">
        <v>250</v>
      </c>
      <c r="E17" s="29">
        <v>2551.9775</v>
      </c>
      <c r="F17" s="30">
        <v>3.21859150892096</v>
      </c>
      <c r="G17" s="29">
        <v>5.62</v>
      </c>
    </row>
    <row r="18" spans="1:7" x14ac:dyDescent="0.2">
      <c r="A18" s="27" t="s">
        <v>1014</v>
      </c>
      <c r="B18" s="27" t="s">
        <v>1015</v>
      </c>
      <c r="C18" s="27" t="s">
        <v>954</v>
      </c>
      <c r="D18" s="31">
        <v>250</v>
      </c>
      <c r="E18" s="29">
        <v>2519.3625000000002</v>
      </c>
      <c r="F18" s="30">
        <v>3.1774569918402</v>
      </c>
      <c r="G18" s="29">
        <v>4.1048999999999998</v>
      </c>
    </row>
    <row r="19" spans="1:7" x14ac:dyDescent="0.2">
      <c r="A19" s="27" t="s">
        <v>948</v>
      </c>
      <c r="B19" s="27" t="s">
        <v>949</v>
      </c>
      <c r="C19" s="27" t="s">
        <v>78</v>
      </c>
      <c r="D19" s="31">
        <v>250</v>
      </c>
      <c r="E19" s="29">
        <v>2508.0549999999998</v>
      </c>
      <c r="F19" s="30">
        <v>3.1631958067446799</v>
      </c>
      <c r="G19" s="29">
        <v>4.6050000000000004</v>
      </c>
    </row>
    <row r="20" spans="1:7" x14ac:dyDescent="0.2">
      <c r="A20" s="27" t="s">
        <v>1016</v>
      </c>
      <c r="B20" s="27" t="s">
        <v>1017</v>
      </c>
      <c r="C20" s="27" t="s">
        <v>78</v>
      </c>
      <c r="D20" s="31">
        <v>250</v>
      </c>
      <c r="E20" s="29">
        <v>2479.4124999999999</v>
      </c>
      <c r="F20" s="30">
        <v>3.1270714650158502</v>
      </c>
      <c r="G20" s="29">
        <v>6.05</v>
      </c>
    </row>
    <row r="21" spans="1:7" x14ac:dyDescent="0.2">
      <c r="A21" s="27" t="s">
        <v>1018</v>
      </c>
      <c r="B21" s="27" t="s">
        <v>1019</v>
      </c>
      <c r="C21" s="27" t="s">
        <v>78</v>
      </c>
      <c r="D21" s="31">
        <v>250</v>
      </c>
      <c r="E21" s="29">
        <v>2474.0625</v>
      </c>
      <c r="F21" s="30">
        <v>3.1203239664298601</v>
      </c>
      <c r="G21" s="29">
        <v>5.73</v>
      </c>
    </row>
    <row r="22" spans="1:7" x14ac:dyDescent="0.2">
      <c r="A22" s="27" t="s">
        <v>973</v>
      </c>
      <c r="B22" s="27" t="s">
        <v>974</v>
      </c>
      <c r="C22" s="27" t="s">
        <v>78</v>
      </c>
      <c r="D22" s="31">
        <v>150</v>
      </c>
      <c r="E22" s="29">
        <v>1531.0889999999999</v>
      </c>
      <c r="F22" s="30">
        <v>1.9310319369204001</v>
      </c>
      <c r="G22" s="29">
        <v>5.04</v>
      </c>
    </row>
    <row r="23" spans="1:7" x14ac:dyDescent="0.2">
      <c r="A23" s="27" t="s">
        <v>977</v>
      </c>
      <c r="B23" s="27" t="s">
        <v>978</v>
      </c>
      <c r="C23" s="27" t="s">
        <v>78</v>
      </c>
      <c r="D23" s="31">
        <v>110</v>
      </c>
      <c r="E23" s="29">
        <v>1186.9450999999999</v>
      </c>
      <c r="F23" s="30">
        <v>1.4969925951209799</v>
      </c>
      <c r="G23" s="29">
        <v>5.8650000000000002</v>
      </c>
    </row>
    <row r="24" spans="1:7" x14ac:dyDescent="0.2">
      <c r="A24" s="27" t="s">
        <v>1020</v>
      </c>
      <c r="B24" s="27" t="s">
        <v>1021</v>
      </c>
      <c r="C24" s="27" t="s">
        <v>954</v>
      </c>
      <c r="D24" s="31">
        <v>100</v>
      </c>
      <c r="E24" s="29">
        <v>1080.3</v>
      </c>
      <c r="F24" s="30">
        <v>1.3624902284942999</v>
      </c>
      <c r="G24" s="29">
        <v>5.9749999999999996</v>
      </c>
    </row>
    <row r="25" spans="1:7" x14ac:dyDescent="0.2">
      <c r="A25" s="27" t="s">
        <v>1022</v>
      </c>
      <c r="B25" s="27" t="s">
        <v>1023</v>
      </c>
      <c r="C25" s="27" t="s">
        <v>78</v>
      </c>
      <c r="D25" s="31">
        <v>100</v>
      </c>
      <c r="E25" s="29">
        <v>1063.759</v>
      </c>
      <c r="F25" s="30">
        <v>1.34162847632405</v>
      </c>
      <c r="G25" s="29">
        <v>5.8449999999999998</v>
      </c>
    </row>
    <row r="26" spans="1:7" x14ac:dyDescent="0.2">
      <c r="A26" s="27" t="s">
        <v>1024</v>
      </c>
      <c r="B26" s="27" t="s">
        <v>1025</v>
      </c>
      <c r="C26" s="27" t="s">
        <v>1026</v>
      </c>
      <c r="D26" s="31">
        <v>100</v>
      </c>
      <c r="E26" s="29">
        <v>1005.226</v>
      </c>
      <c r="F26" s="30">
        <v>1.26780579693457</v>
      </c>
      <c r="G26" s="29">
        <v>10.0631</v>
      </c>
    </row>
    <row r="27" spans="1:7" x14ac:dyDescent="0.2">
      <c r="A27" s="27" t="s">
        <v>1027</v>
      </c>
      <c r="B27" s="27" t="s">
        <v>1028</v>
      </c>
      <c r="C27" s="27" t="s">
        <v>78</v>
      </c>
      <c r="D27" s="31">
        <v>50</v>
      </c>
      <c r="E27" s="29">
        <v>538.07000000000005</v>
      </c>
      <c r="F27" s="30">
        <v>0.67862178769409298</v>
      </c>
      <c r="G27" s="29">
        <v>5.88</v>
      </c>
    </row>
    <row r="28" spans="1:7" x14ac:dyDescent="0.2">
      <c r="A28" s="27" t="s">
        <v>1029</v>
      </c>
      <c r="B28" s="27" t="s">
        <v>1030</v>
      </c>
      <c r="C28" s="27" t="s">
        <v>78</v>
      </c>
      <c r="D28" s="31">
        <v>50</v>
      </c>
      <c r="E28" s="29">
        <v>537.05799999999999</v>
      </c>
      <c r="F28" s="30">
        <v>0.67734543842885497</v>
      </c>
      <c r="G28" s="29">
        <v>5.875</v>
      </c>
    </row>
    <row r="29" spans="1:7" x14ac:dyDescent="0.2">
      <c r="A29" s="27" t="s">
        <v>1031</v>
      </c>
      <c r="B29" s="27" t="s">
        <v>1032</v>
      </c>
      <c r="C29" s="27" t="s">
        <v>78</v>
      </c>
      <c r="D29" s="31">
        <v>50</v>
      </c>
      <c r="E29" s="29">
        <v>532.21550000000002</v>
      </c>
      <c r="F29" s="30">
        <v>0.67123800629751795</v>
      </c>
      <c r="G29" s="29">
        <v>5.2549999999999999</v>
      </c>
    </row>
    <row r="30" spans="1:7" x14ac:dyDescent="0.2">
      <c r="A30" s="27" t="s">
        <v>966</v>
      </c>
      <c r="B30" s="27" t="s">
        <v>967</v>
      </c>
      <c r="C30" s="27" t="s">
        <v>78</v>
      </c>
      <c r="D30" s="31">
        <v>50</v>
      </c>
      <c r="E30" s="29">
        <v>531.99649999999997</v>
      </c>
      <c r="F30" s="30">
        <v>0.67096180028063401</v>
      </c>
      <c r="G30" s="29">
        <v>5.9850000000000003</v>
      </c>
    </row>
    <row r="31" spans="1:7" x14ac:dyDescent="0.2">
      <c r="A31" s="27" t="s">
        <v>938</v>
      </c>
      <c r="B31" s="27" t="s">
        <v>939</v>
      </c>
      <c r="C31" s="27" t="s">
        <v>928</v>
      </c>
      <c r="D31" s="31">
        <v>50</v>
      </c>
      <c r="E31" s="29">
        <v>502.93</v>
      </c>
      <c r="F31" s="30">
        <v>0.63430270352368701</v>
      </c>
      <c r="G31" s="29">
        <v>4.4198000000000004</v>
      </c>
    </row>
    <row r="32" spans="1:7" x14ac:dyDescent="0.2">
      <c r="A32" s="27" t="s">
        <v>1033</v>
      </c>
      <c r="B32" s="27" t="s">
        <v>1034</v>
      </c>
      <c r="C32" s="27" t="s">
        <v>928</v>
      </c>
      <c r="D32" s="31">
        <v>50</v>
      </c>
      <c r="E32" s="29">
        <v>489.29649999999998</v>
      </c>
      <c r="F32" s="30">
        <v>0.61710793306161404</v>
      </c>
      <c r="G32" s="29">
        <v>6.98</v>
      </c>
    </row>
    <row r="33" spans="1:9" x14ac:dyDescent="0.2">
      <c r="A33" s="27" t="s">
        <v>936</v>
      </c>
      <c r="B33" s="27" t="s">
        <v>937</v>
      </c>
      <c r="C33" s="27" t="s">
        <v>78</v>
      </c>
      <c r="D33" s="31">
        <v>32</v>
      </c>
      <c r="E33" s="29">
        <v>321.56031999999999</v>
      </c>
      <c r="F33" s="30">
        <v>0.40555659897389701</v>
      </c>
      <c r="G33" s="29">
        <v>3.9051999999999998</v>
      </c>
    </row>
    <row r="34" spans="1:9" x14ac:dyDescent="0.2">
      <c r="A34" s="27" t="s">
        <v>1035</v>
      </c>
      <c r="B34" s="27" t="s">
        <v>1036</v>
      </c>
      <c r="C34" s="27" t="s">
        <v>954</v>
      </c>
      <c r="D34" s="31">
        <v>5</v>
      </c>
      <c r="E34" s="29">
        <v>50.060549999999999</v>
      </c>
      <c r="F34" s="30">
        <v>6.3137100997917597E-2</v>
      </c>
      <c r="G34" s="29">
        <v>3.6337999999999999</v>
      </c>
    </row>
    <row r="35" spans="1:9" x14ac:dyDescent="0.2">
      <c r="A35" s="26" t="s">
        <v>33</v>
      </c>
      <c r="B35" s="26"/>
      <c r="C35" s="26"/>
      <c r="D35" s="32"/>
      <c r="E35" s="33">
        <f>SUM(E6:E34)</f>
        <v>57085.140699999996</v>
      </c>
      <c r="F35" s="34">
        <f>SUM(F6:F34)</f>
        <v>71.996617972759722</v>
      </c>
      <c r="G35" s="33"/>
      <c r="H35" s="18"/>
      <c r="I35" s="18"/>
    </row>
    <row r="36" spans="1:9" x14ac:dyDescent="0.2">
      <c r="A36" s="27"/>
      <c r="B36" s="27"/>
      <c r="C36" s="27"/>
      <c r="D36" s="28"/>
      <c r="E36" s="29"/>
      <c r="F36" s="30"/>
      <c r="G36" s="29"/>
    </row>
    <row r="37" spans="1:9" x14ac:dyDescent="0.2">
      <c r="A37" s="26" t="s">
        <v>51</v>
      </c>
      <c r="B37" s="27"/>
      <c r="C37" s="27"/>
      <c r="D37" s="28"/>
      <c r="E37" s="29"/>
      <c r="F37" s="30"/>
      <c r="G37" s="29"/>
    </row>
    <row r="38" spans="1:9" x14ac:dyDescent="0.2">
      <c r="A38" s="26" t="s">
        <v>807</v>
      </c>
      <c r="B38" s="27"/>
      <c r="C38" s="27"/>
      <c r="D38" s="28"/>
      <c r="E38" s="29"/>
      <c r="F38" s="30"/>
      <c r="G38" s="29"/>
    </row>
    <row r="39" spans="1:9" x14ac:dyDescent="0.2">
      <c r="A39" s="27" t="s">
        <v>1037</v>
      </c>
      <c r="B39" s="27" t="s">
        <v>1038</v>
      </c>
      <c r="C39" s="27" t="s">
        <v>52</v>
      </c>
      <c r="D39" s="31">
        <v>2500</v>
      </c>
      <c r="E39" s="29">
        <v>2480.5500000000002</v>
      </c>
      <c r="F39" s="30">
        <v>3.1285060967245601</v>
      </c>
      <c r="G39" s="29">
        <v>3.9207999999999998</v>
      </c>
    </row>
    <row r="40" spans="1:9" x14ac:dyDescent="0.2">
      <c r="A40" s="27" t="s">
        <v>873</v>
      </c>
      <c r="B40" s="27" t="s">
        <v>874</v>
      </c>
      <c r="C40" s="27" t="s">
        <v>52</v>
      </c>
      <c r="D40" s="31">
        <v>500</v>
      </c>
      <c r="E40" s="29">
        <v>2450.4749999999999</v>
      </c>
      <c r="F40" s="30">
        <v>3.09057506495378</v>
      </c>
      <c r="G40" s="29">
        <v>4.3650000000000002</v>
      </c>
    </row>
    <row r="41" spans="1:9" x14ac:dyDescent="0.2">
      <c r="A41" s="27" t="s">
        <v>1039</v>
      </c>
      <c r="B41" s="27" t="s">
        <v>1040</v>
      </c>
      <c r="C41" s="27" t="s">
        <v>812</v>
      </c>
      <c r="D41" s="31">
        <v>411</v>
      </c>
      <c r="E41" s="29">
        <v>2044.7825399999999</v>
      </c>
      <c r="F41" s="30">
        <v>2.5789097751974102</v>
      </c>
      <c r="G41" s="29">
        <v>3.7997000000000001</v>
      </c>
    </row>
    <row r="42" spans="1:9" x14ac:dyDescent="0.2">
      <c r="A42" s="27" t="s">
        <v>1041</v>
      </c>
      <c r="B42" s="27" t="s">
        <v>1042</v>
      </c>
      <c r="C42" s="27" t="s">
        <v>52</v>
      </c>
      <c r="D42" s="31">
        <v>1000</v>
      </c>
      <c r="E42" s="29">
        <v>997.62599999999998</v>
      </c>
      <c r="F42" s="30">
        <v>1.25822056529839</v>
      </c>
      <c r="G42" s="29">
        <v>3.6190000000000002</v>
      </c>
    </row>
    <row r="43" spans="1:9" x14ac:dyDescent="0.2">
      <c r="A43" s="26" t="s">
        <v>33</v>
      </c>
      <c r="B43" s="26"/>
      <c r="C43" s="26"/>
      <c r="D43" s="32"/>
      <c r="E43" s="33">
        <f>SUM(E38:E42)</f>
        <v>7973.43354</v>
      </c>
      <c r="F43" s="34">
        <f>SUM(F38:F42)</f>
        <v>10.05621150217414</v>
      </c>
      <c r="G43" s="33"/>
      <c r="H43" s="18"/>
      <c r="I43" s="18"/>
    </row>
    <row r="44" spans="1:9" x14ac:dyDescent="0.2">
      <c r="A44" s="27"/>
      <c r="B44" s="27"/>
      <c r="C44" s="27"/>
      <c r="D44" s="28"/>
      <c r="E44" s="29"/>
      <c r="F44" s="30"/>
      <c r="G44" s="29"/>
    </row>
    <row r="45" spans="1:9" x14ac:dyDescent="0.2">
      <c r="A45" s="26" t="s">
        <v>68</v>
      </c>
      <c r="B45" s="27"/>
      <c r="C45" s="27"/>
      <c r="D45" s="28"/>
      <c r="E45" s="29"/>
      <c r="F45" s="30"/>
      <c r="G45" s="29"/>
    </row>
    <row r="46" spans="1:9" x14ac:dyDescent="0.2">
      <c r="A46" s="27" t="s">
        <v>987</v>
      </c>
      <c r="B46" s="27" t="s">
        <v>988</v>
      </c>
      <c r="C46" s="27" t="s">
        <v>71</v>
      </c>
      <c r="D46" s="31">
        <v>3500000</v>
      </c>
      <c r="E46" s="29">
        <v>3615.5419999999999</v>
      </c>
      <c r="F46" s="30">
        <v>4.5599746789880102</v>
      </c>
      <c r="G46" s="29">
        <v>6.4808000000000003</v>
      </c>
    </row>
    <row r="47" spans="1:9" x14ac:dyDescent="0.2">
      <c r="A47" s="27" t="s">
        <v>991</v>
      </c>
      <c r="B47" s="27" t="s">
        <v>992</v>
      </c>
      <c r="C47" s="27" t="s">
        <v>71</v>
      </c>
      <c r="D47" s="31">
        <v>2000000</v>
      </c>
      <c r="E47" s="29">
        <v>2042.12</v>
      </c>
      <c r="F47" s="30">
        <v>2.5755517406394399</v>
      </c>
      <c r="G47" s="29">
        <v>6.3061999999999996</v>
      </c>
    </row>
    <row r="48" spans="1:9" x14ac:dyDescent="0.2">
      <c r="A48" s="26" t="s">
        <v>33</v>
      </c>
      <c r="B48" s="26"/>
      <c r="C48" s="26"/>
      <c r="D48" s="32"/>
      <c r="E48" s="33">
        <f>SUM(E46:E47)</f>
        <v>5657.6620000000003</v>
      </c>
      <c r="F48" s="34">
        <f>SUM(F46:F47)</f>
        <v>7.1355264196274497</v>
      </c>
      <c r="G48" s="33"/>
      <c r="H48" s="18"/>
      <c r="I48" s="18"/>
    </row>
    <row r="49" spans="1:9" x14ac:dyDescent="0.2">
      <c r="A49" s="27"/>
      <c r="B49" s="27"/>
      <c r="C49" s="27"/>
      <c r="D49" s="28"/>
      <c r="E49" s="29"/>
      <c r="F49" s="30"/>
      <c r="G49" s="29"/>
    </row>
    <row r="50" spans="1:9" x14ac:dyDescent="0.2">
      <c r="A50" s="26" t="s">
        <v>36</v>
      </c>
      <c r="B50" s="26"/>
      <c r="C50" s="26"/>
      <c r="D50" s="32"/>
      <c r="E50" s="33">
        <f>E35+E43+E48</f>
        <v>70716.236239999998</v>
      </c>
      <c r="F50" s="34">
        <f>F35+F43+F48</f>
        <v>89.188355894561312</v>
      </c>
      <c r="G50" s="33"/>
      <c r="H50" s="18"/>
      <c r="I50" s="18"/>
    </row>
    <row r="51" spans="1:9" x14ac:dyDescent="0.2">
      <c r="A51" s="26"/>
      <c r="B51" s="26"/>
      <c r="C51" s="26"/>
      <c r="D51" s="32"/>
      <c r="E51" s="33"/>
      <c r="F51" s="34"/>
      <c r="G51" s="33"/>
      <c r="H51" s="18"/>
      <c r="I51" s="18"/>
    </row>
    <row r="52" spans="1:9" x14ac:dyDescent="0.2">
      <c r="A52" s="26" t="s">
        <v>38</v>
      </c>
      <c r="B52" s="26"/>
      <c r="C52" s="26"/>
      <c r="D52" s="32"/>
      <c r="E52" s="33">
        <f>E54-(E35+E43+E48)</f>
        <v>8572.405792599995</v>
      </c>
      <c r="F52" s="34">
        <f>F54-(F35+F43+F48)</f>
        <v>10.811644105438688</v>
      </c>
      <c r="G52" s="33"/>
      <c r="H52" s="18"/>
      <c r="I52" s="18"/>
    </row>
    <row r="53" spans="1:9" x14ac:dyDescent="0.2">
      <c r="A53" s="26"/>
      <c r="B53" s="26"/>
      <c r="C53" s="26"/>
      <c r="D53" s="32"/>
      <c r="E53" s="33"/>
      <c r="F53" s="34"/>
      <c r="G53" s="33"/>
      <c r="H53" s="18"/>
      <c r="I53" s="18"/>
    </row>
    <row r="54" spans="1:9" x14ac:dyDescent="0.2">
      <c r="A54" s="35" t="s">
        <v>37</v>
      </c>
      <c r="B54" s="35"/>
      <c r="C54" s="35"/>
      <c r="D54" s="36"/>
      <c r="E54" s="37">
        <v>79288.642032599993</v>
      </c>
      <c r="F54" s="38">
        <v>100</v>
      </c>
      <c r="G54" s="37"/>
      <c r="H54" s="18"/>
      <c r="I54" s="18"/>
    </row>
    <row r="56" spans="1:9" x14ac:dyDescent="0.2">
      <c r="A56" s="18" t="s">
        <v>40</v>
      </c>
    </row>
    <row r="58" spans="1:9" x14ac:dyDescent="0.2">
      <c r="A58" s="18" t="s">
        <v>41</v>
      </c>
    </row>
    <row r="59" spans="1:9" x14ac:dyDescent="0.2">
      <c r="A59" s="18" t="s">
        <v>42</v>
      </c>
    </row>
    <row r="60" spans="1:9" x14ac:dyDescent="0.2">
      <c r="A60" s="18" t="s">
        <v>43</v>
      </c>
      <c r="B60" s="18"/>
      <c r="C60" s="39" t="s">
        <v>45</v>
      </c>
      <c r="D60" s="19" t="s">
        <v>44</v>
      </c>
    </row>
    <row r="61" spans="1:9" x14ac:dyDescent="0.2">
      <c r="A61" s="9" t="s">
        <v>59</v>
      </c>
      <c r="C61" s="40">
        <v>17.926100000000002</v>
      </c>
      <c r="D61" s="40">
        <v>18.194099999999999</v>
      </c>
    </row>
    <row r="62" spans="1:9" x14ac:dyDescent="0.2">
      <c r="A62" s="9" t="s">
        <v>82</v>
      </c>
      <c r="C62" s="40">
        <v>10.663600000000001</v>
      </c>
      <c r="D62" s="40">
        <v>10.419600000000001</v>
      </c>
    </row>
    <row r="63" spans="1:9" x14ac:dyDescent="0.2">
      <c r="A63" s="9" t="s">
        <v>62</v>
      </c>
      <c r="C63" s="40">
        <v>18.488</v>
      </c>
      <c r="D63" s="40">
        <v>18.7958</v>
      </c>
    </row>
    <row r="64" spans="1:9" x14ac:dyDescent="0.2">
      <c r="A64" s="9" t="s">
        <v>83</v>
      </c>
      <c r="C64" s="40">
        <v>11.0959</v>
      </c>
      <c r="D64" s="40">
        <v>10.875</v>
      </c>
    </row>
    <row r="66" spans="1:5" x14ac:dyDescent="0.2">
      <c r="A66" s="18" t="s">
        <v>47</v>
      </c>
    </row>
    <row r="67" spans="1:5" x14ac:dyDescent="0.2">
      <c r="A67" s="74" t="s">
        <v>56</v>
      </c>
      <c r="B67" s="75"/>
      <c r="C67" s="43" t="s">
        <v>57</v>
      </c>
    </row>
    <row r="68" spans="1:5" x14ac:dyDescent="0.2">
      <c r="A68" s="70" t="s">
        <v>82</v>
      </c>
      <c r="B68" s="71"/>
      <c r="C68" s="44">
        <v>0.4</v>
      </c>
    </row>
    <row r="69" spans="1:5" x14ac:dyDescent="0.2">
      <c r="A69" s="70" t="s">
        <v>83</v>
      </c>
      <c r="B69" s="71"/>
      <c r="C69" s="44">
        <v>0.4</v>
      </c>
    </row>
    <row r="70" spans="1:5" x14ac:dyDescent="0.2">
      <c r="A70" s="9" t="s">
        <v>58</v>
      </c>
    </row>
    <row r="71" spans="1:5" x14ac:dyDescent="0.2">
      <c r="A71" s="9" t="s">
        <v>46</v>
      </c>
    </row>
    <row r="73" spans="1:5" x14ac:dyDescent="0.2">
      <c r="A73" s="18" t="s">
        <v>856</v>
      </c>
      <c r="D73" s="42">
        <v>1.8168633991232901</v>
      </c>
      <c r="E73" s="13" t="s">
        <v>49</v>
      </c>
    </row>
    <row r="75" spans="1:5" x14ac:dyDescent="0.2">
      <c r="A75" s="18" t="s">
        <v>779</v>
      </c>
      <c r="D75" s="41" t="s">
        <v>48</v>
      </c>
    </row>
    <row r="77" spans="1:5" x14ac:dyDescent="0.2">
      <c r="A77" s="18" t="s">
        <v>857</v>
      </c>
    </row>
    <row r="78" spans="1:5" ht="14.4" x14ac:dyDescent="0.3">
      <c r="A78" s="58"/>
    </row>
    <row r="79" spans="1:5" x14ac:dyDescent="0.2">
      <c r="A79" s="46" t="s">
        <v>737</v>
      </c>
    </row>
    <row r="80" spans="1:5" x14ac:dyDescent="0.2">
      <c r="A80" s="48"/>
    </row>
    <row r="81" spans="1:1" x14ac:dyDescent="0.2">
      <c r="A81" s="47"/>
    </row>
    <row r="82" spans="1:1" x14ac:dyDescent="0.2">
      <c r="A82" s="47"/>
    </row>
    <row r="83" spans="1:1" x14ac:dyDescent="0.2">
      <c r="A83" s="47"/>
    </row>
    <row r="84" spans="1:1" x14ac:dyDescent="0.2">
      <c r="A84" s="47"/>
    </row>
    <row r="85" spans="1:1" x14ac:dyDescent="0.2">
      <c r="A85" s="47"/>
    </row>
    <row r="86" spans="1:1" x14ac:dyDescent="0.2">
      <c r="A86" s="47"/>
    </row>
    <row r="87" spans="1:1" x14ac:dyDescent="0.2">
      <c r="A87" s="47"/>
    </row>
    <row r="88" spans="1:1" x14ac:dyDescent="0.2">
      <c r="A88" s="47"/>
    </row>
    <row r="89" spans="1:1" x14ac:dyDescent="0.2">
      <c r="A89" s="47"/>
    </row>
    <row r="90" spans="1:1" x14ac:dyDescent="0.2">
      <c r="A90" s="47"/>
    </row>
    <row r="91" spans="1:1" x14ac:dyDescent="0.2">
      <c r="A91" s="47"/>
    </row>
    <row r="92" spans="1:1" x14ac:dyDescent="0.2">
      <c r="A92" s="47"/>
    </row>
    <row r="93" spans="1:1" x14ac:dyDescent="0.2">
      <c r="A93" s="46" t="s">
        <v>1043</v>
      </c>
    </row>
    <row r="94" spans="1:1" x14ac:dyDescent="0.2">
      <c r="A94" s="47"/>
    </row>
    <row r="95" spans="1:1" x14ac:dyDescent="0.2">
      <c r="A95" s="46" t="s">
        <v>738</v>
      </c>
    </row>
    <row r="96" spans="1:1" x14ac:dyDescent="0.2">
      <c r="A96" s="47"/>
    </row>
    <row r="97" spans="1:1" x14ac:dyDescent="0.2">
      <c r="A97" s="47"/>
    </row>
    <row r="98" spans="1:1" x14ac:dyDescent="0.2">
      <c r="A98" s="47"/>
    </row>
    <row r="99" spans="1:1" x14ac:dyDescent="0.2">
      <c r="A99" s="47"/>
    </row>
    <row r="100" spans="1:1" x14ac:dyDescent="0.2">
      <c r="A100" s="47"/>
    </row>
    <row r="101" spans="1:1" x14ac:dyDescent="0.2">
      <c r="A101" s="47"/>
    </row>
    <row r="102" spans="1:1" x14ac:dyDescent="0.2">
      <c r="A102" s="47"/>
    </row>
    <row r="103" spans="1:1" x14ac:dyDescent="0.2">
      <c r="A103" s="47"/>
    </row>
    <row r="104" spans="1:1" x14ac:dyDescent="0.2">
      <c r="A104" s="47"/>
    </row>
    <row r="105" spans="1:1" x14ac:dyDescent="0.2">
      <c r="A105" s="47"/>
    </row>
    <row r="106" spans="1:1" x14ac:dyDescent="0.2">
      <c r="A106" s="47"/>
    </row>
    <row r="107" spans="1:1" x14ac:dyDescent="0.2">
      <c r="A107" s="47"/>
    </row>
    <row r="108" spans="1:1" x14ac:dyDescent="0.2">
      <c r="A108" s="47"/>
    </row>
  </sheetData>
  <mergeCells count="4">
    <mergeCell ref="A1:G1"/>
    <mergeCell ref="A67:B67"/>
    <mergeCell ref="A68:B68"/>
    <mergeCell ref="A69:B69"/>
  </mergeCells>
  <conditionalFormatting sqref="F2:F3 F5:F76">
    <cfRule type="cellIs" dxfId="92" priority="2" stopIfTrue="1" operator="between">
      <formula>0.009</formula>
      <formula>-0.009</formula>
    </cfRule>
  </conditionalFormatting>
  <conditionalFormatting sqref="F77:F110">
    <cfRule type="cellIs" dxfId="91" priority="1" stopIfTrue="1" operator="between">
      <formula>0.009</formula>
      <formula>-0.009</formula>
    </cfRule>
  </conditionalFormatting>
  <pageMargins left="0.7" right="0.7" top="0.75" bottom="0.75" header="0.3" footer="0.3"/>
  <pageSetup paperSize="9" orientation="portrait" r:id="rId1"/>
  <headerFooter>
    <oddFooter>&amp;C&amp;1#&amp;"Calibri"&amp;10&amp;K000000PUBLIC</oddFooter>
    <evenFooter>&amp;LPUBLIC</evenFooter>
    <firstFooter>&amp;LPUBLIC</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3"/>
  <sheetViews>
    <sheetView workbookViewId="0">
      <selection sqref="A1:G1"/>
    </sheetView>
  </sheetViews>
  <sheetFormatPr defaultColWidth="9.21875" defaultRowHeight="10.199999999999999" x14ac:dyDescent="0.2"/>
  <cols>
    <col min="1" max="1" width="35.5546875" style="9" bestFit="1" customWidth="1"/>
    <col min="2" max="2" width="23.44140625" style="9" bestFit="1" customWidth="1"/>
    <col min="3" max="3" width="24.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21875" style="9"/>
  </cols>
  <sheetData>
    <row r="1" spans="1:9" s="1" customFormat="1" ht="13.8" x14ac:dyDescent="0.2">
      <c r="A1" s="72" t="s">
        <v>1044</v>
      </c>
      <c r="B1" s="73"/>
      <c r="C1" s="73"/>
      <c r="D1" s="73"/>
      <c r="E1" s="73"/>
      <c r="F1" s="73"/>
      <c r="G1" s="73"/>
    </row>
    <row r="2" spans="1:9" s="1" customFormat="1" ht="11.4" x14ac:dyDescent="0.2">
      <c r="D2" s="6"/>
      <c r="E2" s="7"/>
      <c r="F2" s="12"/>
      <c r="G2" s="13"/>
    </row>
    <row r="3" spans="1:9" s="1" customFormat="1" ht="12" x14ac:dyDescent="0.2">
      <c r="A3" s="11" t="s">
        <v>7</v>
      </c>
      <c r="B3" s="2"/>
      <c r="C3" s="3"/>
      <c r="D3" s="4"/>
      <c r="E3" s="5"/>
      <c r="F3" s="12"/>
      <c r="G3" s="13"/>
    </row>
    <row r="4" spans="1:9" s="1" customFormat="1" ht="17.55" customHeight="1" x14ac:dyDescent="0.2">
      <c r="A4" s="8" t="s">
        <v>2</v>
      </c>
      <c r="B4" s="8" t="s">
        <v>0</v>
      </c>
      <c r="C4" s="17" t="s">
        <v>39</v>
      </c>
      <c r="D4" s="16" t="s">
        <v>1</v>
      </c>
      <c r="E4" s="15" t="s">
        <v>3</v>
      </c>
      <c r="F4" s="15" t="s">
        <v>4</v>
      </c>
      <c r="G4" s="15" t="s">
        <v>6</v>
      </c>
    </row>
    <row r="5" spans="1:9" x14ac:dyDescent="0.2">
      <c r="A5" s="21" t="s">
        <v>51</v>
      </c>
      <c r="B5" s="22"/>
      <c r="C5" s="22"/>
      <c r="D5" s="23"/>
      <c r="E5" s="24"/>
      <c r="F5" s="25"/>
      <c r="G5" s="24"/>
    </row>
    <row r="6" spans="1:9" x14ac:dyDescent="0.2">
      <c r="A6" s="26" t="s">
        <v>54</v>
      </c>
      <c r="B6" s="27"/>
      <c r="C6" s="27"/>
      <c r="D6" s="28"/>
      <c r="E6" s="29"/>
      <c r="F6" s="30"/>
      <c r="G6" s="29"/>
    </row>
    <row r="7" spans="1:9" x14ac:dyDescent="0.2">
      <c r="A7" s="27" t="s">
        <v>835</v>
      </c>
      <c r="B7" s="27" t="s">
        <v>836</v>
      </c>
      <c r="C7" s="27" t="s">
        <v>71</v>
      </c>
      <c r="D7" s="31">
        <v>5000000</v>
      </c>
      <c r="E7" s="29">
        <v>4989.4650000000001</v>
      </c>
      <c r="F7" s="30">
        <v>27.751314237871298</v>
      </c>
      <c r="G7" s="29">
        <v>3.3508</v>
      </c>
    </row>
    <row r="8" spans="1:9" x14ac:dyDescent="0.2">
      <c r="A8" s="27" t="s">
        <v>67</v>
      </c>
      <c r="B8" s="27" t="s">
        <v>66</v>
      </c>
      <c r="C8" s="27" t="s">
        <v>71</v>
      </c>
      <c r="D8" s="31">
        <v>1500000</v>
      </c>
      <c r="E8" s="29">
        <v>1495.8975</v>
      </c>
      <c r="F8" s="30">
        <v>8.3201548843705702</v>
      </c>
      <c r="G8" s="29">
        <v>3.3372999999999999</v>
      </c>
    </row>
    <row r="9" spans="1:9" x14ac:dyDescent="0.2">
      <c r="A9" s="26" t="s">
        <v>33</v>
      </c>
      <c r="B9" s="26"/>
      <c r="C9" s="26"/>
      <c r="D9" s="32"/>
      <c r="E9" s="33">
        <f>SUM(E6:E8)</f>
        <v>6485.3625000000002</v>
      </c>
      <c r="F9" s="34">
        <f>SUM(F6:F8)</f>
        <v>36.071469122241865</v>
      </c>
      <c r="G9" s="33"/>
      <c r="H9" s="18"/>
      <c r="I9" s="18"/>
    </row>
    <row r="10" spans="1:9" x14ac:dyDescent="0.2">
      <c r="A10" s="27"/>
      <c r="B10" s="27"/>
      <c r="C10" s="27"/>
      <c r="D10" s="28"/>
      <c r="E10" s="29"/>
      <c r="F10" s="30"/>
      <c r="G10" s="29"/>
    </row>
    <row r="11" spans="1:9" x14ac:dyDescent="0.2">
      <c r="A11" s="26" t="s">
        <v>68</v>
      </c>
      <c r="B11" s="27"/>
      <c r="C11" s="27"/>
      <c r="D11" s="28"/>
      <c r="E11" s="29"/>
      <c r="F11" s="30"/>
      <c r="G11" s="29"/>
    </row>
    <row r="12" spans="1:9" x14ac:dyDescent="0.2">
      <c r="A12" s="27" t="s">
        <v>70</v>
      </c>
      <c r="B12" s="27" t="s">
        <v>69</v>
      </c>
      <c r="C12" s="27" t="s">
        <v>71</v>
      </c>
      <c r="D12" s="31">
        <v>4700000</v>
      </c>
      <c r="E12" s="29">
        <v>4643.2803999999996</v>
      </c>
      <c r="F12" s="30">
        <v>25.8258417435434</v>
      </c>
      <c r="G12" s="29">
        <v>5.9630999999999998</v>
      </c>
    </row>
    <row r="13" spans="1:9" x14ac:dyDescent="0.2">
      <c r="A13" s="27" t="s">
        <v>73</v>
      </c>
      <c r="B13" s="27" t="s">
        <v>72</v>
      </c>
      <c r="C13" s="27" t="s">
        <v>71</v>
      </c>
      <c r="D13" s="31">
        <v>3500000</v>
      </c>
      <c r="E13" s="29">
        <v>3428.4670000000001</v>
      </c>
      <c r="F13" s="30">
        <v>19.069071547985999</v>
      </c>
      <c r="G13" s="29">
        <v>5.7704000000000004</v>
      </c>
    </row>
    <row r="14" spans="1:9" x14ac:dyDescent="0.2">
      <c r="A14" s="27" t="s">
        <v>75</v>
      </c>
      <c r="B14" s="27" t="s">
        <v>74</v>
      </c>
      <c r="C14" s="27" t="s">
        <v>71</v>
      </c>
      <c r="D14" s="31">
        <v>200000</v>
      </c>
      <c r="E14" s="29">
        <v>197.82839999999999</v>
      </c>
      <c r="F14" s="30">
        <v>1.10031798871729</v>
      </c>
      <c r="G14" s="29">
        <v>5.5830000000000002</v>
      </c>
    </row>
    <row r="15" spans="1:9" x14ac:dyDescent="0.2">
      <c r="A15" s="26" t="s">
        <v>33</v>
      </c>
      <c r="B15" s="26"/>
      <c r="C15" s="26"/>
      <c r="D15" s="32"/>
      <c r="E15" s="33">
        <f>SUM(E12:E14)</f>
        <v>8269.5758000000005</v>
      </c>
      <c r="F15" s="34">
        <f>SUM(F12:F14)</f>
        <v>45.995231280246692</v>
      </c>
      <c r="G15" s="33"/>
      <c r="H15" s="18"/>
      <c r="I15" s="18"/>
    </row>
    <row r="16" spans="1:9" x14ac:dyDescent="0.2">
      <c r="A16" s="27"/>
      <c r="B16" s="27"/>
      <c r="C16" s="27"/>
      <c r="D16" s="28"/>
      <c r="E16" s="29"/>
      <c r="F16" s="30"/>
      <c r="G16" s="29"/>
    </row>
    <row r="17" spans="1:9" x14ac:dyDescent="0.2">
      <c r="A17" s="26" t="s">
        <v>36</v>
      </c>
      <c r="B17" s="26"/>
      <c r="C17" s="26"/>
      <c r="D17" s="32"/>
      <c r="E17" s="33">
        <f>E9+E15</f>
        <v>14754.938300000002</v>
      </c>
      <c r="F17" s="34">
        <f>F9+F15</f>
        <v>82.06670040248855</v>
      </c>
      <c r="G17" s="33"/>
      <c r="H17" s="18"/>
      <c r="I17" s="18"/>
    </row>
    <row r="18" spans="1:9" x14ac:dyDescent="0.2">
      <c r="A18" s="26"/>
      <c r="B18" s="26"/>
      <c r="C18" s="26"/>
      <c r="D18" s="32"/>
      <c r="E18" s="33"/>
      <c r="F18" s="34"/>
      <c r="G18" s="33"/>
      <c r="H18" s="18"/>
      <c r="I18" s="18"/>
    </row>
    <row r="19" spans="1:9" x14ac:dyDescent="0.2">
      <c r="A19" s="26" t="s">
        <v>38</v>
      </c>
      <c r="B19" s="26"/>
      <c r="C19" s="26"/>
      <c r="D19" s="32"/>
      <c r="E19" s="33">
        <f>E21-(E9+E15)</f>
        <v>3224.2642603999993</v>
      </c>
      <c r="F19" s="34">
        <f>F21-(F9+F15)</f>
        <v>17.93329959751145</v>
      </c>
      <c r="G19" s="33"/>
      <c r="H19" s="18"/>
      <c r="I19" s="18"/>
    </row>
    <row r="20" spans="1:9" x14ac:dyDescent="0.2">
      <c r="A20" s="26"/>
      <c r="B20" s="26"/>
      <c r="C20" s="26"/>
      <c r="D20" s="32"/>
      <c r="E20" s="33"/>
      <c r="F20" s="34"/>
      <c r="G20" s="33"/>
      <c r="H20" s="18"/>
      <c r="I20" s="18"/>
    </row>
    <row r="21" spans="1:9" x14ac:dyDescent="0.2">
      <c r="A21" s="35" t="s">
        <v>37</v>
      </c>
      <c r="B21" s="35"/>
      <c r="C21" s="35"/>
      <c r="D21" s="36"/>
      <c r="E21" s="37">
        <v>17979.202560400001</v>
      </c>
      <c r="F21" s="38">
        <v>100</v>
      </c>
      <c r="G21" s="37"/>
      <c r="H21" s="18"/>
      <c r="I21" s="18"/>
    </row>
    <row r="23" spans="1:9" x14ac:dyDescent="0.2">
      <c r="A23" s="18" t="s">
        <v>41</v>
      </c>
    </row>
    <row r="24" spans="1:9" x14ac:dyDescent="0.2">
      <c r="A24" s="18" t="s">
        <v>42</v>
      </c>
    </row>
    <row r="25" spans="1:9" x14ac:dyDescent="0.2">
      <c r="A25" s="18" t="s">
        <v>43</v>
      </c>
      <c r="B25" s="18"/>
      <c r="C25" s="39" t="s">
        <v>45</v>
      </c>
      <c r="D25" s="19" t="s">
        <v>44</v>
      </c>
    </row>
    <row r="26" spans="1:9" x14ac:dyDescent="0.2">
      <c r="A26" s="9" t="s">
        <v>76</v>
      </c>
      <c r="C26" s="40">
        <v>48.2224</v>
      </c>
      <c r="D26" s="40">
        <v>48.801299999999998</v>
      </c>
    </row>
    <row r="27" spans="1:9" x14ac:dyDescent="0.2">
      <c r="A27" s="9" t="s">
        <v>1045</v>
      </c>
      <c r="C27" s="40">
        <v>10.446099999999999</v>
      </c>
      <c r="D27" s="40">
        <v>10.159599999999999</v>
      </c>
    </row>
    <row r="28" spans="1:9" x14ac:dyDescent="0.2">
      <c r="A28" s="9" t="s">
        <v>77</v>
      </c>
      <c r="C28" s="40">
        <v>51.8598</v>
      </c>
      <c r="D28" s="40">
        <v>52.601599999999998</v>
      </c>
    </row>
    <row r="29" spans="1:9" x14ac:dyDescent="0.2">
      <c r="A29" s="9" t="s">
        <v>1046</v>
      </c>
      <c r="C29" s="40">
        <v>11.596500000000001</v>
      </c>
      <c r="D29" s="40">
        <v>11.3499</v>
      </c>
    </row>
    <row r="31" spans="1:9" x14ac:dyDescent="0.2">
      <c r="A31" s="18" t="s">
        <v>47</v>
      </c>
    </row>
    <row r="32" spans="1:9" x14ac:dyDescent="0.2">
      <c r="A32" s="74" t="s">
        <v>56</v>
      </c>
      <c r="B32" s="75"/>
      <c r="C32" s="43" t="s">
        <v>57</v>
      </c>
    </row>
    <row r="33" spans="1:7" x14ac:dyDescent="0.2">
      <c r="A33" s="70" t="s">
        <v>1045</v>
      </c>
      <c r="B33" s="71"/>
      <c r="C33" s="44">
        <v>0.41</v>
      </c>
    </row>
    <row r="34" spans="1:7" x14ac:dyDescent="0.2">
      <c r="A34" s="70" t="s">
        <v>1046</v>
      </c>
      <c r="B34" s="71"/>
      <c r="C34" s="44">
        <v>0.41</v>
      </c>
    </row>
    <row r="35" spans="1:7" x14ac:dyDescent="0.2">
      <c r="A35" s="9" t="s">
        <v>58</v>
      </c>
    </row>
    <row r="36" spans="1:7" x14ac:dyDescent="0.2">
      <c r="A36" s="9" t="s">
        <v>46</v>
      </c>
    </row>
    <row r="38" spans="1:7" x14ac:dyDescent="0.2">
      <c r="A38" s="18" t="s">
        <v>856</v>
      </c>
      <c r="D38" s="42">
        <v>1.8310397935068501</v>
      </c>
      <c r="E38" s="13" t="s">
        <v>49</v>
      </c>
    </row>
    <row r="40" spans="1:7" ht="24" customHeight="1" x14ac:dyDescent="0.3">
      <c r="A40" s="79" t="s">
        <v>779</v>
      </c>
      <c r="B40" s="80"/>
      <c r="C40" s="80"/>
      <c r="D40" s="41" t="s">
        <v>48</v>
      </c>
    </row>
    <row r="42" spans="1:7" x14ac:dyDescent="0.2">
      <c r="A42" s="18" t="s">
        <v>857</v>
      </c>
    </row>
    <row r="43" spans="1:7" x14ac:dyDescent="0.2">
      <c r="A43" s="46"/>
      <c r="B43" s="47"/>
      <c r="C43" s="47"/>
      <c r="D43" s="47"/>
      <c r="E43" s="59"/>
      <c r="F43" s="59"/>
      <c r="G43" s="59"/>
    </row>
    <row r="44" spans="1:7" x14ac:dyDescent="0.2">
      <c r="A44" s="46" t="s">
        <v>737</v>
      </c>
      <c r="B44" s="47"/>
      <c r="C44" s="47"/>
      <c r="D44" s="47"/>
      <c r="E44" s="59"/>
      <c r="F44" s="59"/>
      <c r="G44" s="59"/>
    </row>
    <row r="45" spans="1:7" x14ac:dyDescent="0.2">
      <c r="A45" s="48"/>
      <c r="B45" s="47"/>
      <c r="C45" s="47"/>
      <c r="D45" s="47"/>
      <c r="E45" s="59"/>
      <c r="F45" s="59"/>
      <c r="G45" s="59"/>
    </row>
    <row r="46" spans="1:7" x14ac:dyDescent="0.2">
      <c r="A46" s="47"/>
      <c r="B46" s="47"/>
      <c r="C46" s="47"/>
      <c r="D46" s="47"/>
      <c r="E46" s="59"/>
      <c r="F46" s="59"/>
      <c r="G46" s="59"/>
    </row>
    <row r="47" spans="1:7" x14ac:dyDescent="0.2">
      <c r="A47" s="47"/>
      <c r="B47" s="47"/>
      <c r="C47" s="47"/>
      <c r="D47" s="47"/>
      <c r="E47" s="59"/>
      <c r="F47" s="59"/>
      <c r="G47" s="59"/>
    </row>
    <row r="48" spans="1:7" x14ac:dyDescent="0.2">
      <c r="A48" s="47"/>
      <c r="B48" s="47"/>
      <c r="C48" s="47"/>
      <c r="D48" s="47"/>
      <c r="E48" s="59"/>
      <c r="F48" s="59"/>
      <c r="G48" s="59"/>
    </row>
    <row r="49" spans="1:7" x14ac:dyDescent="0.2">
      <c r="A49" s="47"/>
      <c r="B49" s="47"/>
      <c r="C49" s="47"/>
      <c r="D49" s="47"/>
      <c r="E49" s="59"/>
      <c r="F49" s="59"/>
      <c r="G49" s="59"/>
    </row>
    <row r="50" spans="1:7" x14ac:dyDescent="0.2">
      <c r="A50" s="47"/>
      <c r="B50" s="47"/>
      <c r="C50" s="47"/>
      <c r="D50" s="47"/>
      <c r="E50" s="59"/>
      <c r="F50" s="59"/>
      <c r="G50" s="59"/>
    </row>
    <row r="51" spans="1:7" x14ac:dyDescent="0.2">
      <c r="A51" s="47"/>
      <c r="B51" s="47"/>
      <c r="C51" s="47"/>
      <c r="D51" s="47"/>
      <c r="E51" s="59"/>
      <c r="F51" s="59"/>
      <c r="G51" s="59"/>
    </row>
    <row r="52" spans="1:7" x14ac:dyDescent="0.2">
      <c r="A52" s="47"/>
      <c r="B52" s="47"/>
      <c r="C52" s="47"/>
      <c r="D52" s="47"/>
      <c r="E52" s="59"/>
      <c r="F52" s="59"/>
      <c r="G52" s="59"/>
    </row>
    <row r="53" spans="1:7" x14ac:dyDescent="0.2">
      <c r="A53" s="47"/>
      <c r="B53" s="47"/>
      <c r="C53" s="47"/>
      <c r="D53" s="47"/>
      <c r="E53" s="59"/>
      <c r="F53" s="59"/>
      <c r="G53" s="59"/>
    </row>
    <row r="54" spans="1:7" x14ac:dyDescent="0.2">
      <c r="A54" s="47"/>
      <c r="B54" s="47"/>
      <c r="C54" s="47"/>
      <c r="D54" s="47"/>
      <c r="E54" s="59"/>
      <c r="F54" s="59"/>
      <c r="G54" s="59"/>
    </row>
    <row r="55" spans="1:7" x14ac:dyDescent="0.2">
      <c r="A55" s="47"/>
      <c r="B55" s="47"/>
      <c r="C55" s="47"/>
      <c r="D55" s="47"/>
      <c r="E55" s="59"/>
      <c r="F55" s="59"/>
      <c r="G55" s="59"/>
    </row>
    <row r="56" spans="1:7" x14ac:dyDescent="0.2">
      <c r="A56" s="47"/>
      <c r="B56" s="47"/>
      <c r="C56" s="47"/>
      <c r="D56" s="47"/>
      <c r="E56" s="59"/>
      <c r="F56" s="59"/>
      <c r="G56" s="59"/>
    </row>
    <row r="57" spans="1:7" x14ac:dyDescent="0.2">
      <c r="A57" s="47"/>
      <c r="B57" s="47"/>
      <c r="C57" s="47"/>
      <c r="D57" s="47"/>
      <c r="E57" s="59"/>
      <c r="F57" s="59"/>
      <c r="G57" s="59"/>
    </row>
    <row r="58" spans="1:7" x14ac:dyDescent="0.2">
      <c r="A58" s="78" t="s">
        <v>1047</v>
      </c>
      <c r="B58" s="78"/>
      <c r="C58" s="78"/>
      <c r="D58" s="78"/>
      <c r="E58" s="78"/>
      <c r="F58" s="78"/>
      <c r="G58" s="78"/>
    </row>
    <row r="59" spans="1:7" x14ac:dyDescent="0.2">
      <c r="A59" s="47"/>
      <c r="B59" s="47"/>
      <c r="C59" s="47"/>
      <c r="D59" s="47"/>
      <c r="E59" s="59"/>
      <c r="F59" s="59"/>
      <c r="G59" s="59"/>
    </row>
    <row r="60" spans="1:7" x14ac:dyDescent="0.2">
      <c r="A60" s="46" t="s">
        <v>738</v>
      </c>
      <c r="B60" s="47"/>
      <c r="C60" s="47"/>
      <c r="D60" s="47"/>
      <c r="E60" s="59"/>
      <c r="F60" s="59"/>
      <c r="G60" s="59"/>
    </row>
    <row r="61" spans="1:7" x14ac:dyDescent="0.2">
      <c r="A61" s="47"/>
      <c r="B61" s="47"/>
      <c r="C61" s="47"/>
      <c r="D61" s="47"/>
      <c r="E61" s="59"/>
      <c r="F61" s="59"/>
      <c r="G61" s="59"/>
    </row>
    <row r="62" spans="1:7" x14ac:dyDescent="0.2">
      <c r="A62" s="47"/>
      <c r="B62" s="47"/>
      <c r="C62" s="47"/>
      <c r="D62" s="47"/>
      <c r="E62" s="59"/>
      <c r="F62" s="59"/>
      <c r="G62" s="59"/>
    </row>
    <row r="63" spans="1:7" x14ac:dyDescent="0.2">
      <c r="A63" s="47"/>
      <c r="B63" s="47"/>
      <c r="C63" s="47"/>
      <c r="D63" s="47"/>
      <c r="E63" s="59"/>
      <c r="F63" s="59"/>
      <c r="G63" s="59"/>
    </row>
    <row r="64" spans="1:7" x14ac:dyDescent="0.2">
      <c r="A64" s="47"/>
      <c r="B64" s="47"/>
      <c r="C64" s="47"/>
      <c r="D64" s="47"/>
      <c r="E64" s="59"/>
      <c r="F64" s="59"/>
      <c r="G64" s="59"/>
    </row>
    <row r="65" spans="1:7" x14ac:dyDescent="0.2">
      <c r="A65" s="47"/>
      <c r="B65" s="47"/>
      <c r="C65" s="47"/>
      <c r="D65" s="47"/>
      <c r="E65" s="59"/>
      <c r="F65" s="59"/>
      <c r="G65" s="59"/>
    </row>
    <row r="66" spans="1:7" x14ac:dyDescent="0.2">
      <c r="A66" s="47"/>
      <c r="B66" s="47"/>
      <c r="C66" s="47"/>
      <c r="D66" s="47"/>
      <c r="E66" s="59"/>
      <c r="F66" s="59"/>
      <c r="G66" s="59"/>
    </row>
    <row r="67" spans="1:7" x14ac:dyDescent="0.2">
      <c r="A67" s="47"/>
      <c r="B67" s="47"/>
      <c r="C67" s="47"/>
      <c r="D67" s="47"/>
      <c r="E67" s="59"/>
      <c r="F67" s="59"/>
      <c r="G67" s="59"/>
    </row>
    <row r="68" spans="1:7" x14ac:dyDescent="0.2">
      <c r="A68" s="47"/>
      <c r="B68" s="47"/>
      <c r="C68" s="47"/>
      <c r="D68" s="47"/>
      <c r="E68" s="59"/>
      <c r="F68" s="59"/>
      <c r="G68" s="59"/>
    </row>
    <row r="69" spans="1:7" x14ac:dyDescent="0.2">
      <c r="A69" s="47"/>
      <c r="B69" s="47"/>
      <c r="C69" s="47"/>
      <c r="D69" s="47"/>
      <c r="E69" s="59"/>
      <c r="F69" s="59"/>
      <c r="G69" s="59"/>
    </row>
    <row r="70" spans="1:7" x14ac:dyDescent="0.2">
      <c r="A70" s="47"/>
      <c r="B70" s="47"/>
      <c r="C70" s="47"/>
      <c r="D70" s="47"/>
      <c r="E70" s="59"/>
      <c r="F70" s="59"/>
      <c r="G70" s="59"/>
    </row>
    <row r="71" spans="1:7" x14ac:dyDescent="0.2">
      <c r="A71" s="47"/>
      <c r="B71" s="47"/>
      <c r="C71" s="47"/>
      <c r="D71" s="47"/>
      <c r="E71" s="59"/>
      <c r="F71" s="59"/>
      <c r="G71" s="59"/>
    </row>
    <row r="72" spans="1:7" x14ac:dyDescent="0.2">
      <c r="A72" s="47"/>
      <c r="B72" s="47"/>
      <c r="C72" s="47"/>
      <c r="D72" s="47"/>
      <c r="E72" s="59"/>
      <c r="F72" s="59"/>
      <c r="G72" s="59"/>
    </row>
    <row r="73" spans="1:7" x14ac:dyDescent="0.2">
      <c r="A73" s="47"/>
      <c r="B73" s="47"/>
      <c r="C73" s="47"/>
      <c r="D73" s="47"/>
      <c r="E73" s="59"/>
      <c r="F73" s="59"/>
      <c r="G73" s="59"/>
    </row>
  </sheetData>
  <mergeCells count="6">
    <mergeCell ref="A58:G58"/>
    <mergeCell ref="A1:G1"/>
    <mergeCell ref="A32:B32"/>
    <mergeCell ref="A33:B33"/>
    <mergeCell ref="A34:B34"/>
    <mergeCell ref="A40:C40"/>
  </mergeCells>
  <conditionalFormatting sqref="F2:F3 F5:F41">
    <cfRule type="cellIs" dxfId="90" priority="3" stopIfTrue="1" operator="between">
      <formula>0.009</formula>
      <formula>-0.009</formula>
    </cfRule>
  </conditionalFormatting>
  <conditionalFormatting sqref="F42 F74:F75">
    <cfRule type="cellIs" dxfId="89" priority="2" stopIfTrue="1" operator="between">
      <formula>0.009</formula>
      <formula>-0.009</formula>
    </cfRule>
  </conditionalFormatting>
  <conditionalFormatting sqref="F43:F57 F59:F73">
    <cfRule type="cellIs" dxfId="88" priority="1" stopIfTrue="1" operator="between">
      <formula>0.009</formula>
      <formula>-0.009</formula>
    </cfRule>
  </conditionalFormatting>
  <hyperlinks>
    <hyperlink ref="A43" r:id="rId1" tooltip="https://www.franklintempletonindia.com/downloadsServlet/pdf/product-labels-jg9o5k7l" display="https://www.franklintempletonindia.com/downloadsServlet/pdf/product-labels-jg9o5k7l" xr:uid="{00000000-0004-0000-06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85"/>
  <sheetViews>
    <sheetView workbookViewId="0">
      <selection sqref="A1:G1"/>
    </sheetView>
  </sheetViews>
  <sheetFormatPr defaultColWidth="9.21875" defaultRowHeight="10.199999999999999" x14ac:dyDescent="0.2"/>
  <cols>
    <col min="1" max="1" width="38.5546875" style="9" bestFit="1" customWidth="1"/>
    <col min="2" max="2" width="54" style="9" bestFit="1" customWidth="1"/>
    <col min="3" max="3" width="24.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21875" style="9"/>
  </cols>
  <sheetData>
    <row r="1" spans="1:7" s="1" customFormat="1" ht="13.8" x14ac:dyDescent="0.2">
      <c r="A1" s="72" t="s">
        <v>1048</v>
      </c>
      <c r="B1" s="73"/>
      <c r="C1" s="73"/>
      <c r="D1" s="73"/>
      <c r="E1" s="73"/>
      <c r="F1" s="73"/>
      <c r="G1" s="73"/>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39</v>
      </c>
      <c r="D4" s="16" t="s">
        <v>1</v>
      </c>
      <c r="E4" s="15" t="s">
        <v>3</v>
      </c>
      <c r="F4" s="15" t="s">
        <v>4</v>
      </c>
      <c r="G4" s="15" t="s">
        <v>6</v>
      </c>
    </row>
    <row r="5" spans="1:7" x14ac:dyDescent="0.2">
      <c r="A5" s="21" t="s">
        <v>31</v>
      </c>
      <c r="B5" s="22"/>
      <c r="C5" s="22"/>
      <c r="D5" s="23"/>
      <c r="E5" s="24"/>
      <c r="F5" s="25"/>
      <c r="G5" s="24"/>
    </row>
    <row r="6" spans="1:7" x14ac:dyDescent="0.2">
      <c r="A6" s="26" t="s">
        <v>32</v>
      </c>
      <c r="B6" s="27"/>
      <c r="C6" s="27"/>
      <c r="D6" s="28"/>
      <c r="E6" s="29"/>
      <c r="F6" s="30"/>
      <c r="G6" s="29"/>
    </row>
    <row r="7" spans="1:7" x14ac:dyDescent="0.2">
      <c r="A7" s="27" t="s">
        <v>1049</v>
      </c>
      <c r="B7" s="27" t="s">
        <v>1050</v>
      </c>
      <c r="C7" s="27" t="s">
        <v>1003</v>
      </c>
      <c r="D7" s="31">
        <v>40</v>
      </c>
      <c r="E7" s="29">
        <v>548.33320000000003</v>
      </c>
      <c r="F7" s="30">
        <v>10.1974028660906</v>
      </c>
      <c r="G7" s="29">
        <v>4.2148000000000003</v>
      </c>
    </row>
    <row r="8" spans="1:7" x14ac:dyDescent="0.2">
      <c r="A8" s="27" t="s">
        <v>1051</v>
      </c>
      <c r="B8" s="27" t="s">
        <v>1052</v>
      </c>
      <c r="C8" s="27" t="s">
        <v>78</v>
      </c>
      <c r="D8" s="31">
        <v>40</v>
      </c>
      <c r="E8" s="29">
        <v>543.3664</v>
      </c>
      <c r="F8" s="30">
        <v>10.1050348304595</v>
      </c>
      <c r="G8" s="29">
        <v>4.2000999999999999</v>
      </c>
    </row>
    <row r="9" spans="1:7" x14ac:dyDescent="0.2">
      <c r="A9" s="27" t="s">
        <v>936</v>
      </c>
      <c r="B9" s="27" t="s">
        <v>937</v>
      </c>
      <c r="C9" s="27" t="s">
        <v>78</v>
      </c>
      <c r="D9" s="31">
        <v>43</v>
      </c>
      <c r="E9" s="29">
        <v>432.09667999999999</v>
      </c>
      <c r="F9" s="30">
        <v>8.0357416312932095</v>
      </c>
      <c r="G9" s="29">
        <v>3.9051999999999998</v>
      </c>
    </row>
    <row r="10" spans="1:7" x14ac:dyDescent="0.2">
      <c r="A10" s="27" t="s">
        <v>1035</v>
      </c>
      <c r="B10" s="27" t="s">
        <v>1036</v>
      </c>
      <c r="C10" s="27" t="s">
        <v>954</v>
      </c>
      <c r="D10" s="31">
        <v>42</v>
      </c>
      <c r="E10" s="29">
        <v>420.50862000000001</v>
      </c>
      <c r="F10" s="30">
        <v>7.82023741550538</v>
      </c>
      <c r="G10" s="29">
        <v>3.6337999999999999</v>
      </c>
    </row>
    <row r="11" spans="1:7" x14ac:dyDescent="0.2">
      <c r="A11" s="27" t="s">
        <v>802</v>
      </c>
      <c r="B11" s="27" t="s">
        <v>803</v>
      </c>
      <c r="C11" s="27" t="s">
        <v>804</v>
      </c>
      <c r="D11" s="31">
        <v>41</v>
      </c>
      <c r="E11" s="29">
        <v>410.84951999999998</v>
      </c>
      <c r="F11" s="30">
        <v>7.6406062459467003</v>
      </c>
      <c r="G11" s="29">
        <v>3.6852</v>
      </c>
    </row>
    <row r="12" spans="1:7" x14ac:dyDescent="0.2">
      <c r="A12" s="27" t="s">
        <v>938</v>
      </c>
      <c r="B12" s="27" t="s">
        <v>939</v>
      </c>
      <c r="C12" s="27" t="s">
        <v>928</v>
      </c>
      <c r="D12" s="31">
        <v>40</v>
      </c>
      <c r="E12" s="29">
        <v>402.34399999999999</v>
      </c>
      <c r="F12" s="30">
        <v>7.48242830956496</v>
      </c>
      <c r="G12" s="29">
        <v>4.4198000000000004</v>
      </c>
    </row>
    <row r="13" spans="1:7" x14ac:dyDescent="0.2">
      <c r="A13" s="27" t="s">
        <v>979</v>
      </c>
      <c r="B13" s="27" t="s">
        <v>980</v>
      </c>
      <c r="C13" s="27" t="s">
        <v>78</v>
      </c>
      <c r="D13" s="31">
        <v>30</v>
      </c>
      <c r="E13" s="29">
        <v>388.9776</v>
      </c>
      <c r="F13" s="30">
        <v>7.2338521415172998</v>
      </c>
      <c r="G13" s="29">
        <v>3.9952000000000001</v>
      </c>
    </row>
    <row r="14" spans="1:7" x14ac:dyDescent="0.2">
      <c r="A14" s="27" t="s">
        <v>799</v>
      </c>
      <c r="B14" s="27" t="s">
        <v>800</v>
      </c>
      <c r="C14" s="27" t="s">
        <v>801</v>
      </c>
      <c r="D14" s="31">
        <v>37</v>
      </c>
      <c r="E14" s="29">
        <v>370.36592999999999</v>
      </c>
      <c r="F14" s="30">
        <v>6.8877292056805999</v>
      </c>
      <c r="G14" s="29">
        <v>3.5834000000000001</v>
      </c>
    </row>
    <row r="15" spans="1:7" x14ac:dyDescent="0.2">
      <c r="A15" s="27" t="s">
        <v>1053</v>
      </c>
      <c r="B15" s="27" t="s">
        <v>1054</v>
      </c>
      <c r="C15" s="27" t="s">
        <v>1003</v>
      </c>
      <c r="D15" s="31">
        <v>21</v>
      </c>
      <c r="E15" s="29">
        <v>281.07555000000002</v>
      </c>
      <c r="F15" s="30">
        <v>5.2271878105465497</v>
      </c>
      <c r="G15" s="29">
        <v>4.0247999999999999</v>
      </c>
    </row>
    <row r="16" spans="1:7" x14ac:dyDescent="0.2">
      <c r="A16" s="27" t="s">
        <v>1055</v>
      </c>
      <c r="B16" s="27" t="s">
        <v>1056</v>
      </c>
      <c r="C16" s="27" t="s">
        <v>78</v>
      </c>
      <c r="D16" s="31">
        <v>19</v>
      </c>
      <c r="E16" s="29">
        <v>254.09460000000001</v>
      </c>
      <c r="F16" s="30">
        <v>4.7254206061171198</v>
      </c>
      <c r="G16" s="29">
        <v>4.1501000000000001</v>
      </c>
    </row>
    <row r="17" spans="1:9" x14ac:dyDescent="0.2">
      <c r="A17" s="27" t="s">
        <v>805</v>
      </c>
      <c r="B17" s="27" t="s">
        <v>806</v>
      </c>
      <c r="C17" s="27" t="s">
        <v>78</v>
      </c>
      <c r="D17" s="31">
        <v>25</v>
      </c>
      <c r="E17" s="29">
        <v>250.21250000000001</v>
      </c>
      <c r="F17" s="30">
        <v>4.6532248359787198</v>
      </c>
      <c r="G17" s="29">
        <v>3.7690000000000001</v>
      </c>
    </row>
    <row r="18" spans="1:9" x14ac:dyDescent="0.2">
      <c r="A18" s="27" t="s">
        <v>981</v>
      </c>
      <c r="B18" s="27" t="s">
        <v>982</v>
      </c>
      <c r="C18" s="27" t="s">
        <v>804</v>
      </c>
      <c r="D18" s="31">
        <v>18</v>
      </c>
      <c r="E18" s="29">
        <v>180.9306</v>
      </c>
      <c r="F18" s="30">
        <v>3.3647829805007001</v>
      </c>
      <c r="G18" s="29">
        <v>3.9598</v>
      </c>
    </row>
    <row r="19" spans="1:9" x14ac:dyDescent="0.2">
      <c r="A19" s="27" t="s">
        <v>1057</v>
      </c>
      <c r="B19" s="27" t="s">
        <v>1058</v>
      </c>
      <c r="C19" s="27" t="s">
        <v>78</v>
      </c>
      <c r="D19" s="31">
        <v>12</v>
      </c>
      <c r="E19" s="29">
        <v>160.76220000000001</v>
      </c>
      <c r="F19" s="30">
        <v>2.9897093939214798</v>
      </c>
      <c r="G19" s="29">
        <v>4.7999000000000001</v>
      </c>
    </row>
    <row r="20" spans="1:9" x14ac:dyDescent="0.2">
      <c r="A20" s="27" t="s">
        <v>933</v>
      </c>
      <c r="B20" s="27" t="s">
        <v>934</v>
      </c>
      <c r="C20" s="27" t="s">
        <v>935</v>
      </c>
      <c r="D20" s="31">
        <v>5</v>
      </c>
      <c r="E20" s="29">
        <v>50.060450000000003</v>
      </c>
      <c r="F20" s="30">
        <v>0.93097878499384001</v>
      </c>
      <c r="G20" s="29">
        <v>4.1048</v>
      </c>
    </row>
    <row r="21" spans="1:9" x14ac:dyDescent="0.2">
      <c r="A21" s="26" t="s">
        <v>33</v>
      </c>
      <c r="B21" s="26"/>
      <c r="C21" s="26"/>
      <c r="D21" s="32"/>
      <c r="E21" s="33">
        <f>SUM(E6:E20)</f>
        <v>4693.9778499999993</v>
      </c>
      <c r="F21" s="34">
        <f>SUM(F6:F20)</f>
        <v>87.294337058116668</v>
      </c>
      <c r="G21" s="33"/>
      <c r="H21" s="18"/>
      <c r="I21" s="18"/>
    </row>
    <row r="22" spans="1:9" x14ac:dyDescent="0.2">
      <c r="A22" s="27"/>
      <c r="B22" s="27"/>
      <c r="C22" s="27"/>
      <c r="D22" s="28"/>
      <c r="E22" s="29"/>
      <c r="F22" s="30"/>
      <c r="G22" s="29"/>
    </row>
    <row r="23" spans="1:9" x14ac:dyDescent="0.2">
      <c r="A23" s="26" t="s">
        <v>51</v>
      </c>
      <c r="B23" s="27"/>
      <c r="C23" s="27"/>
      <c r="D23" s="28"/>
      <c r="E23" s="29"/>
      <c r="F23" s="30"/>
      <c r="G23" s="29"/>
    </row>
    <row r="24" spans="1:9" x14ac:dyDescent="0.2">
      <c r="A24" s="26" t="s">
        <v>807</v>
      </c>
      <c r="B24" s="27"/>
      <c r="C24" s="27"/>
      <c r="D24" s="28"/>
      <c r="E24" s="29"/>
      <c r="F24" s="30"/>
      <c r="G24" s="29"/>
    </row>
    <row r="25" spans="1:9" x14ac:dyDescent="0.2">
      <c r="A25" s="27" t="s">
        <v>985</v>
      </c>
      <c r="B25" s="27" t="s">
        <v>986</v>
      </c>
      <c r="C25" s="27" t="s">
        <v>52</v>
      </c>
      <c r="D25" s="31">
        <v>505</v>
      </c>
      <c r="E25" s="29">
        <v>501.17765500000002</v>
      </c>
      <c r="F25" s="30">
        <v>9.3204468660981199</v>
      </c>
      <c r="G25" s="29">
        <v>3.9207999999999998</v>
      </c>
    </row>
    <row r="26" spans="1:9" x14ac:dyDescent="0.2">
      <c r="A26" s="26" t="s">
        <v>33</v>
      </c>
      <c r="B26" s="26"/>
      <c r="C26" s="26"/>
      <c r="D26" s="32"/>
      <c r="E26" s="33">
        <f>SUM(E24:E25)</f>
        <v>501.17765500000002</v>
      </c>
      <c r="F26" s="34">
        <f>SUM(F24:F25)</f>
        <v>9.3204468660981199</v>
      </c>
      <c r="G26" s="33"/>
      <c r="H26" s="18"/>
      <c r="I26" s="18"/>
    </row>
    <row r="27" spans="1:9" x14ac:dyDescent="0.2">
      <c r="A27" s="27"/>
      <c r="B27" s="27"/>
      <c r="C27" s="27"/>
      <c r="D27" s="28"/>
      <c r="E27" s="29"/>
      <c r="F27" s="30"/>
      <c r="G27" s="29"/>
    </row>
    <row r="28" spans="1:9" x14ac:dyDescent="0.2">
      <c r="A28" s="26" t="s">
        <v>36</v>
      </c>
      <c r="B28" s="26"/>
      <c r="C28" s="26"/>
      <c r="D28" s="32"/>
      <c r="E28" s="33">
        <f>E21+E26</f>
        <v>5195.1555049999997</v>
      </c>
      <c r="F28" s="34">
        <f>F21+F26</f>
        <v>96.614783924214791</v>
      </c>
      <c r="G28" s="33"/>
      <c r="H28" s="18"/>
      <c r="I28" s="18"/>
    </row>
    <row r="29" spans="1:9" x14ac:dyDescent="0.2">
      <c r="A29" s="26"/>
      <c r="B29" s="26"/>
      <c r="C29" s="26"/>
      <c r="D29" s="32"/>
      <c r="E29" s="33"/>
      <c r="F29" s="34"/>
      <c r="G29" s="33"/>
      <c r="H29" s="18"/>
      <c r="I29" s="18"/>
    </row>
    <row r="30" spans="1:9" x14ac:dyDescent="0.2">
      <c r="A30" s="26" t="s">
        <v>38</v>
      </c>
      <c r="B30" s="26"/>
      <c r="C30" s="26"/>
      <c r="D30" s="32"/>
      <c r="E30" s="33">
        <f>E32-(E21+E26)</f>
        <v>182.02932529999998</v>
      </c>
      <c r="F30" s="34">
        <f>F32-(F21+F26)</f>
        <v>3.385216075785209</v>
      </c>
      <c r="G30" s="33"/>
      <c r="H30" s="18"/>
      <c r="I30" s="18"/>
    </row>
    <row r="31" spans="1:9" x14ac:dyDescent="0.2">
      <c r="A31" s="26"/>
      <c r="B31" s="26"/>
      <c r="C31" s="26"/>
      <c r="D31" s="32"/>
      <c r="E31" s="33"/>
      <c r="F31" s="34"/>
      <c r="G31" s="33"/>
      <c r="H31" s="18"/>
      <c r="I31" s="18"/>
    </row>
    <row r="32" spans="1:9" x14ac:dyDescent="0.2">
      <c r="A32" s="35" t="s">
        <v>37</v>
      </c>
      <c r="B32" s="35"/>
      <c r="C32" s="35"/>
      <c r="D32" s="36"/>
      <c r="E32" s="37">
        <v>5377.1848302999997</v>
      </c>
      <c r="F32" s="38">
        <v>100</v>
      </c>
      <c r="G32" s="37"/>
      <c r="H32" s="18"/>
      <c r="I32" s="18"/>
    </row>
    <row r="34" spans="1:4" x14ac:dyDescent="0.2">
      <c r="A34" s="18" t="s">
        <v>40</v>
      </c>
    </row>
    <row r="36" spans="1:4" x14ac:dyDescent="0.2">
      <c r="A36" s="18" t="s">
        <v>41</v>
      </c>
    </row>
    <row r="37" spans="1:4" x14ac:dyDescent="0.2">
      <c r="A37" s="18" t="s">
        <v>42</v>
      </c>
    </row>
    <row r="38" spans="1:4" x14ac:dyDescent="0.2">
      <c r="A38" s="18" t="s">
        <v>43</v>
      </c>
      <c r="B38" s="18"/>
      <c r="C38" s="39" t="s">
        <v>45</v>
      </c>
      <c r="D38" s="19" t="s">
        <v>44</v>
      </c>
    </row>
    <row r="39" spans="1:4" x14ac:dyDescent="0.2">
      <c r="A39" s="9" t="s">
        <v>59</v>
      </c>
      <c r="C39" s="40">
        <v>12.295</v>
      </c>
      <c r="D39" s="40">
        <v>12.5182</v>
      </c>
    </row>
    <row r="40" spans="1:4" x14ac:dyDescent="0.2">
      <c r="A40" s="9" t="s">
        <v>1059</v>
      </c>
      <c r="C40" s="40">
        <v>10.632400000000001</v>
      </c>
      <c r="D40" s="40">
        <v>10.8255</v>
      </c>
    </row>
    <row r="41" spans="1:4" x14ac:dyDescent="0.2">
      <c r="A41" s="9" t="s">
        <v>61</v>
      </c>
      <c r="C41" s="40">
        <v>10.4598</v>
      </c>
      <c r="D41" s="40">
        <v>10.2598</v>
      </c>
    </row>
    <row r="42" spans="1:4" x14ac:dyDescent="0.2">
      <c r="A42" s="9" t="s">
        <v>62</v>
      </c>
      <c r="C42" s="40">
        <v>12.355399999999999</v>
      </c>
      <c r="D42" s="40">
        <v>12.5922</v>
      </c>
    </row>
    <row r="44" spans="1:4" x14ac:dyDescent="0.2">
      <c r="A44" s="18" t="s">
        <v>47</v>
      </c>
    </row>
    <row r="45" spans="1:4" x14ac:dyDescent="0.2">
      <c r="A45" s="74" t="s">
        <v>56</v>
      </c>
      <c r="B45" s="75"/>
      <c r="C45" s="43" t="s">
        <v>57</v>
      </c>
    </row>
    <row r="46" spans="1:4" x14ac:dyDescent="0.2">
      <c r="A46" s="70" t="s">
        <v>61</v>
      </c>
      <c r="B46" s="71"/>
      <c r="C46" s="44">
        <v>0.38500000000000001</v>
      </c>
    </row>
    <row r="47" spans="1:4" x14ac:dyDescent="0.2">
      <c r="A47" s="9" t="s">
        <v>58</v>
      </c>
    </row>
    <row r="48" spans="1:4" x14ac:dyDescent="0.2">
      <c r="A48" s="9" t="s">
        <v>46</v>
      </c>
    </row>
    <row r="50" spans="1:5" x14ac:dyDescent="0.2">
      <c r="A50" s="18" t="s">
        <v>856</v>
      </c>
      <c r="D50" s="42">
        <v>0.102109830054795</v>
      </c>
      <c r="E50" s="13" t="s">
        <v>49</v>
      </c>
    </row>
    <row r="52" spans="1:5" x14ac:dyDescent="0.2">
      <c r="A52" s="18" t="s">
        <v>779</v>
      </c>
      <c r="D52" s="41" t="s">
        <v>48</v>
      </c>
    </row>
    <row r="54" spans="1:5" x14ac:dyDescent="0.2">
      <c r="A54" s="18" t="s">
        <v>857</v>
      </c>
    </row>
    <row r="55" spans="1:5" x14ac:dyDescent="0.2">
      <c r="A55" s="46"/>
    </row>
    <row r="56" spans="1:5" x14ac:dyDescent="0.2">
      <c r="A56" s="46" t="s">
        <v>737</v>
      </c>
    </row>
    <row r="57" spans="1:5" x14ac:dyDescent="0.2">
      <c r="A57" s="48"/>
    </row>
    <row r="58" spans="1:5" x14ac:dyDescent="0.2">
      <c r="A58" s="47"/>
    </row>
    <row r="59" spans="1:5" x14ac:dyDescent="0.2">
      <c r="A59" s="47"/>
    </row>
    <row r="60" spans="1:5" x14ac:dyDescent="0.2">
      <c r="A60" s="47"/>
    </row>
    <row r="61" spans="1:5" x14ac:dyDescent="0.2">
      <c r="A61" s="47"/>
    </row>
    <row r="62" spans="1:5" x14ac:dyDescent="0.2">
      <c r="A62" s="47"/>
    </row>
    <row r="63" spans="1:5" x14ac:dyDescent="0.2">
      <c r="A63" s="47"/>
    </row>
    <row r="64" spans="1:5" x14ac:dyDescent="0.2">
      <c r="A64" s="47"/>
    </row>
    <row r="65" spans="1:1" x14ac:dyDescent="0.2">
      <c r="A65" s="47"/>
    </row>
    <row r="66" spans="1:1" x14ac:dyDescent="0.2">
      <c r="A66" s="47"/>
    </row>
    <row r="67" spans="1:1" x14ac:dyDescent="0.2">
      <c r="A67" s="47"/>
    </row>
    <row r="68" spans="1:1" x14ac:dyDescent="0.2">
      <c r="A68" s="47"/>
    </row>
    <row r="69" spans="1:1" x14ac:dyDescent="0.2">
      <c r="A69" s="47"/>
    </row>
    <row r="70" spans="1:1" x14ac:dyDescent="0.2">
      <c r="A70" s="46" t="s">
        <v>1060</v>
      </c>
    </row>
    <row r="71" spans="1:1" x14ac:dyDescent="0.2">
      <c r="A71" s="47"/>
    </row>
    <row r="72" spans="1:1" x14ac:dyDescent="0.2">
      <c r="A72" s="46" t="s">
        <v>738</v>
      </c>
    </row>
    <row r="73" spans="1:1" x14ac:dyDescent="0.2">
      <c r="A73" s="47"/>
    </row>
    <row r="74" spans="1:1" x14ac:dyDescent="0.2">
      <c r="A74" s="47"/>
    </row>
    <row r="75" spans="1:1" x14ac:dyDescent="0.2">
      <c r="A75" s="47"/>
    </row>
    <row r="76" spans="1:1" x14ac:dyDescent="0.2">
      <c r="A76" s="47"/>
    </row>
    <row r="77" spans="1:1" x14ac:dyDescent="0.2">
      <c r="A77" s="47"/>
    </row>
    <row r="78" spans="1:1" x14ac:dyDescent="0.2">
      <c r="A78" s="47"/>
    </row>
    <row r="79" spans="1:1" x14ac:dyDescent="0.2">
      <c r="A79" s="47"/>
    </row>
    <row r="80" spans="1:1" x14ac:dyDescent="0.2">
      <c r="A80" s="47"/>
    </row>
    <row r="81" spans="1:1" x14ac:dyDescent="0.2">
      <c r="A81" s="47"/>
    </row>
    <row r="82" spans="1:1" x14ac:dyDescent="0.2">
      <c r="A82" s="47"/>
    </row>
    <row r="83" spans="1:1" x14ac:dyDescent="0.2">
      <c r="A83" s="47"/>
    </row>
    <row r="84" spans="1:1" x14ac:dyDescent="0.2">
      <c r="A84" s="47"/>
    </row>
    <row r="85" spans="1:1" x14ac:dyDescent="0.2">
      <c r="A85" s="47"/>
    </row>
  </sheetData>
  <mergeCells count="3">
    <mergeCell ref="A1:G1"/>
    <mergeCell ref="A45:B45"/>
    <mergeCell ref="A46:B46"/>
  </mergeCells>
  <conditionalFormatting sqref="F2:F3 F5:F53">
    <cfRule type="cellIs" dxfId="87" priority="2" stopIfTrue="1" operator="between">
      <formula>0.009</formula>
      <formula>-0.009</formula>
    </cfRule>
  </conditionalFormatting>
  <conditionalFormatting sqref="F54:F87">
    <cfRule type="cellIs" dxfId="86" priority="1" stopIfTrue="1" operator="between">
      <formula>0.009</formula>
      <formula>-0.009</formula>
    </cfRule>
  </conditionalFormatting>
  <hyperlinks>
    <hyperlink ref="A55" r:id="rId1" tooltip="https://www.franklintempletonindia.com/downloadsServlet/pdf/product-labels-jg9o5k7l" display="https://www.franklintempletonindia.com/downloadsServlet/pdf/product-labels-jg9o5k7l" xr:uid="{00000000-0004-0000-07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91"/>
  <sheetViews>
    <sheetView workbookViewId="0">
      <selection sqref="A1:G1"/>
    </sheetView>
  </sheetViews>
  <sheetFormatPr defaultColWidth="9.21875" defaultRowHeight="10.199999999999999" x14ac:dyDescent="0.2"/>
  <cols>
    <col min="1" max="1" width="38.5546875" style="9" bestFit="1" customWidth="1"/>
    <col min="2" max="2" width="54" style="9" bestFit="1" customWidth="1"/>
    <col min="3" max="3" width="24.5546875" style="9" bestFit="1" customWidth="1"/>
    <col min="4" max="4" width="15.44140625" style="10" bestFit="1" customWidth="1"/>
    <col min="5" max="5" width="23" style="13" bestFit="1" customWidth="1"/>
    <col min="6" max="6" width="13.5546875" style="14" bestFit="1" customWidth="1"/>
    <col min="7" max="7" width="14.44140625" style="13" customWidth="1"/>
    <col min="8" max="16384" width="9.21875" style="9"/>
  </cols>
  <sheetData>
    <row r="1" spans="1:7" s="1" customFormat="1" ht="13.8" x14ac:dyDescent="0.2">
      <c r="A1" s="72" t="s">
        <v>1061</v>
      </c>
      <c r="B1" s="73"/>
      <c r="C1" s="73"/>
      <c r="D1" s="73"/>
      <c r="E1" s="73"/>
      <c r="F1" s="73"/>
      <c r="G1" s="73"/>
    </row>
    <row r="2" spans="1:7" s="1" customFormat="1" ht="11.4" x14ac:dyDescent="0.2">
      <c r="D2" s="6"/>
      <c r="E2" s="7"/>
      <c r="F2" s="12"/>
      <c r="G2" s="13"/>
    </row>
    <row r="3" spans="1:7" s="1" customFormat="1" ht="12" x14ac:dyDescent="0.2">
      <c r="A3" s="11" t="s">
        <v>7</v>
      </c>
      <c r="B3" s="2"/>
      <c r="C3" s="3"/>
      <c r="D3" s="4"/>
      <c r="E3" s="5"/>
      <c r="F3" s="12"/>
      <c r="G3" s="13"/>
    </row>
    <row r="4" spans="1:7" s="1" customFormat="1" ht="17.55" customHeight="1" x14ac:dyDescent="0.2">
      <c r="A4" s="8" t="s">
        <v>2</v>
      </c>
      <c r="B4" s="8" t="s">
        <v>0</v>
      </c>
      <c r="C4" s="17" t="s">
        <v>39</v>
      </c>
      <c r="D4" s="16" t="s">
        <v>1</v>
      </c>
      <c r="E4" s="15" t="s">
        <v>3</v>
      </c>
      <c r="F4" s="15" t="s">
        <v>4</v>
      </c>
      <c r="G4" s="15" t="s">
        <v>6</v>
      </c>
    </row>
    <row r="5" spans="1:7" x14ac:dyDescent="0.2">
      <c r="A5" s="21" t="s">
        <v>31</v>
      </c>
      <c r="B5" s="22"/>
      <c r="C5" s="22"/>
      <c r="D5" s="23"/>
      <c r="E5" s="24"/>
      <c r="F5" s="25"/>
      <c r="G5" s="24"/>
    </row>
    <row r="6" spans="1:7" x14ac:dyDescent="0.2">
      <c r="A6" s="26" t="s">
        <v>32</v>
      </c>
      <c r="B6" s="27"/>
      <c r="C6" s="27"/>
      <c r="D6" s="28"/>
      <c r="E6" s="29"/>
      <c r="F6" s="30"/>
      <c r="G6" s="29"/>
    </row>
    <row r="7" spans="1:7" x14ac:dyDescent="0.2">
      <c r="A7" s="27" t="s">
        <v>979</v>
      </c>
      <c r="B7" s="27" t="s">
        <v>980</v>
      </c>
      <c r="C7" s="27" t="s">
        <v>78</v>
      </c>
      <c r="D7" s="31">
        <v>39</v>
      </c>
      <c r="E7" s="29">
        <v>505.67088000000001</v>
      </c>
      <c r="F7" s="30">
        <v>12.033496682249201</v>
      </c>
      <c r="G7" s="29">
        <v>3.9952000000000001</v>
      </c>
    </row>
    <row r="8" spans="1:7" x14ac:dyDescent="0.2">
      <c r="A8" s="27" t="s">
        <v>981</v>
      </c>
      <c r="B8" s="27" t="s">
        <v>982</v>
      </c>
      <c r="C8" s="27" t="s">
        <v>804</v>
      </c>
      <c r="D8" s="31">
        <v>41</v>
      </c>
      <c r="E8" s="29">
        <v>412.11970000000002</v>
      </c>
      <c r="F8" s="30">
        <v>9.8072506026835509</v>
      </c>
      <c r="G8" s="29">
        <v>3.9598</v>
      </c>
    </row>
    <row r="9" spans="1:7" x14ac:dyDescent="0.2">
      <c r="A9" s="27" t="s">
        <v>795</v>
      </c>
      <c r="B9" s="27" t="s">
        <v>796</v>
      </c>
      <c r="C9" s="27" t="s">
        <v>78</v>
      </c>
      <c r="D9" s="31">
        <v>39</v>
      </c>
      <c r="E9" s="29">
        <v>391.03271999999998</v>
      </c>
      <c r="F9" s="30">
        <v>9.3054417900648403</v>
      </c>
      <c r="G9" s="29">
        <v>3.7006000000000001</v>
      </c>
    </row>
    <row r="10" spans="1:7" x14ac:dyDescent="0.2">
      <c r="A10" s="27" t="s">
        <v>1053</v>
      </c>
      <c r="B10" s="27" t="s">
        <v>1054</v>
      </c>
      <c r="C10" s="27" t="s">
        <v>1003</v>
      </c>
      <c r="D10" s="31">
        <v>29</v>
      </c>
      <c r="E10" s="29">
        <v>388.15195</v>
      </c>
      <c r="F10" s="30">
        <v>9.2368878400384506</v>
      </c>
      <c r="G10" s="29">
        <v>4.0247999999999999</v>
      </c>
    </row>
    <row r="11" spans="1:7" x14ac:dyDescent="0.2">
      <c r="A11" s="27" t="s">
        <v>964</v>
      </c>
      <c r="B11" s="27" t="s">
        <v>965</v>
      </c>
      <c r="C11" s="27" t="s">
        <v>78</v>
      </c>
      <c r="D11" s="31">
        <v>38</v>
      </c>
      <c r="E11" s="29">
        <v>383.21821999999997</v>
      </c>
      <c r="F11" s="30">
        <v>9.1194794110893405</v>
      </c>
      <c r="G11" s="29">
        <v>3.9698000000000002</v>
      </c>
    </row>
    <row r="12" spans="1:7" x14ac:dyDescent="0.2">
      <c r="A12" s="27" t="s">
        <v>933</v>
      </c>
      <c r="B12" s="27" t="s">
        <v>934</v>
      </c>
      <c r="C12" s="27" t="s">
        <v>935</v>
      </c>
      <c r="D12" s="31">
        <v>34</v>
      </c>
      <c r="E12" s="29">
        <v>340.41106000000002</v>
      </c>
      <c r="F12" s="30">
        <v>8.1007934669105701</v>
      </c>
      <c r="G12" s="29">
        <v>4.1048</v>
      </c>
    </row>
    <row r="13" spans="1:7" x14ac:dyDescent="0.2">
      <c r="A13" s="27" t="s">
        <v>955</v>
      </c>
      <c r="B13" s="27" t="s">
        <v>956</v>
      </c>
      <c r="C13" s="27" t="s">
        <v>78</v>
      </c>
      <c r="D13" s="31">
        <v>33</v>
      </c>
      <c r="E13" s="29">
        <v>330.27390000000003</v>
      </c>
      <c r="F13" s="30">
        <v>7.8595585331777302</v>
      </c>
      <c r="G13" s="29">
        <v>3.6703000000000001</v>
      </c>
    </row>
    <row r="14" spans="1:7" x14ac:dyDescent="0.2">
      <c r="A14" s="27" t="s">
        <v>1057</v>
      </c>
      <c r="B14" s="27" t="s">
        <v>1058</v>
      </c>
      <c r="C14" s="27" t="s">
        <v>78</v>
      </c>
      <c r="D14" s="31">
        <v>24</v>
      </c>
      <c r="E14" s="29">
        <v>321.52440000000001</v>
      </c>
      <c r="F14" s="30">
        <v>7.6513458727584904</v>
      </c>
      <c r="G14" s="29">
        <v>4.7999000000000001</v>
      </c>
    </row>
    <row r="15" spans="1:7" x14ac:dyDescent="0.2">
      <c r="A15" s="27" t="s">
        <v>936</v>
      </c>
      <c r="B15" s="27" t="s">
        <v>937</v>
      </c>
      <c r="C15" s="27" t="s">
        <v>78</v>
      </c>
      <c r="D15" s="31">
        <v>31</v>
      </c>
      <c r="E15" s="29">
        <v>311.51155999999997</v>
      </c>
      <c r="F15" s="30">
        <v>7.4130693935594199</v>
      </c>
      <c r="G15" s="29">
        <v>3.9051999999999998</v>
      </c>
    </row>
    <row r="16" spans="1:7" x14ac:dyDescent="0.2">
      <c r="A16" s="27" t="s">
        <v>805</v>
      </c>
      <c r="B16" s="27" t="s">
        <v>806</v>
      </c>
      <c r="C16" s="27" t="s">
        <v>78</v>
      </c>
      <c r="D16" s="31">
        <v>19</v>
      </c>
      <c r="E16" s="29">
        <v>190.16149999999999</v>
      </c>
      <c r="F16" s="30">
        <v>4.5252907965385001</v>
      </c>
      <c r="G16" s="29">
        <v>3.7690000000000001</v>
      </c>
    </row>
    <row r="17" spans="1:9" x14ac:dyDescent="0.2">
      <c r="A17" s="27" t="s">
        <v>1051</v>
      </c>
      <c r="B17" s="27" t="s">
        <v>1052</v>
      </c>
      <c r="C17" s="27" t="s">
        <v>78</v>
      </c>
      <c r="D17" s="31">
        <v>4</v>
      </c>
      <c r="E17" s="29">
        <v>54.336640000000003</v>
      </c>
      <c r="F17" s="30">
        <v>1.29305404567605</v>
      </c>
      <c r="G17" s="29">
        <v>4.2000999999999999</v>
      </c>
    </row>
    <row r="18" spans="1:9" x14ac:dyDescent="0.2">
      <c r="A18" s="27" t="s">
        <v>975</v>
      </c>
      <c r="B18" s="27" t="s">
        <v>976</v>
      </c>
      <c r="C18" s="27" t="s">
        <v>78</v>
      </c>
      <c r="D18" s="31">
        <v>2</v>
      </c>
      <c r="E18" s="29">
        <v>20.09694</v>
      </c>
      <c r="F18" s="30">
        <v>0.47824873920633998</v>
      </c>
      <c r="G18" s="29">
        <v>3.8992</v>
      </c>
    </row>
    <row r="19" spans="1:9" x14ac:dyDescent="0.2">
      <c r="A19" s="27" t="s">
        <v>1062</v>
      </c>
      <c r="B19" s="27" t="s">
        <v>1063</v>
      </c>
      <c r="C19" s="27" t="s">
        <v>1003</v>
      </c>
      <c r="D19" s="31">
        <v>1</v>
      </c>
      <c r="E19" s="29">
        <v>13.3894</v>
      </c>
      <c r="F19" s="30">
        <v>0.31862878969282699</v>
      </c>
      <c r="G19" s="29">
        <v>4.3498999999999999</v>
      </c>
    </row>
    <row r="20" spans="1:9" x14ac:dyDescent="0.2">
      <c r="A20" s="27" t="s">
        <v>938</v>
      </c>
      <c r="B20" s="27" t="s">
        <v>939</v>
      </c>
      <c r="C20" s="27" t="s">
        <v>928</v>
      </c>
      <c r="D20" s="31">
        <v>1</v>
      </c>
      <c r="E20" s="29">
        <v>10.0586</v>
      </c>
      <c r="F20" s="30">
        <v>0.239365434149721</v>
      </c>
      <c r="G20" s="29">
        <v>4.4198000000000004</v>
      </c>
    </row>
    <row r="21" spans="1:9" x14ac:dyDescent="0.2">
      <c r="A21" s="26" t="s">
        <v>33</v>
      </c>
      <c r="B21" s="26"/>
      <c r="C21" s="26"/>
      <c r="D21" s="32"/>
      <c r="E21" s="33">
        <f>SUM(E6:E20)</f>
        <v>3671.9574699999998</v>
      </c>
      <c r="F21" s="34">
        <f>SUM(F6:F20)</f>
        <v>87.381911397795037</v>
      </c>
      <c r="G21" s="33"/>
      <c r="H21" s="18"/>
      <c r="I21" s="18"/>
    </row>
    <row r="22" spans="1:9" x14ac:dyDescent="0.2">
      <c r="A22" s="27"/>
      <c r="B22" s="27"/>
      <c r="C22" s="27"/>
      <c r="D22" s="28"/>
      <c r="E22" s="29"/>
      <c r="F22" s="30"/>
      <c r="G22" s="29"/>
    </row>
    <row r="23" spans="1:9" x14ac:dyDescent="0.2">
      <c r="A23" s="26" t="s">
        <v>51</v>
      </c>
      <c r="B23" s="27"/>
      <c r="C23" s="27"/>
      <c r="D23" s="28"/>
      <c r="E23" s="29"/>
      <c r="F23" s="30"/>
      <c r="G23" s="29"/>
    </row>
    <row r="24" spans="1:9" x14ac:dyDescent="0.2">
      <c r="A24" s="26" t="s">
        <v>807</v>
      </c>
      <c r="B24" s="27"/>
      <c r="C24" s="27"/>
      <c r="D24" s="28"/>
      <c r="E24" s="29"/>
      <c r="F24" s="30"/>
      <c r="G24" s="29"/>
    </row>
    <row r="25" spans="1:9" x14ac:dyDescent="0.2">
      <c r="A25" s="27" t="s">
        <v>985</v>
      </c>
      <c r="B25" s="27" t="s">
        <v>986</v>
      </c>
      <c r="C25" s="27" t="s">
        <v>52</v>
      </c>
      <c r="D25" s="31">
        <v>415</v>
      </c>
      <c r="E25" s="29">
        <v>411.85886499999998</v>
      </c>
      <c r="F25" s="30">
        <v>9.8010434880735193</v>
      </c>
      <c r="G25" s="29">
        <v>3.9207999999999998</v>
      </c>
    </row>
    <row r="26" spans="1:9" x14ac:dyDescent="0.2">
      <c r="A26" s="26" t="s">
        <v>33</v>
      </c>
      <c r="B26" s="26"/>
      <c r="C26" s="26"/>
      <c r="D26" s="32"/>
      <c r="E26" s="33">
        <f>SUM(E24:E25)</f>
        <v>411.85886499999998</v>
      </c>
      <c r="F26" s="34">
        <f>SUM(F24:F25)</f>
        <v>9.8010434880735193</v>
      </c>
      <c r="G26" s="33"/>
      <c r="H26" s="18"/>
      <c r="I26" s="18"/>
    </row>
    <row r="27" spans="1:9" x14ac:dyDescent="0.2">
      <c r="A27" s="27"/>
      <c r="B27" s="27"/>
      <c r="C27" s="27"/>
      <c r="D27" s="28"/>
      <c r="E27" s="29"/>
      <c r="F27" s="30"/>
      <c r="G27" s="29"/>
    </row>
    <row r="28" spans="1:9" x14ac:dyDescent="0.2">
      <c r="A28" s="26" t="s">
        <v>36</v>
      </c>
      <c r="B28" s="26"/>
      <c r="C28" s="26"/>
      <c r="D28" s="32"/>
      <c r="E28" s="33">
        <f>E21+E26</f>
        <v>4083.816335</v>
      </c>
      <c r="F28" s="34">
        <f>F21+F26</f>
        <v>97.182954885868554</v>
      </c>
      <c r="G28" s="33"/>
      <c r="H28" s="18"/>
      <c r="I28" s="18"/>
    </row>
    <row r="29" spans="1:9" x14ac:dyDescent="0.2">
      <c r="A29" s="26"/>
      <c r="B29" s="26"/>
      <c r="C29" s="26"/>
      <c r="D29" s="32"/>
      <c r="E29" s="33"/>
      <c r="F29" s="34"/>
      <c r="G29" s="33"/>
      <c r="H29" s="18"/>
      <c r="I29" s="18"/>
    </row>
    <row r="30" spans="1:9" x14ac:dyDescent="0.2">
      <c r="A30" s="26" t="s">
        <v>38</v>
      </c>
      <c r="B30" s="26"/>
      <c r="C30" s="26"/>
      <c r="D30" s="32"/>
      <c r="E30" s="33">
        <f>E32-(E21+E26)</f>
        <v>118.37770179999961</v>
      </c>
      <c r="F30" s="34">
        <f>F32-(F21+F26)</f>
        <v>2.8170451141314459</v>
      </c>
      <c r="G30" s="33"/>
      <c r="H30" s="18"/>
      <c r="I30" s="18"/>
    </row>
    <row r="31" spans="1:9" x14ac:dyDescent="0.2">
      <c r="A31" s="26"/>
      <c r="B31" s="26"/>
      <c r="C31" s="26"/>
      <c r="D31" s="32"/>
      <c r="E31" s="33"/>
      <c r="F31" s="34"/>
      <c r="G31" s="33"/>
      <c r="H31" s="18"/>
      <c r="I31" s="18"/>
    </row>
    <row r="32" spans="1:9" x14ac:dyDescent="0.2">
      <c r="A32" s="35" t="s">
        <v>37</v>
      </c>
      <c r="B32" s="35"/>
      <c r="C32" s="35"/>
      <c r="D32" s="36"/>
      <c r="E32" s="37">
        <v>4202.1940367999996</v>
      </c>
      <c r="F32" s="38">
        <v>100</v>
      </c>
      <c r="G32" s="37"/>
      <c r="H32" s="18"/>
      <c r="I32" s="18"/>
    </row>
    <row r="34" spans="1:4" x14ac:dyDescent="0.2">
      <c r="A34" s="18" t="s">
        <v>40</v>
      </c>
    </row>
    <row r="36" spans="1:4" x14ac:dyDescent="0.2">
      <c r="A36" s="18" t="s">
        <v>41</v>
      </c>
    </row>
    <row r="37" spans="1:4" x14ac:dyDescent="0.2">
      <c r="A37" s="18" t="s">
        <v>42</v>
      </c>
    </row>
    <row r="38" spans="1:4" x14ac:dyDescent="0.2">
      <c r="A38" s="18" t="s">
        <v>43</v>
      </c>
      <c r="B38" s="18"/>
      <c r="C38" s="39" t="s">
        <v>45</v>
      </c>
      <c r="D38" s="19" t="s">
        <v>44</v>
      </c>
    </row>
    <row r="39" spans="1:4" x14ac:dyDescent="0.2">
      <c r="A39" s="9" t="s">
        <v>59</v>
      </c>
      <c r="C39" s="40">
        <v>12.427300000000001</v>
      </c>
      <c r="D39" s="40">
        <v>12.6502</v>
      </c>
    </row>
    <row r="40" spans="1:4" x14ac:dyDescent="0.2">
      <c r="A40" s="9" t="s">
        <v>1059</v>
      </c>
      <c r="C40" s="40">
        <v>10.6806</v>
      </c>
      <c r="D40" s="40">
        <v>10.147600000000001</v>
      </c>
    </row>
    <row r="41" spans="1:4" x14ac:dyDescent="0.2">
      <c r="A41" s="9" t="s">
        <v>61</v>
      </c>
      <c r="C41" s="40">
        <v>10.3071</v>
      </c>
      <c r="D41" s="40">
        <v>10.1457</v>
      </c>
    </row>
    <row r="42" spans="1:4" x14ac:dyDescent="0.2">
      <c r="A42" s="9" t="s">
        <v>62</v>
      </c>
      <c r="C42" s="40">
        <v>12.4907</v>
      </c>
      <c r="D42" s="40">
        <v>12.7273</v>
      </c>
    </row>
    <row r="43" spans="1:4" x14ac:dyDescent="0.2">
      <c r="A43" s="9" t="s">
        <v>83</v>
      </c>
      <c r="C43" s="40">
        <v>10.7379</v>
      </c>
      <c r="D43" s="40">
        <v>10.2158</v>
      </c>
    </row>
    <row r="44" spans="1:4" x14ac:dyDescent="0.2">
      <c r="A44" s="9" t="s">
        <v>64</v>
      </c>
      <c r="C44" s="40">
        <v>10.366099999999999</v>
      </c>
      <c r="D44" s="40">
        <v>10.215400000000001</v>
      </c>
    </row>
    <row r="46" spans="1:4" x14ac:dyDescent="0.2">
      <c r="A46" s="18" t="s">
        <v>47</v>
      </c>
    </row>
    <row r="47" spans="1:4" x14ac:dyDescent="0.2">
      <c r="A47" s="74" t="s">
        <v>56</v>
      </c>
      <c r="B47" s="75"/>
      <c r="C47" s="43" t="s">
        <v>57</v>
      </c>
    </row>
    <row r="48" spans="1:4" x14ac:dyDescent="0.2">
      <c r="A48" s="70" t="s">
        <v>1059</v>
      </c>
      <c r="B48" s="71"/>
      <c r="C48" s="44">
        <v>0.72499999999999998</v>
      </c>
    </row>
    <row r="49" spans="1:5" x14ac:dyDescent="0.2">
      <c r="A49" s="70" t="s">
        <v>61</v>
      </c>
      <c r="B49" s="71"/>
      <c r="C49" s="44">
        <v>0.34499999999999997</v>
      </c>
    </row>
    <row r="50" spans="1:5" x14ac:dyDescent="0.2">
      <c r="A50" s="70" t="s">
        <v>83</v>
      </c>
      <c r="B50" s="71"/>
      <c r="C50" s="44">
        <v>0.72499999999999998</v>
      </c>
    </row>
    <row r="51" spans="1:5" x14ac:dyDescent="0.2">
      <c r="A51" s="70" t="s">
        <v>64</v>
      </c>
      <c r="B51" s="71"/>
      <c r="C51" s="44">
        <v>0.34499999999999997</v>
      </c>
    </row>
    <row r="52" spans="1:5" x14ac:dyDescent="0.2">
      <c r="A52" s="9" t="s">
        <v>58</v>
      </c>
    </row>
    <row r="53" spans="1:5" x14ac:dyDescent="0.2">
      <c r="A53" s="9" t="s">
        <v>46</v>
      </c>
    </row>
    <row r="55" spans="1:5" x14ac:dyDescent="0.2">
      <c r="A55" s="18" t="s">
        <v>856</v>
      </c>
      <c r="D55" s="42">
        <v>0.114016492082192</v>
      </c>
      <c r="E55" s="13" t="s">
        <v>49</v>
      </c>
    </row>
    <row r="57" spans="1:5" x14ac:dyDescent="0.2">
      <c r="A57" s="18" t="s">
        <v>779</v>
      </c>
      <c r="D57" s="41" t="s">
        <v>48</v>
      </c>
    </row>
    <row r="59" spans="1:5" x14ac:dyDescent="0.2">
      <c r="A59" s="18" t="s">
        <v>857</v>
      </c>
    </row>
    <row r="60" spans="1:5" x14ac:dyDescent="0.2">
      <c r="A60" s="46"/>
    </row>
    <row r="61" spans="1:5" x14ac:dyDescent="0.2">
      <c r="A61" s="46" t="s">
        <v>737</v>
      </c>
    </row>
    <row r="62" spans="1:5" x14ac:dyDescent="0.2">
      <c r="A62" s="48"/>
    </row>
    <row r="63" spans="1:5" x14ac:dyDescent="0.2">
      <c r="A63" s="47"/>
    </row>
    <row r="64" spans="1:5" x14ac:dyDescent="0.2">
      <c r="A64" s="47"/>
    </row>
    <row r="65" spans="1:1" x14ac:dyDescent="0.2">
      <c r="A65" s="47"/>
    </row>
    <row r="66" spans="1:1" x14ac:dyDescent="0.2">
      <c r="A66" s="47"/>
    </row>
    <row r="67" spans="1:1" x14ac:dyDescent="0.2">
      <c r="A67" s="47"/>
    </row>
    <row r="68" spans="1:1" x14ac:dyDescent="0.2">
      <c r="A68" s="47"/>
    </row>
    <row r="69" spans="1:1" x14ac:dyDescent="0.2">
      <c r="A69" s="47"/>
    </row>
    <row r="70" spans="1:1" x14ac:dyDescent="0.2">
      <c r="A70" s="47"/>
    </row>
    <row r="71" spans="1:1" x14ac:dyDescent="0.2">
      <c r="A71" s="47"/>
    </row>
    <row r="72" spans="1:1" x14ac:dyDescent="0.2">
      <c r="A72" s="47"/>
    </row>
    <row r="73" spans="1:1" x14ac:dyDescent="0.2">
      <c r="A73" s="47"/>
    </row>
    <row r="74" spans="1:1" x14ac:dyDescent="0.2">
      <c r="A74" s="47"/>
    </row>
    <row r="75" spans="1:1" x14ac:dyDescent="0.2">
      <c r="A75" s="46" t="s">
        <v>1060</v>
      </c>
    </row>
    <row r="76" spans="1:1" x14ac:dyDescent="0.2">
      <c r="A76" s="47"/>
    </row>
    <row r="77" spans="1:1" x14ac:dyDescent="0.2">
      <c r="A77" s="46" t="s">
        <v>738</v>
      </c>
    </row>
    <row r="78" spans="1:1" x14ac:dyDescent="0.2">
      <c r="A78" s="47"/>
    </row>
    <row r="79" spans="1:1" x14ac:dyDescent="0.2">
      <c r="A79" s="47"/>
    </row>
    <row r="80" spans="1:1" x14ac:dyDescent="0.2">
      <c r="A80" s="47"/>
    </row>
    <row r="81" spans="1:1" x14ac:dyDescent="0.2">
      <c r="A81" s="47"/>
    </row>
    <row r="82" spans="1:1" x14ac:dyDescent="0.2">
      <c r="A82" s="47"/>
    </row>
    <row r="83" spans="1:1" x14ac:dyDescent="0.2">
      <c r="A83" s="47"/>
    </row>
    <row r="84" spans="1:1" x14ac:dyDescent="0.2">
      <c r="A84" s="47"/>
    </row>
    <row r="85" spans="1:1" x14ac:dyDescent="0.2">
      <c r="A85" s="47"/>
    </row>
    <row r="86" spans="1:1" x14ac:dyDescent="0.2">
      <c r="A86" s="47"/>
    </row>
    <row r="87" spans="1:1" x14ac:dyDescent="0.2">
      <c r="A87" s="47"/>
    </row>
    <row r="88" spans="1:1" x14ac:dyDescent="0.2">
      <c r="A88" s="47"/>
    </row>
    <row r="89" spans="1:1" x14ac:dyDescent="0.2">
      <c r="A89" s="47"/>
    </row>
    <row r="90" spans="1:1" x14ac:dyDescent="0.2">
      <c r="A90" s="47"/>
    </row>
    <row r="91" spans="1:1" x14ac:dyDescent="0.2">
      <c r="A91" s="47"/>
    </row>
  </sheetData>
  <mergeCells count="6">
    <mergeCell ref="A51:B51"/>
    <mergeCell ref="A1:G1"/>
    <mergeCell ref="A47:B47"/>
    <mergeCell ref="A48:B48"/>
    <mergeCell ref="A49:B49"/>
    <mergeCell ref="A50:B50"/>
  </mergeCells>
  <conditionalFormatting sqref="F2:F3 F5:F58">
    <cfRule type="cellIs" dxfId="85" priority="2" stopIfTrue="1" operator="between">
      <formula>0.009</formula>
      <formula>-0.009</formula>
    </cfRule>
  </conditionalFormatting>
  <conditionalFormatting sqref="F59:F93">
    <cfRule type="cellIs" dxfId="84" priority="1" stopIfTrue="1" operator="between">
      <formula>0.009</formula>
      <formula>-0.009</formula>
    </cfRule>
  </conditionalFormatting>
  <hyperlinks>
    <hyperlink ref="A60" r:id="rId1" tooltip="https://www.franklintempletonindia.com/downloadsServlet/pdf/product-labels-jg9o5k7l" display="https://www.franklintempletonindia.com/downloadsServlet/pdf/product-labels-jg9o5k7l" xr:uid="{00000000-0004-0000-0800-000000000000}"/>
  </hyperlinks>
  <pageMargins left="0.7" right="0.7" top="0.75" bottom="0.75" header="0.3" footer="0.3"/>
  <pageSetup paperSize="9" orientation="portrait" r:id="rId2"/>
  <headerFooter>
    <oddFooter>&amp;C&amp;1#&amp;"Calibri"&amp;10&amp;K000000PUBLIC</oddFooter>
    <evenFooter>&amp;LPUBLIC</evenFooter>
    <firstFooter>&amp;LPUBLIC</firstFooter>
  </headerFooter>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48</vt:i4>
      </vt:variant>
    </vt:vector>
  </HeadingPairs>
  <TitlesOfParts>
    <vt:vector size="48" baseType="lpstr">
      <vt:lpstr>FILF</vt:lpstr>
      <vt:lpstr>FIONF</vt:lpstr>
      <vt:lpstr>FISF</vt:lpstr>
      <vt:lpstr>FIFRF</vt:lpstr>
      <vt:lpstr>FICDF</vt:lpstr>
      <vt:lpstr>FBPF</vt:lpstr>
      <vt:lpstr>FIGSF</vt:lpstr>
      <vt:lpstr>FMPS6C</vt:lpstr>
      <vt:lpstr>FMPS5F</vt:lpstr>
      <vt:lpstr>FMPS5E</vt:lpstr>
      <vt:lpstr>FMPS5D</vt:lpstr>
      <vt:lpstr>FMPS5C</vt:lpstr>
      <vt:lpstr>FMPS5B</vt:lpstr>
      <vt:lpstr>FMPS5A</vt:lpstr>
      <vt:lpstr>FMPS4F</vt:lpstr>
      <vt:lpstr>FIPP</vt:lpstr>
      <vt:lpstr>FIDHY</vt:lpstr>
      <vt:lpstr>FIESF</vt:lpstr>
      <vt:lpstr>FIEHF</vt:lpstr>
      <vt:lpstr>TIVF</vt:lpstr>
      <vt:lpstr>TIEIF</vt:lpstr>
      <vt:lpstr>FITF</vt:lpstr>
      <vt:lpstr>FISCF</vt:lpstr>
      <vt:lpstr>FIPF</vt:lpstr>
      <vt:lpstr>FIOF</vt:lpstr>
      <vt:lpstr>FIFEF</vt:lpstr>
      <vt:lpstr>FIEF</vt:lpstr>
      <vt:lpstr>FIEAF</vt:lpstr>
      <vt:lpstr>FIBF</vt:lpstr>
      <vt:lpstr>FBIF</vt:lpstr>
      <vt:lpstr>FAEF</vt:lpstr>
      <vt:lpstr>FIIF-NSE</vt:lpstr>
      <vt:lpstr>FITX</vt:lpstr>
      <vt:lpstr>FIUS</vt:lpstr>
      <vt:lpstr>FEGF</vt:lpstr>
      <vt:lpstr>FIMAS</vt:lpstr>
      <vt:lpstr>FIFOF-50's+</vt:lpstr>
      <vt:lpstr>FIFOF-50's</vt:lpstr>
      <vt:lpstr>FIFOF-40's</vt:lpstr>
      <vt:lpstr>FIFOF-30's</vt:lpstr>
      <vt:lpstr>FIFOF-20's</vt:lpstr>
      <vt:lpstr>FF</vt:lpstr>
      <vt:lpstr>FIDA</vt:lpstr>
      <vt:lpstr>FILDF</vt:lpstr>
      <vt:lpstr>FISTIP</vt:lpstr>
      <vt:lpstr>FIUBF</vt:lpstr>
      <vt:lpstr>FIIOF</vt:lpstr>
      <vt:lpstr>FICRF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ISIN as on 28 February 2022</dc:title>
  <dc:creator/>
  <cp:keywords>Monthly ISIN, Monthly SEBI Portfolio, ISIN Report, SEBI Portfolio, ISIN Level Portfolio, Monthly portfolio, Debt portfolio, Equity portfolio, Fixed income portfolio, ISIN portfolio, portfolio disclosure</cp:keywords>
  <dc:description>PUBLIC</dc:description>
  <cp:lastModifiedBy/>
  <dcterms:created xsi:type="dcterms:W3CDTF">2006-09-16T00:00:00Z</dcterms:created>
  <dcterms:modified xsi:type="dcterms:W3CDTF">2022-05-25T05:42:37Z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ource">
    <vt:lpwstr>Internal</vt:lpwstr>
  </property>
  <property fmtid="{D5CDD505-2E9C-101B-9397-08002B2CF9AE}" pid="3" name="Footers">
    <vt:lpwstr>Footers</vt:lpwstr>
  </property>
  <property fmtid="{D5CDD505-2E9C-101B-9397-08002B2CF9AE}" pid="4" name="MSIP_Label_3486a02c-2dfb-4efe-823f-aa2d1f0e6ab7_Enabled">
    <vt:lpwstr>true</vt:lpwstr>
  </property>
  <property fmtid="{D5CDD505-2E9C-101B-9397-08002B2CF9AE}" pid="5" name="MSIP_Label_3486a02c-2dfb-4efe-823f-aa2d1f0e6ab7_SetDate">
    <vt:lpwstr>2022-03-07T11:39:43Z</vt:lpwstr>
  </property>
  <property fmtid="{D5CDD505-2E9C-101B-9397-08002B2CF9AE}" pid="6" name="MSIP_Label_3486a02c-2dfb-4efe-823f-aa2d1f0e6ab7_Method">
    <vt:lpwstr>Standard</vt:lpwstr>
  </property>
  <property fmtid="{D5CDD505-2E9C-101B-9397-08002B2CF9AE}" pid="7" name="MSIP_Label_3486a02c-2dfb-4efe-823f-aa2d1f0e6ab7_Name">
    <vt:lpwstr>CLAPUBLIC</vt:lpwstr>
  </property>
  <property fmtid="{D5CDD505-2E9C-101B-9397-08002B2CF9AE}" pid="8" name="MSIP_Label_3486a02c-2dfb-4efe-823f-aa2d1f0e6ab7_SiteId">
    <vt:lpwstr>e0fd434d-ba64-497b-90d2-859c472e1a92</vt:lpwstr>
  </property>
  <property fmtid="{D5CDD505-2E9C-101B-9397-08002B2CF9AE}" pid="9" name="MSIP_Label_3486a02c-2dfb-4efe-823f-aa2d1f0e6ab7_ActionId">
    <vt:lpwstr>ad05cf73-2907-4262-8806-fdb4ada12b12</vt:lpwstr>
  </property>
  <property fmtid="{D5CDD505-2E9C-101B-9397-08002B2CF9AE}" pid="10" name="MSIP_Label_3486a02c-2dfb-4efe-823f-aa2d1f0e6ab7_ContentBits">
    <vt:lpwstr>2</vt:lpwstr>
  </property>
  <property fmtid="{D5CDD505-2E9C-101B-9397-08002B2CF9AE}" pid="11" name="Classification">
    <vt:lpwstr>PUBLIC</vt:lpwstr>
  </property>
</Properties>
</file>